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43CF5018-DC9F-43EF-8423-443C2CE7D300}" xr6:coauthVersionLast="47" xr6:coauthVersionMax="47" xr10:uidLastSave="{00000000-0000-0000-0000-000000000000}"/>
  <workbookProtection workbookAlgorithmName="SHA-512" workbookHashValue="xKakmqaZD5pjBilAikd96tikqVuT5XreB6onfnbpbToU055wfOYlI6rq0fDiFYFPxGzs31FcKlEwALK/dQMeYw==" workbookSaltValue="W5toq009zJ6vDpBWAkW06g==" workbookSpinCount="100000" lockStructure="1"/>
  <bookViews>
    <workbookView xWindow="-108" yWindow="-108" windowWidth="23256" windowHeight="12456" firstSheet="3" activeTab="3" xr2:uid="{00000000-000D-0000-FFFF-FFFF00000000}"/>
  </bookViews>
  <sheets>
    <sheet name="196入力" sheetId="7" state="hidden" r:id="rId1"/>
    <sheet name="ｸﾞﾗﾌ元ﾃﾞｰﾀ" sheetId="4" state="hidden" r:id="rId2"/>
    <sheet name="106Y入力" sheetId="3" state="hidden" r:id="rId3"/>
    <sheet name="106Y" sheetId="2" r:id="rId4"/>
  </sheets>
  <definedNames>
    <definedName name="_Regression_Int" localSheetId="3" hidden="1">1</definedName>
    <definedName name="_Regression_Int" localSheetId="2" hidden="1">1</definedName>
    <definedName name="_Regression_Int" localSheetId="0" hidden="1">1</definedName>
    <definedName name="_xlnm.Print_Area" localSheetId="3">'106Y'!$A$1:$I$50</definedName>
    <definedName name="_xlnm.Print_Area" localSheetId="2">'106Y入力'!$A$1:$K$31</definedName>
    <definedName name="_xlnm.Print_Area" localSheetId="1">ｸﾞﾗﾌ元ﾃﾞｰﾀ!$A$1:$K$34</definedName>
    <definedName name="Print_Area_MI" localSheetId="3">'106Y'!$B$19:$K$50</definedName>
    <definedName name="Print_Area_MI" localSheetId="2">'106Y入力'!$B$13:$I$31</definedName>
    <definedName name="Print_Area_MI" localSheetId="0">#REF!</definedName>
    <definedName name="Print_Area_MI">'106Y'!$B$5:$I$17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3" l="1"/>
  <c r="K8" i="3"/>
  <c r="J9" i="3"/>
  <c r="K9" i="3"/>
  <c r="K10" i="3"/>
  <c r="J10" i="3"/>
  <c r="K11" i="3"/>
  <c r="J11" i="3"/>
  <c r="C6" i="4" l="1"/>
  <c r="H18" i="4" l="1"/>
  <c r="C7" i="4" l="1"/>
  <c r="C8" i="4"/>
  <c r="C9" i="4"/>
  <c r="C10" i="4"/>
  <c r="C11" i="4"/>
  <c r="C12" i="4"/>
  <c r="C13" i="4"/>
  <c r="C14" i="4"/>
  <c r="C15" i="4"/>
  <c r="C16" i="4"/>
  <c r="C17" i="4"/>
  <c r="C18" i="4"/>
  <c r="C19" i="4"/>
  <c r="C5" i="4"/>
  <c r="H5" i="4"/>
  <c r="J18" i="4" s="1"/>
  <c r="H15" i="4"/>
  <c r="H17" i="4"/>
  <c r="H8" i="4"/>
  <c r="H12" i="4"/>
  <c r="H14" i="4"/>
  <c r="H13" i="4"/>
  <c r="H7" i="4"/>
  <c r="G33" i="3"/>
  <c r="I33" i="3"/>
  <c r="E33" i="3"/>
  <c r="H6" i="4"/>
  <c r="H9" i="4"/>
  <c r="H10" i="4"/>
  <c r="H11" i="4"/>
  <c r="H16" i="4"/>
  <c r="G7" i="4"/>
  <c r="G8" i="4"/>
  <c r="G9" i="4"/>
  <c r="G10" i="4"/>
  <c r="G11" i="4"/>
  <c r="G12" i="4"/>
  <c r="G13" i="4"/>
  <c r="G14" i="4"/>
  <c r="G15" i="4"/>
  <c r="G16" i="4"/>
  <c r="G17" i="4"/>
  <c r="G18" i="4"/>
  <c r="B8" i="4"/>
  <c r="G6" i="4"/>
  <c r="G5" i="4"/>
  <c r="B6" i="4"/>
  <c r="B7" i="4"/>
  <c r="B9" i="4"/>
  <c r="B10" i="4"/>
  <c r="B11" i="4"/>
  <c r="B12" i="4"/>
  <c r="B13" i="4"/>
  <c r="B14" i="4"/>
  <c r="B15" i="4"/>
  <c r="B16" i="4"/>
  <c r="B17" i="4"/>
  <c r="B18" i="4"/>
  <c r="B19" i="4"/>
  <c r="B5" i="4"/>
  <c r="J8" i="4" l="1"/>
  <c r="E18" i="4"/>
  <c r="E9" i="4"/>
  <c r="J13" i="4"/>
  <c r="J11" i="4"/>
  <c r="D9" i="4"/>
  <c r="E6" i="4"/>
  <c r="E10" i="4"/>
  <c r="D6" i="4"/>
  <c r="J17" i="4"/>
  <c r="E19" i="4"/>
  <c r="D8" i="4"/>
  <c r="D16" i="4"/>
  <c r="D18" i="4"/>
  <c r="D14" i="4"/>
  <c r="D7" i="4"/>
  <c r="J14" i="4"/>
  <c r="I14" i="4"/>
  <c r="D17" i="4"/>
  <c r="I10" i="4"/>
  <c r="I9" i="4"/>
  <c r="I16" i="4"/>
  <c r="I8" i="4"/>
  <c r="I11" i="4"/>
  <c r="I18" i="4"/>
  <c r="I17" i="4"/>
  <c r="I6" i="4"/>
  <c r="I7" i="4"/>
  <c r="I15" i="4"/>
  <c r="H30" i="4" s="1"/>
  <c r="D13" i="4"/>
  <c r="D11" i="4"/>
  <c r="D10" i="4"/>
  <c r="D19" i="4"/>
  <c r="D15" i="4"/>
  <c r="D12" i="4"/>
  <c r="I12" i="4"/>
  <c r="I13" i="4"/>
  <c r="C29" i="4" l="1"/>
  <c r="D5" i="4"/>
  <c r="H31" i="4"/>
  <c r="I5" i="4"/>
</calcChain>
</file>

<file path=xl/sharedStrings.xml><?xml version="1.0" encoding="utf-8"?>
<sst xmlns="http://schemas.openxmlformats.org/spreadsheetml/2006/main" count="192" uniqueCount="120">
  <si>
    <t>歳 入 歳 出</t>
  </si>
  <si>
    <t>歳　　　入</t>
  </si>
  <si>
    <t>歳　　　出</t>
  </si>
  <si>
    <t>実 質 収 支</t>
  </si>
  <si>
    <t>（Ａ）</t>
  </si>
  <si>
    <t>（Ｂ）</t>
  </si>
  <si>
    <t>（Ｃ）</t>
  </si>
  <si>
    <t>（Ｄ）</t>
  </si>
  <si>
    <t>（Ｃ－Ｄ）</t>
  </si>
  <si>
    <t>科目</t>
  </si>
  <si>
    <t>歳入決算額</t>
  </si>
  <si>
    <t>決 算 額</t>
  </si>
  <si>
    <t>歳入総額</t>
  </si>
  <si>
    <t>歳出総額</t>
  </si>
  <si>
    <t>県税</t>
  </si>
  <si>
    <t>議会費</t>
  </si>
  <si>
    <t>人件費</t>
  </si>
  <si>
    <t>地方譲与税</t>
  </si>
  <si>
    <t>総務費</t>
  </si>
  <si>
    <t>物件費</t>
  </si>
  <si>
    <t>地方交付税</t>
  </si>
  <si>
    <t>民生費</t>
  </si>
  <si>
    <t>維持補修費</t>
  </si>
  <si>
    <t>衛生費</t>
  </si>
  <si>
    <t>扶助費</t>
  </si>
  <si>
    <t>労働費</t>
  </si>
  <si>
    <t>補助費等</t>
  </si>
  <si>
    <t>分担金及び負担金</t>
  </si>
  <si>
    <t>農林水産業費</t>
  </si>
  <si>
    <t>普通建設事業費</t>
  </si>
  <si>
    <t>商工費</t>
  </si>
  <si>
    <t>災害復旧事業費</t>
  </si>
  <si>
    <t>国庫支出金</t>
  </si>
  <si>
    <t>土木費</t>
  </si>
  <si>
    <t>公債費</t>
  </si>
  <si>
    <t>財産収入</t>
  </si>
  <si>
    <t>警察費</t>
  </si>
  <si>
    <t>積立金</t>
  </si>
  <si>
    <t>寄附金</t>
  </si>
  <si>
    <t>教育費</t>
  </si>
  <si>
    <t>投資及び出資金</t>
  </si>
  <si>
    <t>繰入金</t>
  </si>
  <si>
    <t>災害復旧費</t>
  </si>
  <si>
    <t>貸付金</t>
  </si>
  <si>
    <t>繰越金</t>
  </si>
  <si>
    <t>繰出金</t>
  </si>
  <si>
    <t>諸収入</t>
  </si>
  <si>
    <t>県債</t>
  </si>
  <si>
    <t>歳入</t>
  </si>
  <si>
    <t>歳出</t>
  </si>
  <si>
    <t>検算</t>
    <rPh sb="0" eb="2">
      <t>ケンザン</t>
    </rPh>
    <phoneticPr fontId="3"/>
  </si>
  <si>
    <t>目　的　別　歳　出</t>
    <rPh sb="0" eb="1">
      <t>モク</t>
    </rPh>
    <rPh sb="2" eb="3">
      <t>テキ</t>
    </rPh>
    <phoneticPr fontId="3"/>
  </si>
  <si>
    <t>性　質　別　歳　出</t>
    <rPh sb="0" eb="1">
      <t>セイ</t>
    </rPh>
    <rPh sb="2" eb="3">
      <t>シツ</t>
    </rPh>
    <rPh sb="4" eb="5">
      <t>ベツ</t>
    </rPh>
    <rPh sb="6" eb="7">
      <t>トシ</t>
    </rPh>
    <rPh sb="8" eb="9">
      <t>デ</t>
    </rPh>
    <phoneticPr fontId="3"/>
  </si>
  <si>
    <t>歳入額</t>
    <rPh sb="2" eb="3">
      <t>ガク</t>
    </rPh>
    <phoneticPr fontId="3"/>
  </si>
  <si>
    <t>歳出額</t>
    <rPh sb="2" eb="3">
      <t>ガク</t>
    </rPh>
    <phoneticPr fontId="3"/>
  </si>
  <si>
    <t>その他</t>
    <rPh sb="0" eb="3">
      <t>ソノタ</t>
    </rPh>
    <phoneticPr fontId="3"/>
  </si>
  <si>
    <t>県　　　税</t>
    <phoneticPr fontId="3"/>
  </si>
  <si>
    <t>翌年度へ繰越</t>
    <phoneticPr fontId="4"/>
  </si>
  <si>
    <t>↓降順</t>
    <rPh sb="1" eb="3">
      <t>コウジュン</t>
    </rPh>
    <phoneticPr fontId="3"/>
  </si>
  <si>
    <t>地方特例交付金</t>
    <rPh sb="0" eb="2">
      <t>チホウ</t>
    </rPh>
    <rPh sb="2" eb="4">
      <t>トクレイ</t>
    </rPh>
    <rPh sb="4" eb="7">
      <t>コウフキン</t>
    </rPh>
    <phoneticPr fontId="2"/>
  </si>
  <si>
    <t>交通安全対策特別交付金</t>
  </si>
  <si>
    <t>使用料及び手数料</t>
  </si>
  <si>
    <t>税関係交付金</t>
    <rPh sb="0" eb="1">
      <t>ゼイ</t>
    </rPh>
    <rPh sb="1" eb="3">
      <t>カンケイ</t>
    </rPh>
    <rPh sb="3" eb="5">
      <t>コウフ</t>
    </rPh>
    <phoneticPr fontId="2"/>
  </si>
  <si>
    <t>資料：財政課</t>
    <phoneticPr fontId="3"/>
  </si>
  <si>
    <t>科     目</t>
    <phoneticPr fontId="3"/>
  </si>
  <si>
    <t>科目</t>
    <phoneticPr fontId="3"/>
  </si>
  <si>
    <t>６６　財政・県民経済計算・公務員</t>
    <rPh sb="3" eb="4">
      <t>ザイ</t>
    </rPh>
    <rPh sb="4" eb="5">
      <t>ケンセイ</t>
    </rPh>
    <rPh sb="6" eb="8">
      <t>ケンミン</t>
    </rPh>
    <rPh sb="8" eb="10">
      <t>ケイザイ</t>
    </rPh>
    <rPh sb="10" eb="12">
      <t>ケイサン</t>
    </rPh>
    <rPh sb="13" eb="16">
      <t>コウムイン</t>
    </rPh>
    <phoneticPr fontId="4"/>
  </si>
  <si>
    <t>普通会計決算状況(グラフ元データ)</t>
    <rPh sb="12" eb="13">
      <t>モト</t>
    </rPh>
    <phoneticPr fontId="3"/>
  </si>
  <si>
    <t>差　引　額</t>
    <phoneticPr fontId="4"/>
  </si>
  <si>
    <t>すべき財源</t>
    <phoneticPr fontId="4"/>
  </si>
  <si>
    <t>そ　の　他</t>
    <phoneticPr fontId="3"/>
  </si>
  <si>
    <t>小数点第2が5の時は</t>
    <rPh sb="0" eb="3">
      <t>ショウスウテン</t>
    </rPh>
    <rPh sb="3" eb="4">
      <t>ダイ</t>
    </rPh>
    <rPh sb="8" eb="9">
      <t>トキ</t>
    </rPh>
    <phoneticPr fontId="3"/>
  </si>
  <si>
    <t>小数点3を気にすること</t>
    <rPh sb="0" eb="3">
      <t>ショウスウテン</t>
    </rPh>
    <rPh sb="5" eb="6">
      <t>キ</t>
    </rPh>
    <phoneticPr fontId="3"/>
  </si>
  <si>
    <t>諸　収　入</t>
    <rPh sb="0" eb="1">
      <t>ショ</t>
    </rPh>
    <rPh sb="2" eb="3">
      <t>シュウ</t>
    </rPh>
    <rPh sb="4" eb="5">
      <t>ニュウ</t>
    </rPh>
    <phoneticPr fontId="3"/>
  </si>
  <si>
    <t>（単位　100万円）</t>
    <phoneticPr fontId="3"/>
  </si>
  <si>
    <t>国庫支出金</t>
    <rPh sb="0" eb="2">
      <t>コッコ</t>
    </rPh>
    <rPh sb="2" eb="5">
      <t>シシュツキン</t>
    </rPh>
    <phoneticPr fontId="3"/>
  </si>
  <si>
    <t>税関係交付金</t>
    <rPh sb="0" eb="1">
      <t>ゼイ</t>
    </rPh>
    <rPh sb="1" eb="3">
      <t>カンケイ</t>
    </rPh>
    <rPh sb="3" eb="6">
      <t>コウフキン</t>
    </rPh>
    <phoneticPr fontId="3"/>
  </si>
  <si>
    <t>地方交付税</t>
    <rPh sb="0" eb="2">
      <t>チホウ</t>
    </rPh>
    <rPh sb="2" eb="5">
      <t>コウフゼイ</t>
    </rPh>
    <phoneticPr fontId="3"/>
  </si>
  <si>
    <t>民生費</t>
    <rPh sb="0" eb="2">
      <t>ミンセイ</t>
    </rPh>
    <rPh sb="2" eb="3">
      <t>ヒ</t>
    </rPh>
    <phoneticPr fontId="3"/>
  </si>
  <si>
    <t>公債費</t>
    <rPh sb="0" eb="3">
      <t>コウサイヒ</t>
    </rPh>
    <phoneticPr fontId="3"/>
  </si>
  <si>
    <t>教育費</t>
    <rPh sb="0" eb="3">
      <t>キョウイクヒ</t>
    </rPh>
    <phoneticPr fontId="3"/>
  </si>
  <si>
    <t>年   度</t>
    <phoneticPr fontId="4"/>
  </si>
  <si>
    <t>商工費</t>
    <rPh sb="0" eb="2">
      <t>ショウコウ</t>
    </rPh>
    <rPh sb="2" eb="3">
      <t>ヒ</t>
    </rPh>
    <phoneticPr fontId="3"/>
  </si>
  <si>
    <t>警察費</t>
    <rPh sb="0" eb="2">
      <t>ケイサツ</t>
    </rPh>
    <rPh sb="2" eb="3">
      <t>ヒ</t>
    </rPh>
    <phoneticPr fontId="3"/>
  </si>
  <si>
    <t>出典：統計年鑑</t>
  </si>
  <si>
    <t>１７．財 政 ・ 県 民 経 済 計 算</t>
    <phoneticPr fontId="30"/>
  </si>
  <si>
    <r>
      <t>１９６．　県普通会計歳入歳出決算額の推移……｛</t>
    </r>
    <r>
      <rPr>
        <sz val="12"/>
        <color rgb="FFFF0000"/>
        <rFont val="ＭＳ 明朝"/>
        <family val="1"/>
        <charset val="128"/>
      </rPr>
      <t>2015(H27)</t>
    </r>
    <r>
      <rPr>
        <sz val="12"/>
        <rFont val="ＭＳ 明朝"/>
        <family val="1"/>
        <charset val="128"/>
      </rPr>
      <t>年度～</t>
    </r>
    <r>
      <rPr>
        <sz val="12"/>
        <color rgb="FFFF0000"/>
        <rFont val="ＭＳ 明朝"/>
        <family val="1"/>
        <charset val="128"/>
      </rPr>
      <t>2024(R6)</t>
    </r>
    <r>
      <rPr>
        <sz val="12"/>
        <rFont val="ＭＳ 明朝"/>
        <family val="1"/>
        <charset val="128"/>
      </rPr>
      <t>年度｝</t>
    </r>
    <rPh sb="32" eb="33">
      <t>ネン</t>
    </rPh>
    <rPh sb="33" eb="34">
      <t>ド</t>
    </rPh>
    <rPh sb="43" eb="44">
      <t>ネン</t>
    </rPh>
    <rPh sb="44" eb="45">
      <t>ド</t>
    </rPh>
    <phoneticPr fontId="30"/>
  </si>
  <si>
    <t>(単位 1,000円)</t>
    <phoneticPr fontId="30"/>
  </si>
  <si>
    <t>この表は一般会計＋特別会計（収益事業会計、準公営企業会計を除く）の計で重複部分を除いた数です。</t>
    <phoneticPr fontId="30"/>
  </si>
  <si>
    <t>年　　度</t>
  </si>
  <si>
    <t>歳　入　総　額</t>
  </si>
  <si>
    <t>歳　出　総　額</t>
  </si>
  <si>
    <t>歳入歳出差引額</t>
  </si>
  <si>
    <t>翌年度へ繰越</t>
    <phoneticPr fontId="30"/>
  </si>
  <si>
    <t>実　質　収　支</t>
  </si>
  <si>
    <t>(A)</t>
  </si>
  <si>
    <t>(B)</t>
  </si>
  <si>
    <t>(C)</t>
  </si>
  <si>
    <t xml:space="preserve">　すべき財源(D) </t>
    <phoneticPr fontId="30"/>
  </si>
  <si>
    <t>(C - D)</t>
  </si>
  <si>
    <t>2015(H27)年度</t>
    <rPh sb="9" eb="11">
      <t>ネンド</t>
    </rPh>
    <phoneticPr fontId="30"/>
  </si>
  <si>
    <t>2016(H28)年度</t>
    <rPh sb="9" eb="11">
      <t>ネンド</t>
    </rPh>
    <phoneticPr fontId="30"/>
  </si>
  <si>
    <t>2017(H29)年度</t>
    <rPh sb="9" eb="11">
      <t>ネンド</t>
    </rPh>
    <phoneticPr fontId="30"/>
  </si>
  <si>
    <t>2018(H30)年度</t>
    <rPh sb="9" eb="11">
      <t>ネンド</t>
    </rPh>
    <phoneticPr fontId="30"/>
  </si>
  <si>
    <t>2019(R 1)年度</t>
    <rPh sb="9" eb="11">
      <t>ネンド</t>
    </rPh>
    <phoneticPr fontId="30"/>
  </si>
  <si>
    <t>2020(R 2)年度</t>
    <rPh sb="9" eb="11">
      <t>ネンド</t>
    </rPh>
    <phoneticPr fontId="30"/>
  </si>
  <si>
    <t>2021(R 3)年度</t>
    <rPh sb="9" eb="11">
      <t>ネンド</t>
    </rPh>
    <phoneticPr fontId="30"/>
  </si>
  <si>
    <t>2022(R 4)年度</t>
    <rPh sb="9" eb="11">
      <t>ネンド</t>
    </rPh>
    <phoneticPr fontId="30"/>
  </si>
  <si>
    <t>2023(R 5)年度</t>
    <rPh sb="9" eb="11">
      <t>ネンド</t>
    </rPh>
    <phoneticPr fontId="30"/>
  </si>
  <si>
    <t>2024(R 6)年度</t>
    <rPh sb="9" eb="11">
      <t>ネンド</t>
    </rPh>
    <phoneticPr fontId="30"/>
  </si>
  <si>
    <t>資料：財政課</t>
    <phoneticPr fontId="30"/>
  </si>
  <si>
    <t>106．県の財政（普通会計）</t>
    <phoneticPr fontId="3"/>
  </si>
  <si>
    <t>令和 2 年度</t>
    <rPh sb="0" eb="1">
      <t>レイ</t>
    </rPh>
    <rPh sb="1" eb="2">
      <t>ワ</t>
    </rPh>
    <phoneticPr fontId="4"/>
  </si>
  <si>
    <t>（令和6年度）</t>
    <rPh sb="1" eb="3">
      <t>レイワ</t>
    </rPh>
    <rPh sb="4" eb="6">
      <t>ネンド</t>
    </rPh>
    <rPh sb="5" eb="6">
      <t>ドヘイネンド</t>
    </rPh>
    <phoneticPr fontId="3"/>
  </si>
  <si>
    <t>地方譲与税</t>
    <rPh sb="0" eb="2">
      <t>チホウ</t>
    </rPh>
    <rPh sb="2" eb="5">
      <t>ジョウヨゼイ</t>
    </rPh>
    <phoneticPr fontId="3"/>
  </si>
  <si>
    <t>普通会計決算状況（令和6年度）</t>
    <rPh sb="0" eb="2">
      <t>フツウ</t>
    </rPh>
    <rPh sb="2" eb="4">
      <t>カイケイ</t>
    </rPh>
    <rPh sb="4" eb="6">
      <t>ケッサン</t>
    </rPh>
    <rPh sb="6" eb="8">
      <t>ジョウキョウ</t>
    </rPh>
    <rPh sb="9" eb="10">
      <t>レイ</t>
    </rPh>
    <rPh sb="10" eb="11">
      <t>ワ</t>
    </rPh>
    <rPh sb="12" eb="14">
      <t>ネンド</t>
    </rPh>
    <rPh sb="13" eb="14">
      <t>ガンネン</t>
    </rPh>
    <phoneticPr fontId="4"/>
  </si>
  <si>
    <t>　令和6年度の決算規模は、普通会計で歳入2兆1,277億円、歳出2兆834億円で前年度に比べてそれぞれ4.0％、3.6％の増加となり、収支においては、歳入歳出差引額443億円で、翌年度への事業繰越に伴う財源を控除した実質収支は245億円の黒字となりました。
　また構成比についてみますと、歳入は県税46.9％、諸収入12.4％、地方交付税12.4％、国庫支出金9.6％などとなっています。
　歳出は、教育費21.2％、民生費18.7％、商工費12.2％、公債費11.1％などとなっています。</t>
    <rPh sb="1" eb="2">
      <t>レイ</t>
    </rPh>
    <rPh sb="2" eb="3">
      <t>ワ</t>
    </rPh>
    <rPh sb="61" eb="63">
      <t>ゾウカ</t>
    </rPh>
    <rPh sb="155" eb="156">
      <t>ショ</t>
    </rPh>
    <rPh sb="156" eb="158">
      <t>シュウニュウ</t>
    </rPh>
    <rPh sb="164" eb="166">
      <t>チホウ</t>
    </rPh>
    <rPh sb="166" eb="169">
      <t>コウフゼイ</t>
    </rPh>
    <rPh sb="175" eb="177">
      <t>コッコ</t>
    </rPh>
    <rPh sb="177" eb="180">
      <t>シシュツキン</t>
    </rPh>
    <rPh sb="200" eb="203">
      <t>キョウイクヒ</t>
    </rPh>
    <rPh sb="209" eb="211">
      <t>ミンセイ</t>
    </rPh>
    <rPh sb="211" eb="212">
      <t>ヒ</t>
    </rPh>
    <rPh sb="218" eb="220">
      <t>ショウコウ</t>
    </rPh>
    <rPh sb="227" eb="229">
      <t>コウサイ</t>
    </rPh>
    <phoneticPr fontId="4"/>
  </si>
  <si>
    <t>令和 2 年度</t>
  </si>
  <si>
    <t>（令和6年度）</t>
  </si>
  <si>
    <t>資料：財政課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</si>
</sst>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0.0"/>
    <numFmt numFmtId="177" formatCode="0.0000000000000_);[Red]\(0.0000000000000\)"/>
    <numFmt numFmtId="178" formatCode="#,##0.0;[Red]\-#,##0.0"/>
    <numFmt numFmtId="179" formatCode="#,##0.0;\-#,##0.0"/>
    <numFmt numFmtId="180" formatCode="0.000"/>
    <numFmt numFmtId="181" formatCode="#,##0_);[Red]\(#,##0\)"/>
    <numFmt numFmtId="182" formatCode="0.0%"/>
  </numFmts>
  <fonts count="32" x14ac:knownFonts="1"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color indexed="12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b/>
      <sz val="11"/>
      <name val="ＭＳ ゴシック"/>
      <family val="3"/>
      <charset val="128"/>
    </font>
    <font>
      <sz val="13"/>
      <name val="ＭＳ ゴシック"/>
      <family val="3"/>
      <charset val="128"/>
    </font>
    <font>
      <sz val="13"/>
      <name val="ＭＳ 明朝"/>
      <family val="1"/>
      <charset val="128"/>
    </font>
    <font>
      <sz val="13"/>
      <name val="ＭＳ Ｐ明朝"/>
      <family val="1"/>
      <charset val="128"/>
    </font>
    <font>
      <u/>
      <sz val="14"/>
      <name val="ＭＳ ゴシック"/>
      <family val="3"/>
      <charset val="128"/>
    </font>
    <font>
      <b/>
      <sz val="19"/>
      <name val="ＭＳ 明朝"/>
      <family val="1"/>
      <charset val="128"/>
    </font>
    <font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20"/>
      <name val="ＭＳ ゴシック"/>
      <family val="3"/>
      <charset val="128"/>
    </font>
    <font>
      <sz val="14"/>
      <name val="ＭＳ Ｐゴシック"/>
      <family val="3"/>
      <charset val="128"/>
    </font>
    <font>
      <sz val="6"/>
      <name val="ＭＳ 明朝"/>
      <family val="1"/>
      <charset val="128"/>
    </font>
    <font>
      <sz val="9.5"/>
      <name val="ＭＳ 明朝"/>
      <family val="1"/>
      <charset val="128"/>
    </font>
    <font>
      <sz val="12"/>
      <color rgb="FF0000FF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6"/>
      <color rgb="FF0000FF"/>
      <name val="ＭＳ ゴシック"/>
      <family val="3"/>
      <charset val="128"/>
    </font>
    <font>
      <sz val="15"/>
      <name val="ＭＳ ゴシック"/>
      <family val="3"/>
      <charset val="128"/>
    </font>
    <font>
      <sz val="15"/>
      <name val="ＭＳ 明朝"/>
      <family val="1"/>
      <charset val="128"/>
    </font>
    <font>
      <sz val="14"/>
      <name val="Terminal"/>
      <charset val="128"/>
    </font>
    <font>
      <sz val="7"/>
      <name val="ＭＳ Ｐゴシック"/>
      <family val="3"/>
      <charset val="128"/>
    </font>
    <font>
      <sz val="12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37" fontId="0" fillId="0" borderId="0"/>
    <xf numFmtId="0" fontId="1" fillId="0" borderId="0"/>
    <xf numFmtId="0" fontId="1" fillId="0" borderId="0"/>
    <xf numFmtId="38" fontId="7" fillId="0" borderId="0" applyFont="0" applyFill="0" applyBorder="0" applyAlignment="0" applyProtection="0">
      <alignment vertical="center"/>
    </xf>
    <xf numFmtId="37" fontId="7" fillId="0" borderId="0"/>
    <xf numFmtId="37" fontId="29" fillId="0" borderId="0"/>
    <xf numFmtId="38" fontId="6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</cellStyleXfs>
  <cellXfs count="145">
    <xf numFmtId="37" fontId="0" fillId="0" borderId="0" xfId="0"/>
    <xf numFmtId="37" fontId="5" fillId="0" borderId="0" xfId="0" applyFont="1"/>
    <xf numFmtId="37" fontId="6" fillId="0" borderId="0" xfId="0" applyFont="1"/>
    <xf numFmtId="37" fontId="5" fillId="0" borderId="1" xfId="0" applyFont="1" applyBorder="1" applyAlignment="1">
      <alignment vertical="center"/>
    </xf>
    <xf numFmtId="37" fontId="5" fillId="0" borderId="0" xfId="0" applyFont="1" applyAlignment="1">
      <alignment vertical="center"/>
    </xf>
    <xf numFmtId="37" fontId="5" fillId="0" borderId="3" xfId="0" applyFont="1" applyBorder="1" applyAlignment="1">
      <alignment vertical="center"/>
    </xf>
    <xf numFmtId="37" fontId="6" fillId="0" borderId="0" xfId="0" applyFont="1" applyAlignment="1">
      <alignment vertical="center"/>
    </xf>
    <xf numFmtId="37" fontId="8" fillId="0" borderId="0" xfId="0" applyFont="1" applyAlignment="1">
      <alignment horizontal="centerContinuous"/>
    </xf>
    <xf numFmtId="37" fontId="11" fillId="0" borderId="2" xfId="0" applyFont="1" applyBorder="1" applyAlignment="1">
      <alignment vertical="center"/>
    </xf>
    <xf numFmtId="37" fontId="11" fillId="0" borderId="0" xfId="0" applyFont="1" applyAlignment="1">
      <alignment vertical="center"/>
    </xf>
    <xf numFmtId="37" fontId="11" fillId="0" borderId="3" xfId="0" applyFont="1" applyBorder="1" applyAlignment="1">
      <alignment vertical="center"/>
    </xf>
    <xf numFmtId="37" fontId="11" fillId="0" borderId="4" xfId="0" applyFont="1" applyBorder="1" applyAlignment="1">
      <alignment horizontal="center" vertical="center"/>
    </xf>
    <xf numFmtId="37" fontId="11" fillId="0" borderId="0" xfId="0" applyFont="1" applyAlignment="1">
      <alignment horizontal="center" vertical="center"/>
    </xf>
    <xf numFmtId="37" fontId="11" fillId="0" borderId="1" xfId="0" applyFont="1" applyBorder="1" applyAlignment="1">
      <alignment vertical="center"/>
    </xf>
    <xf numFmtId="37" fontId="11" fillId="0" borderId="1" xfId="0" applyFont="1" applyBorder="1" applyAlignment="1">
      <alignment horizontal="centerContinuous" vertical="center"/>
    </xf>
    <xf numFmtId="37" fontId="11" fillId="0" borderId="7" xfId="0" applyFont="1" applyBorder="1" applyAlignment="1">
      <alignment horizontal="distributed" vertical="center"/>
    </xf>
    <xf numFmtId="37" fontId="11" fillId="0" borderId="0" xfId="0" applyFont="1"/>
    <xf numFmtId="37" fontId="11" fillId="0" borderId="4" xfId="0" applyFont="1" applyBorder="1" applyAlignment="1">
      <alignment horizontal="centerContinuous"/>
    </xf>
    <xf numFmtId="37" fontId="11" fillId="0" borderId="3" xfId="0" applyFont="1" applyBorder="1" applyAlignment="1">
      <alignment horizontal="centerContinuous"/>
    </xf>
    <xf numFmtId="37" fontId="10" fillId="0" borderId="3" xfId="0" applyFont="1" applyBorder="1" applyAlignment="1">
      <alignment horizontal="center" vertical="center"/>
    </xf>
    <xf numFmtId="37" fontId="10" fillId="0" borderId="3" xfId="0" applyFont="1" applyBorder="1" applyAlignment="1">
      <alignment vertical="center"/>
    </xf>
    <xf numFmtId="37" fontId="11" fillId="0" borderId="2" xfId="0" applyFont="1" applyBorder="1" applyAlignment="1">
      <alignment horizontal="center" vertical="center"/>
    </xf>
    <xf numFmtId="37" fontId="11" fillId="0" borderId="8" xfId="0" applyFont="1" applyBorder="1" applyAlignment="1">
      <alignment horizontal="centerContinuous"/>
    </xf>
    <xf numFmtId="37" fontId="11" fillId="0" borderId="9" xfId="0" applyFont="1" applyBorder="1" applyAlignment="1">
      <alignment horizontal="distributed" vertical="center"/>
    </xf>
    <xf numFmtId="37" fontId="11" fillId="0" borderId="2" xfId="0" applyFont="1" applyBorder="1" applyAlignment="1">
      <alignment horizontal="distributed" vertical="center"/>
    </xf>
    <xf numFmtId="0" fontId="6" fillId="0" borderId="0" xfId="2" applyFont="1"/>
    <xf numFmtId="0" fontId="16" fillId="0" borderId="0" xfId="2" applyFont="1"/>
    <xf numFmtId="0" fontId="16" fillId="0" borderId="0" xfId="1" applyFont="1"/>
    <xf numFmtId="37" fontId="16" fillId="0" borderId="0" xfId="2" applyNumberFormat="1" applyFont="1"/>
    <xf numFmtId="3" fontId="16" fillId="0" borderId="0" xfId="2" applyNumberFormat="1" applyFont="1"/>
    <xf numFmtId="37" fontId="16" fillId="0" borderId="0" xfId="1" applyNumberFormat="1" applyFont="1"/>
    <xf numFmtId="3" fontId="16" fillId="0" borderId="0" xfId="1" applyNumberFormat="1" applyFont="1"/>
    <xf numFmtId="2" fontId="16" fillId="0" borderId="0" xfId="1" applyNumberFormat="1" applyFont="1"/>
    <xf numFmtId="176" fontId="16" fillId="0" borderId="0" xfId="2" applyNumberFormat="1" applyFont="1"/>
    <xf numFmtId="176" fontId="16" fillId="0" borderId="0" xfId="1" applyNumberFormat="1" applyFont="1"/>
    <xf numFmtId="176" fontId="17" fillId="0" borderId="0" xfId="1" applyNumberFormat="1" applyFont="1"/>
    <xf numFmtId="0" fontId="6" fillId="0" borderId="0" xfId="1" applyFont="1"/>
    <xf numFmtId="177" fontId="6" fillId="0" borderId="0" xfId="1" applyNumberFormat="1" applyFont="1"/>
    <xf numFmtId="176" fontId="6" fillId="0" borderId="0" xfId="2" applyNumberFormat="1" applyFont="1"/>
    <xf numFmtId="176" fontId="6" fillId="0" borderId="0" xfId="1" applyNumberFormat="1" applyFont="1"/>
    <xf numFmtId="0" fontId="16" fillId="0" borderId="10" xfId="2" applyFont="1" applyBorder="1"/>
    <xf numFmtId="37" fontId="13" fillId="0" borderId="0" xfId="0" applyFont="1" applyAlignment="1">
      <alignment horizontal="center" vertical="center"/>
    </xf>
    <xf numFmtId="0" fontId="18" fillId="0" borderId="11" xfId="2" applyFont="1" applyBorder="1"/>
    <xf numFmtId="0" fontId="18" fillId="0" borderId="12" xfId="2" applyFont="1" applyBorder="1"/>
    <xf numFmtId="176" fontId="18" fillId="0" borderId="13" xfId="2" applyNumberFormat="1" applyFont="1" applyBorder="1"/>
    <xf numFmtId="0" fontId="20" fillId="0" borderId="0" xfId="2" applyFont="1"/>
    <xf numFmtId="37" fontId="15" fillId="0" borderId="0" xfId="2" applyNumberFormat="1" applyFont="1"/>
    <xf numFmtId="3" fontId="15" fillId="0" borderId="0" xfId="2" applyNumberFormat="1" applyFont="1"/>
    <xf numFmtId="2" fontId="15" fillId="0" borderId="0" xfId="2" applyNumberFormat="1" applyFont="1"/>
    <xf numFmtId="37" fontId="15" fillId="0" borderId="0" xfId="1" applyNumberFormat="1" applyFont="1"/>
    <xf numFmtId="3" fontId="15" fillId="0" borderId="0" xfId="1" applyNumberFormat="1" applyFont="1"/>
    <xf numFmtId="176" fontId="15" fillId="0" borderId="0" xfId="2" applyNumberFormat="1" applyFont="1"/>
    <xf numFmtId="37" fontId="21" fillId="0" borderId="0" xfId="2" applyNumberFormat="1" applyFont="1"/>
    <xf numFmtId="0" fontId="19" fillId="0" borderId="0" xfId="2" applyFont="1" applyAlignment="1">
      <alignment horizontal="distributed" vertical="top"/>
    </xf>
    <xf numFmtId="0" fontId="19" fillId="0" borderId="0" xfId="1" applyFont="1" applyAlignment="1">
      <alignment horizontal="distributed" vertical="top"/>
    </xf>
    <xf numFmtId="176" fontId="24" fillId="0" borderId="11" xfId="2" applyNumberFormat="1" applyFont="1" applyBorder="1" applyAlignment="1">
      <alignment horizontal="center"/>
    </xf>
    <xf numFmtId="37" fontId="11" fillId="0" borderId="14" xfId="0" applyFont="1" applyBorder="1" applyAlignment="1">
      <alignment vertical="center"/>
    </xf>
    <xf numFmtId="37" fontId="11" fillId="0" borderId="15" xfId="0" applyFont="1" applyBorder="1" applyAlignment="1">
      <alignment vertical="center"/>
    </xf>
    <xf numFmtId="37" fontId="10" fillId="0" borderId="4" xfId="0" applyFont="1" applyBorder="1" applyAlignment="1">
      <alignment vertical="center"/>
    </xf>
    <xf numFmtId="176" fontId="25" fillId="0" borderId="10" xfId="1" applyNumberFormat="1" applyFont="1" applyBorder="1"/>
    <xf numFmtId="37" fontId="11" fillId="0" borderId="2" xfId="0" applyFont="1" applyBorder="1" applyAlignment="1">
      <alignment horizontal="distributed"/>
    </xf>
    <xf numFmtId="0" fontId="26" fillId="0" borderId="11" xfId="2" applyFont="1" applyBorder="1"/>
    <xf numFmtId="176" fontId="26" fillId="0" borderId="10" xfId="1" applyNumberFormat="1" applyFont="1" applyBorder="1"/>
    <xf numFmtId="176" fontId="26" fillId="0" borderId="10" xfId="2" applyNumberFormat="1" applyFont="1" applyBorder="1"/>
    <xf numFmtId="0" fontId="15" fillId="0" borderId="0" xfId="2" applyFont="1"/>
    <xf numFmtId="37" fontId="26" fillId="0" borderId="11" xfId="1" applyNumberFormat="1" applyFont="1" applyBorder="1"/>
    <xf numFmtId="180" fontId="15" fillId="0" borderId="0" xfId="2" applyNumberFormat="1" applyFont="1"/>
    <xf numFmtId="1" fontId="6" fillId="0" borderId="0" xfId="2" applyNumberFormat="1" applyFont="1"/>
    <xf numFmtId="1" fontId="6" fillId="0" borderId="0" xfId="1" applyNumberFormat="1" applyFont="1"/>
    <xf numFmtId="37" fontId="5" fillId="0" borderId="0" xfId="0" applyFont="1" applyAlignment="1">
      <alignment horizontal="right" vertical="center"/>
    </xf>
    <xf numFmtId="37" fontId="27" fillId="0" borderId="0" xfId="0" quotePrefix="1" applyFont="1"/>
    <xf numFmtId="37" fontId="28" fillId="0" borderId="0" xfId="0" applyFont="1"/>
    <xf numFmtId="179" fontId="28" fillId="0" borderId="0" xfId="0" applyNumberFormat="1" applyFont="1"/>
    <xf numFmtId="179" fontId="0" fillId="0" borderId="0" xfId="0" applyNumberFormat="1"/>
    <xf numFmtId="37" fontId="0" fillId="0" borderId="0" xfId="0" applyAlignment="1">
      <alignment horizontal="centerContinuous"/>
    </xf>
    <xf numFmtId="178" fontId="0" fillId="0" borderId="0" xfId="3" applyNumberFormat="1" applyFont="1" applyAlignment="1"/>
    <xf numFmtId="37" fontId="0" fillId="0" borderId="0" xfId="0" applyAlignment="1">
      <alignment vertical="center"/>
    </xf>
    <xf numFmtId="179" fontId="0" fillId="0" borderId="0" xfId="0" applyNumberFormat="1" applyAlignment="1">
      <alignment vertical="center"/>
    </xf>
    <xf numFmtId="37" fontId="11" fillId="0" borderId="0" xfId="0" quotePrefix="1" applyFont="1" applyAlignment="1">
      <alignment horizontal="center" vertical="center"/>
    </xf>
    <xf numFmtId="37" fontId="7" fillId="0" borderId="0" xfId="5" applyFont="1"/>
    <xf numFmtId="37" fontId="7" fillId="0" borderId="0" xfId="5" quotePrefix="1" applyFont="1"/>
    <xf numFmtId="37" fontId="7" fillId="0" borderId="1" xfId="5" applyFont="1" applyBorder="1"/>
    <xf numFmtId="37" fontId="7" fillId="0" borderId="17" xfId="5" applyFont="1" applyBorder="1"/>
    <xf numFmtId="37" fontId="7" fillId="0" borderId="2" xfId="5" applyFont="1" applyBorder="1"/>
    <xf numFmtId="37" fontId="7" fillId="0" borderId="0" xfId="5" applyFont="1" applyAlignment="1">
      <alignment horizontal="center"/>
    </xf>
    <xf numFmtId="37" fontId="7" fillId="0" borderId="2" xfId="5" applyFont="1" applyBorder="1" applyAlignment="1">
      <alignment horizontal="center"/>
    </xf>
    <xf numFmtId="37" fontId="7" fillId="0" borderId="3" xfId="5" applyFont="1" applyBorder="1"/>
    <xf numFmtId="37" fontId="7" fillId="0" borderId="4" xfId="5" applyFont="1" applyBorder="1"/>
    <xf numFmtId="37" fontId="7" fillId="0" borderId="4" xfId="5" applyFont="1" applyBorder="1" applyAlignment="1">
      <alignment horizontal="center"/>
    </xf>
    <xf numFmtId="37" fontId="7" fillId="0" borderId="0" xfId="5" quotePrefix="1" applyFont="1" applyAlignment="1">
      <alignment horizontal="left"/>
    </xf>
    <xf numFmtId="181" fontId="7" fillId="0" borderId="2" xfId="5" applyNumberFormat="1" applyFont="1" applyBorder="1" applyProtection="1">
      <protection locked="0"/>
    </xf>
    <xf numFmtId="181" fontId="7" fillId="0" borderId="0" xfId="5" applyNumberFormat="1" applyFont="1" applyProtection="1">
      <protection locked="0"/>
    </xf>
    <xf numFmtId="181" fontId="7" fillId="0" borderId="0" xfId="5" applyNumberFormat="1" applyFont="1"/>
    <xf numFmtId="181" fontId="7" fillId="0" borderId="2" xfId="6" applyNumberFormat="1" applyFont="1" applyBorder="1" applyProtection="1">
      <protection locked="0"/>
    </xf>
    <xf numFmtId="181" fontId="7" fillId="0" borderId="0" xfId="6" applyNumberFormat="1" applyFont="1" applyProtection="1">
      <protection locked="0"/>
    </xf>
    <xf numFmtId="181" fontId="7" fillId="0" borderId="0" xfId="6" applyNumberFormat="1" applyFont="1" applyProtection="1"/>
    <xf numFmtId="37" fontId="16" fillId="0" borderId="0" xfId="5" applyFont="1"/>
    <xf numFmtId="37" fontId="16" fillId="0" borderId="0" xfId="5" quotePrefix="1" applyFont="1" applyAlignment="1">
      <alignment horizontal="left"/>
    </xf>
    <xf numFmtId="181" fontId="24" fillId="2" borderId="2" xfId="6" applyNumberFormat="1" applyFont="1" applyFill="1" applyBorder="1" applyProtection="1">
      <protection locked="0"/>
    </xf>
    <xf numFmtId="181" fontId="24" fillId="2" borderId="0" xfId="6" applyNumberFormat="1" applyFont="1" applyFill="1" applyProtection="1">
      <protection locked="0"/>
    </xf>
    <xf numFmtId="181" fontId="24" fillId="2" borderId="0" xfId="6" applyNumberFormat="1" applyFont="1" applyFill="1" applyProtection="1"/>
    <xf numFmtId="37" fontId="7" fillId="0" borderId="0" xfId="5" applyFont="1" applyAlignment="1">
      <alignment horizontal="left"/>
    </xf>
    <xf numFmtId="37" fontId="0" fillId="0" borderId="21" xfId="0" applyBorder="1"/>
    <xf numFmtId="37" fontId="11" fillId="0" borderId="17" xfId="0" applyFont="1" applyBorder="1" applyAlignment="1">
      <alignment vertical="center"/>
    </xf>
    <xf numFmtId="37" fontId="11" fillId="0" borderId="16" xfId="0" applyFont="1" applyBorder="1" applyAlignment="1">
      <alignment vertical="center"/>
    </xf>
    <xf numFmtId="37" fontId="11" fillId="0" borderId="16" xfId="0" applyFont="1" applyBorder="1" applyAlignment="1">
      <alignment horizontal="distributed"/>
    </xf>
    <xf numFmtId="37" fontId="10" fillId="0" borderId="0" xfId="0" applyFont="1" applyAlignment="1">
      <alignment horizontal="distributed"/>
    </xf>
    <xf numFmtId="37" fontId="9" fillId="0" borderId="0" xfId="0" applyFont="1"/>
    <xf numFmtId="37" fontId="10" fillId="0" borderId="18" xfId="0" applyFont="1" applyBorder="1"/>
    <xf numFmtId="37" fontId="10" fillId="0" borderId="2" xfId="0" applyFont="1" applyBorder="1"/>
    <xf numFmtId="37" fontId="10" fillId="0" borderId="2" xfId="0" applyFont="1" applyBorder="1" applyAlignment="1">
      <alignment horizontal="distributed"/>
    </xf>
    <xf numFmtId="37" fontId="11" fillId="0" borderId="0" xfId="0" applyFont="1" applyAlignment="1">
      <alignment horizontal="distributed"/>
    </xf>
    <xf numFmtId="37" fontId="11" fillId="0" borderId="18" xfId="0" applyFont="1" applyBorder="1"/>
    <xf numFmtId="37" fontId="11" fillId="0" borderId="2" xfId="0" applyFont="1" applyBorder="1"/>
    <xf numFmtId="37" fontId="23" fillId="0" borderId="0" xfId="0" applyFont="1" applyAlignment="1">
      <alignment horizontal="distributed"/>
    </xf>
    <xf numFmtId="37" fontId="5" fillId="0" borderId="0" xfId="0" applyFont="1" applyAlignment="1">
      <alignment horizontal="distributed"/>
    </xf>
    <xf numFmtId="37" fontId="5" fillId="0" borderId="2" xfId="0" applyFont="1" applyBorder="1"/>
    <xf numFmtId="37" fontId="5" fillId="0" borderId="5" xfId="0" applyFont="1" applyBorder="1"/>
    <xf numFmtId="37" fontId="5" fillId="0" borderId="0" xfId="0" quotePrefix="1" applyFont="1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12" fillId="0" borderId="0" xfId="0" applyFont="1" applyAlignment="1">
      <alignment horizontal="distributed"/>
    </xf>
    <xf numFmtId="37" fontId="11" fillId="0" borderId="0" xfId="0" applyFont="1" applyAlignment="1">
      <alignment horizontal="distributed" vertical="center"/>
    </xf>
    <xf numFmtId="37" fontId="5" fillId="0" borderId="15" xfId="0" applyFont="1" applyBorder="1" applyAlignment="1">
      <alignment vertical="center"/>
    </xf>
    <xf numFmtId="37" fontId="5" fillId="0" borderId="15" xfId="0" applyFont="1" applyBorder="1"/>
    <xf numFmtId="37" fontId="11" fillId="0" borderId="0" xfId="0" applyFont="1" applyAlignment="1">
      <alignment vertical="justify" wrapText="1"/>
    </xf>
    <xf numFmtId="37" fontId="11" fillId="0" borderId="0" xfId="0" applyFont="1" applyAlignment="1">
      <alignment vertical="justify"/>
    </xf>
    <xf numFmtId="37" fontId="11" fillId="0" borderId="16" xfId="0" applyFont="1" applyBorder="1"/>
    <xf numFmtId="37" fontId="0" fillId="0" borderId="1" xfId="0" applyBorder="1" applyAlignment="1">
      <alignment horizontal="right" vertical="center"/>
    </xf>
    <xf numFmtId="37" fontId="0" fillId="0" borderId="0" xfId="0" applyAlignment="1">
      <alignment horizontal="distributed"/>
    </xf>
    <xf numFmtId="37" fontId="5" fillId="0" borderId="2" xfId="0" applyFont="1" applyBorder="1" applyAlignment="1">
      <alignment horizontal="distributed"/>
    </xf>
    <xf numFmtId="37" fontId="0" fillId="0" borderId="15" xfId="0" applyBorder="1" applyAlignment="1">
      <alignment horizontal="left"/>
    </xf>
    <xf numFmtId="37" fontId="0" fillId="0" borderId="3" xfId="0" applyBorder="1"/>
    <xf numFmtId="37" fontId="14" fillId="0" borderId="0" xfId="0" applyFont="1" applyAlignment="1">
      <alignment horizontal="centerContinuous"/>
    </xf>
    <xf numFmtId="182" fontId="0" fillId="0" borderId="0" xfId="7" applyNumberFormat="1" applyFont="1" applyAlignment="1">
      <alignment vertical="center"/>
    </xf>
    <xf numFmtId="37" fontId="14" fillId="0" borderId="0" xfId="0" quotePrefix="1" applyFont="1" applyAlignment="1">
      <alignment horizontal="center"/>
    </xf>
    <xf numFmtId="37" fontId="11" fillId="0" borderId="17" xfId="0" applyFont="1" applyBorder="1" applyAlignment="1">
      <alignment horizontal="center" vertical="center"/>
    </xf>
    <xf numFmtId="37" fontId="11" fillId="0" borderId="3" xfId="0" applyFont="1" applyBorder="1" applyAlignment="1">
      <alignment horizontal="center" vertical="center"/>
    </xf>
    <xf numFmtId="37" fontId="11" fillId="0" borderId="20" xfId="0" applyFont="1" applyBorder="1" applyAlignment="1">
      <alignment horizontal="center" vertical="center"/>
    </xf>
    <xf numFmtId="37" fontId="11" fillId="0" borderId="6" xfId="0" applyFont="1" applyBorder="1" applyAlignment="1">
      <alignment horizontal="center" vertical="center"/>
    </xf>
    <xf numFmtId="37" fontId="11" fillId="0" borderId="0" xfId="0" applyFont="1" applyAlignment="1">
      <alignment vertical="justify" wrapText="1"/>
    </xf>
    <xf numFmtId="37" fontId="11" fillId="0" borderId="0" xfId="0" applyFont="1" applyAlignment="1">
      <alignment vertical="justify"/>
    </xf>
    <xf numFmtId="0" fontId="18" fillId="0" borderId="19" xfId="2" applyFont="1" applyBorder="1" applyAlignment="1">
      <alignment horizontal="distributed" justifyLastLine="1"/>
    </xf>
    <xf numFmtId="0" fontId="18" fillId="0" borderId="17" xfId="2" applyFont="1" applyBorder="1" applyAlignment="1">
      <alignment horizontal="distributed" justifyLastLine="1"/>
    </xf>
    <xf numFmtId="0" fontId="18" fillId="0" borderId="19" xfId="1" applyFont="1" applyBorder="1" applyAlignment="1">
      <alignment horizontal="distributed" justifyLastLine="1"/>
    </xf>
    <xf numFmtId="0" fontId="18" fillId="0" borderId="17" xfId="1" applyFont="1" applyBorder="1" applyAlignment="1">
      <alignment horizontal="distributed" justifyLastLine="1"/>
    </xf>
  </cellXfs>
  <cellStyles count="8">
    <cellStyle name="パーセント" xfId="7" builtinId="5"/>
    <cellStyle name="桁区切り" xfId="3" builtinId="6"/>
    <cellStyle name="桁区切り 2" xfId="6" xr:uid="{4BF1EAF1-FBFD-4CED-9F68-F81AD3384ABE}"/>
    <cellStyle name="標準" xfId="0" builtinId="0"/>
    <cellStyle name="標準 2" xfId="4" xr:uid="{00000000-0005-0000-0000-000002000000}"/>
    <cellStyle name="標準 3" xfId="5" xr:uid="{723F9E99-BC71-4316-838E-E273779C8E6B}"/>
    <cellStyle name="標準_106歳出" xfId="1" xr:uid="{00000000-0005-0000-0000-000003000000}"/>
    <cellStyle name="標準_106歳入" xfId="2" xr:uid="{00000000-0005-0000-0000-000004000000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ｸﾞﾗﾌ元ﾃﾞｰﾀ!$B$23</c:f>
              <c:strCache>
                <c:ptCount val="1"/>
                <c:pt idx="0">
                  <c:v>県　　　税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ｸﾞﾗﾌ元ﾃﾞｰﾀ!$C$23</c:f>
              <c:numCache>
                <c:formatCode>0.0</c:formatCode>
                <c:ptCount val="1"/>
                <c:pt idx="0">
                  <c:v>46.9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B0-4FC6-82D5-5E6BB9F56FFE}"/>
            </c:ext>
          </c:extLst>
        </c:ser>
        <c:ser>
          <c:idx val="1"/>
          <c:order val="1"/>
          <c:tx>
            <c:v>②ｸﾞﾗﾌ元ﾃﾞｰﾀ!#REF!</c:v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②ｸﾞﾗﾌ元ﾃﾞｰﾀ!#REF!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DB0-4FC6-82D5-5E6BB9F56FFE}"/>
            </c:ext>
          </c:extLst>
        </c:ser>
        <c:ser>
          <c:idx val="2"/>
          <c:order val="2"/>
          <c:tx>
            <c:strRef>
              <c:f>ｸﾞﾗﾌ元ﾃﾞｰﾀ!$B$27</c:f>
              <c:strCache>
                <c:ptCount val="1"/>
                <c:pt idx="0">
                  <c:v>地方譲与税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ｸﾞﾗﾌ元ﾃﾞｰﾀ!$C$27</c:f>
              <c:numCache>
                <c:formatCode>0.0</c:formatCode>
                <c:ptCount val="1"/>
                <c:pt idx="0">
                  <c:v>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DB0-4FC6-82D5-5E6BB9F56FFE}"/>
            </c:ext>
          </c:extLst>
        </c:ser>
        <c:ser>
          <c:idx val="3"/>
          <c:order val="3"/>
          <c:tx>
            <c:strRef>
              <c:f>ｸﾞﾗﾌ元ﾃﾞｰﾀ!$B$24</c:f>
              <c:strCache>
                <c:ptCount val="1"/>
                <c:pt idx="0">
                  <c:v>諸　収　入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ｸﾞﾗﾌ元ﾃﾞｰﾀ!$C$24</c:f>
              <c:numCache>
                <c:formatCode>0.0</c:formatCode>
                <c:ptCount val="1"/>
                <c:pt idx="0">
                  <c:v>12.37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DB0-4FC6-82D5-5E6BB9F56FFE}"/>
            </c:ext>
          </c:extLst>
        </c:ser>
        <c:ser>
          <c:idx val="4"/>
          <c:order val="4"/>
          <c:tx>
            <c:strRef>
              <c:f>ｸﾞﾗﾌ元ﾃﾞｰﾀ!$B$25</c:f>
              <c:strCache>
                <c:ptCount val="1"/>
                <c:pt idx="0">
                  <c:v>地方交付税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ｸﾞﾗﾌ元ﾃﾞｰﾀ!$C$25</c:f>
              <c:numCache>
                <c:formatCode>0.0</c:formatCode>
                <c:ptCount val="1"/>
                <c:pt idx="0">
                  <c:v>12.35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DB0-4FC6-82D5-5E6BB9F56FFE}"/>
            </c:ext>
          </c:extLst>
        </c:ser>
        <c:ser>
          <c:idx val="5"/>
          <c:order val="5"/>
          <c:tx>
            <c:strRef>
              <c:f>ｸﾞﾗﾌ元ﾃﾞｰﾀ!$B$28</c:f>
              <c:strCache>
                <c:ptCount val="1"/>
                <c:pt idx="0">
                  <c:v>そ　の　他</c:v>
                </c:pt>
              </c:strCache>
            </c:strRef>
          </c:tx>
          <c:spPr>
            <a:solidFill>
              <a:srgbClr val="FF808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DB0-4FC6-82D5-5E6BB9F56FFE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ｸﾞﾗﾌ元ﾃﾞｰﾀ!$C$28</c:f>
              <c:numCache>
                <c:formatCode>0.0</c:formatCode>
                <c:ptCount val="1"/>
                <c:pt idx="0">
                  <c:v>12.260000000000005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B0-4FC6-82D5-5E6BB9F56F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422272"/>
        <c:axId val="1"/>
      </c:barChart>
      <c:catAx>
        <c:axId val="4494222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1,609,154百万円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49422272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ｸﾞﾗﾌ元ﾃﾞｰﾀ!$G$23</c:f>
              <c:strCache>
                <c:ptCount val="1"/>
                <c:pt idx="0">
                  <c:v>教育費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ｸﾞﾗﾌ元ﾃﾞｰﾀ!$H$23</c:f>
              <c:numCache>
                <c:formatCode>0.0</c:formatCode>
                <c:ptCount val="1"/>
                <c:pt idx="0">
                  <c:v>21.22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DDC-4EE6-9106-FA976F0D54C4}"/>
            </c:ext>
          </c:extLst>
        </c:ser>
        <c:ser>
          <c:idx val="1"/>
          <c:order val="1"/>
          <c:tx>
            <c:strRef>
              <c:f>ｸﾞﾗﾌ元ﾃﾞｰﾀ!$G$24</c:f>
              <c:strCache>
                <c:ptCount val="1"/>
                <c:pt idx="0">
                  <c:v>民生費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ｸﾞﾗﾌ元ﾃﾞｰﾀ!$H$24</c:f>
              <c:numCache>
                <c:formatCode>0.0</c:formatCode>
                <c:ptCount val="1"/>
                <c:pt idx="0">
                  <c:v>18.649999999999999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DDC-4EE6-9106-FA976F0D54C4}"/>
            </c:ext>
          </c:extLst>
        </c:ser>
        <c:ser>
          <c:idx val="2"/>
          <c:order val="2"/>
          <c:tx>
            <c:strRef>
              <c:f>ｸﾞﾗﾌ元ﾃﾞｰﾀ!$G$27</c:f>
              <c:strCache>
                <c:ptCount val="1"/>
                <c:pt idx="0">
                  <c:v>税関係交付金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ｸﾞﾗﾌ元ﾃﾞｰﾀ!$H$27</c:f>
              <c:numCache>
                <c:formatCode>0.0</c:formatCode>
                <c:ptCount val="1"/>
                <c:pt idx="0">
                  <c:v>9.9700000000000006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5DDC-4EE6-9106-FA976F0D54C4}"/>
            </c:ext>
          </c:extLst>
        </c:ser>
        <c:ser>
          <c:idx val="3"/>
          <c:order val="3"/>
          <c:tx>
            <c:v>②ｸﾞﾗﾌ元ﾃﾞｰﾀ!#REF!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②ｸﾞﾗﾌ元ﾃﾞｰﾀ!#REF!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DDC-4EE6-9106-FA976F0D54C4}"/>
            </c:ext>
          </c:extLst>
        </c:ser>
        <c:ser>
          <c:idx val="4"/>
          <c:order val="4"/>
          <c:tx>
            <c:v>②ｸﾞﾗﾌ元ﾃﾞｰﾀ!#REF!</c:v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②ｸﾞﾗﾌ元ﾃﾞｰﾀ!#REF!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DC-4EE6-9106-FA976F0D54C4}"/>
            </c:ext>
          </c:extLst>
        </c:ser>
        <c:ser>
          <c:idx val="5"/>
          <c:order val="5"/>
          <c:tx>
            <c:strRef>
              <c:f>ｸﾞﾗﾌ元ﾃﾞｰﾀ!$G$29</c:f>
              <c:strCache>
                <c:ptCount val="1"/>
                <c:pt idx="0">
                  <c:v>警察費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A-5DDC-4EE6-9106-FA976F0D54C4}"/>
                </c:ext>
              </c:extLst>
            </c:dLbl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ｸﾞﾗﾌ元ﾃﾞｰﾀ!$H$29</c:f>
              <c:numCache>
                <c:formatCode>0.0</c:formatCode>
                <c:ptCount val="1"/>
                <c:pt idx="0">
                  <c:v>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DDC-4EE6-9106-FA976F0D54C4}"/>
            </c:ext>
          </c:extLst>
        </c:ser>
        <c:ser>
          <c:idx val="6"/>
          <c:order val="6"/>
          <c:tx>
            <c:strRef>
              <c:f>ｸﾞﾗﾌ元ﾃﾞｰﾀ!$G$28</c:f>
              <c:strCache>
                <c:ptCount val="1"/>
                <c:pt idx="0">
                  <c:v>土木費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C-5DDC-4EE6-9106-FA976F0D54C4}"/>
              </c:ext>
            </c:extLst>
          </c:dPt>
          <c:dLbls>
            <c:dLbl>
              <c:idx val="0"/>
              <c:numFmt formatCode="0.0_ 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2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DC-4EE6-9106-FA976F0D54C4}"/>
                </c:ext>
              </c:extLst>
            </c:dLbl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ｸﾞﾗﾌ元ﾃﾞｰﾀ!$H$28</c:f>
              <c:numCache>
                <c:formatCode>0.0</c:formatCode>
                <c:ptCount val="1"/>
                <c:pt idx="0">
                  <c:v>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5DDC-4EE6-9106-FA976F0D54C4}"/>
            </c:ext>
          </c:extLst>
        </c:ser>
        <c:ser>
          <c:idx val="7"/>
          <c:order val="7"/>
          <c:tx>
            <c:strRef>
              <c:f>ｸﾞﾗﾌ元ﾃﾞｰﾀ!$G$30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5DDC-4EE6-9106-FA976F0D54C4}"/>
              </c:ext>
            </c:extLst>
          </c:dPt>
          <c:dLbls>
            <c:numFmt formatCode="0.0_ 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2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ｸﾞﾗﾌ元ﾃﾞｰﾀ!$H$30</c:f>
              <c:numCache>
                <c:formatCode>0.0</c:formatCode>
                <c:ptCount val="1"/>
                <c:pt idx="0">
                  <c:v>12.89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5DDC-4EE6-9106-FA976F0D54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49428176"/>
        <c:axId val="1"/>
      </c:barChart>
      <c:catAx>
        <c:axId val="4494281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ja-JP" altLang="en-US" sz="25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1,594,076百万円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49428176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649004729062833E-2"/>
          <c:y val="2.9748333611739782E-2"/>
          <c:w val="0.88200748771282678"/>
          <c:h val="0.8238000077097169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ｸﾞﾗﾌ元ﾃﾞｰﾀ!$G$23</c:f>
              <c:strCache>
                <c:ptCount val="1"/>
                <c:pt idx="0">
                  <c:v>教育費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6B3D-4AF0-B53C-314C0F6AA5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922261484098942"/>
                      <c:h val="9.91549295774647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0-6B3D-4AF0-B53C-314C0F6AA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ｸﾞﾗﾌ元ﾃﾞｰﾀ!$H$23</c:f>
              <c:numCache>
                <c:formatCode>0.0</c:formatCode>
                <c:ptCount val="1"/>
                <c:pt idx="0">
                  <c:v>21.22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3D-4AF0-B53C-314C0F6AA592}"/>
            </c:ext>
          </c:extLst>
        </c:ser>
        <c:ser>
          <c:idx val="1"/>
          <c:order val="1"/>
          <c:tx>
            <c:strRef>
              <c:f>ｸﾞﾗﾌ元ﾃﾞｰﾀ!$G$24</c:f>
              <c:strCache>
                <c:ptCount val="1"/>
                <c:pt idx="0">
                  <c:v>民生費</c:v>
                </c:pt>
              </c:strCache>
            </c:strRef>
          </c:tx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6B3D-4AF0-B53C-314C0F6AA5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5335689045936403"/>
                      <c:h val="8.9389671361502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2-6B3D-4AF0-B53C-314C0F6AA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ｸﾞﾗﾌ元ﾃﾞｰﾀ!$H$24</c:f>
              <c:numCache>
                <c:formatCode>0.0</c:formatCode>
                <c:ptCount val="1"/>
                <c:pt idx="0">
                  <c:v>18.649999999999999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3D-4AF0-B53C-314C0F6AA592}"/>
            </c:ext>
          </c:extLst>
        </c:ser>
        <c:ser>
          <c:idx val="3"/>
          <c:order val="2"/>
          <c:tx>
            <c:strRef>
              <c:f>ｸﾞﾗﾌ元ﾃﾞｰﾀ!$G$25</c:f>
              <c:strCache>
                <c:ptCount val="1"/>
                <c:pt idx="0">
                  <c:v>商工費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451118963486454"/>
                      <c:h val="8.9389671361502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BAB3-4045-B818-5EC296658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ｸﾞﾗﾌ元ﾃﾞｰﾀ!$H$25</c:f>
              <c:numCache>
                <c:formatCode>0.0</c:formatCode>
                <c:ptCount val="1"/>
                <c:pt idx="0">
                  <c:v>12.15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3D-4AF0-B53C-314C0F6AA592}"/>
            </c:ext>
          </c:extLst>
        </c:ser>
        <c:ser>
          <c:idx val="2"/>
          <c:order val="3"/>
          <c:tx>
            <c:strRef>
              <c:f>ｸﾞﾗﾌ元ﾃﾞｰﾀ!$G$26</c:f>
              <c:strCache>
                <c:ptCount val="1"/>
                <c:pt idx="0">
                  <c:v>公債費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B3D-4AF0-B53C-314C0F6AA5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3922261484098942"/>
                      <c:h val="9.915492957746478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6B3D-4AF0-B53C-314C0F6AA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ｸﾞﾗﾌ元ﾃﾞｰﾀ!$H$26</c:f>
              <c:numCache>
                <c:formatCode>0.0</c:formatCode>
                <c:ptCount val="1"/>
                <c:pt idx="0">
                  <c:v>11.08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6B3D-4AF0-B53C-314C0F6AA592}"/>
            </c:ext>
          </c:extLst>
        </c:ser>
        <c:ser>
          <c:idx val="5"/>
          <c:order val="4"/>
          <c:tx>
            <c:strRef>
              <c:f>ｸﾞﾗﾌ元ﾃﾞｰﾀ!$G$27</c:f>
              <c:strCache>
                <c:ptCount val="1"/>
                <c:pt idx="0">
                  <c:v>税関係交付金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ＭＳ ゴシック" panose="020B0609070205080204" pitchFamily="49" charset="-128"/>
                      <a:ea typeface="ＭＳ ゴシック" panose="020B0609070205080204" pitchFamily="49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2402826855123676"/>
                      <c:h val="8.497042636131857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C-BAB3-4045-B818-5EC29665836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ｸﾞﾗﾌ元ﾃﾞｰﾀ!$H$27</c:f>
              <c:numCache>
                <c:formatCode>0.0</c:formatCode>
                <c:ptCount val="1"/>
                <c:pt idx="0">
                  <c:v>9.9700000000000006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B3D-4AF0-B53C-314C0F6AA592}"/>
            </c:ext>
          </c:extLst>
        </c:ser>
        <c:ser>
          <c:idx val="4"/>
          <c:order val="5"/>
          <c:tx>
            <c:strRef>
              <c:f>ｸﾞﾗﾌ元ﾃﾞｰﾀ!$G$28</c:f>
              <c:strCache>
                <c:ptCount val="1"/>
                <c:pt idx="0">
                  <c:v>土木費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3557126030623833E-3"/>
                  <c:y val="0"/>
                </c:manualLayout>
              </c:layout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47114252061248529"/>
                      <c:h val="9.915482748501354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BAB3-4045-B818-5EC29665836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ｸﾞﾗﾌ元ﾃﾞｰﾀ!$H$28</c:f>
              <c:numCache>
                <c:formatCode>0.0</c:formatCode>
                <c:ptCount val="1"/>
                <c:pt idx="0">
                  <c:v>6.81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3D-4AF0-B53C-314C0F6AA592}"/>
            </c:ext>
          </c:extLst>
        </c:ser>
        <c:ser>
          <c:idx val="6"/>
          <c:order val="6"/>
          <c:tx>
            <c:strRef>
              <c:f>ｸﾞﾗﾌ元ﾃﾞｰﾀ!$G$29</c:f>
              <c:strCache>
                <c:ptCount val="1"/>
                <c:pt idx="0">
                  <c:v>警察費</c:v>
                </c:pt>
              </c:strCache>
            </c:strRef>
          </c:tx>
          <c:spPr>
            <a:solidFill>
              <a:srgbClr val="0066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B3D-4AF0-B53C-314C0F6AA59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ＭＳ ゴシック" panose="020B0609070205080204" pitchFamily="49" charset="-128"/>
                      <a:ea typeface="ＭＳ ゴシック" panose="020B0609070205080204" pitchFamily="49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6885766487669605"/>
                      <c:h val="4.6572769953051638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6B3D-4AF0-B53C-314C0F6AA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/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ｸﾞﾗﾌ元ﾃﾞｰﾀ!$H$29</c:f>
              <c:numCache>
                <c:formatCode>0.0</c:formatCode>
                <c:ptCount val="1"/>
                <c:pt idx="0">
                  <c:v>7.23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6B3D-4AF0-B53C-314C0F6AA592}"/>
            </c:ext>
          </c:extLst>
        </c:ser>
        <c:ser>
          <c:idx val="7"/>
          <c:order val="7"/>
          <c:tx>
            <c:strRef>
              <c:f>ｸﾞﾗﾌ元ﾃﾞｰﾀ!$G$30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rgbClr val="CC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B3D-4AF0-B53C-314C0F6AA592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858638694898115"/>
                      <c:h val="8.938967136150233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B-6B3D-4AF0-B53C-314C0F6AA59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ｸﾞﾗﾌ元ﾃﾞｰﾀ!$G$22</c:f>
              <c:strCache>
                <c:ptCount val="1"/>
                <c:pt idx="0">
                  <c:v>歳出額</c:v>
                </c:pt>
              </c:strCache>
            </c:strRef>
          </c:cat>
          <c:val>
            <c:numRef>
              <c:f>ｸﾞﾗﾌ元ﾃﾞｰﾀ!$H$30</c:f>
              <c:numCache>
                <c:formatCode>0.0</c:formatCode>
                <c:ptCount val="1"/>
                <c:pt idx="0">
                  <c:v>12.89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6B3D-4AF0-B53C-314C0F6AA5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49431128"/>
        <c:axId val="1"/>
      </c:barChart>
      <c:catAx>
        <c:axId val="44943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en-US" altLang="ja-JP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</a:t>
                </a: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,</a:t>
                </a:r>
                <a:r>
                  <a:rPr lang="en-US" altLang="ja-JP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083</a:t>
                </a: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,</a:t>
                </a:r>
                <a:r>
                  <a:rPr lang="en-US" altLang="ja-JP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355</a:t>
                </a:r>
                <a:r>
                  <a:rPr lang="ja-JP" altLang="en-US"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百万円</a:t>
                </a:r>
              </a:p>
            </c:rich>
          </c:tx>
          <c:layout>
            <c:manualLayout>
              <c:xMode val="edge"/>
              <c:yMode val="edge"/>
              <c:x val="0.28023671198403571"/>
              <c:y val="0.91791218759854198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494311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857216444506931"/>
          <c:y val="4.0151515151515153E-2"/>
          <c:w val="0.66373828271466062"/>
          <c:h val="0.8158947043384282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ｸﾞﾗﾌ元ﾃﾞｰﾀ!$B$23</c:f>
              <c:strCache>
                <c:ptCount val="1"/>
                <c:pt idx="0">
                  <c:v>県　　　税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0-A479-4659-B359-BD6884E78C40}"/>
              </c:ext>
            </c:extLst>
          </c:dPt>
          <c:dLbls>
            <c:dLbl>
              <c:idx val="0"/>
              <c:tx>
                <c:rich>
                  <a:bodyPr/>
                  <a:lstStyle/>
                  <a:p>
                    <a:fld id="{A98EC8A5-0448-49FE-8645-09E8F39B2487}" type="SERIESNAME">
                      <a:rPr lang="ja-JP" altLang="en-US"/>
                      <a:pPr/>
                      <a:t>[系列名]</a:t>
                    </a:fld>
                    <a:r>
                      <a:rPr lang="ja-JP" altLang="en-US" baseline="0"/>
                      <a:t> </a:t>
                    </a:r>
                    <a:fld id="{3A2275E1-8882-4D75-8C91-0D602198EBA1}" type="VALUE">
                      <a:rPr lang="en-US" altLang="ja-JP" baseline="0"/>
                      <a:pPr/>
                      <a:t>[値]</a:t>
                    </a:fld>
                    <a:endParaRPr lang="ja-JP" altLang="en-US" baseline="0"/>
                  </a:p>
                </c:rich>
              </c:tx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413612565445026"/>
                      <c:h val="9.8050139275766016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0-A479-4659-B359-BD6884E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 </c:separator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ｸﾞﾗﾌ元ﾃﾞｰﾀ!$C$23</c:f>
              <c:numCache>
                <c:formatCode>0.0</c:formatCode>
                <c:ptCount val="1"/>
                <c:pt idx="0">
                  <c:v>46.9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479-4659-B359-BD6884E78C40}"/>
            </c:ext>
          </c:extLst>
        </c:ser>
        <c:ser>
          <c:idx val="1"/>
          <c:order val="1"/>
          <c:tx>
            <c:strRef>
              <c:f>ｸﾞﾗﾌ元ﾃﾞｰﾀ!$B$24</c:f>
              <c:strCache>
                <c:ptCount val="1"/>
                <c:pt idx="0">
                  <c:v>諸　収　入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1151832460732987"/>
                      <c:h val="0.11015784586815228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A-E5F7-449B-BFC4-1AD88D86C3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ｸﾞﾗﾌ元ﾃﾞｰﾀ!$C$24</c:f>
              <c:numCache>
                <c:formatCode>0.0</c:formatCode>
                <c:ptCount val="1"/>
                <c:pt idx="0">
                  <c:v>12.37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479-4659-B359-BD6884E78C40}"/>
            </c:ext>
          </c:extLst>
        </c:ser>
        <c:ser>
          <c:idx val="2"/>
          <c:order val="2"/>
          <c:tx>
            <c:strRef>
              <c:f>ｸﾞﾗﾌ元ﾃﾞｰﾀ!$B$25</c:f>
              <c:strCache>
                <c:ptCount val="1"/>
                <c:pt idx="0">
                  <c:v>地方交付税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A479-4659-B359-BD6884E78C4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2443280977312383"/>
                      <c:h val="9.80501392757660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A479-4659-B359-BD6884E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ｸﾞﾗﾌ元ﾃﾞｰﾀ!$C$25</c:f>
              <c:numCache>
                <c:formatCode>0.0</c:formatCode>
                <c:ptCount val="1"/>
                <c:pt idx="0">
                  <c:v>12.35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479-4659-B359-BD6884E78C40}"/>
            </c:ext>
          </c:extLst>
        </c:ser>
        <c:ser>
          <c:idx val="3"/>
          <c:order val="3"/>
          <c:tx>
            <c:strRef>
              <c:f>ｸﾞﾗﾌ元ﾃﾞｰﾀ!$B$26</c:f>
              <c:strCache>
                <c:ptCount val="1"/>
                <c:pt idx="0">
                  <c:v>国庫支出金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A479-4659-B359-BD6884E78C40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7923211169284468"/>
                      <c:h val="9.8050139275766016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A479-4659-B359-BD6884E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ｸﾞﾗﾌ元ﾃﾞｰﾀ!$C$26</c:f>
              <c:numCache>
                <c:formatCode>0.0</c:formatCode>
                <c:ptCount val="1"/>
                <c:pt idx="0">
                  <c:v>9.56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479-4659-B359-BD6884E78C40}"/>
            </c:ext>
          </c:extLst>
        </c:ser>
        <c:ser>
          <c:idx val="4"/>
          <c:order val="4"/>
          <c:tx>
            <c:strRef>
              <c:f>ｸﾞﾗﾌ元ﾃﾞｰﾀ!$B$27</c:f>
              <c:strCache>
                <c:ptCount val="1"/>
                <c:pt idx="0">
                  <c:v>地方譲与税</c:v>
                </c:pt>
              </c:strCache>
            </c:strRef>
          </c:tx>
          <c:spPr>
            <a:solidFill>
              <a:srgbClr val="6600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A479-4659-B359-BD6884E78C40}"/>
              </c:ext>
            </c:extLst>
          </c:dPt>
          <c:dLbls>
            <c:dLbl>
              <c:idx val="0"/>
              <c:tx>
                <c:rich>
                  <a:bodyPr wrap="square" lIns="38100" tIns="19050" rIns="38100" bIns="19050" anchor="ctr">
                    <a:noAutofit/>
                  </a:bodyPr>
                  <a:lstStyle/>
                  <a:p>
                    <a:pPr>
                      <a:defRPr sz="900">
                        <a:latin typeface="ＭＳ ゴシック" panose="020B0609070205080204" pitchFamily="49" charset="-128"/>
                        <a:ea typeface="ＭＳ ゴシック" panose="020B0609070205080204" pitchFamily="49" charset="-128"/>
                      </a:defRPr>
                    </a:pPr>
                    <a:fld id="{E7E41679-969C-4470-8C88-209A99DBDA9E}" type="SERIESNAME">
                      <a:rPr lang="ja-JP" altLang="en-US"/>
                      <a:pPr>
                        <a:defRPr sz="900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defRPr>
                      </a:pPr>
                      <a:t>[系列名]</a:t>
                    </a:fld>
                    <a:r>
                      <a:rPr lang="ja-JP" altLang="en-US" baseline="0"/>
                      <a:t> </a:t>
                    </a:r>
                    <a:fld id="{0DD99025-67F8-449F-98F3-7FE629B1CE27}" type="VALUE">
                      <a:rPr lang="en-US" altLang="ja-JP" baseline="0"/>
                      <a:pPr>
                        <a:defRPr sz="900">
                          <a:latin typeface="ＭＳ ゴシック" panose="020B0609070205080204" pitchFamily="49" charset="-128"/>
                          <a:ea typeface="ＭＳ ゴシック" panose="020B0609070205080204" pitchFamily="49" charset="-128"/>
                        </a:defRPr>
                      </a:pPr>
                      <a:t>[値]</a:t>
                    </a:fld>
                    <a:endParaRPr lang="ja-JP" altLang="en-US" baseline="0"/>
                  </a:p>
                </c:rich>
              </c:tx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1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34031413612565448"/>
                      <c:h val="4.3454038997214478E-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7-A479-4659-B359-BD6884E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ｸﾞﾗﾌ元ﾃﾞｰﾀ!$C$27</c:f>
              <c:numCache>
                <c:formatCode>0.0</c:formatCode>
                <c:ptCount val="1"/>
                <c:pt idx="0">
                  <c:v>6.56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479-4659-B359-BD6884E78C40}"/>
            </c:ext>
          </c:extLst>
        </c:ser>
        <c:ser>
          <c:idx val="5"/>
          <c:order val="5"/>
          <c:tx>
            <c:strRef>
              <c:f>ｸﾞﾗﾌ元ﾃﾞｰﾀ!$B$28</c:f>
              <c:strCache>
                <c:ptCount val="1"/>
                <c:pt idx="0">
                  <c:v>そ　の　他</c:v>
                </c:pt>
              </c:strCache>
            </c:strRef>
          </c:tx>
          <c:spPr>
            <a:noFill/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A479-4659-B359-BD6884E78C4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noAutofit/>
                </a:bodyPr>
                <a:lstStyle/>
                <a:p>
                  <a:pPr>
                    <a:defRPr sz="900">
                      <a:latin typeface="ＭＳ ゴシック" panose="020B0609070205080204" pitchFamily="49" charset="-128"/>
                      <a:ea typeface="ＭＳ ゴシック" panose="020B0609070205080204" pitchFamily="49" charset="-128"/>
                    </a:defRPr>
                  </a:pPr>
                  <a:endParaRPr lang="ja-JP"/>
                </a:p>
              </c:txPr>
              <c:showLegendKey val="0"/>
              <c:showVal val="1"/>
              <c:showCatName val="0"/>
              <c:showSerName val="1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9842931937172773"/>
                      <c:h val="4.7168059424326822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9-A479-4659-B359-BD6884E78C4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900">
                    <a:latin typeface="ＭＳ ゴシック" panose="020B0609070205080204" pitchFamily="49" charset="-128"/>
                    <a:ea typeface="ＭＳ ゴシック" panose="020B0609070205080204" pitchFamily="49" charset="-128"/>
                  </a:defRPr>
                </a:pPr>
                <a:endParaRPr lang="ja-JP"/>
              </a:p>
            </c:txPr>
            <c:showLegendKey val="0"/>
            <c:showVal val="1"/>
            <c:showCatName val="0"/>
            <c:showSerName val="1"/>
            <c:showPercent val="0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ｸﾞﾗﾌ元ﾃﾞｰﾀ!$B$22</c:f>
              <c:strCache>
                <c:ptCount val="1"/>
                <c:pt idx="0">
                  <c:v>歳入額</c:v>
                </c:pt>
              </c:strCache>
            </c:strRef>
          </c:cat>
          <c:val>
            <c:numRef>
              <c:f>ｸﾞﾗﾌ元ﾃﾞｰﾀ!$C$28</c:f>
              <c:numCache>
                <c:formatCode>0.0</c:formatCode>
                <c:ptCount val="1"/>
                <c:pt idx="0">
                  <c:v>12.260000000000005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479-4659-B359-BD6884E78C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100"/>
        <c:axId val="449426864"/>
        <c:axId val="1"/>
      </c:barChart>
      <c:catAx>
        <c:axId val="449426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Yu Gothic"/>
                    <a:ea typeface="Yu Gothic"/>
                    <a:cs typeface="Yu Gothic"/>
                  </a:defRPr>
                </a:pPr>
                <a:r>
                  <a:rPr lang="en-US" altLang="ja-JP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2</a:t>
                </a: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,</a:t>
                </a:r>
                <a:r>
                  <a:rPr lang="en-US" altLang="ja-JP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127</a:t>
                </a: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,</a:t>
                </a:r>
                <a:r>
                  <a:rPr lang="en-US" altLang="ja-JP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665</a:t>
                </a:r>
                <a:r>
                  <a:rPr lang="ja-JP" altLang="en-US" sz="1125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</a:rPr>
                  <a:t>百万円</a:t>
                </a:r>
              </a:p>
            </c:rich>
          </c:tx>
          <c:layout>
            <c:manualLayout>
              <c:xMode val="edge"/>
              <c:yMode val="edge"/>
              <c:x val="0.42197935990985419"/>
              <c:y val="0.9204576725959394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</c:scaling>
        <c:delete val="1"/>
        <c:axPos val="l"/>
        <c:numFmt formatCode="0%" sourceLinked="1"/>
        <c:majorTickMark val="out"/>
        <c:minorTickMark val="none"/>
        <c:tickLblPos val="nextTo"/>
        <c:crossAx val="4494268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297180</xdr:colOff>
      <xdr:row>38</xdr:row>
      <xdr:rowOff>0</xdr:rowOff>
    </xdr:from>
    <xdr:to>
      <xdr:col>4</xdr:col>
      <xdr:colOff>502920</xdr:colOff>
      <xdr:row>38</xdr:row>
      <xdr:rowOff>0</xdr:rowOff>
    </xdr:to>
    <xdr:sp macro="" textlink="">
      <xdr:nvSpPr>
        <xdr:cNvPr id="2063" name="Text Box 15">
          <a:extLst>
            <a:ext uri="{FF2B5EF4-FFF2-40B4-BE49-F238E27FC236}">
              <a16:creationId xmlns:a16="http://schemas.microsoft.com/office/drawing/2014/main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5265420" y="7840980"/>
          <a:ext cx="20574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％</a:t>
          </a: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3</xdr:col>
      <xdr:colOff>228600</xdr:colOff>
      <xdr:row>38</xdr:row>
      <xdr:rowOff>0</xdr:rowOff>
    </xdr:to>
    <xdr:graphicFrame macro="">
      <xdr:nvGraphicFramePr>
        <xdr:cNvPr id="2418" name="Chart 4">
          <a:extLst>
            <a:ext uri="{FF2B5EF4-FFF2-40B4-BE49-F238E27FC236}">
              <a16:creationId xmlns:a16="http://schemas.microsoft.com/office/drawing/2014/main" id="{00000000-0008-0000-0000-000072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7</xdr:col>
      <xdr:colOff>304800</xdr:colOff>
      <xdr:row>38</xdr:row>
      <xdr:rowOff>0</xdr:rowOff>
    </xdr:to>
    <xdr:graphicFrame macro="">
      <xdr:nvGraphicFramePr>
        <xdr:cNvPr id="2419" name="Chart 11">
          <a:extLst>
            <a:ext uri="{FF2B5EF4-FFF2-40B4-BE49-F238E27FC236}">
              <a16:creationId xmlns:a16="http://schemas.microsoft.com/office/drawing/2014/main" id="{00000000-0008-0000-0000-00007309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38</xdr:row>
      <xdr:rowOff>0</xdr:rowOff>
    </xdr:from>
    <xdr:to>
      <xdr:col>1</xdr:col>
      <xdr:colOff>142875</xdr:colOff>
      <xdr:row>38</xdr:row>
      <xdr:rowOff>0</xdr:rowOff>
    </xdr:to>
    <xdr:sp macro="" textlink="">
      <xdr:nvSpPr>
        <xdr:cNvPr id="2420" name="Oval 34">
          <a:extLst>
            <a:ext uri="{FF2B5EF4-FFF2-40B4-BE49-F238E27FC236}">
              <a16:creationId xmlns:a16="http://schemas.microsoft.com/office/drawing/2014/main" id="{00000000-0008-0000-0000-000074090000}"/>
            </a:ext>
          </a:extLst>
        </xdr:cNvPr>
        <xdr:cNvSpPr>
          <a:spLocks noChangeArrowheads="1"/>
        </xdr:cNvSpPr>
      </xdr:nvSpPr>
      <xdr:spPr bwMode="auto">
        <a:xfrm>
          <a:off x="809625" y="8858250"/>
          <a:ext cx="952500" cy="0"/>
        </a:xfrm>
        <a:prstGeom prst="ellips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  <xdr:twoCellAnchor>
    <xdr:from>
      <xdr:col>2</xdr:col>
      <xdr:colOff>0</xdr:colOff>
      <xdr:row>37</xdr:row>
      <xdr:rowOff>0</xdr:rowOff>
    </xdr:from>
    <xdr:to>
      <xdr:col>2</xdr:col>
      <xdr:colOff>704850</xdr:colOff>
      <xdr:row>37</xdr:row>
      <xdr:rowOff>0</xdr:rowOff>
    </xdr:to>
    <xdr:sp macro="" textlink="">
      <xdr:nvSpPr>
        <xdr:cNvPr id="2421" name="Oval 36">
          <a:extLst>
            <a:ext uri="{FF2B5EF4-FFF2-40B4-BE49-F238E27FC236}">
              <a16:creationId xmlns:a16="http://schemas.microsoft.com/office/drawing/2014/main" id="{00000000-0008-0000-0000-000075090000}"/>
            </a:ext>
          </a:extLst>
        </xdr:cNvPr>
        <xdr:cNvSpPr>
          <a:spLocks noChangeArrowheads="1"/>
        </xdr:cNvSpPr>
      </xdr:nvSpPr>
      <xdr:spPr bwMode="auto">
        <a:xfrm>
          <a:off x="3648075" y="8858250"/>
          <a:ext cx="704850" cy="0"/>
        </a:xfrm>
        <a:prstGeom prst="ellipse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152398</xdr:colOff>
      <xdr:row>7</xdr:row>
      <xdr:rowOff>152401</xdr:rowOff>
    </xdr:from>
    <xdr:to>
      <xdr:col>9</xdr:col>
      <xdr:colOff>438150</xdr:colOff>
      <xdr:row>21</xdr:row>
      <xdr:rowOff>38100</xdr:rowOff>
    </xdr:to>
    <xdr:graphicFrame macro="">
      <xdr:nvGraphicFramePr>
        <xdr:cNvPr id="1710" name="Chart 21">
          <a:extLst>
            <a:ext uri="{FF2B5EF4-FFF2-40B4-BE49-F238E27FC236}">
              <a16:creationId xmlns:a16="http://schemas.microsoft.com/office/drawing/2014/main" id="{00000000-0008-0000-0100-0000AE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95251</xdr:colOff>
      <xdr:row>7</xdr:row>
      <xdr:rowOff>114299</xdr:rowOff>
    </xdr:from>
    <xdr:to>
      <xdr:col>8</xdr:col>
      <xdr:colOff>161925</xdr:colOff>
      <xdr:row>21</xdr:row>
      <xdr:rowOff>38101</xdr:rowOff>
    </xdr:to>
    <xdr:graphicFrame macro="">
      <xdr:nvGraphicFramePr>
        <xdr:cNvPr id="1711" name="Chart 22">
          <a:extLst>
            <a:ext uri="{FF2B5EF4-FFF2-40B4-BE49-F238E27FC236}">
              <a16:creationId xmlns:a16="http://schemas.microsoft.com/office/drawing/2014/main" id="{00000000-0008-0000-0100-0000AF06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241935</xdr:colOff>
      <xdr:row>7</xdr:row>
      <xdr:rowOff>38100</xdr:rowOff>
    </xdr:from>
    <xdr:to>
      <xdr:col>9</xdr:col>
      <xdr:colOff>51435</xdr:colOff>
      <xdr:row>8</xdr:row>
      <xdr:rowOff>24765</xdr:rowOff>
    </xdr:to>
    <xdr:sp macro="" textlink="">
      <xdr:nvSpPr>
        <xdr:cNvPr id="1061" name="Text Box 37">
          <a:extLst>
            <a:ext uri="{FF2B5EF4-FFF2-40B4-BE49-F238E27FC236}">
              <a16:creationId xmlns:a16="http://schemas.microsoft.com/office/drawing/2014/main" id="{00000000-0008-0000-0100-000025040000}"/>
            </a:ext>
          </a:extLst>
        </xdr:cNvPr>
        <xdr:cNvSpPr txBox="1">
          <a:spLocks noChangeArrowheads="1"/>
        </xdr:cNvSpPr>
      </xdr:nvSpPr>
      <xdr:spPr bwMode="auto">
        <a:xfrm>
          <a:off x="6795135" y="1714500"/>
          <a:ext cx="923925" cy="24384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36576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（単位：％）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2CD6-0C59-4ABC-98E5-7140F5FF3880}">
  <sheetPr syncVertical="1" syncRef="A1" transitionEvaluation="1" transitionEntry="1">
    <pageSetUpPr autoPageBreaks="0" fitToPage="1"/>
  </sheetPr>
  <dimension ref="A1:K23"/>
  <sheetViews>
    <sheetView view="pageBreakPreview" zoomScaleNormal="100" zoomScaleSheetLayoutView="100" workbookViewId="0"/>
  </sheetViews>
  <sheetFormatPr defaultColWidth="10.59765625" defaultRowHeight="14.4" x14ac:dyDescent="0.2"/>
  <cols>
    <col min="1" max="1" width="1.59765625" style="79" customWidth="1"/>
    <col min="2" max="2" width="17.19921875" style="79" customWidth="1"/>
    <col min="3" max="3" width="1.59765625" style="79" customWidth="1"/>
    <col min="4" max="4" width="18.5" style="79" customWidth="1"/>
    <col min="5" max="5" width="18.69921875" style="79" bestFit="1" customWidth="1"/>
    <col min="6" max="6" width="16.19921875" style="79" bestFit="1" customWidth="1"/>
    <col min="7" max="7" width="18.5" style="79" bestFit="1" customWidth="1"/>
    <col min="8" max="8" width="16.19921875" style="79" bestFit="1" customWidth="1"/>
    <col min="9" max="9" width="10.59765625" style="79"/>
    <col min="10" max="11" width="11.59765625" style="79" bestFit="1" customWidth="1"/>
    <col min="12" max="16384" width="10.59765625" style="79"/>
  </cols>
  <sheetData>
    <row r="1" spans="1:8" x14ac:dyDescent="0.2">
      <c r="A1" s="79" t="s">
        <v>84</v>
      </c>
    </row>
    <row r="2" spans="1:8" x14ac:dyDescent="0.2">
      <c r="B2" s="80" t="s">
        <v>85</v>
      </c>
    </row>
    <row r="4" spans="1:8" x14ac:dyDescent="0.2">
      <c r="B4" s="80" t="s">
        <v>86</v>
      </c>
    </row>
    <row r="6" spans="1:8" ht="15" thickBot="1" x14ac:dyDescent="0.25">
      <c r="B6" s="80" t="s">
        <v>87</v>
      </c>
      <c r="C6" s="81"/>
      <c r="D6" s="81" t="s">
        <v>88</v>
      </c>
      <c r="E6" s="81"/>
      <c r="F6" s="81"/>
      <c r="G6" s="81"/>
      <c r="H6" s="81"/>
    </row>
    <row r="7" spans="1:8" ht="9.75" customHeight="1" thickTop="1" x14ac:dyDescent="0.2">
      <c r="A7" s="82"/>
      <c r="B7" s="82"/>
      <c r="D7" s="83"/>
      <c r="E7" s="83"/>
      <c r="F7" s="83"/>
      <c r="G7" s="83"/>
      <c r="H7" s="83"/>
    </row>
    <row r="8" spans="1:8" x14ac:dyDescent="0.2">
      <c r="B8" s="84" t="s">
        <v>89</v>
      </c>
      <c r="D8" s="85" t="s">
        <v>90</v>
      </c>
      <c r="E8" s="85" t="s">
        <v>91</v>
      </c>
      <c r="F8" s="85" t="s">
        <v>92</v>
      </c>
      <c r="G8" s="85" t="s">
        <v>93</v>
      </c>
      <c r="H8" s="85" t="s">
        <v>94</v>
      </c>
    </row>
    <row r="9" spans="1:8" x14ac:dyDescent="0.2">
      <c r="D9" s="85" t="s">
        <v>95</v>
      </c>
      <c r="E9" s="85" t="s">
        <v>96</v>
      </c>
      <c r="F9" s="85" t="s">
        <v>97</v>
      </c>
      <c r="G9" s="85" t="s">
        <v>98</v>
      </c>
      <c r="H9" s="85" t="s">
        <v>99</v>
      </c>
    </row>
    <row r="10" spans="1:8" x14ac:dyDescent="0.2">
      <c r="A10" s="86"/>
      <c r="B10" s="86"/>
      <c r="C10" s="86"/>
      <c r="D10" s="87"/>
      <c r="E10" s="87"/>
      <c r="F10" s="87"/>
      <c r="G10" s="88"/>
      <c r="H10" s="87"/>
    </row>
    <row r="11" spans="1:8" x14ac:dyDescent="0.2">
      <c r="D11" s="83"/>
    </row>
    <row r="12" spans="1:8" x14ac:dyDescent="0.2">
      <c r="B12" s="89" t="s">
        <v>100</v>
      </c>
      <c r="D12" s="90">
        <v>1703673935</v>
      </c>
      <c r="E12" s="91">
        <v>1687142243</v>
      </c>
      <c r="F12" s="92">
        <v>16531692</v>
      </c>
      <c r="G12" s="91">
        <v>11102877</v>
      </c>
      <c r="H12" s="92">
        <v>5428815</v>
      </c>
    </row>
    <row r="13" spans="1:8" x14ac:dyDescent="0.2">
      <c r="B13" s="89" t="s">
        <v>101</v>
      </c>
      <c r="D13" s="90">
        <v>1659525591</v>
      </c>
      <c r="E13" s="91">
        <v>1633755761</v>
      </c>
      <c r="F13" s="92">
        <v>25769830</v>
      </c>
      <c r="G13" s="91">
        <v>11171005</v>
      </c>
      <c r="H13" s="92">
        <v>14598825</v>
      </c>
    </row>
    <row r="14" spans="1:8" x14ac:dyDescent="0.2">
      <c r="B14" s="89" t="s">
        <v>102</v>
      </c>
      <c r="D14" s="93">
        <v>1698938900</v>
      </c>
      <c r="E14" s="94">
        <v>1673096766</v>
      </c>
      <c r="F14" s="95">
        <v>25842134</v>
      </c>
      <c r="G14" s="94">
        <v>10016271</v>
      </c>
      <c r="H14" s="95">
        <v>15825863</v>
      </c>
    </row>
    <row r="15" spans="1:8" x14ac:dyDescent="0.2">
      <c r="B15" s="89" t="s">
        <v>103</v>
      </c>
      <c r="D15" s="93">
        <v>1721995324</v>
      </c>
      <c r="E15" s="94">
        <v>1698567724</v>
      </c>
      <c r="F15" s="95">
        <v>23427600</v>
      </c>
      <c r="G15" s="94">
        <v>13596633</v>
      </c>
      <c r="H15" s="95">
        <v>9830967</v>
      </c>
    </row>
    <row r="16" spans="1:8" x14ac:dyDescent="0.2">
      <c r="B16" s="89" t="s">
        <v>104</v>
      </c>
      <c r="D16" s="93">
        <v>1709086222</v>
      </c>
      <c r="E16" s="94">
        <v>1655110824</v>
      </c>
      <c r="F16" s="95">
        <v>53975398</v>
      </c>
      <c r="G16" s="94">
        <v>37088064</v>
      </c>
      <c r="H16" s="95">
        <v>16887334</v>
      </c>
    </row>
    <row r="17" spans="1:11" x14ac:dyDescent="0.2">
      <c r="B17" s="89" t="s">
        <v>105</v>
      </c>
      <c r="D17" s="93">
        <v>2235742315</v>
      </c>
      <c r="E17" s="94">
        <v>2161766122</v>
      </c>
      <c r="F17" s="95">
        <v>73976193</v>
      </c>
      <c r="G17" s="94">
        <v>18092575</v>
      </c>
      <c r="H17" s="95">
        <v>55883618</v>
      </c>
    </row>
    <row r="18" spans="1:11" x14ac:dyDescent="0.2">
      <c r="B18" s="89" t="s">
        <v>106</v>
      </c>
      <c r="D18" s="93">
        <v>2568713304</v>
      </c>
      <c r="E18" s="94">
        <v>2517800556</v>
      </c>
      <c r="F18" s="95">
        <v>50912748</v>
      </c>
      <c r="G18" s="94">
        <v>12723527</v>
      </c>
      <c r="H18" s="95">
        <v>38189221</v>
      </c>
    </row>
    <row r="19" spans="1:11" x14ac:dyDescent="0.2">
      <c r="B19" s="89" t="s">
        <v>107</v>
      </c>
      <c r="D19" s="93">
        <v>2240426182</v>
      </c>
      <c r="E19" s="94">
        <v>2204550383</v>
      </c>
      <c r="F19" s="95">
        <v>35875799</v>
      </c>
      <c r="G19" s="94">
        <v>20288858</v>
      </c>
      <c r="H19" s="95">
        <v>15586941</v>
      </c>
    </row>
    <row r="20" spans="1:11" x14ac:dyDescent="0.2">
      <c r="B20" s="89" t="s">
        <v>108</v>
      </c>
      <c r="D20" s="93">
        <v>2045562522</v>
      </c>
      <c r="E20" s="94">
        <v>2011231816</v>
      </c>
      <c r="F20" s="95">
        <v>34330706</v>
      </c>
      <c r="G20" s="94">
        <v>19475839</v>
      </c>
      <c r="H20" s="95">
        <v>14854867</v>
      </c>
    </row>
    <row r="21" spans="1:11" s="96" customFormat="1" x14ac:dyDescent="0.2">
      <c r="B21" s="97" t="s">
        <v>109</v>
      </c>
      <c r="D21" s="98">
        <v>2127664500</v>
      </c>
      <c r="E21" s="99">
        <v>2083355040</v>
      </c>
      <c r="F21" s="100">
        <v>44309460</v>
      </c>
      <c r="G21" s="99">
        <v>19781958</v>
      </c>
      <c r="H21" s="100">
        <v>24527502</v>
      </c>
      <c r="J21" s="79"/>
      <c r="K21" s="79"/>
    </row>
    <row r="22" spans="1:11" x14ac:dyDescent="0.2">
      <c r="A22" s="86"/>
      <c r="B22" s="86"/>
      <c r="C22" s="86"/>
      <c r="D22" s="87"/>
      <c r="E22" s="86"/>
      <c r="F22" s="86"/>
      <c r="G22" s="86"/>
      <c r="H22" s="86"/>
    </row>
    <row r="23" spans="1:11" x14ac:dyDescent="0.2">
      <c r="B23" s="101" t="s">
        <v>110</v>
      </c>
    </row>
  </sheetData>
  <phoneticPr fontId="22"/>
  <printOptions gridLinesSet="0"/>
  <pageMargins left="0.78700000000000003" right="0.5" top="0.98399999999999999" bottom="0.98399999999999999" header="0.51200000000000001" footer="0.51200000000000001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6"/>
  <sheetViews>
    <sheetView view="pageBreakPreview" zoomScale="85" zoomScaleNormal="70" zoomScaleSheetLayoutView="85" workbookViewId="0">
      <selection activeCell="P13" sqref="P13"/>
    </sheetView>
  </sheetViews>
  <sheetFormatPr defaultColWidth="9" defaultRowHeight="13.2" x14ac:dyDescent="0.2"/>
  <cols>
    <col min="1" max="1" width="10.59765625" style="25" customWidth="1"/>
    <col min="2" max="2" width="26.59765625" style="25" customWidth="1"/>
    <col min="3" max="3" width="12.3984375" style="25" customWidth="1"/>
    <col min="4" max="4" width="10.59765625" style="25" customWidth="1"/>
    <col min="5" max="6" width="8.5" style="25" customWidth="1"/>
    <col min="7" max="7" width="26.5" style="25" customWidth="1"/>
    <col min="8" max="8" width="12.3984375" style="25" customWidth="1"/>
    <col min="9" max="9" width="10.59765625" style="25" customWidth="1"/>
    <col min="10" max="10" width="13.09765625" style="25" customWidth="1"/>
    <col min="11" max="11" width="23.8984375" style="25" bestFit="1" customWidth="1"/>
    <col min="12" max="12" width="9" style="25"/>
    <col min="13" max="14" width="10.8984375" style="25" customWidth="1"/>
    <col min="15" max="16384" width="9" style="25"/>
  </cols>
  <sheetData>
    <row r="1" spans="1:14" ht="24.6" customHeight="1" x14ac:dyDescent="0.3">
      <c r="A1" s="45" t="s">
        <v>67</v>
      </c>
      <c r="C1" s="26"/>
      <c r="D1" s="26"/>
      <c r="E1" s="26"/>
      <c r="F1" s="26"/>
      <c r="G1" s="27"/>
      <c r="H1" s="27"/>
      <c r="I1" s="27"/>
      <c r="J1" s="26"/>
    </row>
    <row r="2" spans="1:14" ht="24.6" customHeight="1" x14ac:dyDescent="0.2">
      <c r="C2" s="26"/>
      <c r="D2" s="26"/>
      <c r="E2" s="26"/>
      <c r="F2" s="26"/>
      <c r="G2" s="27"/>
      <c r="H2" s="27"/>
      <c r="I2" s="27"/>
      <c r="J2" s="26"/>
    </row>
    <row r="3" spans="1:14" ht="24.6" customHeight="1" x14ac:dyDescent="0.2">
      <c r="C3" s="53" t="s">
        <v>48</v>
      </c>
      <c r="D3" s="26"/>
      <c r="E3" s="26"/>
      <c r="F3" s="26"/>
      <c r="G3" s="27"/>
      <c r="H3" s="54" t="s">
        <v>49</v>
      </c>
      <c r="I3" s="27"/>
      <c r="J3" s="26"/>
    </row>
    <row r="4" spans="1:14" ht="21" customHeight="1" x14ac:dyDescent="0.2">
      <c r="B4" s="26"/>
      <c r="D4" s="26"/>
      <c r="E4" s="26"/>
      <c r="F4" s="26"/>
      <c r="G4" s="27"/>
      <c r="I4" s="27"/>
      <c r="J4" s="26"/>
    </row>
    <row r="5" spans="1:14" ht="17.25" customHeight="1" x14ac:dyDescent="0.2">
      <c r="B5" s="46" t="str">
        <f>'106Y入力'!C16</f>
        <v>歳入総額</v>
      </c>
      <c r="C5" s="47">
        <f>'106Y入力'!E16</f>
        <v>2127665</v>
      </c>
      <c r="D5" s="48">
        <f>SUM(D6:D19)</f>
        <v>100</v>
      </c>
      <c r="E5" s="48"/>
      <c r="F5" s="48"/>
      <c r="G5" s="49" t="str">
        <f>'106Y入力'!F16</f>
        <v>歳出総額</v>
      </c>
      <c r="H5" s="50">
        <f>'106Y入力'!G16</f>
        <v>2083355</v>
      </c>
      <c r="I5" s="48">
        <f>SUM(I6:I19)</f>
        <v>99.99</v>
      </c>
      <c r="J5" s="32"/>
    </row>
    <row r="6" spans="1:14" ht="17.25" customHeight="1" x14ac:dyDescent="0.2">
      <c r="B6" s="46" t="str">
        <f>'106Y入力'!C17</f>
        <v>県税</v>
      </c>
      <c r="C6" s="47">
        <f>'106Y入力'!E17</f>
        <v>997755</v>
      </c>
      <c r="D6" s="48">
        <f>ROUNDUP(C6/$C$5*100,2)</f>
        <v>46.9</v>
      </c>
      <c r="E6" s="66">
        <f>ROUNDUP(C6/$C$5*100,3)</f>
        <v>46.894999999999996</v>
      </c>
      <c r="F6" s="51"/>
      <c r="G6" s="49" t="str">
        <f>'106Y入力'!F17</f>
        <v>議会費</v>
      </c>
      <c r="H6" s="50">
        <f>'106Y入力'!G17</f>
        <v>2633</v>
      </c>
      <c r="I6" s="48">
        <f t="shared" ref="I6:I18" si="0">ROUND(H6/$H$5*100,2)</f>
        <v>0.13</v>
      </c>
      <c r="J6" s="35"/>
      <c r="K6" s="36"/>
      <c r="M6" s="36"/>
      <c r="N6" s="36"/>
    </row>
    <row r="7" spans="1:14" ht="17.25" customHeight="1" x14ac:dyDescent="0.2">
      <c r="B7" s="46" t="str">
        <f>'106Y入力'!C18</f>
        <v>地方譲与税</v>
      </c>
      <c r="C7" s="47">
        <f>'106Y入力'!E18</f>
        <v>139576</v>
      </c>
      <c r="D7" s="48">
        <f>ROUND(C7/$C$5*100,2)</f>
        <v>6.56</v>
      </c>
      <c r="E7" s="51"/>
      <c r="F7" s="51"/>
      <c r="G7" s="49" t="str">
        <f>'106Y入力'!F18</f>
        <v>総務費</v>
      </c>
      <c r="H7" s="50">
        <f>'106Y入力'!G18</f>
        <v>120878</v>
      </c>
      <c r="I7" s="48">
        <f t="shared" si="0"/>
        <v>5.8</v>
      </c>
      <c r="J7" s="35"/>
      <c r="K7" s="36"/>
    </row>
    <row r="8" spans="1:14" ht="17.25" customHeight="1" x14ac:dyDescent="0.2">
      <c r="B8" s="46" t="str">
        <f>'106Y入力'!C19</f>
        <v>地方特例交付金</v>
      </c>
      <c r="C8" s="47">
        <f>'106Y入力'!E19</f>
        <v>21805</v>
      </c>
      <c r="D8" s="48">
        <f t="shared" ref="D8:D19" si="1">ROUND(C8/$C$5*100,2)</f>
        <v>1.02</v>
      </c>
      <c r="E8" s="51"/>
      <c r="F8" s="51"/>
      <c r="G8" s="49" t="str">
        <f>'106Y入力'!F19</f>
        <v>民生費</v>
      </c>
      <c r="H8" s="50">
        <f>'106Y入力'!G19</f>
        <v>388584</v>
      </c>
      <c r="I8" s="48">
        <f t="shared" si="0"/>
        <v>18.649999999999999</v>
      </c>
      <c r="J8" s="66">
        <f>ROUND(H8/$H$5*100,3)</f>
        <v>18.652000000000001</v>
      </c>
      <c r="K8" s="37"/>
      <c r="M8" s="36"/>
      <c r="N8" s="36"/>
    </row>
    <row r="9" spans="1:14" ht="17.25" customHeight="1" x14ac:dyDescent="0.2">
      <c r="B9" s="46" t="str">
        <f>'106Y入力'!C20</f>
        <v>地方交付税</v>
      </c>
      <c r="C9" s="47">
        <f>'106Y入力'!E20</f>
        <v>262833</v>
      </c>
      <c r="D9" s="48">
        <f t="shared" si="1"/>
        <v>12.35</v>
      </c>
      <c r="E9" s="66">
        <f>ROUND(C9/$C$5*100,3)</f>
        <v>12.353</v>
      </c>
      <c r="F9" s="51"/>
      <c r="G9" s="49" t="str">
        <f>'106Y入力'!F20</f>
        <v>衛生費</v>
      </c>
      <c r="H9" s="50">
        <f>'106Y入力'!G20</f>
        <v>80655</v>
      </c>
      <c r="I9" s="48">
        <f t="shared" si="0"/>
        <v>3.87</v>
      </c>
      <c r="J9" s="35"/>
      <c r="K9" s="36"/>
      <c r="M9" s="36"/>
      <c r="N9" s="36"/>
    </row>
    <row r="10" spans="1:14" ht="17.25" customHeight="1" x14ac:dyDescent="0.2">
      <c r="A10" s="38"/>
      <c r="B10" s="52" t="str">
        <f>'106Y入力'!C21</f>
        <v>交通安全対策特別交付金</v>
      </c>
      <c r="C10" s="47">
        <f>'106Y入力'!E21</f>
        <v>1043</v>
      </c>
      <c r="D10" s="48">
        <f t="shared" si="1"/>
        <v>0.05</v>
      </c>
      <c r="E10" s="66">
        <f>ROUND(C10/$C$5*100,3)</f>
        <v>4.9000000000000002E-2</v>
      </c>
      <c r="F10" s="51"/>
      <c r="G10" s="49" t="str">
        <f>'106Y入力'!F21</f>
        <v>労働費</v>
      </c>
      <c r="H10" s="50">
        <f>'106Y入力'!G21</f>
        <v>3520</v>
      </c>
      <c r="I10" s="48">
        <f t="shared" si="0"/>
        <v>0.17</v>
      </c>
      <c r="J10" s="35"/>
    </row>
    <row r="11" spans="1:14" ht="17.25" customHeight="1" x14ac:dyDescent="0.2">
      <c r="B11" s="46" t="str">
        <f>'106Y入力'!C22</f>
        <v>分担金及び負担金</v>
      </c>
      <c r="C11" s="47">
        <f>'106Y入力'!E22</f>
        <v>8499</v>
      </c>
      <c r="D11" s="48">
        <f t="shared" si="1"/>
        <v>0.4</v>
      </c>
      <c r="E11" s="51"/>
      <c r="F11" s="51"/>
      <c r="G11" s="49" t="str">
        <f>'106Y入力'!F22</f>
        <v>農林水産業費</v>
      </c>
      <c r="H11" s="50">
        <f>'106Y入力'!G22</f>
        <v>57769</v>
      </c>
      <c r="I11" s="48">
        <f t="shared" si="0"/>
        <v>2.77</v>
      </c>
      <c r="J11" s="66">
        <f>ROUND(H11/$H$5*100,3)</f>
        <v>2.7730000000000001</v>
      </c>
      <c r="M11" s="36"/>
      <c r="N11" s="36"/>
    </row>
    <row r="12" spans="1:14" ht="17.25" customHeight="1" x14ac:dyDescent="0.2">
      <c r="A12" s="38"/>
      <c r="B12" s="46" t="str">
        <f>'106Y入力'!C23</f>
        <v>使用料及び手数料</v>
      </c>
      <c r="C12" s="47">
        <f>'106Y入力'!E23</f>
        <v>31982</v>
      </c>
      <c r="D12" s="48">
        <f t="shared" si="1"/>
        <v>1.5</v>
      </c>
      <c r="E12" s="51"/>
      <c r="F12" s="51"/>
      <c r="G12" s="49" t="str">
        <f>'106Y入力'!F23</f>
        <v>商工費</v>
      </c>
      <c r="H12" s="50">
        <f>'106Y入力'!G23</f>
        <v>253221</v>
      </c>
      <c r="I12" s="48">
        <f t="shared" si="0"/>
        <v>12.15</v>
      </c>
      <c r="J12" s="35"/>
      <c r="K12" s="36" t="s">
        <v>71</v>
      </c>
      <c r="M12" s="36"/>
      <c r="N12" s="36"/>
    </row>
    <row r="13" spans="1:14" s="36" customFormat="1" ht="17.25" customHeight="1" x14ac:dyDescent="0.2">
      <c r="B13" s="46" t="str">
        <f>'106Y入力'!C24</f>
        <v>国庫支出金</v>
      </c>
      <c r="C13" s="47">
        <f>'106Y入力'!E24</f>
        <v>203345</v>
      </c>
      <c r="D13" s="48">
        <f t="shared" si="1"/>
        <v>9.56</v>
      </c>
      <c r="E13" s="51"/>
      <c r="F13" s="51"/>
      <c r="G13" s="49" t="str">
        <f>'106Y入力'!F24</f>
        <v>土木費</v>
      </c>
      <c r="H13" s="50">
        <f>'106Y入力'!G24</f>
        <v>141942</v>
      </c>
      <c r="I13" s="48">
        <f t="shared" si="0"/>
        <v>6.81</v>
      </c>
      <c r="J13" s="64">
        <f>ROUND(H13/$H$5*100,3)</f>
        <v>6.8129999999999997</v>
      </c>
      <c r="K13" s="25" t="s">
        <v>72</v>
      </c>
      <c r="L13" s="25"/>
      <c r="M13" s="25"/>
      <c r="N13" s="25"/>
    </row>
    <row r="14" spans="1:14" s="36" customFormat="1" ht="17.25" customHeight="1" x14ac:dyDescent="0.2">
      <c r="B14" s="46" t="str">
        <f>'106Y入力'!C25</f>
        <v>財産収入</v>
      </c>
      <c r="C14" s="47">
        <f>'106Y入力'!E25</f>
        <v>5657</v>
      </c>
      <c r="D14" s="48">
        <f t="shared" si="1"/>
        <v>0.27</v>
      </c>
      <c r="E14" s="51"/>
      <c r="F14" s="51"/>
      <c r="G14" s="49" t="str">
        <f>'106Y入力'!F25</f>
        <v>警察費</v>
      </c>
      <c r="H14" s="50">
        <f>'106Y入力'!G25</f>
        <v>150554</v>
      </c>
      <c r="I14" s="48">
        <f>ROUND(H14/$H$5*100,2)</f>
        <v>7.23</v>
      </c>
      <c r="J14" s="64">
        <f>ROUND(H14/$H$5*100,3)</f>
        <v>7.2270000000000003</v>
      </c>
      <c r="K14" s="25"/>
      <c r="L14" s="25"/>
      <c r="M14" s="25"/>
      <c r="N14" s="25"/>
    </row>
    <row r="15" spans="1:14" s="36" customFormat="1" ht="17.25" customHeight="1" x14ac:dyDescent="0.2">
      <c r="B15" s="46" t="str">
        <f>'106Y入力'!C26</f>
        <v>寄附金</v>
      </c>
      <c r="C15" s="47">
        <f>'106Y入力'!E26</f>
        <v>158</v>
      </c>
      <c r="D15" s="48">
        <f t="shared" si="1"/>
        <v>0.01</v>
      </c>
      <c r="E15" s="51"/>
      <c r="F15" s="51"/>
      <c r="G15" s="49" t="str">
        <f>'106Y入力'!F26</f>
        <v>教育費</v>
      </c>
      <c r="H15" s="50">
        <f>'106Y入力'!G26</f>
        <v>442094</v>
      </c>
      <c r="I15" s="48">
        <f t="shared" si="0"/>
        <v>21.22</v>
      </c>
      <c r="J15" s="35"/>
      <c r="K15" s="25"/>
      <c r="L15" s="25"/>
      <c r="M15" s="25"/>
      <c r="N15" s="25"/>
    </row>
    <row r="16" spans="1:14" s="36" customFormat="1" ht="17.25" customHeight="1" x14ac:dyDescent="0.2">
      <c r="B16" s="46" t="str">
        <f>'106Y入力'!C27</f>
        <v>繰入金</v>
      </c>
      <c r="C16" s="47">
        <f>'106Y入力'!E27</f>
        <v>34741</v>
      </c>
      <c r="D16" s="48">
        <f t="shared" si="1"/>
        <v>1.63</v>
      </c>
      <c r="E16" s="51"/>
      <c r="F16" s="51"/>
      <c r="G16" s="49" t="str">
        <f>'106Y入力'!F27</f>
        <v>災害復旧費</v>
      </c>
      <c r="H16" s="50">
        <f>'106Y入力'!G27</f>
        <v>2966</v>
      </c>
      <c r="I16" s="48">
        <f t="shared" si="0"/>
        <v>0.14000000000000001</v>
      </c>
      <c r="J16" s="35"/>
      <c r="K16" s="25"/>
      <c r="L16" s="25"/>
      <c r="M16" s="25"/>
      <c r="N16" s="25"/>
    </row>
    <row r="17" spans="1:17" s="36" customFormat="1" ht="17.25" customHeight="1" x14ac:dyDescent="0.2">
      <c r="B17" s="46" t="str">
        <f>'106Y入力'!C28</f>
        <v>繰越金</v>
      </c>
      <c r="C17" s="47">
        <f>'106Y入力'!E28</f>
        <v>34331</v>
      </c>
      <c r="D17" s="48">
        <f t="shared" si="1"/>
        <v>1.61</v>
      </c>
      <c r="E17" s="51"/>
      <c r="F17" s="51"/>
      <c r="G17" s="49" t="str">
        <f>'106Y入力'!F28</f>
        <v>公債費</v>
      </c>
      <c r="H17" s="50">
        <f>'106Y入力'!G28</f>
        <v>230874</v>
      </c>
      <c r="I17" s="48">
        <f t="shared" si="0"/>
        <v>11.08</v>
      </c>
      <c r="J17" s="64">
        <f>ROUND(H17/$H$5*100,5)</f>
        <v>11.08184</v>
      </c>
      <c r="K17" s="25"/>
      <c r="L17" s="25"/>
      <c r="M17" s="25"/>
      <c r="N17" s="25"/>
      <c r="O17" s="25"/>
      <c r="P17" s="67"/>
      <c r="Q17" s="25"/>
    </row>
    <row r="18" spans="1:17" s="36" customFormat="1" ht="17.25" customHeight="1" x14ac:dyDescent="0.2">
      <c r="B18" s="46" t="str">
        <f>'106Y入力'!C29</f>
        <v>諸収入</v>
      </c>
      <c r="C18" s="47">
        <f>'106Y入力'!E29</f>
        <v>263160</v>
      </c>
      <c r="D18" s="48">
        <f t="shared" si="1"/>
        <v>12.37</v>
      </c>
      <c r="E18" s="66">
        <f>ROUND(C18/$C$5*100,3)</f>
        <v>12.368</v>
      </c>
      <c r="F18" s="51"/>
      <c r="G18" s="49" t="str">
        <f>'106Y入力'!F29</f>
        <v>税関係交付金</v>
      </c>
      <c r="H18" s="50">
        <f>'106Y入力'!G29</f>
        <v>207665</v>
      </c>
      <c r="I18" s="48">
        <f t="shared" si="0"/>
        <v>9.9700000000000006</v>
      </c>
      <c r="J18" s="66">
        <f>ROUND(H18/$H$5*100,3)</f>
        <v>9.968</v>
      </c>
      <c r="L18" s="25"/>
      <c r="O18" s="25"/>
      <c r="P18" s="67"/>
    </row>
    <row r="19" spans="1:17" s="36" customFormat="1" ht="17.25" customHeight="1" x14ac:dyDescent="0.2">
      <c r="B19" s="46" t="str">
        <f>'106Y入力'!C30</f>
        <v>県債</v>
      </c>
      <c r="C19" s="47">
        <f>'106Y入力'!E30</f>
        <v>122780</v>
      </c>
      <c r="D19" s="48">
        <f t="shared" si="1"/>
        <v>5.77</v>
      </c>
      <c r="E19" s="66">
        <f>ROUND(C19/$C$5*100,3)</f>
        <v>5.7709999999999999</v>
      </c>
      <c r="F19" s="51"/>
      <c r="G19" s="49"/>
      <c r="H19" s="50"/>
      <c r="I19" s="48"/>
      <c r="J19" s="27"/>
      <c r="O19" s="25"/>
      <c r="P19" s="67"/>
      <c r="Q19" s="25"/>
    </row>
    <row r="20" spans="1:17" s="36" customFormat="1" ht="17.25" customHeight="1" x14ac:dyDescent="0.2">
      <c r="B20" s="28"/>
      <c r="C20" s="29"/>
      <c r="D20" s="33"/>
      <c r="E20" s="33"/>
      <c r="F20" s="33"/>
      <c r="G20" s="30"/>
      <c r="H20" s="31"/>
      <c r="I20" s="34"/>
      <c r="J20" s="27"/>
      <c r="P20" s="68"/>
    </row>
    <row r="21" spans="1:17" s="36" customFormat="1" ht="17.25" customHeight="1" thickBot="1" x14ac:dyDescent="0.25">
      <c r="B21" s="27"/>
      <c r="C21" s="27"/>
      <c r="D21" s="27"/>
      <c r="E21" s="27"/>
      <c r="F21" s="27"/>
      <c r="G21" s="27"/>
      <c r="H21" s="27"/>
      <c r="I21" s="27"/>
      <c r="J21" s="27"/>
      <c r="P21" s="68"/>
      <c r="Q21" s="25"/>
    </row>
    <row r="22" spans="1:17" s="36" customFormat="1" ht="18.600000000000001" customHeight="1" thickTop="1" x14ac:dyDescent="0.25">
      <c r="A22" s="39"/>
      <c r="B22" s="141" t="s">
        <v>53</v>
      </c>
      <c r="C22" s="142"/>
      <c r="D22" s="55" t="s">
        <v>58</v>
      </c>
      <c r="E22" s="33"/>
      <c r="F22" s="33"/>
      <c r="G22" s="143" t="s">
        <v>54</v>
      </c>
      <c r="H22" s="144"/>
      <c r="I22" s="55" t="s">
        <v>58</v>
      </c>
      <c r="J22" s="27"/>
      <c r="N22" s="25"/>
      <c r="O22" s="25"/>
      <c r="P22" s="67"/>
      <c r="Q22" s="25"/>
    </row>
    <row r="23" spans="1:17" ht="18.600000000000001" customHeight="1" x14ac:dyDescent="0.25">
      <c r="A23" s="38"/>
      <c r="B23" s="42" t="s">
        <v>56</v>
      </c>
      <c r="C23" s="62">
        <v>46.9</v>
      </c>
      <c r="D23" s="33"/>
      <c r="E23" s="33"/>
      <c r="F23" s="33"/>
      <c r="G23" s="65" t="s">
        <v>80</v>
      </c>
      <c r="H23" s="62">
        <v>21.22</v>
      </c>
      <c r="I23" s="26"/>
      <c r="J23" s="26"/>
      <c r="O23" s="36"/>
      <c r="P23" s="68"/>
    </row>
    <row r="24" spans="1:17" ht="18.600000000000001" customHeight="1" x14ac:dyDescent="0.25">
      <c r="A24" s="38"/>
      <c r="B24" s="61" t="s">
        <v>73</v>
      </c>
      <c r="C24" s="62">
        <v>12.37</v>
      </c>
      <c r="D24" s="33"/>
      <c r="E24" s="26"/>
      <c r="F24" s="33"/>
      <c r="G24" s="65" t="s">
        <v>78</v>
      </c>
      <c r="H24" s="62">
        <v>18.649999999999999</v>
      </c>
      <c r="I24" s="26"/>
      <c r="J24" s="26"/>
      <c r="P24" s="67"/>
    </row>
    <row r="25" spans="1:17" ht="18.600000000000001" customHeight="1" x14ac:dyDescent="0.25">
      <c r="A25" s="38"/>
      <c r="B25" s="61" t="s">
        <v>77</v>
      </c>
      <c r="C25" s="62">
        <v>12.35</v>
      </c>
      <c r="D25" s="33"/>
      <c r="E25" s="26"/>
      <c r="F25" s="33"/>
      <c r="G25" s="65" t="s">
        <v>82</v>
      </c>
      <c r="H25" s="62">
        <v>12.15</v>
      </c>
      <c r="I25" s="26"/>
      <c r="J25" s="26"/>
      <c r="O25" s="36"/>
      <c r="P25" s="68"/>
      <c r="Q25" s="36"/>
    </row>
    <row r="26" spans="1:17" ht="18.600000000000001" customHeight="1" x14ac:dyDescent="0.25">
      <c r="A26" s="38"/>
      <c r="B26" s="61" t="s">
        <v>75</v>
      </c>
      <c r="C26" s="63">
        <v>9.56</v>
      </c>
      <c r="D26" s="33"/>
      <c r="E26" s="26"/>
      <c r="F26" s="33"/>
      <c r="G26" s="65" t="s">
        <v>79</v>
      </c>
      <c r="H26" s="62">
        <v>11.08</v>
      </c>
      <c r="I26" s="26"/>
      <c r="J26" s="26"/>
      <c r="P26" s="67"/>
      <c r="Q26" s="36"/>
    </row>
    <row r="27" spans="1:17" ht="18.600000000000001" customHeight="1" x14ac:dyDescent="0.25">
      <c r="A27" s="38"/>
      <c r="B27" s="61" t="s">
        <v>114</v>
      </c>
      <c r="C27" s="62">
        <v>6.56</v>
      </c>
      <c r="D27" s="33"/>
      <c r="E27" s="26"/>
      <c r="F27" s="26"/>
      <c r="G27" s="65" t="s">
        <v>76</v>
      </c>
      <c r="H27" s="62">
        <v>9.9700000000000006</v>
      </c>
      <c r="I27" s="26"/>
      <c r="J27" s="26"/>
      <c r="P27" s="67"/>
      <c r="Q27" s="36"/>
    </row>
    <row r="28" spans="1:17" ht="18.600000000000001" customHeight="1" x14ac:dyDescent="0.25">
      <c r="B28" s="42" t="s">
        <v>70</v>
      </c>
      <c r="C28" s="59">
        <v>12.260000000000005</v>
      </c>
      <c r="D28" s="33"/>
      <c r="E28" s="26"/>
      <c r="F28" s="33"/>
      <c r="G28" s="65" t="s">
        <v>33</v>
      </c>
      <c r="H28" s="62">
        <v>6.81</v>
      </c>
      <c r="I28" s="26"/>
      <c r="J28" s="26"/>
      <c r="P28" s="67"/>
      <c r="Q28" s="36"/>
    </row>
    <row r="29" spans="1:17" ht="18.600000000000001" customHeight="1" thickBot="1" x14ac:dyDescent="0.3">
      <c r="B29" s="43"/>
      <c r="C29" s="44">
        <f>SUM(C23:C28)</f>
        <v>100</v>
      </c>
      <c r="D29" s="33"/>
      <c r="E29" s="33"/>
      <c r="F29" s="33"/>
      <c r="G29" s="65" t="s">
        <v>83</v>
      </c>
      <c r="H29" s="62">
        <v>7.23</v>
      </c>
      <c r="I29" s="26"/>
      <c r="J29" s="26"/>
      <c r="P29" s="68"/>
    </row>
    <row r="30" spans="1:17" ht="18.600000000000001" customHeight="1" thickTop="1" x14ac:dyDescent="0.25">
      <c r="B30" s="26"/>
      <c r="C30" s="26"/>
      <c r="D30" s="26"/>
      <c r="E30" s="26"/>
      <c r="F30" s="26"/>
      <c r="G30" s="42" t="s">
        <v>55</v>
      </c>
      <c r="H30" s="59">
        <f>100-SUM(H23:H29)</f>
        <v>12.89</v>
      </c>
      <c r="I30" s="26"/>
      <c r="J30" s="26"/>
      <c r="O30" s="36"/>
      <c r="P30" s="36"/>
    </row>
    <row r="31" spans="1:17" ht="18.600000000000001" customHeight="1" thickBot="1" x14ac:dyDescent="0.3">
      <c r="D31" s="26"/>
      <c r="E31" s="26"/>
      <c r="F31" s="40"/>
      <c r="G31" s="43"/>
      <c r="H31" s="44">
        <f>SUM(H23:H30)</f>
        <v>100</v>
      </c>
    </row>
    <row r="32" spans="1:17" ht="18.600000000000001" customHeight="1" thickTop="1" x14ac:dyDescent="0.2">
      <c r="D32" s="26"/>
      <c r="E32" s="26"/>
      <c r="F32" s="26"/>
      <c r="I32" s="26"/>
      <c r="J32" s="26"/>
    </row>
    <row r="33" spans="14:15" ht="17.25" customHeight="1" x14ac:dyDescent="0.2">
      <c r="N33" s="36"/>
      <c r="O33" s="36"/>
    </row>
    <row r="34" spans="14:15" ht="17.25" customHeight="1" x14ac:dyDescent="0.2"/>
    <row r="35" spans="14:15" ht="17.25" customHeight="1" x14ac:dyDescent="0.2"/>
    <row r="36" spans="14:15" ht="17.25" customHeight="1" x14ac:dyDescent="0.2"/>
  </sheetData>
  <sortState xmlns:xlrd2="http://schemas.microsoft.com/office/spreadsheetml/2017/richdata2" ref="O17:Q29">
    <sortCondition descending="1" ref="P17:P29"/>
  </sortState>
  <mergeCells count="2">
    <mergeCell ref="B22:C22"/>
    <mergeCell ref="G22:H22"/>
  </mergeCells>
  <phoneticPr fontId="3"/>
  <printOptions horizontalCentered="1"/>
  <pageMargins left="1.1811023622047245" right="0.78740157480314965" top="0.98425196850393704" bottom="0.98425196850393704" header="0.51181102362204722" footer="0.51181102362204722"/>
  <pageSetup paperSize="9" scale="68" orientation="landscape" r:id="rId1"/>
  <headerFooter alignWithMargins="0">
    <oddFooter>&amp;R&amp;F&amp;A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>
    <pageSetUpPr fitToPage="1"/>
  </sheetPr>
  <dimension ref="B1:K33"/>
  <sheetViews>
    <sheetView view="pageBreakPreview" zoomScaleNormal="100" zoomScaleSheetLayoutView="100" workbookViewId="0"/>
  </sheetViews>
  <sheetFormatPr defaultColWidth="10.59765625" defaultRowHeight="14.4" x14ac:dyDescent="0.2"/>
  <cols>
    <col min="1" max="2" width="1.59765625" customWidth="1"/>
    <col min="3" max="3" width="20.19921875" customWidth="1"/>
    <col min="4" max="4" width="1.59765625" customWidth="1"/>
    <col min="5" max="9" width="15.09765625" customWidth="1"/>
    <col min="10" max="10" width="12.69921875" bestFit="1" customWidth="1"/>
  </cols>
  <sheetData>
    <row r="1" spans="2:11" ht="27" customHeight="1" x14ac:dyDescent="0.3">
      <c r="B1" s="132" t="s">
        <v>111</v>
      </c>
      <c r="C1" s="74"/>
      <c r="D1" s="74"/>
      <c r="E1" s="74"/>
      <c r="F1" s="74"/>
      <c r="G1" s="74"/>
      <c r="H1" s="74"/>
      <c r="I1" s="74"/>
    </row>
    <row r="3" spans="2:11" ht="15" thickBot="1" x14ac:dyDescent="0.25">
      <c r="B3" s="3" t="s">
        <v>74</v>
      </c>
      <c r="C3" s="76"/>
    </row>
    <row r="4" spans="2:11" ht="16.2" thickTop="1" x14ac:dyDescent="0.2">
      <c r="B4" s="103"/>
      <c r="C4" s="103"/>
      <c r="D4" s="103"/>
      <c r="E4" s="104"/>
      <c r="F4" s="104"/>
      <c r="G4" s="105" t="s">
        <v>0</v>
      </c>
      <c r="H4" s="105" t="s">
        <v>57</v>
      </c>
      <c r="I4" s="126"/>
    </row>
    <row r="5" spans="2:11" ht="15.6" x14ac:dyDescent="0.2">
      <c r="B5" s="9"/>
      <c r="C5" s="12" t="s">
        <v>81</v>
      </c>
      <c r="D5" s="9"/>
      <c r="E5" s="21" t="s">
        <v>1</v>
      </c>
      <c r="F5" s="21" t="s">
        <v>2</v>
      </c>
      <c r="G5" s="24" t="s">
        <v>68</v>
      </c>
      <c r="H5" s="24" t="s">
        <v>69</v>
      </c>
      <c r="I5" s="21" t="s">
        <v>3</v>
      </c>
    </row>
    <row r="6" spans="2:11" ht="15.6" x14ac:dyDescent="0.2">
      <c r="B6" s="10"/>
      <c r="C6" s="10"/>
      <c r="D6" s="10"/>
      <c r="E6" s="11" t="s">
        <v>4</v>
      </c>
      <c r="F6" s="11" t="s">
        <v>5</v>
      </c>
      <c r="G6" s="11" t="s">
        <v>6</v>
      </c>
      <c r="H6" s="11" t="s">
        <v>7</v>
      </c>
      <c r="I6" s="11" t="s">
        <v>8</v>
      </c>
    </row>
    <row r="7" spans="2:11" ht="15.6" x14ac:dyDescent="0.2">
      <c r="B7" s="9"/>
      <c r="C7" s="12" t="s">
        <v>112</v>
      </c>
      <c r="D7" s="78"/>
      <c r="E7" s="56">
        <v>2235742</v>
      </c>
      <c r="F7" s="57">
        <v>2161766</v>
      </c>
      <c r="G7" s="57">
        <v>73976</v>
      </c>
      <c r="H7" s="57">
        <v>18093</v>
      </c>
      <c r="I7" s="57">
        <v>55884</v>
      </c>
    </row>
    <row r="8" spans="2:11" ht="15.6" x14ac:dyDescent="0.2">
      <c r="B8" s="9"/>
      <c r="C8" s="12">
        <v>3</v>
      </c>
      <c r="E8" s="8">
        <v>2568713</v>
      </c>
      <c r="F8" s="9">
        <v>2517801</v>
      </c>
      <c r="G8" s="9">
        <v>50913</v>
      </c>
      <c r="H8" s="9">
        <v>12724</v>
      </c>
      <c r="I8" s="9">
        <v>38189</v>
      </c>
      <c r="J8" s="133">
        <f t="shared" ref="J8:K11" si="0">(E8-E7)/E7</f>
        <v>0.14893086948315146</v>
      </c>
      <c r="K8" s="133">
        <f t="shared" si="0"/>
        <v>0.16469636399129231</v>
      </c>
    </row>
    <row r="9" spans="2:11" ht="15.6" x14ac:dyDescent="0.2">
      <c r="B9" s="9"/>
      <c r="C9" s="12">
        <v>4</v>
      </c>
      <c r="E9" s="8">
        <v>2240426</v>
      </c>
      <c r="F9" s="9">
        <v>2204550</v>
      </c>
      <c r="G9" s="9">
        <v>35876</v>
      </c>
      <c r="H9" s="9">
        <v>20289</v>
      </c>
      <c r="I9" s="9">
        <v>15587</v>
      </c>
      <c r="J9" s="133">
        <f t="shared" si="0"/>
        <v>-0.12780213281904207</v>
      </c>
      <c r="K9" s="133">
        <f t="shared" si="0"/>
        <v>-0.1244145188599099</v>
      </c>
    </row>
    <row r="10" spans="2:11" ht="15.6" x14ac:dyDescent="0.2">
      <c r="B10" s="9"/>
      <c r="C10" s="12">
        <v>5</v>
      </c>
      <c r="E10" s="8">
        <v>2045563</v>
      </c>
      <c r="F10" s="9">
        <v>2011232</v>
      </c>
      <c r="G10" s="9">
        <v>34331</v>
      </c>
      <c r="H10" s="9">
        <v>19476</v>
      </c>
      <c r="I10" s="9">
        <v>14855</v>
      </c>
      <c r="J10" s="133">
        <f t="shared" si="0"/>
        <v>-8.6975869767624545E-2</v>
      </c>
      <c r="K10" s="133">
        <f t="shared" si="0"/>
        <v>-8.7690458370188934E-2</v>
      </c>
    </row>
    <row r="11" spans="2:11" ht="15.6" x14ac:dyDescent="0.2">
      <c r="B11" s="10"/>
      <c r="C11" s="19">
        <v>6</v>
      </c>
      <c r="D11" s="102"/>
      <c r="E11" s="58">
        <v>2127665</v>
      </c>
      <c r="F11" s="20">
        <v>2083355</v>
      </c>
      <c r="G11" s="20">
        <v>44309</v>
      </c>
      <c r="H11" s="20">
        <v>19782</v>
      </c>
      <c r="I11" s="20">
        <v>24528</v>
      </c>
      <c r="J11" s="133">
        <f t="shared" si="0"/>
        <v>4.0136627422377114E-2</v>
      </c>
      <c r="K11" s="133">
        <f t="shared" si="0"/>
        <v>3.5860109624349649E-2</v>
      </c>
    </row>
    <row r="13" spans="2:11" s="1" customFormat="1" ht="16.95" customHeight="1" thickBot="1" x14ac:dyDescent="0.25">
      <c r="B13" s="3" t="s">
        <v>74</v>
      </c>
      <c r="C13"/>
      <c r="D13" s="13"/>
      <c r="E13" s="14"/>
      <c r="F13" s="14"/>
      <c r="G13" s="14"/>
      <c r="H13" s="14"/>
      <c r="I13" s="127" t="s">
        <v>113</v>
      </c>
    </row>
    <row r="14" spans="2:11" s="1" customFormat="1" ht="16.2" customHeight="1" thickTop="1" x14ac:dyDescent="0.2">
      <c r="B14" s="4"/>
      <c r="C14" s="135" t="s">
        <v>64</v>
      </c>
      <c r="D14" s="16"/>
      <c r="E14" s="137" t="s">
        <v>10</v>
      </c>
      <c r="F14" s="17" t="s">
        <v>51</v>
      </c>
      <c r="G14" s="18"/>
      <c r="H14" s="22" t="s">
        <v>52</v>
      </c>
      <c r="I14" s="18"/>
    </row>
    <row r="15" spans="2:11" s="1" customFormat="1" ht="15" customHeight="1" x14ac:dyDescent="0.2">
      <c r="B15" s="5"/>
      <c r="C15" s="136"/>
      <c r="D15" s="10"/>
      <c r="E15" s="138"/>
      <c r="F15" s="15" t="s">
        <v>65</v>
      </c>
      <c r="G15" s="11" t="s">
        <v>11</v>
      </c>
      <c r="H15" s="23" t="s">
        <v>9</v>
      </c>
      <c r="I15" s="11" t="s">
        <v>11</v>
      </c>
    </row>
    <row r="16" spans="2:11" s="2" customFormat="1" ht="15" customHeight="1" x14ac:dyDescent="0.2">
      <c r="B16" s="6"/>
      <c r="C16" s="106" t="s">
        <v>12</v>
      </c>
      <c r="D16" s="107"/>
      <c r="E16" s="108">
        <v>2127665</v>
      </c>
      <c r="F16" s="106" t="s">
        <v>13</v>
      </c>
      <c r="G16" s="109">
        <v>2083355</v>
      </c>
      <c r="H16" s="110" t="s">
        <v>13</v>
      </c>
      <c r="I16" s="109">
        <v>2083355</v>
      </c>
    </row>
    <row r="17" spans="2:9" s="1" customFormat="1" ht="27" customHeight="1" x14ac:dyDescent="0.2">
      <c r="B17" s="4"/>
      <c r="C17" s="111" t="s">
        <v>14</v>
      </c>
      <c r="E17" s="112">
        <v>997755</v>
      </c>
      <c r="F17" s="111" t="s">
        <v>15</v>
      </c>
      <c r="G17" s="113">
        <v>2633</v>
      </c>
      <c r="H17" s="60" t="s">
        <v>16</v>
      </c>
      <c r="I17" s="113">
        <v>535730</v>
      </c>
    </row>
    <row r="18" spans="2:9" s="1" customFormat="1" ht="15.6" customHeight="1" x14ac:dyDescent="0.2">
      <c r="B18" s="4"/>
      <c r="C18" s="111" t="s">
        <v>17</v>
      </c>
      <c r="E18" s="112">
        <v>139576</v>
      </c>
      <c r="F18" s="111" t="s">
        <v>18</v>
      </c>
      <c r="G18" s="113">
        <v>120878</v>
      </c>
      <c r="H18" s="60" t="s">
        <v>19</v>
      </c>
      <c r="I18" s="113">
        <v>84490</v>
      </c>
    </row>
    <row r="19" spans="2:9" s="1" customFormat="1" ht="15.6" customHeight="1" x14ac:dyDescent="0.2">
      <c r="B19" s="4"/>
      <c r="C19" s="111" t="s">
        <v>59</v>
      </c>
      <c r="E19" s="112">
        <v>21805</v>
      </c>
      <c r="F19" s="111" t="s">
        <v>21</v>
      </c>
      <c r="G19" s="113">
        <v>388584</v>
      </c>
      <c r="H19" s="60" t="s">
        <v>22</v>
      </c>
      <c r="I19" s="113">
        <v>6239</v>
      </c>
    </row>
    <row r="20" spans="2:9" s="1" customFormat="1" ht="15.6" customHeight="1" x14ac:dyDescent="0.2">
      <c r="B20" s="4"/>
      <c r="C20" s="111" t="s">
        <v>20</v>
      </c>
      <c r="E20" s="112">
        <v>262833</v>
      </c>
      <c r="F20" s="111" t="s">
        <v>23</v>
      </c>
      <c r="G20" s="113">
        <v>80655</v>
      </c>
      <c r="H20" s="60" t="s">
        <v>24</v>
      </c>
      <c r="I20" s="113">
        <v>46721</v>
      </c>
    </row>
    <row r="21" spans="2:9" s="1" customFormat="1" ht="15.6" customHeight="1" x14ac:dyDescent="0.2">
      <c r="B21" s="4"/>
      <c r="C21" s="114" t="s">
        <v>60</v>
      </c>
      <c r="E21" s="112">
        <v>1043</v>
      </c>
      <c r="F21" s="111" t="s">
        <v>25</v>
      </c>
      <c r="G21" s="113">
        <v>3520</v>
      </c>
      <c r="H21" s="60" t="s">
        <v>26</v>
      </c>
      <c r="I21" s="113">
        <v>656997</v>
      </c>
    </row>
    <row r="22" spans="2:9" s="1" customFormat="1" ht="15.6" customHeight="1" x14ac:dyDescent="0.2">
      <c r="B22" s="4"/>
      <c r="C22" s="128" t="s">
        <v>27</v>
      </c>
      <c r="E22" s="112">
        <v>8499</v>
      </c>
      <c r="F22" s="128" t="s">
        <v>28</v>
      </c>
      <c r="G22" s="113">
        <v>57769</v>
      </c>
      <c r="H22" s="129" t="s">
        <v>29</v>
      </c>
      <c r="I22" s="113">
        <v>189244</v>
      </c>
    </row>
    <row r="23" spans="2:9" s="1" customFormat="1" ht="15.6" customHeight="1" x14ac:dyDescent="0.2">
      <c r="B23" s="4"/>
      <c r="C23" s="128" t="s">
        <v>61</v>
      </c>
      <c r="E23" s="112">
        <v>31982</v>
      </c>
      <c r="F23" s="111" t="s">
        <v>30</v>
      </c>
      <c r="G23" s="113">
        <v>253221</v>
      </c>
      <c r="H23" s="129" t="s">
        <v>31</v>
      </c>
      <c r="I23" s="113">
        <v>2966</v>
      </c>
    </row>
    <row r="24" spans="2:9" s="1" customFormat="1" ht="15.6" customHeight="1" x14ac:dyDescent="0.2">
      <c r="B24" s="4"/>
      <c r="C24" s="111" t="s">
        <v>32</v>
      </c>
      <c r="E24" s="112">
        <v>203345</v>
      </c>
      <c r="F24" s="111" t="s">
        <v>33</v>
      </c>
      <c r="G24" s="113">
        <v>141942</v>
      </c>
      <c r="H24" s="60" t="s">
        <v>34</v>
      </c>
      <c r="I24" s="113">
        <v>229928</v>
      </c>
    </row>
    <row r="25" spans="2:9" s="1" customFormat="1" ht="15.6" customHeight="1" x14ac:dyDescent="0.2">
      <c r="B25" s="4"/>
      <c r="C25" s="111" t="s">
        <v>35</v>
      </c>
      <c r="E25" s="112">
        <v>5657</v>
      </c>
      <c r="F25" s="111" t="s">
        <v>36</v>
      </c>
      <c r="G25" s="113">
        <v>150554</v>
      </c>
      <c r="H25" s="60" t="s">
        <v>37</v>
      </c>
      <c r="I25" s="113">
        <v>63969</v>
      </c>
    </row>
    <row r="26" spans="2:9" s="1" customFormat="1" ht="15.6" customHeight="1" x14ac:dyDescent="0.2">
      <c r="B26" s="4"/>
      <c r="C26" s="111" t="s">
        <v>38</v>
      </c>
      <c r="E26" s="112">
        <v>158</v>
      </c>
      <c r="F26" s="111" t="s">
        <v>39</v>
      </c>
      <c r="G26" s="113">
        <v>442094</v>
      </c>
      <c r="H26" s="129" t="s">
        <v>40</v>
      </c>
      <c r="I26" s="113">
        <v>245</v>
      </c>
    </row>
    <row r="27" spans="2:9" s="1" customFormat="1" ht="15.6" customHeight="1" x14ac:dyDescent="0.2">
      <c r="B27" s="4"/>
      <c r="C27" s="111" t="s">
        <v>41</v>
      </c>
      <c r="E27" s="112">
        <v>34741</v>
      </c>
      <c r="F27" s="111" t="s">
        <v>42</v>
      </c>
      <c r="G27" s="113">
        <v>2966</v>
      </c>
      <c r="H27" s="60" t="s">
        <v>43</v>
      </c>
      <c r="I27" s="113">
        <v>233703</v>
      </c>
    </row>
    <row r="28" spans="2:9" s="1" customFormat="1" ht="15.6" customHeight="1" x14ac:dyDescent="0.2">
      <c r="B28" s="4"/>
      <c r="C28" s="111" t="s">
        <v>44</v>
      </c>
      <c r="E28" s="112">
        <v>34331</v>
      </c>
      <c r="F28" s="111" t="s">
        <v>34</v>
      </c>
      <c r="G28" s="113">
        <v>230874</v>
      </c>
      <c r="H28" s="60" t="s">
        <v>45</v>
      </c>
      <c r="I28" s="113">
        <v>33123</v>
      </c>
    </row>
    <row r="29" spans="2:9" s="1" customFormat="1" ht="15.6" customHeight="1" x14ac:dyDescent="0.2">
      <c r="B29" s="4"/>
      <c r="C29" s="111" t="s">
        <v>46</v>
      </c>
      <c r="E29" s="112">
        <v>263160</v>
      </c>
      <c r="F29" s="115" t="s">
        <v>62</v>
      </c>
      <c r="G29" s="113">
        <v>207665</v>
      </c>
      <c r="H29" s="116"/>
      <c r="I29" s="113"/>
    </row>
    <row r="30" spans="2:9" s="1" customFormat="1" ht="15.6" customHeight="1" x14ac:dyDescent="0.2">
      <c r="B30" s="4"/>
      <c r="C30" s="111" t="s">
        <v>47</v>
      </c>
      <c r="D30" s="117"/>
      <c r="E30" s="112">
        <v>122780</v>
      </c>
      <c r="F30" s="115"/>
      <c r="G30" s="113"/>
      <c r="H30" s="116"/>
      <c r="I30" s="116"/>
    </row>
    <row r="31" spans="2:9" s="1" customFormat="1" ht="14.25" customHeight="1" x14ac:dyDescent="0.2">
      <c r="B31" s="4"/>
      <c r="C31" s="130" t="s">
        <v>63</v>
      </c>
      <c r="D31" s="122"/>
      <c r="E31" s="122"/>
      <c r="F31" s="123"/>
      <c r="G31" s="123"/>
      <c r="H31" s="123"/>
      <c r="I31" s="123"/>
    </row>
    <row r="32" spans="2:9" s="1" customFormat="1" ht="13.2" x14ac:dyDescent="0.2"/>
    <row r="33" spans="3:9" x14ac:dyDescent="0.2">
      <c r="C33" s="69" t="s">
        <v>50</v>
      </c>
      <c r="E33">
        <f>SUM(E17:E30)</f>
        <v>2127665</v>
      </c>
      <c r="G33">
        <f>SUM(G17:G30)</f>
        <v>2083355</v>
      </c>
      <c r="I33">
        <f>SUM(I17:I30)</f>
        <v>2083355</v>
      </c>
    </row>
  </sheetData>
  <mergeCells count="2">
    <mergeCell ref="C14:C15"/>
    <mergeCell ref="E14:E15"/>
  </mergeCells>
  <phoneticPr fontId="3"/>
  <pageMargins left="0.98425196850393704" right="0.98425196850393704" top="0.98425196850393704" bottom="0.59055118110236227" header="0.51181102362204722" footer="0.51181102362204722"/>
  <pageSetup paperSize="9" scale="6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R50"/>
  <sheetViews>
    <sheetView tabSelected="1" view="pageBreakPreview" zoomScale="115" zoomScaleNormal="100" zoomScaleSheetLayoutView="115" workbookViewId="0"/>
  </sheetViews>
  <sheetFormatPr defaultColWidth="10.59765625" defaultRowHeight="14.4" x14ac:dyDescent="0.2"/>
  <cols>
    <col min="1" max="1" width="3.59765625" customWidth="1"/>
    <col min="2" max="2" width="1.59765625" customWidth="1"/>
    <col min="3" max="3" width="20.59765625" customWidth="1"/>
    <col min="4" max="4" width="1.59765625" customWidth="1"/>
    <col min="5" max="11" width="14.59765625" customWidth="1"/>
  </cols>
  <sheetData>
    <row r="1" spans="1:18" s="71" customFormat="1" ht="18" x14ac:dyDescent="0.25">
      <c r="A1" s="70" t="s">
        <v>66</v>
      </c>
      <c r="N1" s="72"/>
    </row>
    <row r="2" spans="1:18" x14ac:dyDescent="0.2">
      <c r="N2" s="73"/>
    </row>
    <row r="3" spans="1:18" x14ac:dyDescent="0.2">
      <c r="H3" s="73"/>
      <c r="I3" s="73"/>
      <c r="N3" s="73"/>
    </row>
    <row r="4" spans="1:18" x14ac:dyDescent="0.2">
      <c r="N4" s="73"/>
    </row>
    <row r="5" spans="1:18" ht="27" customHeight="1" x14ac:dyDescent="0.3">
      <c r="B5" s="134" t="s">
        <v>111</v>
      </c>
      <c r="C5" s="134"/>
      <c r="D5" s="134"/>
      <c r="E5" s="134"/>
      <c r="F5" s="134"/>
      <c r="G5" s="134"/>
      <c r="H5" s="134"/>
      <c r="I5" s="134"/>
      <c r="J5" s="74"/>
      <c r="K5" s="74"/>
      <c r="N5" s="73"/>
    </row>
    <row r="6" spans="1:18" ht="24" customHeight="1" x14ac:dyDescent="0.2">
      <c r="N6" s="73"/>
    </row>
    <row r="7" spans="1:18" ht="18" customHeight="1" x14ac:dyDescent="0.2">
      <c r="B7" s="139" t="s">
        <v>116</v>
      </c>
      <c r="C7" s="140"/>
      <c r="D7" s="140"/>
      <c r="E7" s="140"/>
      <c r="F7" s="140"/>
      <c r="G7" s="125"/>
      <c r="H7" s="41" t="s">
        <v>115</v>
      </c>
      <c r="K7" s="7"/>
    </row>
    <row r="8" spans="1:18" ht="18" customHeight="1" x14ac:dyDescent="0.2">
      <c r="B8" s="140"/>
      <c r="C8" s="140"/>
      <c r="D8" s="140"/>
      <c r="E8" s="140"/>
      <c r="F8" s="140"/>
      <c r="G8" s="125"/>
      <c r="H8" s="124"/>
    </row>
    <row r="9" spans="1:18" ht="18" customHeight="1" x14ac:dyDescent="0.2">
      <c r="B9" s="140"/>
      <c r="C9" s="140"/>
      <c r="D9" s="140"/>
      <c r="E9" s="140"/>
      <c r="F9" s="140"/>
      <c r="G9" s="125"/>
      <c r="H9" s="124"/>
      <c r="N9" s="75"/>
      <c r="P9" s="75"/>
    </row>
    <row r="10" spans="1:18" ht="18" customHeight="1" x14ac:dyDescent="0.2">
      <c r="B10" s="140"/>
      <c r="C10" s="140"/>
      <c r="D10" s="140"/>
      <c r="E10" s="140"/>
      <c r="F10" s="140"/>
      <c r="G10" s="125"/>
      <c r="H10" s="124"/>
      <c r="N10" s="75"/>
      <c r="O10" s="73"/>
      <c r="P10" s="75"/>
      <c r="R10" s="73"/>
    </row>
    <row r="11" spans="1:18" ht="18" customHeight="1" x14ac:dyDescent="0.2">
      <c r="B11" s="140"/>
      <c r="C11" s="140"/>
      <c r="D11" s="140"/>
      <c r="E11" s="140"/>
      <c r="F11" s="140"/>
      <c r="G11" s="125"/>
      <c r="H11" s="124"/>
      <c r="N11" s="75"/>
      <c r="O11" s="73"/>
      <c r="P11" s="75"/>
      <c r="R11" s="73"/>
    </row>
    <row r="12" spans="1:18" ht="18" customHeight="1" x14ac:dyDescent="0.2">
      <c r="B12" s="140"/>
      <c r="C12" s="140"/>
      <c r="D12" s="140"/>
      <c r="E12" s="140"/>
      <c r="F12" s="140"/>
      <c r="G12" s="125"/>
      <c r="H12" s="124"/>
      <c r="N12" s="75"/>
      <c r="O12" s="73"/>
      <c r="P12" s="75"/>
      <c r="R12" s="73"/>
    </row>
    <row r="13" spans="1:18" ht="18" customHeight="1" x14ac:dyDescent="0.2">
      <c r="B13" s="140"/>
      <c r="C13" s="140"/>
      <c r="D13" s="140"/>
      <c r="E13" s="140"/>
      <c r="F13" s="140"/>
      <c r="G13" s="125"/>
      <c r="H13" s="124"/>
      <c r="N13" s="75"/>
      <c r="O13" s="73"/>
      <c r="P13" s="75"/>
      <c r="R13" s="73"/>
    </row>
    <row r="14" spans="1:18" ht="18" customHeight="1" x14ac:dyDescent="0.2">
      <c r="B14" s="140"/>
      <c r="C14" s="140"/>
      <c r="D14" s="140"/>
      <c r="E14" s="140"/>
      <c r="F14" s="140"/>
      <c r="G14" s="125"/>
      <c r="H14" s="124"/>
      <c r="N14" s="75"/>
      <c r="O14" s="73"/>
      <c r="P14" s="75"/>
      <c r="R14" s="73"/>
    </row>
    <row r="15" spans="1:18" ht="18" customHeight="1" x14ac:dyDescent="0.2">
      <c r="B15" s="140"/>
      <c r="C15" s="140"/>
      <c r="D15" s="140"/>
      <c r="E15" s="140"/>
      <c r="F15" s="140"/>
      <c r="G15" s="125"/>
      <c r="H15" s="124"/>
      <c r="N15" s="75"/>
      <c r="O15" s="73"/>
      <c r="P15" s="75"/>
      <c r="R15" s="73"/>
    </row>
    <row r="16" spans="1:18" ht="18" customHeight="1" x14ac:dyDescent="0.2">
      <c r="B16" s="140"/>
      <c r="C16" s="140"/>
      <c r="D16" s="140"/>
      <c r="E16" s="140"/>
      <c r="F16" s="140"/>
      <c r="G16" s="125"/>
      <c r="H16" s="124"/>
      <c r="N16" s="75"/>
      <c r="P16" s="75"/>
      <c r="R16" s="73"/>
    </row>
    <row r="17" spans="2:18" ht="18" customHeight="1" x14ac:dyDescent="0.2">
      <c r="B17" s="140"/>
      <c r="C17" s="140"/>
      <c r="D17" s="140"/>
      <c r="E17" s="140"/>
      <c r="F17" s="140"/>
      <c r="G17" s="125"/>
      <c r="H17" s="124"/>
      <c r="N17" s="73"/>
      <c r="R17" s="73"/>
    </row>
    <row r="18" spans="2:18" ht="18" customHeight="1" x14ac:dyDescent="0.2">
      <c r="B18" s="140"/>
      <c r="C18" s="140"/>
      <c r="D18" s="140"/>
      <c r="E18" s="140"/>
      <c r="F18" s="140"/>
      <c r="G18" s="125"/>
      <c r="H18" s="124"/>
      <c r="N18" s="73"/>
      <c r="R18" s="73"/>
    </row>
    <row r="19" spans="2:18" s="76" customFormat="1" ht="18" customHeight="1" x14ac:dyDescent="0.2">
      <c r="B19" s="4"/>
      <c r="C19" s="4"/>
      <c r="D19" s="118"/>
      <c r="E19" s="119"/>
      <c r="F19" s="4"/>
      <c r="G19" s="4"/>
      <c r="H19" s="4"/>
      <c r="I19" s="4"/>
      <c r="J19" s="4"/>
      <c r="K19" s="4"/>
      <c r="N19" s="77"/>
    </row>
    <row r="20" spans="2:18" s="76" customFormat="1" ht="18" customHeight="1" x14ac:dyDescent="0.2">
      <c r="B20" s="4"/>
      <c r="C20" s="4"/>
      <c r="D20" s="118"/>
      <c r="E20" s="119"/>
      <c r="F20" s="4"/>
      <c r="G20" s="4"/>
      <c r="H20" s="4"/>
      <c r="I20" s="4"/>
      <c r="J20" s="4"/>
      <c r="K20" s="4"/>
      <c r="N20" s="77"/>
    </row>
    <row r="21" spans="2:18" s="76" customFormat="1" ht="16.95" customHeight="1" x14ac:dyDescent="0.2">
      <c r="J21" s="120"/>
      <c r="K21" s="9"/>
    </row>
    <row r="22" spans="2:18" s="76" customFormat="1" ht="18" customHeight="1" thickBot="1" x14ac:dyDescent="0.25">
      <c r="B22" s="3" t="s">
        <v>74</v>
      </c>
      <c r="D22"/>
      <c r="E22"/>
      <c r="F22"/>
      <c r="G22"/>
      <c r="H22"/>
      <c r="I22"/>
      <c r="J22" s="121"/>
      <c r="K22" s="12"/>
    </row>
    <row r="23" spans="2:18" s="76" customFormat="1" ht="18" customHeight="1" thickTop="1" x14ac:dyDescent="0.2">
      <c r="B23" s="103"/>
      <c r="C23" s="103"/>
      <c r="D23" s="103"/>
      <c r="E23" s="104"/>
      <c r="F23" s="104"/>
      <c r="G23" s="105" t="s">
        <v>0</v>
      </c>
      <c r="H23" s="105" t="s">
        <v>57</v>
      </c>
      <c r="I23" s="126"/>
      <c r="J23" s="12"/>
      <c r="K23" s="12"/>
    </row>
    <row r="24" spans="2:18" s="76" customFormat="1" ht="18" customHeight="1" x14ac:dyDescent="0.2">
      <c r="B24" s="9"/>
      <c r="C24" s="12" t="s">
        <v>81</v>
      </c>
      <c r="D24" s="9"/>
      <c r="E24" s="21" t="s">
        <v>1</v>
      </c>
      <c r="F24" s="21" t="s">
        <v>2</v>
      </c>
      <c r="G24" s="24" t="s">
        <v>68</v>
      </c>
      <c r="H24" s="24" t="s">
        <v>69</v>
      </c>
      <c r="I24" s="21" t="s">
        <v>3</v>
      </c>
      <c r="J24" s="9"/>
      <c r="K24" s="9"/>
    </row>
    <row r="25" spans="2:18" s="76" customFormat="1" ht="18" customHeight="1" x14ac:dyDescent="0.2">
      <c r="B25" s="10"/>
      <c r="C25" s="10"/>
      <c r="D25" s="10"/>
      <c r="E25" s="21" t="s">
        <v>4</v>
      </c>
      <c r="F25" s="21" t="s">
        <v>5</v>
      </c>
      <c r="G25" s="21" t="s">
        <v>6</v>
      </c>
      <c r="H25" s="21" t="s">
        <v>7</v>
      </c>
      <c r="I25" s="21" t="s">
        <v>8</v>
      </c>
      <c r="J25" s="9"/>
      <c r="K25" s="9"/>
    </row>
    <row r="26" spans="2:18" s="76" customFormat="1" ht="18" customHeight="1" x14ac:dyDescent="0.2">
      <c r="B26" s="9"/>
      <c r="C26" s="12" t="s">
        <v>117</v>
      </c>
      <c r="D26" s="78"/>
      <c r="E26" s="56">
        <v>2235742</v>
      </c>
      <c r="F26" s="57">
        <v>2161766</v>
      </c>
      <c r="G26" s="57">
        <v>73976</v>
      </c>
      <c r="H26" s="57">
        <v>18093</v>
      </c>
      <c r="I26" s="57">
        <v>55884</v>
      </c>
      <c r="J26" s="9"/>
      <c r="K26" s="9"/>
    </row>
    <row r="27" spans="2:18" s="76" customFormat="1" ht="18" customHeight="1" x14ac:dyDescent="0.2">
      <c r="B27" s="9"/>
      <c r="C27" s="12">
        <v>3</v>
      </c>
      <c r="D27"/>
      <c r="E27" s="8">
        <v>2568713</v>
      </c>
      <c r="F27" s="9">
        <v>2517801</v>
      </c>
      <c r="G27" s="9">
        <v>50913</v>
      </c>
      <c r="H27" s="9">
        <v>12724</v>
      </c>
      <c r="I27" s="9">
        <v>38189</v>
      </c>
      <c r="J27" s="9"/>
      <c r="K27" s="9"/>
    </row>
    <row r="28" spans="2:18" s="76" customFormat="1" ht="18" customHeight="1" x14ac:dyDescent="0.2">
      <c r="B28" s="9"/>
      <c r="C28" s="12">
        <v>4</v>
      </c>
      <c r="D28"/>
      <c r="E28" s="8">
        <v>2240426</v>
      </c>
      <c r="F28" s="9">
        <v>2204550</v>
      </c>
      <c r="G28" s="9">
        <v>35876</v>
      </c>
      <c r="H28" s="9">
        <v>20289</v>
      </c>
      <c r="I28" s="9">
        <v>15587</v>
      </c>
      <c r="J28" s="9"/>
      <c r="K28" s="9"/>
    </row>
    <row r="29" spans="2:18" ht="18" customHeight="1" x14ac:dyDescent="0.2">
      <c r="B29" s="9"/>
      <c r="C29" s="12">
        <v>5</v>
      </c>
      <c r="E29" s="8">
        <v>2045563</v>
      </c>
      <c r="F29" s="9">
        <v>2011232</v>
      </c>
      <c r="G29" s="9">
        <v>34331</v>
      </c>
      <c r="H29" s="9">
        <v>19476</v>
      </c>
      <c r="I29" s="9">
        <v>14855</v>
      </c>
      <c r="J29" s="1"/>
      <c r="K29" s="1"/>
    </row>
    <row r="30" spans="2:18" ht="18" customHeight="1" x14ac:dyDescent="0.2">
      <c r="B30" s="10"/>
      <c r="C30" s="19">
        <v>6</v>
      </c>
      <c r="D30" s="131"/>
      <c r="E30" s="58">
        <v>2127665</v>
      </c>
      <c r="F30" s="20">
        <v>2083355</v>
      </c>
      <c r="G30" s="20">
        <v>44309</v>
      </c>
      <c r="H30" s="20">
        <v>19782</v>
      </c>
      <c r="I30" s="20">
        <v>24528</v>
      </c>
      <c r="J30" s="1"/>
      <c r="K30" s="1"/>
    </row>
    <row r="31" spans="2:18" ht="18" customHeight="1" x14ac:dyDescent="0.2"/>
    <row r="32" spans="2:18" ht="18.899999999999999" customHeight="1" thickBot="1" x14ac:dyDescent="0.25">
      <c r="B32" s="3" t="s">
        <v>74</v>
      </c>
      <c r="D32" s="13"/>
      <c r="E32" s="14"/>
      <c r="F32" s="14"/>
      <c r="G32" s="14"/>
      <c r="H32" s="14"/>
      <c r="I32" s="127" t="s">
        <v>118</v>
      </c>
    </row>
    <row r="33" spans="2:9" ht="18" customHeight="1" thickTop="1" x14ac:dyDescent="0.2">
      <c r="B33" s="4"/>
      <c r="C33" s="135" t="s">
        <v>64</v>
      </c>
      <c r="D33" s="16"/>
      <c r="E33" s="137" t="s">
        <v>10</v>
      </c>
      <c r="F33" s="17" t="s">
        <v>51</v>
      </c>
      <c r="G33" s="18"/>
      <c r="H33" s="22" t="s">
        <v>52</v>
      </c>
      <c r="I33" s="18"/>
    </row>
    <row r="34" spans="2:9" ht="18" customHeight="1" x14ac:dyDescent="0.2">
      <c r="B34" s="5"/>
      <c r="C34" s="136"/>
      <c r="D34" s="10"/>
      <c r="E34" s="138"/>
      <c r="F34" s="15" t="s">
        <v>65</v>
      </c>
      <c r="G34" s="11" t="s">
        <v>11</v>
      </c>
      <c r="H34" s="23" t="s">
        <v>9</v>
      </c>
      <c r="I34" s="11" t="s">
        <v>11</v>
      </c>
    </row>
    <row r="35" spans="2:9" ht="18" customHeight="1" x14ac:dyDescent="0.2">
      <c r="B35" s="6"/>
      <c r="C35" s="106" t="s">
        <v>12</v>
      </c>
      <c r="D35" s="107"/>
      <c r="E35" s="108">
        <v>2127665</v>
      </c>
      <c r="F35" s="106" t="s">
        <v>13</v>
      </c>
      <c r="G35" s="109">
        <v>2083355</v>
      </c>
      <c r="H35" s="110" t="s">
        <v>13</v>
      </c>
      <c r="I35" s="109">
        <v>2083355</v>
      </c>
    </row>
    <row r="36" spans="2:9" ht="27" customHeight="1" x14ac:dyDescent="0.2">
      <c r="B36" s="4"/>
      <c r="C36" s="111" t="s">
        <v>14</v>
      </c>
      <c r="D36" s="1"/>
      <c r="E36" s="112">
        <v>997755</v>
      </c>
      <c r="F36" s="111" t="s">
        <v>15</v>
      </c>
      <c r="G36" s="113">
        <v>2633</v>
      </c>
      <c r="H36" s="60" t="s">
        <v>16</v>
      </c>
      <c r="I36" s="113">
        <v>535730</v>
      </c>
    </row>
    <row r="37" spans="2:9" ht="18" customHeight="1" x14ac:dyDescent="0.2">
      <c r="B37" s="4"/>
      <c r="C37" s="111" t="s">
        <v>17</v>
      </c>
      <c r="D37" s="1"/>
      <c r="E37" s="112">
        <v>139576</v>
      </c>
      <c r="F37" s="111" t="s">
        <v>18</v>
      </c>
      <c r="G37" s="113">
        <v>120878</v>
      </c>
      <c r="H37" s="60" t="s">
        <v>19</v>
      </c>
      <c r="I37" s="113">
        <v>84490</v>
      </c>
    </row>
    <row r="38" spans="2:9" ht="18" customHeight="1" x14ac:dyDescent="0.2">
      <c r="B38" s="4"/>
      <c r="C38" s="111" t="s">
        <v>59</v>
      </c>
      <c r="D38" s="1"/>
      <c r="E38" s="112">
        <v>21805</v>
      </c>
      <c r="F38" s="111" t="s">
        <v>21</v>
      </c>
      <c r="G38" s="113">
        <v>388584</v>
      </c>
      <c r="H38" s="60" t="s">
        <v>22</v>
      </c>
      <c r="I38" s="113">
        <v>6239</v>
      </c>
    </row>
    <row r="39" spans="2:9" ht="18" customHeight="1" x14ac:dyDescent="0.2">
      <c r="B39" s="4"/>
      <c r="C39" s="111" t="s">
        <v>20</v>
      </c>
      <c r="D39" s="1"/>
      <c r="E39" s="112">
        <v>262833</v>
      </c>
      <c r="F39" s="111" t="s">
        <v>23</v>
      </c>
      <c r="G39" s="113">
        <v>80655</v>
      </c>
      <c r="H39" s="60" t="s">
        <v>24</v>
      </c>
      <c r="I39" s="113">
        <v>46721</v>
      </c>
    </row>
    <row r="40" spans="2:9" ht="18" customHeight="1" x14ac:dyDescent="0.2">
      <c r="B40" s="4"/>
      <c r="C40" s="114" t="s">
        <v>60</v>
      </c>
      <c r="D40" s="1"/>
      <c r="E40" s="112">
        <v>1043</v>
      </c>
      <c r="F40" s="111" t="s">
        <v>25</v>
      </c>
      <c r="G40" s="113">
        <v>3520</v>
      </c>
      <c r="H40" s="60" t="s">
        <v>26</v>
      </c>
      <c r="I40" s="113">
        <v>656997</v>
      </c>
    </row>
    <row r="41" spans="2:9" ht="18" customHeight="1" x14ac:dyDescent="0.2">
      <c r="B41" s="4"/>
      <c r="C41" s="128" t="s">
        <v>27</v>
      </c>
      <c r="D41" s="1"/>
      <c r="E41" s="112">
        <v>8499</v>
      </c>
      <c r="F41" s="128" t="s">
        <v>28</v>
      </c>
      <c r="G41" s="113">
        <v>57769</v>
      </c>
      <c r="H41" s="129" t="s">
        <v>29</v>
      </c>
      <c r="I41" s="113">
        <v>189244</v>
      </c>
    </row>
    <row r="42" spans="2:9" ht="18" customHeight="1" x14ac:dyDescent="0.2">
      <c r="B42" s="4"/>
      <c r="C42" s="128" t="s">
        <v>61</v>
      </c>
      <c r="D42" s="1"/>
      <c r="E42" s="112">
        <v>31982</v>
      </c>
      <c r="F42" s="111" t="s">
        <v>30</v>
      </c>
      <c r="G42" s="113">
        <v>253221</v>
      </c>
      <c r="H42" s="129" t="s">
        <v>31</v>
      </c>
      <c r="I42" s="113">
        <v>2966</v>
      </c>
    </row>
    <row r="43" spans="2:9" ht="18" customHeight="1" x14ac:dyDescent="0.2">
      <c r="B43" s="4"/>
      <c r="C43" s="111" t="s">
        <v>32</v>
      </c>
      <c r="D43" s="1"/>
      <c r="E43" s="112">
        <v>203345</v>
      </c>
      <c r="F43" s="111" t="s">
        <v>33</v>
      </c>
      <c r="G43" s="113">
        <v>141942</v>
      </c>
      <c r="H43" s="60" t="s">
        <v>34</v>
      </c>
      <c r="I43" s="113">
        <v>229928</v>
      </c>
    </row>
    <row r="44" spans="2:9" ht="18" customHeight="1" x14ac:dyDescent="0.2">
      <c r="B44" s="4"/>
      <c r="C44" s="111" t="s">
        <v>35</v>
      </c>
      <c r="D44" s="1"/>
      <c r="E44" s="112">
        <v>5657</v>
      </c>
      <c r="F44" s="111" t="s">
        <v>36</v>
      </c>
      <c r="G44" s="113">
        <v>150554</v>
      </c>
      <c r="H44" s="60" t="s">
        <v>37</v>
      </c>
      <c r="I44" s="113">
        <v>63969</v>
      </c>
    </row>
    <row r="45" spans="2:9" ht="18" customHeight="1" x14ac:dyDescent="0.2">
      <c r="B45" s="4"/>
      <c r="C45" s="111" t="s">
        <v>38</v>
      </c>
      <c r="D45" s="1"/>
      <c r="E45" s="112">
        <v>158</v>
      </c>
      <c r="F45" s="111" t="s">
        <v>39</v>
      </c>
      <c r="G45" s="113">
        <v>442094</v>
      </c>
      <c r="H45" s="129" t="s">
        <v>40</v>
      </c>
      <c r="I45" s="113">
        <v>245</v>
      </c>
    </row>
    <row r="46" spans="2:9" ht="18" customHeight="1" x14ac:dyDescent="0.2">
      <c r="B46" s="4"/>
      <c r="C46" s="111" t="s">
        <v>41</v>
      </c>
      <c r="D46" s="1"/>
      <c r="E46" s="112">
        <v>34741</v>
      </c>
      <c r="F46" s="111" t="s">
        <v>42</v>
      </c>
      <c r="G46" s="113">
        <v>2966</v>
      </c>
      <c r="H46" s="60" t="s">
        <v>43</v>
      </c>
      <c r="I46" s="113">
        <v>233703</v>
      </c>
    </row>
    <row r="47" spans="2:9" ht="18" customHeight="1" x14ac:dyDescent="0.2">
      <c r="B47" s="4"/>
      <c r="C47" s="111" t="s">
        <v>44</v>
      </c>
      <c r="D47" s="1"/>
      <c r="E47" s="112">
        <v>34331</v>
      </c>
      <c r="F47" s="111" t="s">
        <v>34</v>
      </c>
      <c r="G47" s="113">
        <v>230874</v>
      </c>
      <c r="H47" s="60" t="s">
        <v>45</v>
      </c>
      <c r="I47" s="113">
        <v>33123</v>
      </c>
    </row>
    <row r="48" spans="2:9" ht="18" customHeight="1" x14ac:dyDescent="0.2">
      <c r="B48" s="4"/>
      <c r="C48" s="111" t="s">
        <v>46</v>
      </c>
      <c r="D48" s="1"/>
      <c r="E48" s="112">
        <v>263160</v>
      </c>
      <c r="F48" s="115" t="s">
        <v>62</v>
      </c>
      <c r="G48" s="113">
        <v>207665</v>
      </c>
      <c r="H48" s="116"/>
      <c r="I48" s="113"/>
    </row>
    <row r="49" spans="2:9" ht="18" customHeight="1" x14ac:dyDescent="0.2">
      <c r="B49" s="4"/>
      <c r="C49" s="111" t="s">
        <v>47</v>
      </c>
      <c r="D49" s="117"/>
      <c r="E49" s="112">
        <v>122780</v>
      </c>
      <c r="F49" s="115"/>
      <c r="G49" s="113"/>
      <c r="H49" s="116"/>
      <c r="I49" s="116"/>
    </row>
    <row r="50" spans="2:9" ht="18" customHeight="1" x14ac:dyDescent="0.2">
      <c r="B50" s="4"/>
      <c r="C50" s="130" t="s">
        <v>119</v>
      </c>
      <c r="D50" s="122"/>
      <c r="E50" s="122"/>
      <c r="F50" s="123"/>
      <c r="G50" s="123"/>
      <c r="H50" s="123"/>
      <c r="I50" s="123"/>
    </row>
  </sheetData>
  <mergeCells count="4">
    <mergeCell ref="B5:I5"/>
    <mergeCell ref="C33:C34"/>
    <mergeCell ref="E33:E34"/>
    <mergeCell ref="B7:F18"/>
  </mergeCells>
  <phoneticPr fontId="4"/>
  <pageMargins left="0.59055118110236227" right="0.78740157480314965" top="0.98425196850393704" bottom="0.98425196850393704" header="0.51181102362204722" footer="0.51181102362204722"/>
  <pageSetup paperSize="9" scale="82" orientation="portrait" r:id="rId1"/>
  <headerFooter alignWithMargins="0">
    <oddHeader>&amp;L&amp;"ＭＳ 明朝,標準"&amp;12出典：千葉県勢要覧 令和７年版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6</vt:i4>
      </vt:variant>
    </vt:vector>
  </HeadingPairs>
  <TitlesOfParts>
    <vt:vector size="10" baseType="lpstr">
      <vt:lpstr>196入力</vt:lpstr>
      <vt:lpstr>ｸﾞﾗﾌ元ﾃﾞｰﾀ</vt:lpstr>
      <vt:lpstr>106Y入力</vt:lpstr>
      <vt:lpstr>106Y</vt:lpstr>
      <vt:lpstr>'106Y'!Print_Area</vt:lpstr>
      <vt:lpstr>'106Y入力'!Print_Area</vt:lpstr>
      <vt:lpstr>ｸﾞﾗﾌ元ﾃﾞｰﾀ!Print_Area</vt:lpstr>
      <vt:lpstr>'106Y'!Print_Area_MI</vt:lpstr>
      <vt:lpstr>'106Y入力'!Print_Area_MI</vt:lpstr>
      <vt:lpstr>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2026-07-14T06:40:21Z</dcterms:created>
  <dcterms:modified xsi:type="dcterms:W3CDTF">2026-07-14T06:45:43Z</dcterms:modified>
</cp:coreProperties>
</file>