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2" sheetId="1" r:id="rId1"/>
  </sheets>
  <definedNames>
    <definedName name="_xlnm.Print_Area" localSheetId="0">'52'!$A$1:$AA$86</definedName>
    <definedName name="_xlnm.Print_Titles" localSheetId="0">'52'!$1:$7</definedName>
  </definedNames>
  <calcPr fullCalcOnLoad="1"/>
</workbook>
</file>

<file path=xl/sharedStrings.xml><?xml version="1.0" encoding="utf-8"?>
<sst xmlns="http://schemas.openxmlformats.org/spreadsheetml/2006/main" count="134" uniqueCount="110">
  <si>
    <t>卒後：高等学校</t>
  </si>
  <si>
    <t>1．計（公立＋私立）</t>
  </si>
  <si>
    <t>Ａ</t>
  </si>
  <si>
    <t>Ｂ</t>
  </si>
  <si>
    <t>Ｃ</t>
  </si>
  <si>
    <t>Ｄ</t>
  </si>
  <si>
    <t>Ｅ</t>
  </si>
  <si>
    <t>Ｆ</t>
  </si>
  <si>
    <t>Ｇ</t>
  </si>
  <si>
    <t>Ｈ</t>
  </si>
  <si>
    <t>再掲</t>
  </si>
  <si>
    <t>計</t>
  </si>
  <si>
    <t>大学等</t>
  </si>
  <si>
    <t>専修学校</t>
  </si>
  <si>
    <t>公共職業能力</t>
  </si>
  <si>
    <t>就職者</t>
  </si>
  <si>
    <t>死亡</t>
  </si>
  <si>
    <t>Ａ，Ｂ，Ｃ及びＤのうち</t>
  </si>
  <si>
    <t>区　　分</t>
  </si>
  <si>
    <t>進学者</t>
  </si>
  <si>
    <t>（専門課程）</t>
  </si>
  <si>
    <t>（一般課程）</t>
  </si>
  <si>
    <t>開発施設等</t>
  </si>
  <si>
    <t>（左記Ａ～Ｄを除く）</t>
  </si>
  <si>
    <t>左記以外の者</t>
  </si>
  <si>
    <t>不詳</t>
  </si>
  <si>
    <t>(専門課程)</t>
  </si>
  <si>
    <t>就職率</t>
  </si>
  <si>
    <t>等入学者</t>
  </si>
  <si>
    <t>入学者</t>
  </si>
  <si>
    <t>進学率</t>
  </si>
  <si>
    <t>男</t>
  </si>
  <si>
    <t>女</t>
  </si>
  <si>
    <t>Ａのうち</t>
  </si>
  <si>
    <t>Ｂのうち</t>
  </si>
  <si>
    <t>Ｃのうち</t>
  </si>
  <si>
    <t>Ｄのうち</t>
  </si>
  <si>
    <t>（％）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</si>
  <si>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</si>
  <si>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</si>
  <si>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</si>
  <si>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</si>
  <si>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</si>
  <si>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</si>
  <si>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</si>
  <si>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</si>
  <si>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</si>
  <si>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</si>
  <si>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</si>
  <si>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</si>
  <si>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</si>
  <si>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</si>
  <si>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</si>
  <si>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</si>
  <si>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</si>
  <si>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</si>
  <si>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</si>
  <si>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</si>
  <si>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</si>
  <si>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</si>
  <si>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</si>
  <si>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</si>
  <si>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</si>
  <si>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</si>
  <si>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</si>
  <si>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</si>
  <si>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</si>
  <si>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</si>
  <si>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</si>
  <si>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</si>
  <si>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</si>
  <si>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</si>
  <si>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</si>
  <si>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</si>
  <si>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</si>
  <si>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</si>
  <si>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</si>
  <si>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</si>
  <si>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</si>
  <si>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</si>
  <si>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</si>
  <si>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</si>
  <si>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</si>
  <si>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</si>
  <si>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</si>
  <si>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</si>
  <si>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</si>
  <si>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</si>
  <si>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</si>
  <si>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</si>
  <si>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</si>
  <si>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</si>
  <si>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</si>
  <si>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</si>
  <si>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</si>
  <si>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</si>
  <si>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</si>
  <si>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</si>
  <si>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</si>
  <si>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</si>
  <si>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</si>
  <si>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</si>
  <si>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</si>
  <si>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一時的な仕事に就いた者</t>
  </si>
  <si>
    <t>52.市町村別進路別卒業者数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</si>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</sst>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  <numFmt numFmtId="208" formatCode="_ * #,##0.00_ ;_ * \-#,##0.00_ ;_ * &quot;-&quot;_ ;_ @_ "/>
    <numFmt numFmtId="209" formatCode="_ * #,##0.000_ ;_ * \-#,##0.000_ ;_ * &quot;-&quot;_ ;_ @_ "/>
    <numFmt numFmtId="210" formatCode="0.0%"/>
    <numFmt numFmtId="211" formatCode="0.00_ "/>
    <numFmt numFmtId="212" formatCode="0.000_ "/>
    <numFmt numFmtId="213" formatCode="_ * #,##0_ ;_ * \-#,##0_ ;_ * &quot;-&quot;?_ ;_ @_ "/>
    <numFmt numFmtId="214" formatCode="_ * #,##0.00_ ;_ * \-#,##0.00_ ;_ * &quot;-&quot;?_ ;_ @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 hidden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205" fontId="0" fillId="0" borderId="10" xfId="0" applyNumberFormat="1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205" fontId="0" fillId="0" borderId="21" xfId="0" applyNumberFormat="1" applyFont="1" applyFill="1" applyBorder="1" applyAlignment="1">
      <alignment horizontal="right" vertical="center"/>
    </xf>
    <xf numFmtId="205" fontId="0" fillId="0" borderId="22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205" fontId="8" fillId="0" borderId="1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41" fontId="0" fillId="0" borderId="0" xfId="0" applyNumberFormat="1" applyFill="1" applyBorder="1" applyAlignment="1">
      <alignment horizontal="right" vertical="center"/>
    </xf>
    <xf numFmtId="207" fontId="8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7" fontId="8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93"/>
  <sheetViews>
    <sheetView tabSelected="1" zoomScalePageLayoutView="0" workbookViewId="0" topLeftCell="A4">
      <pane xSplit="1" ySplit="4" topLeftCell="J59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A68" sqref="AA68"/>
    </sheetView>
  </sheetViews>
  <sheetFormatPr defaultColWidth="10.75390625" defaultRowHeight="12.75"/>
  <cols>
    <col min="1" max="1" width="11.875" style="1" bestFit="1" customWidth="1"/>
    <col min="2" max="2" width="9.875" style="1" bestFit="1" customWidth="1"/>
    <col min="3" max="3" width="13.00390625" style="1" bestFit="1" customWidth="1"/>
    <col min="4" max="5" width="9.875" style="1" bestFit="1" customWidth="1"/>
    <col min="6" max="6" width="10.75390625" style="1" bestFit="1" customWidth="1"/>
    <col min="7" max="10" width="8.75390625" style="1" customWidth="1"/>
    <col min="11" max="11" width="7.00390625" style="1" bestFit="1" customWidth="1"/>
    <col min="12" max="12" width="6.00390625" style="1" bestFit="1" customWidth="1"/>
    <col min="13" max="14" width="8.75390625" style="1" customWidth="1"/>
    <col min="15" max="16" width="7.00390625" style="1" bestFit="1" customWidth="1"/>
    <col min="17" max="18" width="8.75390625" style="1" customWidth="1"/>
    <col min="19" max="19" width="5.75390625" style="1" bestFit="1" customWidth="1"/>
    <col min="20" max="20" width="8.75390625" style="1" bestFit="1" customWidth="1"/>
    <col min="21" max="24" width="9.75390625" style="1" bestFit="1" customWidth="1"/>
    <col min="25" max="25" width="9.125" style="1" bestFit="1" customWidth="1"/>
    <col min="26" max="26" width="11.875" style="1" bestFit="1" customWidth="1"/>
    <col min="27" max="27" width="9.125" style="1" bestFit="1" customWidth="1"/>
    <col min="28" max="16384" width="10.75390625" style="1" customWidth="1"/>
  </cols>
  <sheetData>
    <row r="1" spans="1:27" ht="17.25">
      <c r="A1" s="7" t="s">
        <v>0</v>
      </c>
      <c r="B1" s="7"/>
      <c r="C1" s="16" t="s">
        <v>104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13.5">
      <c r="A2" s="56" t="s">
        <v>1</v>
      </c>
      <c r="B2" s="56"/>
      <c r="C2" s="56"/>
      <c r="D2" s="43"/>
      <c r="E2" s="43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s="23" customFormat="1" ht="13.5">
      <c r="A3" s="8"/>
      <c r="B3" s="67" t="s">
        <v>11</v>
      </c>
      <c r="C3" s="68"/>
      <c r="D3" s="69"/>
      <c r="E3" s="18" t="s">
        <v>2</v>
      </c>
      <c r="F3" s="19"/>
      <c r="G3" s="18" t="s">
        <v>3</v>
      </c>
      <c r="H3" s="19"/>
      <c r="I3" s="18" t="s">
        <v>4</v>
      </c>
      <c r="J3" s="19"/>
      <c r="K3" s="18" t="s">
        <v>5</v>
      </c>
      <c r="L3" s="19"/>
      <c r="M3" s="18" t="s">
        <v>6</v>
      </c>
      <c r="N3" s="19"/>
      <c r="O3" s="18" t="s">
        <v>7</v>
      </c>
      <c r="P3" s="19"/>
      <c r="Q3" s="18" t="s">
        <v>8</v>
      </c>
      <c r="R3" s="19"/>
      <c r="S3" s="8" t="s">
        <v>9</v>
      </c>
      <c r="T3" s="20" t="s">
        <v>10</v>
      </c>
      <c r="U3" s="20"/>
      <c r="V3" s="20"/>
      <c r="W3" s="20"/>
      <c r="X3" s="21"/>
      <c r="Y3" s="8"/>
      <c r="Z3" s="8"/>
      <c r="AA3" s="8"/>
      <c r="AB3" s="22"/>
    </row>
    <row r="4" spans="1:28" ht="12">
      <c r="A4" s="9"/>
      <c r="B4" s="70"/>
      <c r="C4" s="71"/>
      <c r="D4" s="72"/>
      <c r="E4" s="24" t="s">
        <v>12</v>
      </c>
      <c r="F4" s="25"/>
      <c r="G4" s="24" t="s">
        <v>13</v>
      </c>
      <c r="H4" s="25"/>
      <c r="I4" s="24" t="s">
        <v>13</v>
      </c>
      <c r="J4" s="25"/>
      <c r="K4" s="65" t="s">
        <v>14</v>
      </c>
      <c r="L4" s="66"/>
      <c r="M4" s="24" t="s">
        <v>15</v>
      </c>
      <c r="N4" s="25"/>
      <c r="O4" s="61" t="s">
        <v>103</v>
      </c>
      <c r="P4" s="62"/>
      <c r="Q4" s="44"/>
      <c r="R4" s="25"/>
      <c r="S4" s="9"/>
      <c r="T4" s="18" t="s">
        <v>17</v>
      </c>
      <c r="U4" s="26"/>
      <c r="V4" s="26"/>
      <c r="W4" s="26"/>
      <c r="X4" s="19"/>
      <c r="Y4" s="9" t="s">
        <v>12</v>
      </c>
      <c r="Z4" s="9" t="s">
        <v>13</v>
      </c>
      <c r="AA4" s="9"/>
      <c r="AB4" s="49"/>
    </row>
    <row r="5" spans="1:28" ht="12">
      <c r="A5" s="9" t="s">
        <v>18</v>
      </c>
      <c r="B5" s="70"/>
      <c r="C5" s="71"/>
      <c r="D5" s="72"/>
      <c r="E5" s="24" t="s">
        <v>19</v>
      </c>
      <c r="F5" s="25"/>
      <c r="G5" s="24" t="s">
        <v>20</v>
      </c>
      <c r="H5" s="25"/>
      <c r="I5" s="24" t="s">
        <v>21</v>
      </c>
      <c r="J5" s="25"/>
      <c r="K5" s="24" t="s">
        <v>22</v>
      </c>
      <c r="L5" s="25"/>
      <c r="M5" s="57" t="s">
        <v>23</v>
      </c>
      <c r="N5" s="58"/>
      <c r="O5" s="61"/>
      <c r="P5" s="62"/>
      <c r="Q5" s="24" t="s">
        <v>24</v>
      </c>
      <c r="R5" s="25"/>
      <c r="S5" s="9" t="s">
        <v>16</v>
      </c>
      <c r="T5" s="24" t="s">
        <v>15</v>
      </c>
      <c r="U5" s="27"/>
      <c r="V5" s="27"/>
      <c r="W5" s="27"/>
      <c r="X5" s="25"/>
      <c r="Y5" s="9"/>
      <c r="Z5" s="9" t="s">
        <v>26</v>
      </c>
      <c r="AA5" s="9" t="s">
        <v>27</v>
      </c>
      <c r="AB5" s="49"/>
    </row>
    <row r="6" spans="1:28" ht="12">
      <c r="A6" s="9"/>
      <c r="B6" s="73"/>
      <c r="C6" s="74"/>
      <c r="D6" s="75"/>
      <c r="E6" s="28"/>
      <c r="F6" s="30"/>
      <c r="G6" s="45" t="s">
        <v>19</v>
      </c>
      <c r="H6" s="46"/>
      <c r="I6" s="45" t="s">
        <v>28</v>
      </c>
      <c r="J6" s="46"/>
      <c r="K6" s="45" t="s">
        <v>29</v>
      </c>
      <c r="L6" s="47"/>
      <c r="M6" s="59"/>
      <c r="N6" s="60"/>
      <c r="O6" s="63"/>
      <c r="P6" s="64"/>
      <c r="Q6" s="46"/>
      <c r="R6" s="47"/>
      <c r="S6" s="9" t="s">
        <v>25</v>
      </c>
      <c r="T6" s="28"/>
      <c r="U6" s="29"/>
      <c r="V6" s="29"/>
      <c r="W6" s="29"/>
      <c r="X6" s="30"/>
      <c r="Y6" s="9" t="s">
        <v>30</v>
      </c>
      <c r="Z6" s="9" t="s">
        <v>30</v>
      </c>
      <c r="AA6" s="9"/>
      <c r="AB6" s="49"/>
    </row>
    <row r="7" spans="1:28" ht="12">
      <c r="A7" s="10"/>
      <c r="B7" s="10" t="s">
        <v>11</v>
      </c>
      <c r="C7" s="10" t="s">
        <v>31</v>
      </c>
      <c r="D7" s="10" t="s">
        <v>32</v>
      </c>
      <c r="E7" s="10" t="s">
        <v>31</v>
      </c>
      <c r="F7" s="10" t="s">
        <v>32</v>
      </c>
      <c r="G7" s="10" t="s">
        <v>31</v>
      </c>
      <c r="H7" s="10" t="s">
        <v>32</v>
      </c>
      <c r="I7" s="10" t="s">
        <v>31</v>
      </c>
      <c r="J7" s="10" t="s">
        <v>32</v>
      </c>
      <c r="K7" s="10" t="s">
        <v>31</v>
      </c>
      <c r="L7" s="10" t="s">
        <v>32</v>
      </c>
      <c r="M7" s="10" t="s">
        <v>31</v>
      </c>
      <c r="N7" s="10" t="s">
        <v>32</v>
      </c>
      <c r="O7" s="10" t="s">
        <v>31</v>
      </c>
      <c r="P7" s="10" t="s">
        <v>32</v>
      </c>
      <c r="Q7" s="10" t="s">
        <v>31</v>
      </c>
      <c r="R7" s="10" t="s">
        <v>32</v>
      </c>
      <c r="S7" s="10"/>
      <c r="T7" s="28" t="s">
        <v>11</v>
      </c>
      <c r="U7" s="28" t="s">
        <v>33</v>
      </c>
      <c r="V7" s="28" t="s">
        <v>34</v>
      </c>
      <c r="W7" s="28" t="s">
        <v>35</v>
      </c>
      <c r="X7" s="28" t="s">
        <v>36</v>
      </c>
      <c r="Y7" s="10" t="s">
        <v>37</v>
      </c>
      <c r="Z7" s="10" t="s">
        <v>37</v>
      </c>
      <c r="AA7" s="10" t="s">
        <v>37</v>
      </c>
      <c r="AB7" s="49"/>
    </row>
    <row r="8" spans="1:28" ht="18.75" customHeight="1">
      <c r="A8" s="52" t="s">
        <v>105</v>
      </c>
      <c r="B8" s="2">
        <v>46565</v>
      </c>
      <c r="C8" s="2">
        <v>23630</v>
      </c>
      <c r="D8" s="2">
        <v>22935</v>
      </c>
      <c r="E8" s="2">
        <v>12851</v>
      </c>
      <c r="F8" s="2">
        <v>12508</v>
      </c>
      <c r="G8" s="2">
        <v>3246</v>
      </c>
      <c r="H8" s="2">
        <v>5101</v>
      </c>
      <c r="I8" s="2">
        <v>2295</v>
      </c>
      <c r="J8" s="2">
        <v>1139</v>
      </c>
      <c r="K8" s="2">
        <v>120</v>
      </c>
      <c r="L8" s="2">
        <v>12</v>
      </c>
      <c r="M8" s="2">
        <v>3316</v>
      </c>
      <c r="N8" s="2">
        <v>2425</v>
      </c>
      <c r="O8" s="2">
        <v>294</v>
      </c>
      <c r="P8" s="2">
        <v>622</v>
      </c>
      <c r="Q8" s="2">
        <v>1502</v>
      </c>
      <c r="R8" s="2">
        <v>1125</v>
      </c>
      <c r="S8" s="2">
        <v>9</v>
      </c>
      <c r="T8" s="2">
        <v>11</v>
      </c>
      <c r="U8" s="2">
        <v>1</v>
      </c>
      <c r="V8" s="2">
        <v>6</v>
      </c>
      <c r="W8" s="2">
        <v>4</v>
      </c>
      <c r="X8" s="2">
        <v>0</v>
      </c>
      <c r="Y8" s="3">
        <v>54.5</v>
      </c>
      <c r="Z8" s="3">
        <v>17.9</v>
      </c>
      <c r="AA8" s="4">
        <v>12.4</v>
      </c>
      <c r="AB8" s="15"/>
    </row>
    <row r="9" spans="1:28" ht="18.75" customHeight="1">
      <c r="A9" s="31" t="s">
        <v>109</v>
      </c>
      <c r="B9" s="37">
        <f>SUM(B11:B12)</f>
        <v>49111</v>
      </c>
      <c r="C9" s="37">
        <f aca="true" t="shared" si="0" ref="C9:X9">SUM(C11:C12)</f>
        <v>24764</v>
      </c>
      <c r="D9" s="37">
        <f t="shared" si="0"/>
        <v>24347</v>
      </c>
      <c r="E9" s="37">
        <f t="shared" si="0"/>
        <v>13238</v>
      </c>
      <c r="F9" s="37">
        <f t="shared" si="0"/>
        <v>13165</v>
      </c>
      <c r="G9" s="37">
        <f t="shared" si="0"/>
        <v>3524</v>
      </c>
      <c r="H9" s="37">
        <f t="shared" si="0"/>
        <v>5558</v>
      </c>
      <c r="I9" s="37">
        <f t="shared" si="0"/>
        <v>2416</v>
      </c>
      <c r="J9" s="37">
        <f t="shared" si="0"/>
        <v>1076</v>
      </c>
      <c r="K9" s="37">
        <f t="shared" si="0"/>
        <v>131</v>
      </c>
      <c r="L9" s="37">
        <f t="shared" si="0"/>
        <v>19</v>
      </c>
      <c r="M9" s="37">
        <f t="shared" si="0"/>
        <v>3498</v>
      </c>
      <c r="N9" s="37">
        <f t="shared" si="0"/>
        <v>2633</v>
      </c>
      <c r="O9" s="37">
        <f t="shared" si="0"/>
        <v>235</v>
      </c>
      <c r="P9" s="37">
        <f t="shared" si="0"/>
        <v>602</v>
      </c>
      <c r="Q9" s="37">
        <f t="shared" si="0"/>
        <v>1721</v>
      </c>
      <c r="R9" s="37">
        <f t="shared" si="0"/>
        <v>1294</v>
      </c>
      <c r="S9" s="37">
        <f t="shared" si="0"/>
        <v>1</v>
      </c>
      <c r="T9" s="37">
        <f t="shared" si="0"/>
        <v>11</v>
      </c>
      <c r="U9" s="37">
        <f t="shared" si="0"/>
        <v>3</v>
      </c>
      <c r="V9" s="37">
        <f t="shared" si="0"/>
        <v>7</v>
      </c>
      <c r="W9" s="37">
        <f t="shared" si="0"/>
        <v>1</v>
      </c>
      <c r="X9" s="37">
        <f t="shared" si="0"/>
        <v>0</v>
      </c>
      <c r="Y9" s="38">
        <f>(SUM(E9,F9)/$B$9)*100</f>
        <v>53.76188633910937</v>
      </c>
      <c r="Z9" s="38">
        <f>(SUM(G9,H9)/$B$9)*100</f>
        <v>18.492802019914073</v>
      </c>
      <c r="AA9" s="51">
        <f>((SUM(M9,N9)+T9)/$B$9)*100</f>
        <v>12.506363136568183</v>
      </c>
      <c r="AB9" s="15"/>
    </row>
    <row r="10" spans="1:28" ht="18.75" customHeight="1">
      <c r="A10" s="12"/>
      <c r="B10" s="2"/>
      <c r="C10" s="2"/>
      <c r="D10" s="2"/>
      <c r="E10" s="5"/>
      <c r="F10" s="5"/>
      <c r="G10" s="5"/>
      <c r="H10" s="2"/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6"/>
      <c r="AA10" s="36"/>
      <c r="AB10" s="50"/>
    </row>
    <row r="11" spans="1:28" ht="18.75" customHeight="1">
      <c r="A11" s="11" t="s">
        <v>38</v>
      </c>
      <c r="B11" s="2">
        <f aca="true" t="shared" si="1" ref="B11:X11">SUM(B14,B22:B57)</f>
        <v>47969</v>
      </c>
      <c r="C11" s="2">
        <f t="shared" si="1"/>
        <v>24091</v>
      </c>
      <c r="D11" s="2">
        <f t="shared" si="1"/>
        <v>23878</v>
      </c>
      <c r="E11" s="2">
        <f t="shared" si="1"/>
        <v>12977</v>
      </c>
      <c r="F11" s="2">
        <f t="shared" si="1"/>
        <v>12996</v>
      </c>
      <c r="G11" s="2">
        <f t="shared" si="1"/>
        <v>3389</v>
      </c>
      <c r="H11" s="2">
        <f t="shared" si="1"/>
        <v>5427</v>
      </c>
      <c r="I11" s="2">
        <f t="shared" si="1"/>
        <v>2399</v>
      </c>
      <c r="J11" s="2">
        <f t="shared" si="1"/>
        <v>1072</v>
      </c>
      <c r="K11" s="2">
        <f t="shared" si="1"/>
        <v>125</v>
      </c>
      <c r="L11" s="2">
        <f t="shared" si="1"/>
        <v>19</v>
      </c>
      <c r="M11" s="2">
        <f t="shared" si="1"/>
        <v>3304</v>
      </c>
      <c r="N11" s="2">
        <f t="shared" si="1"/>
        <v>2517</v>
      </c>
      <c r="O11" s="2">
        <f t="shared" si="1"/>
        <v>220</v>
      </c>
      <c r="P11" s="2">
        <f t="shared" si="1"/>
        <v>589</v>
      </c>
      <c r="Q11" s="2">
        <f t="shared" si="1"/>
        <v>1676</v>
      </c>
      <c r="R11" s="2">
        <f t="shared" si="1"/>
        <v>1258</v>
      </c>
      <c r="S11" s="2">
        <f t="shared" si="1"/>
        <v>1</v>
      </c>
      <c r="T11" s="2">
        <f t="shared" si="1"/>
        <v>11</v>
      </c>
      <c r="U11" s="2">
        <f t="shared" si="1"/>
        <v>3</v>
      </c>
      <c r="V11" s="2">
        <f t="shared" si="1"/>
        <v>7</v>
      </c>
      <c r="W11" s="2">
        <f t="shared" si="1"/>
        <v>1</v>
      </c>
      <c r="X11" s="2">
        <f t="shared" si="1"/>
        <v>0</v>
      </c>
      <c r="Y11" s="3">
        <f>(SUM(E11,F11)/$B11)*100</f>
        <v>54.145385561508476</v>
      </c>
      <c r="Z11" s="3">
        <f>(SUM(G11,H11)/$B11)*100</f>
        <v>18.378536137922406</v>
      </c>
      <c r="AA11" s="4">
        <f>((SUM(M11,N11)+T11)/$B11)*100</f>
        <v>12.15785194604849</v>
      </c>
      <c r="AB11" s="15"/>
    </row>
    <row r="12" spans="1:28" ht="18.75" customHeight="1">
      <c r="A12" s="11" t="s">
        <v>39</v>
      </c>
      <c r="B12" s="2">
        <f aca="true" t="shared" si="2" ref="B12:X12">SUM(B59,B63,B68,B73,B81,B85)</f>
        <v>1142</v>
      </c>
      <c r="C12" s="2">
        <f t="shared" si="2"/>
        <v>673</v>
      </c>
      <c r="D12" s="2">
        <f t="shared" si="2"/>
        <v>469</v>
      </c>
      <c r="E12" s="2">
        <f t="shared" si="2"/>
        <v>261</v>
      </c>
      <c r="F12" s="2">
        <f t="shared" si="2"/>
        <v>169</v>
      </c>
      <c r="G12" s="2">
        <f t="shared" si="2"/>
        <v>135</v>
      </c>
      <c r="H12" s="2">
        <f t="shared" si="2"/>
        <v>131</v>
      </c>
      <c r="I12" s="2">
        <f t="shared" si="2"/>
        <v>17</v>
      </c>
      <c r="J12" s="2">
        <f t="shared" si="2"/>
        <v>4</v>
      </c>
      <c r="K12" s="2">
        <f t="shared" si="2"/>
        <v>6</v>
      </c>
      <c r="L12" s="2">
        <f t="shared" si="2"/>
        <v>0</v>
      </c>
      <c r="M12" s="2">
        <f t="shared" si="2"/>
        <v>194</v>
      </c>
      <c r="N12" s="2">
        <f t="shared" si="2"/>
        <v>116</v>
      </c>
      <c r="O12" s="2">
        <f t="shared" si="2"/>
        <v>15</v>
      </c>
      <c r="P12" s="2">
        <f t="shared" si="2"/>
        <v>13</v>
      </c>
      <c r="Q12" s="2">
        <f t="shared" si="2"/>
        <v>45</v>
      </c>
      <c r="R12" s="2">
        <f t="shared" si="2"/>
        <v>36</v>
      </c>
      <c r="S12" s="2">
        <f t="shared" si="2"/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3">
        <f>(SUM(E12,F12)/$B12)*100</f>
        <v>37.65323992994746</v>
      </c>
      <c r="Z12" s="3">
        <f>(SUM(G12,H12)/$B12)*100</f>
        <v>23.29246935201401</v>
      </c>
      <c r="AA12" s="4">
        <f>((SUM(M12,N12)+T12)/$B12)*100</f>
        <v>27.145359019264447</v>
      </c>
      <c r="AB12" s="15"/>
    </row>
    <row r="13" spans="1:28" ht="18.75" customHeight="1">
      <c r="A13" s="11"/>
      <c r="B13" s="2"/>
      <c r="C13" s="2"/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6"/>
      <c r="AA13" s="36"/>
      <c r="AB13" s="50"/>
    </row>
    <row r="14" spans="1:28" ht="18.75" customHeight="1">
      <c r="A14" s="11" t="s">
        <v>40</v>
      </c>
      <c r="B14" s="2">
        <f>SUM(B15:B20)</f>
        <v>8935</v>
      </c>
      <c r="C14" s="2">
        <f aca="true" t="shared" si="3" ref="C14:X14">SUM(C15:C20)</f>
        <v>4388</v>
      </c>
      <c r="D14" s="2">
        <f t="shared" si="3"/>
        <v>4547</v>
      </c>
      <c r="E14" s="2">
        <f t="shared" si="3"/>
        <v>2474</v>
      </c>
      <c r="F14" s="2">
        <f>SUM(F15:F20)</f>
        <v>2831</v>
      </c>
      <c r="G14" s="2">
        <f t="shared" si="3"/>
        <v>505</v>
      </c>
      <c r="H14" s="2">
        <f t="shared" si="3"/>
        <v>937</v>
      </c>
      <c r="I14" s="2">
        <f t="shared" si="3"/>
        <v>599</v>
      </c>
      <c r="J14" s="2">
        <f t="shared" si="3"/>
        <v>223</v>
      </c>
      <c r="K14" s="2">
        <f t="shared" si="3"/>
        <v>16</v>
      </c>
      <c r="L14" s="2">
        <f t="shared" si="3"/>
        <v>5</v>
      </c>
      <c r="M14" s="2">
        <f t="shared" si="3"/>
        <v>437</v>
      </c>
      <c r="N14" s="2">
        <f t="shared" si="3"/>
        <v>216</v>
      </c>
      <c r="O14" s="2">
        <f t="shared" si="3"/>
        <v>40</v>
      </c>
      <c r="P14" s="2">
        <f t="shared" si="3"/>
        <v>77</v>
      </c>
      <c r="Q14" s="2">
        <f t="shared" si="3"/>
        <v>317</v>
      </c>
      <c r="R14" s="2">
        <f t="shared" si="3"/>
        <v>258</v>
      </c>
      <c r="S14" s="2">
        <f t="shared" si="3"/>
        <v>0</v>
      </c>
      <c r="T14" s="2">
        <f>SUM(T15:T20)</f>
        <v>1</v>
      </c>
      <c r="U14" s="2">
        <f t="shared" si="3"/>
        <v>0</v>
      </c>
      <c r="V14" s="2">
        <f t="shared" si="3"/>
        <v>1</v>
      </c>
      <c r="W14" s="2">
        <f t="shared" si="3"/>
        <v>0</v>
      </c>
      <c r="X14" s="2">
        <f t="shared" si="3"/>
        <v>0</v>
      </c>
      <c r="Y14" s="3">
        <f>(SUM(E14,F14)/$B14)*100</f>
        <v>59.37325125909345</v>
      </c>
      <c r="Z14" s="3">
        <f>(SUM(G14,H14)/$B14)*100</f>
        <v>16.138780078343594</v>
      </c>
      <c r="AA14" s="4">
        <f>((SUM(M14,N14)+T14)/$B14)*100</f>
        <v>7.319529938444321</v>
      </c>
      <c r="AB14" s="15"/>
    </row>
    <row r="15" spans="1:28" ht="18.75" customHeight="1">
      <c r="A15" s="13" t="s">
        <v>41</v>
      </c>
      <c r="B15" s="2">
        <v>1955</v>
      </c>
      <c r="C15" s="2">
        <v>1050</v>
      </c>
      <c r="D15" s="2">
        <v>905</v>
      </c>
      <c r="E15" s="2">
        <v>501</v>
      </c>
      <c r="F15" s="2">
        <v>465</v>
      </c>
      <c r="G15" s="2">
        <v>116</v>
      </c>
      <c r="H15" s="2">
        <v>204</v>
      </c>
      <c r="I15" s="2">
        <v>181</v>
      </c>
      <c r="J15" s="2">
        <v>42</v>
      </c>
      <c r="K15" s="2">
        <v>7</v>
      </c>
      <c r="L15" s="2">
        <v>1</v>
      </c>
      <c r="M15" s="2">
        <v>182</v>
      </c>
      <c r="N15" s="2">
        <v>108</v>
      </c>
      <c r="O15" s="2">
        <v>21</v>
      </c>
      <c r="P15" s="2">
        <v>15</v>
      </c>
      <c r="Q15" s="2">
        <v>42</v>
      </c>
      <c r="R15" s="2">
        <v>70</v>
      </c>
      <c r="S15" s="2">
        <v>0</v>
      </c>
      <c r="T15" s="2">
        <f aca="true" t="shared" si="4" ref="T15:T20">SUM(U15:X15)</f>
        <v>1</v>
      </c>
      <c r="U15" s="2">
        <v>0</v>
      </c>
      <c r="V15" s="2">
        <v>1</v>
      </c>
      <c r="W15" s="2">
        <v>0</v>
      </c>
      <c r="X15" s="2">
        <v>0</v>
      </c>
      <c r="Y15" s="3">
        <f aca="true" t="shared" si="5" ref="Y15:Y20">(E15+F15)/B15*100</f>
        <v>49.411764705882355</v>
      </c>
      <c r="Z15" s="3">
        <f aca="true" t="shared" si="6" ref="Z15:Z20">(G15+H15)/B15*100</f>
        <v>16.36828644501279</v>
      </c>
      <c r="AA15" s="4">
        <f aca="true" t="shared" si="7" ref="AA15:AA20">(T15+M15+N15)/B15*100</f>
        <v>14.884910485933503</v>
      </c>
      <c r="AB15" s="15"/>
    </row>
    <row r="16" spans="1:28" ht="18.75" customHeight="1">
      <c r="A16" s="13" t="s">
        <v>42</v>
      </c>
      <c r="B16" s="2">
        <v>566</v>
      </c>
      <c r="C16" s="2">
        <v>260</v>
      </c>
      <c r="D16" s="2">
        <v>306</v>
      </c>
      <c r="E16" s="2">
        <v>129</v>
      </c>
      <c r="F16" s="2">
        <v>97</v>
      </c>
      <c r="G16" s="2">
        <v>76</v>
      </c>
      <c r="H16" s="2">
        <v>148</v>
      </c>
      <c r="I16" s="2">
        <v>13</v>
      </c>
      <c r="J16" s="2">
        <v>2</v>
      </c>
      <c r="K16" s="2">
        <v>0</v>
      </c>
      <c r="L16" s="2">
        <v>0</v>
      </c>
      <c r="M16" s="2">
        <v>26</v>
      </c>
      <c r="N16" s="2">
        <v>18</v>
      </c>
      <c r="O16" s="2">
        <v>15</v>
      </c>
      <c r="P16" s="2">
        <v>39</v>
      </c>
      <c r="Q16" s="2">
        <v>1</v>
      </c>
      <c r="R16" s="2">
        <v>2</v>
      </c>
      <c r="S16" s="2">
        <v>0</v>
      </c>
      <c r="T16" s="2">
        <f t="shared" si="4"/>
        <v>0</v>
      </c>
      <c r="U16" s="2">
        <v>0</v>
      </c>
      <c r="V16" s="2">
        <v>0</v>
      </c>
      <c r="W16" s="2">
        <v>0</v>
      </c>
      <c r="X16" s="2">
        <v>0</v>
      </c>
      <c r="Y16" s="3">
        <f t="shared" si="5"/>
        <v>39.92932862190813</v>
      </c>
      <c r="Z16" s="3">
        <f t="shared" si="6"/>
        <v>39.57597173144876</v>
      </c>
      <c r="AA16" s="4">
        <f t="shared" si="7"/>
        <v>7.773851590106007</v>
      </c>
      <c r="AB16" s="15"/>
    </row>
    <row r="17" spans="1:28" ht="18.75" customHeight="1">
      <c r="A17" s="13" t="s">
        <v>43</v>
      </c>
      <c r="B17" s="2">
        <v>2430</v>
      </c>
      <c r="C17" s="2">
        <v>1191</v>
      </c>
      <c r="D17" s="2">
        <v>1239</v>
      </c>
      <c r="E17" s="2">
        <v>710</v>
      </c>
      <c r="F17" s="2">
        <v>900</v>
      </c>
      <c r="G17" s="2">
        <v>128</v>
      </c>
      <c r="H17" s="2">
        <v>189</v>
      </c>
      <c r="I17" s="2">
        <v>171</v>
      </c>
      <c r="J17" s="2">
        <v>77</v>
      </c>
      <c r="K17" s="2">
        <v>3</v>
      </c>
      <c r="L17" s="2">
        <v>2</v>
      </c>
      <c r="M17" s="2">
        <v>129</v>
      </c>
      <c r="N17" s="2">
        <v>27</v>
      </c>
      <c r="O17" s="2">
        <v>2</v>
      </c>
      <c r="P17" s="2">
        <v>2</v>
      </c>
      <c r="Q17" s="2">
        <v>48</v>
      </c>
      <c r="R17" s="2">
        <v>42</v>
      </c>
      <c r="S17" s="2">
        <v>0</v>
      </c>
      <c r="T17" s="2">
        <f t="shared" si="4"/>
        <v>0</v>
      </c>
      <c r="U17" s="2">
        <v>0</v>
      </c>
      <c r="V17" s="2">
        <v>0</v>
      </c>
      <c r="W17" s="2">
        <v>0</v>
      </c>
      <c r="X17" s="2">
        <v>0</v>
      </c>
      <c r="Y17" s="3">
        <f t="shared" si="5"/>
        <v>66.2551440329218</v>
      </c>
      <c r="Z17" s="3">
        <f t="shared" si="6"/>
        <v>13.045267489711934</v>
      </c>
      <c r="AA17" s="4">
        <f t="shared" si="7"/>
        <v>6.419753086419753</v>
      </c>
      <c r="AB17" s="15"/>
    </row>
    <row r="18" spans="1:28" ht="18.75" customHeight="1">
      <c r="A18" s="13" t="s">
        <v>44</v>
      </c>
      <c r="B18" s="2">
        <v>928</v>
      </c>
      <c r="C18" s="2">
        <v>478</v>
      </c>
      <c r="D18" s="2">
        <v>450</v>
      </c>
      <c r="E18" s="2">
        <v>222</v>
      </c>
      <c r="F18" s="2">
        <v>179</v>
      </c>
      <c r="G18" s="2">
        <v>115</v>
      </c>
      <c r="H18" s="2">
        <v>155</v>
      </c>
      <c r="I18" s="2">
        <v>23</v>
      </c>
      <c r="J18" s="2">
        <v>18</v>
      </c>
      <c r="K18" s="2">
        <v>4</v>
      </c>
      <c r="L18" s="2">
        <v>0</v>
      </c>
      <c r="M18" s="2">
        <v>76</v>
      </c>
      <c r="N18" s="2">
        <v>44</v>
      </c>
      <c r="O18" s="2">
        <v>2</v>
      </c>
      <c r="P18" s="2">
        <v>15</v>
      </c>
      <c r="Q18" s="2">
        <v>36</v>
      </c>
      <c r="R18" s="2">
        <v>39</v>
      </c>
      <c r="S18" s="2">
        <v>0</v>
      </c>
      <c r="T18" s="2">
        <f t="shared" si="4"/>
        <v>0</v>
      </c>
      <c r="U18" s="2">
        <v>0</v>
      </c>
      <c r="V18" s="2">
        <v>0</v>
      </c>
      <c r="W18" s="2">
        <v>0</v>
      </c>
      <c r="X18" s="2">
        <v>0</v>
      </c>
      <c r="Y18" s="3">
        <f t="shared" si="5"/>
        <v>43.21120689655172</v>
      </c>
      <c r="Z18" s="3">
        <f t="shared" si="6"/>
        <v>29.094827586206897</v>
      </c>
      <c r="AA18" s="4">
        <f t="shared" si="7"/>
        <v>12.931034482758621</v>
      </c>
      <c r="AB18" s="15"/>
    </row>
    <row r="19" spans="1:28" ht="18.75" customHeight="1">
      <c r="A19" s="13" t="s">
        <v>45</v>
      </c>
      <c r="B19" s="2">
        <v>308</v>
      </c>
      <c r="C19" s="2">
        <v>124</v>
      </c>
      <c r="D19" s="2">
        <v>184</v>
      </c>
      <c r="E19" s="2">
        <v>70</v>
      </c>
      <c r="F19" s="2">
        <v>85</v>
      </c>
      <c r="G19" s="2">
        <v>30</v>
      </c>
      <c r="H19" s="2">
        <v>72</v>
      </c>
      <c r="I19" s="2">
        <v>2</v>
      </c>
      <c r="J19" s="2">
        <v>1</v>
      </c>
      <c r="K19" s="2">
        <v>0</v>
      </c>
      <c r="L19" s="2">
        <v>1</v>
      </c>
      <c r="M19" s="2">
        <v>14</v>
      </c>
      <c r="N19" s="2">
        <v>11</v>
      </c>
      <c r="O19" s="2">
        <v>0</v>
      </c>
      <c r="P19" s="2">
        <v>6</v>
      </c>
      <c r="Q19" s="2">
        <v>8</v>
      </c>
      <c r="R19" s="2">
        <v>8</v>
      </c>
      <c r="S19" s="2">
        <v>0</v>
      </c>
      <c r="T19" s="2">
        <f t="shared" si="4"/>
        <v>0</v>
      </c>
      <c r="U19" s="2">
        <v>0</v>
      </c>
      <c r="V19" s="2">
        <v>0</v>
      </c>
      <c r="W19" s="2">
        <v>0</v>
      </c>
      <c r="X19" s="2">
        <v>0</v>
      </c>
      <c r="Y19" s="3">
        <f t="shared" si="5"/>
        <v>50.324675324675326</v>
      </c>
      <c r="Z19" s="3">
        <f t="shared" si="6"/>
        <v>33.116883116883116</v>
      </c>
      <c r="AA19" s="4">
        <f t="shared" si="7"/>
        <v>8.116883116883116</v>
      </c>
      <c r="AB19" s="15"/>
    </row>
    <row r="20" spans="1:28" ht="18.75" customHeight="1">
      <c r="A20" s="13" t="s">
        <v>46</v>
      </c>
      <c r="B20" s="2">
        <v>2748</v>
      </c>
      <c r="C20" s="2">
        <v>1285</v>
      </c>
      <c r="D20" s="2">
        <v>1463</v>
      </c>
      <c r="E20" s="2">
        <v>842</v>
      </c>
      <c r="F20" s="2">
        <v>1105</v>
      </c>
      <c r="G20" s="2">
        <v>40</v>
      </c>
      <c r="H20" s="2">
        <v>169</v>
      </c>
      <c r="I20" s="2">
        <v>209</v>
      </c>
      <c r="J20" s="2">
        <v>83</v>
      </c>
      <c r="K20" s="2">
        <v>2</v>
      </c>
      <c r="L20" s="2">
        <v>1</v>
      </c>
      <c r="M20" s="2">
        <v>10</v>
      </c>
      <c r="N20" s="2">
        <v>8</v>
      </c>
      <c r="O20" s="2">
        <v>0</v>
      </c>
      <c r="P20" s="2">
        <v>0</v>
      </c>
      <c r="Q20" s="2">
        <v>182</v>
      </c>
      <c r="R20" s="2">
        <v>97</v>
      </c>
      <c r="S20" s="2">
        <v>0</v>
      </c>
      <c r="T20" s="2">
        <f t="shared" si="4"/>
        <v>0</v>
      </c>
      <c r="U20" s="2">
        <v>0</v>
      </c>
      <c r="V20" s="2">
        <v>0</v>
      </c>
      <c r="W20" s="2">
        <v>0</v>
      </c>
      <c r="X20" s="2">
        <v>0</v>
      </c>
      <c r="Y20" s="3">
        <f t="shared" si="5"/>
        <v>70.85152838427948</v>
      </c>
      <c r="Z20" s="3">
        <f t="shared" si="6"/>
        <v>7.605531295487627</v>
      </c>
      <c r="AA20" s="4">
        <f t="shared" si="7"/>
        <v>0.6550218340611353</v>
      </c>
      <c r="AB20" s="15"/>
    </row>
    <row r="21" spans="1:28" ht="18.75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  <c r="AA21" s="4"/>
      <c r="AB21" s="15"/>
    </row>
    <row r="22" spans="1:28" ht="18.75" customHeight="1">
      <c r="A22" s="11" t="s">
        <v>47</v>
      </c>
      <c r="B22" s="2">
        <v>837</v>
      </c>
      <c r="C22" s="2">
        <v>351</v>
      </c>
      <c r="D22" s="2">
        <v>486</v>
      </c>
      <c r="E22" s="2">
        <v>186</v>
      </c>
      <c r="F22" s="54">
        <v>218</v>
      </c>
      <c r="G22" s="2">
        <v>38</v>
      </c>
      <c r="H22" s="2">
        <v>134</v>
      </c>
      <c r="I22" s="2">
        <v>25</v>
      </c>
      <c r="J22" s="2">
        <v>7</v>
      </c>
      <c r="K22" s="2">
        <v>0</v>
      </c>
      <c r="L22" s="2">
        <v>0</v>
      </c>
      <c r="M22" s="2">
        <v>84</v>
      </c>
      <c r="N22" s="2">
        <v>107</v>
      </c>
      <c r="O22" s="2">
        <v>2</v>
      </c>
      <c r="P22" s="2">
        <v>5</v>
      </c>
      <c r="Q22" s="2">
        <v>16</v>
      </c>
      <c r="R22" s="2">
        <v>15</v>
      </c>
      <c r="S22" s="2">
        <v>0</v>
      </c>
      <c r="T22" s="2">
        <f aca="true" t="shared" si="8" ref="T22:T57">SUM(U22:X22)</f>
        <v>0</v>
      </c>
      <c r="U22" s="2">
        <v>0</v>
      </c>
      <c r="V22" s="2">
        <v>0</v>
      </c>
      <c r="W22" s="2">
        <v>0</v>
      </c>
      <c r="X22" s="2">
        <v>0</v>
      </c>
      <c r="Y22" s="3">
        <f aca="true" t="shared" si="9" ref="Y22:Y57">(E22+F22)/B22*100</f>
        <v>48.26762246117085</v>
      </c>
      <c r="Z22" s="3">
        <f aca="true" t="shared" si="10" ref="Z22:Z57">(G22+H22)/B22*100</f>
        <v>20.54958183990442</v>
      </c>
      <c r="AA22" s="4">
        <f aca="true" t="shared" si="11" ref="AA22:AA57">(T22+M22+N22)/B22*100</f>
        <v>22.819593787335723</v>
      </c>
      <c r="AB22" s="15"/>
    </row>
    <row r="23" spans="1:28" ht="18.75" customHeight="1">
      <c r="A23" s="11" t="s">
        <v>48</v>
      </c>
      <c r="B23" s="2">
        <v>4172</v>
      </c>
      <c r="C23" s="2">
        <v>1702</v>
      </c>
      <c r="D23" s="2">
        <v>2470</v>
      </c>
      <c r="E23" s="2">
        <v>978</v>
      </c>
      <c r="F23" s="2">
        <v>1635</v>
      </c>
      <c r="G23" s="2">
        <v>210</v>
      </c>
      <c r="H23" s="2">
        <v>442</v>
      </c>
      <c r="I23" s="2">
        <v>81</v>
      </c>
      <c r="J23" s="2">
        <v>81</v>
      </c>
      <c r="K23" s="2">
        <v>11</v>
      </c>
      <c r="L23" s="2">
        <v>1</v>
      </c>
      <c r="M23" s="2">
        <v>182</v>
      </c>
      <c r="N23" s="2">
        <v>116</v>
      </c>
      <c r="O23" s="2">
        <v>18</v>
      </c>
      <c r="P23" s="2">
        <v>30</v>
      </c>
      <c r="Q23" s="2">
        <v>221</v>
      </c>
      <c r="R23" s="2">
        <v>165</v>
      </c>
      <c r="S23" s="2">
        <v>1</v>
      </c>
      <c r="T23" s="2">
        <f t="shared" si="8"/>
        <v>3</v>
      </c>
      <c r="U23" s="2">
        <v>2</v>
      </c>
      <c r="V23" s="2">
        <v>1</v>
      </c>
      <c r="W23" s="2">
        <v>0</v>
      </c>
      <c r="X23" s="2">
        <v>0</v>
      </c>
      <c r="Y23" s="3">
        <f t="shared" si="9"/>
        <v>62.63183125599233</v>
      </c>
      <c r="Z23" s="3">
        <f t="shared" si="10"/>
        <v>15.627996164908916</v>
      </c>
      <c r="AA23" s="4">
        <f t="shared" si="11"/>
        <v>7.2147651006711415</v>
      </c>
      <c r="AB23" s="15"/>
    </row>
    <row r="24" spans="1:28" ht="18.75" customHeight="1">
      <c r="A24" s="11" t="s">
        <v>49</v>
      </c>
      <c r="B24" s="2">
        <v>4346</v>
      </c>
      <c r="C24" s="2">
        <v>2417</v>
      </c>
      <c r="D24" s="2">
        <v>1929</v>
      </c>
      <c r="E24" s="2">
        <v>1362</v>
      </c>
      <c r="F24" s="2">
        <v>997</v>
      </c>
      <c r="G24" s="2">
        <v>372</v>
      </c>
      <c r="H24" s="2">
        <v>483</v>
      </c>
      <c r="I24" s="2">
        <v>410</v>
      </c>
      <c r="J24" s="2">
        <v>167</v>
      </c>
      <c r="K24" s="2">
        <v>16</v>
      </c>
      <c r="L24" s="2">
        <v>6</v>
      </c>
      <c r="M24" s="2">
        <v>198</v>
      </c>
      <c r="N24" s="2">
        <v>153</v>
      </c>
      <c r="O24" s="2">
        <v>18</v>
      </c>
      <c r="P24" s="2">
        <v>50</v>
      </c>
      <c r="Q24" s="2">
        <v>41</v>
      </c>
      <c r="R24" s="2">
        <v>73</v>
      </c>
      <c r="S24" s="2">
        <v>0</v>
      </c>
      <c r="T24" s="2">
        <f t="shared" si="8"/>
        <v>0</v>
      </c>
      <c r="U24" s="2">
        <v>0</v>
      </c>
      <c r="V24" s="2">
        <v>0</v>
      </c>
      <c r="W24" s="2">
        <v>0</v>
      </c>
      <c r="X24" s="2">
        <v>0</v>
      </c>
      <c r="Y24" s="3">
        <f t="shared" si="9"/>
        <v>54.279797514956286</v>
      </c>
      <c r="Z24" s="3">
        <f t="shared" si="10"/>
        <v>19.673262770363554</v>
      </c>
      <c r="AA24" s="4">
        <f t="shared" si="11"/>
        <v>8.076392084675565</v>
      </c>
      <c r="AB24" s="15"/>
    </row>
    <row r="25" spans="1:28" ht="18.75" customHeight="1">
      <c r="A25" s="11" t="s">
        <v>50</v>
      </c>
      <c r="B25" s="2">
        <v>639</v>
      </c>
      <c r="C25" s="2">
        <v>315</v>
      </c>
      <c r="D25" s="2">
        <v>324</v>
      </c>
      <c r="E25" s="2">
        <v>152</v>
      </c>
      <c r="F25" s="2">
        <v>135</v>
      </c>
      <c r="G25" s="2">
        <v>44</v>
      </c>
      <c r="H25" s="2">
        <v>86</v>
      </c>
      <c r="I25" s="2">
        <v>14</v>
      </c>
      <c r="J25" s="2">
        <v>8</v>
      </c>
      <c r="K25" s="2">
        <v>3</v>
      </c>
      <c r="L25" s="2">
        <v>0</v>
      </c>
      <c r="M25" s="2">
        <v>92</v>
      </c>
      <c r="N25" s="2">
        <v>73</v>
      </c>
      <c r="O25" s="2">
        <v>1</v>
      </c>
      <c r="P25" s="2">
        <v>10</v>
      </c>
      <c r="Q25" s="2">
        <v>9</v>
      </c>
      <c r="R25" s="2">
        <v>12</v>
      </c>
      <c r="S25" s="2">
        <v>0</v>
      </c>
      <c r="T25" s="2">
        <f t="shared" si="8"/>
        <v>0</v>
      </c>
      <c r="U25" s="2">
        <v>0</v>
      </c>
      <c r="V25" s="2">
        <v>0</v>
      </c>
      <c r="W25" s="2">
        <v>0</v>
      </c>
      <c r="X25" s="2">
        <v>0</v>
      </c>
      <c r="Y25" s="3">
        <f t="shared" si="9"/>
        <v>44.91392801251956</v>
      </c>
      <c r="Z25" s="3">
        <f t="shared" si="10"/>
        <v>20.344287949921753</v>
      </c>
      <c r="AA25" s="4">
        <f t="shared" si="11"/>
        <v>25.821596244131456</v>
      </c>
      <c r="AB25" s="15"/>
    </row>
    <row r="26" spans="1:28" ht="18.75" customHeight="1">
      <c r="A26" s="11" t="s">
        <v>51</v>
      </c>
      <c r="B26" s="2">
        <v>1930</v>
      </c>
      <c r="C26" s="2">
        <v>937</v>
      </c>
      <c r="D26" s="2">
        <v>993</v>
      </c>
      <c r="E26" s="2">
        <v>543</v>
      </c>
      <c r="F26" s="2">
        <v>533</v>
      </c>
      <c r="G26" s="2">
        <v>97</v>
      </c>
      <c r="H26" s="2">
        <v>206</v>
      </c>
      <c r="I26" s="2">
        <v>101</v>
      </c>
      <c r="J26" s="2">
        <v>28</v>
      </c>
      <c r="K26" s="2">
        <v>2</v>
      </c>
      <c r="L26" s="2">
        <v>1</v>
      </c>
      <c r="M26" s="2">
        <v>154</v>
      </c>
      <c r="N26" s="2">
        <v>170</v>
      </c>
      <c r="O26" s="2">
        <v>0</v>
      </c>
      <c r="P26" s="2">
        <v>8</v>
      </c>
      <c r="Q26" s="2">
        <v>40</v>
      </c>
      <c r="R26" s="2">
        <v>47</v>
      </c>
      <c r="S26" s="2">
        <v>0</v>
      </c>
      <c r="T26" s="2">
        <f t="shared" si="8"/>
        <v>2</v>
      </c>
      <c r="U26" s="2">
        <v>0</v>
      </c>
      <c r="V26" s="2">
        <v>2</v>
      </c>
      <c r="W26" s="2">
        <v>0</v>
      </c>
      <c r="X26" s="2">
        <v>0</v>
      </c>
      <c r="Y26" s="3">
        <f t="shared" si="9"/>
        <v>55.751295336787564</v>
      </c>
      <c r="Z26" s="3">
        <f t="shared" si="10"/>
        <v>15.699481865284975</v>
      </c>
      <c r="AA26" s="4">
        <f t="shared" si="11"/>
        <v>16.89119170984456</v>
      </c>
      <c r="AB26" s="15"/>
    </row>
    <row r="27" spans="1:28" ht="18.75" customHeight="1">
      <c r="A27" s="11" t="s">
        <v>52</v>
      </c>
      <c r="B27" s="2">
        <v>2950</v>
      </c>
      <c r="C27" s="2">
        <v>1236</v>
      </c>
      <c r="D27" s="2">
        <v>1714</v>
      </c>
      <c r="E27" s="2">
        <v>693</v>
      </c>
      <c r="F27" s="2">
        <v>956</v>
      </c>
      <c r="G27" s="2">
        <v>179</v>
      </c>
      <c r="H27" s="2">
        <v>417</v>
      </c>
      <c r="I27" s="2">
        <v>95</v>
      </c>
      <c r="J27" s="2">
        <v>84</v>
      </c>
      <c r="K27" s="2">
        <v>8</v>
      </c>
      <c r="L27" s="2">
        <v>2</v>
      </c>
      <c r="M27" s="2">
        <v>106</v>
      </c>
      <c r="N27" s="2">
        <v>114</v>
      </c>
      <c r="O27" s="2">
        <v>15</v>
      </c>
      <c r="P27" s="2">
        <v>54</v>
      </c>
      <c r="Q27" s="2">
        <v>140</v>
      </c>
      <c r="R27" s="2">
        <v>87</v>
      </c>
      <c r="S27" s="2">
        <v>0</v>
      </c>
      <c r="T27" s="2">
        <f t="shared" si="8"/>
        <v>0</v>
      </c>
      <c r="U27" s="2">
        <v>0</v>
      </c>
      <c r="V27" s="2">
        <v>0</v>
      </c>
      <c r="W27" s="2">
        <v>0</v>
      </c>
      <c r="X27" s="2">
        <v>0</v>
      </c>
      <c r="Y27" s="3">
        <f t="shared" si="9"/>
        <v>55.89830508474576</v>
      </c>
      <c r="Z27" s="3">
        <f t="shared" si="10"/>
        <v>20.203389830508474</v>
      </c>
      <c r="AA27" s="4">
        <f t="shared" si="11"/>
        <v>7.457627118644068</v>
      </c>
      <c r="AB27" s="15"/>
    </row>
    <row r="28" spans="1:28" ht="18.75" customHeight="1">
      <c r="A28" s="11" t="s">
        <v>53</v>
      </c>
      <c r="B28" s="2">
        <v>759</v>
      </c>
      <c r="C28" s="2">
        <v>429</v>
      </c>
      <c r="D28" s="2">
        <v>330</v>
      </c>
      <c r="E28" s="2">
        <v>169</v>
      </c>
      <c r="F28" s="2">
        <v>107</v>
      </c>
      <c r="G28" s="2">
        <v>74</v>
      </c>
      <c r="H28" s="2">
        <v>106</v>
      </c>
      <c r="I28" s="2">
        <v>18</v>
      </c>
      <c r="J28" s="2">
        <v>14</v>
      </c>
      <c r="K28" s="2">
        <v>0</v>
      </c>
      <c r="L28" s="2">
        <v>0</v>
      </c>
      <c r="M28" s="2">
        <v>148</v>
      </c>
      <c r="N28" s="2">
        <v>69</v>
      </c>
      <c r="O28" s="2">
        <v>12</v>
      </c>
      <c r="P28" s="2">
        <v>24</v>
      </c>
      <c r="Q28" s="2">
        <v>8</v>
      </c>
      <c r="R28" s="2">
        <v>10</v>
      </c>
      <c r="S28" s="2">
        <v>0</v>
      </c>
      <c r="T28" s="2">
        <f t="shared" si="8"/>
        <v>0</v>
      </c>
      <c r="U28" s="2">
        <v>0</v>
      </c>
      <c r="V28" s="2">
        <v>0</v>
      </c>
      <c r="W28" s="2">
        <v>0</v>
      </c>
      <c r="X28" s="2">
        <v>0</v>
      </c>
      <c r="Y28" s="3">
        <f t="shared" si="9"/>
        <v>36.36363636363637</v>
      </c>
      <c r="Z28" s="3">
        <f t="shared" si="10"/>
        <v>23.715415019762844</v>
      </c>
      <c r="AA28" s="4">
        <f t="shared" si="11"/>
        <v>28.590250329380762</v>
      </c>
      <c r="AB28" s="15"/>
    </row>
    <row r="29" spans="1:28" ht="18.75" customHeight="1">
      <c r="A29" s="11" t="s">
        <v>54</v>
      </c>
      <c r="B29" s="2">
        <v>951</v>
      </c>
      <c r="C29" s="2">
        <v>547</v>
      </c>
      <c r="D29" s="2">
        <v>404</v>
      </c>
      <c r="E29" s="2">
        <v>198</v>
      </c>
      <c r="F29" s="2">
        <v>199</v>
      </c>
      <c r="G29" s="2">
        <v>89</v>
      </c>
      <c r="H29" s="2">
        <v>78</v>
      </c>
      <c r="I29" s="2">
        <v>82</v>
      </c>
      <c r="J29" s="2">
        <v>29</v>
      </c>
      <c r="K29" s="2">
        <v>5</v>
      </c>
      <c r="L29" s="2">
        <v>0</v>
      </c>
      <c r="M29" s="2">
        <v>157</v>
      </c>
      <c r="N29" s="2">
        <v>71</v>
      </c>
      <c r="O29" s="2">
        <v>6</v>
      </c>
      <c r="P29" s="2">
        <v>20</v>
      </c>
      <c r="Q29" s="2">
        <v>10</v>
      </c>
      <c r="R29" s="2">
        <v>7</v>
      </c>
      <c r="S29" s="2">
        <v>0</v>
      </c>
      <c r="T29" s="2">
        <f t="shared" si="8"/>
        <v>0</v>
      </c>
      <c r="U29" s="2">
        <v>0</v>
      </c>
      <c r="V29" s="2">
        <v>0</v>
      </c>
      <c r="W29" s="2">
        <v>0</v>
      </c>
      <c r="X29" s="2">
        <v>0</v>
      </c>
      <c r="Y29" s="3">
        <f t="shared" si="9"/>
        <v>41.74553101997897</v>
      </c>
      <c r="Z29" s="3">
        <f t="shared" si="10"/>
        <v>17.560462670872763</v>
      </c>
      <c r="AA29" s="4">
        <f t="shared" si="11"/>
        <v>23.974763406940063</v>
      </c>
      <c r="AB29" s="15"/>
    </row>
    <row r="30" spans="1:28" ht="18.75" customHeight="1">
      <c r="A30" s="11" t="s">
        <v>55</v>
      </c>
      <c r="B30" s="2">
        <v>1268</v>
      </c>
      <c r="C30" s="2">
        <v>690</v>
      </c>
      <c r="D30" s="2">
        <v>578</v>
      </c>
      <c r="E30" s="2">
        <v>341</v>
      </c>
      <c r="F30" s="2">
        <v>331</v>
      </c>
      <c r="G30" s="2">
        <v>73</v>
      </c>
      <c r="H30" s="2">
        <v>115</v>
      </c>
      <c r="I30" s="2">
        <v>30</v>
      </c>
      <c r="J30" s="2">
        <v>19</v>
      </c>
      <c r="K30" s="2">
        <v>13</v>
      </c>
      <c r="L30" s="2">
        <v>0</v>
      </c>
      <c r="M30" s="2">
        <v>135</v>
      </c>
      <c r="N30" s="2">
        <v>79</v>
      </c>
      <c r="O30" s="2">
        <v>0</v>
      </c>
      <c r="P30" s="2">
        <v>1</v>
      </c>
      <c r="Q30" s="2">
        <v>98</v>
      </c>
      <c r="R30" s="2">
        <v>33</v>
      </c>
      <c r="S30" s="2">
        <v>0</v>
      </c>
      <c r="T30" s="2">
        <f t="shared" si="8"/>
        <v>0</v>
      </c>
      <c r="U30" s="2">
        <v>0</v>
      </c>
      <c r="V30" s="2">
        <v>0</v>
      </c>
      <c r="W30" s="2">
        <v>0</v>
      </c>
      <c r="X30" s="2">
        <v>0</v>
      </c>
      <c r="Y30" s="3">
        <f t="shared" si="9"/>
        <v>52.99684542586751</v>
      </c>
      <c r="Z30" s="3">
        <f t="shared" si="10"/>
        <v>14.826498422712934</v>
      </c>
      <c r="AA30" s="4">
        <f t="shared" si="11"/>
        <v>16.876971608832807</v>
      </c>
      <c r="AB30" s="15"/>
    </row>
    <row r="31" spans="1:28" ht="18.75" customHeight="1">
      <c r="A31" s="11" t="s">
        <v>56</v>
      </c>
      <c r="B31" s="2">
        <v>1036</v>
      </c>
      <c r="C31" s="2">
        <v>464</v>
      </c>
      <c r="D31" s="2">
        <v>572</v>
      </c>
      <c r="E31" s="2">
        <v>232</v>
      </c>
      <c r="F31" s="2">
        <v>217</v>
      </c>
      <c r="G31" s="2">
        <v>89</v>
      </c>
      <c r="H31" s="2">
        <v>167</v>
      </c>
      <c r="I31" s="2">
        <v>76</v>
      </c>
      <c r="J31" s="2">
        <v>40</v>
      </c>
      <c r="K31" s="2">
        <v>0</v>
      </c>
      <c r="L31" s="2">
        <v>0</v>
      </c>
      <c r="M31" s="2">
        <v>59</v>
      </c>
      <c r="N31" s="2">
        <v>97</v>
      </c>
      <c r="O31" s="2">
        <v>2</v>
      </c>
      <c r="P31" s="2">
        <v>25</v>
      </c>
      <c r="Q31" s="2">
        <v>6</v>
      </c>
      <c r="R31" s="2">
        <v>26</v>
      </c>
      <c r="S31" s="2">
        <v>0</v>
      </c>
      <c r="T31" s="2">
        <f t="shared" si="8"/>
        <v>0</v>
      </c>
      <c r="U31" s="2">
        <v>0</v>
      </c>
      <c r="V31" s="2">
        <v>0</v>
      </c>
      <c r="W31" s="2">
        <v>0</v>
      </c>
      <c r="X31" s="2">
        <v>0</v>
      </c>
      <c r="Y31" s="3">
        <f t="shared" si="9"/>
        <v>43.33976833976834</v>
      </c>
      <c r="Z31" s="3">
        <f t="shared" si="10"/>
        <v>24.71042471042471</v>
      </c>
      <c r="AA31" s="4">
        <f t="shared" si="11"/>
        <v>15.057915057915059</v>
      </c>
      <c r="AB31" s="15"/>
    </row>
    <row r="32" spans="1:28" ht="18.75" customHeight="1">
      <c r="A32" s="11" t="s">
        <v>57</v>
      </c>
      <c r="B32" s="2">
        <v>612</v>
      </c>
      <c r="C32" s="2">
        <v>298</v>
      </c>
      <c r="D32" s="2">
        <v>314</v>
      </c>
      <c r="E32" s="2">
        <v>139</v>
      </c>
      <c r="F32" s="2">
        <v>128</v>
      </c>
      <c r="G32" s="2">
        <v>66</v>
      </c>
      <c r="H32" s="2">
        <v>100</v>
      </c>
      <c r="I32" s="2">
        <v>13</v>
      </c>
      <c r="J32" s="2">
        <v>5</v>
      </c>
      <c r="K32" s="2">
        <v>0</v>
      </c>
      <c r="L32" s="2">
        <v>0</v>
      </c>
      <c r="M32" s="2">
        <v>54</v>
      </c>
      <c r="N32" s="2">
        <v>54</v>
      </c>
      <c r="O32" s="2">
        <v>4</v>
      </c>
      <c r="P32" s="2">
        <v>10</v>
      </c>
      <c r="Q32" s="2">
        <v>22</v>
      </c>
      <c r="R32" s="2">
        <v>17</v>
      </c>
      <c r="S32" s="2">
        <v>0</v>
      </c>
      <c r="T32" s="2">
        <f t="shared" si="8"/>
        <v>0</v>
      </c>
      <c r="U32" s="2">
        <v>0</v>
      </c>
      <c r="V32" s="2">
        <v>0</v>
      </c>
      <c r="W32" s="2">
        <v>0</v>
      </c>
      <c r="X32" s="2">
        <v>0</v>
      </c>
      <c r="Y32" s="3">
        <f t="shared" si="9"/>
        <v>43.627450980392155</v>
      </c>
      <c r="Z32" s="3">
        <f t="shared" si="10"/>
        <v>27.124183006535947</v>
      </c>
      <c r="AA32" s="4">
        <f t="shared" si="11"/>
        <v>17.647058823529413</v>
      </c>
      <c r="AB32" s="15"/>
    </row>
    <row r="33" spans="1:28" ht="18.75" customHeight="1">
      <c r="A33" s="11" t="s">
        <v>58</v>
      </c>
      <c r="B33" s="2">
        <v>334</v>
      </c>
      <c r="C33" s="2">
        <v>239</v>
      </c>
      <c r="D33" s="2">
        <v>95</v>
      </c>
      <c r="E33" s="2">
        <v>19</v>
      </c>
      <c r="F33" s="2">
        <v>4</v>
      </c>
      <c r="G33" s="2">
        <v>42</v>
      </c>
      <c r="H33" s="2">
        <v>14</v>
      </c>
      <c r="I33" s="2">
        <v>0</v>
      </c>
      <c r="J33" s="2">
        <v>0</v>
      </c>
      <c r="K33" s="2">
        <v>8</v>
      </c>
      <c r="L33" s="2">
        <v>1</v>
      </c>
      <c r="M33" s="2">
        <v>164</v>
      </c>
      <c r="N33" s="2">
        <v>61</v>
      </c>
      <c r="O33" s="2">
        <v>4</v>
      </c>
      <c r="P33" s="2">
        <v>15</v>
      </c>
      <c r="Q33" s="2">
        <v>2</v>
      </c>
      <c r="R33" s="2">
        <v>0</v>
      </c>
      <c r="S33" s="2">
        <v>0</v>
      </c>
      <c r="T33" s="2">
        <f t="shared" si="8"/>
        <v>0</v>
      </c>
      <c r="U33" s="2">
        <v>0</v>
      </c>
      <c r="V33" s="2">
        <v>0</v>
      </c>
      <c r="W33" s="2">
        <v>0</v>
      </c>
      <c r="X33" s="2">
        <v>0</v>
      </c>
      <c r="Y33" s="3">
        <f t="shared" si="9"/>
        <v>6.88622754491018</v>
      </c>
      <c r="Z33" s="3">
        <f t="shared" si="10"/>
        <v>16.766467065868262</v>
      </c>
      <c r="AA33" s="4">
        <f t="shared" si="11"/>
        <v>67.36526946107784</v>
      </c>
      <c r="AB33" s="15"/>
    </row>
    <row r="34" spans="1:28" ht="18.75" customHeight="1">
      <c r="A34" s="11" t="s">
        <v>59</v>
      </c>
      <c r="B34" s="54">
        <v>1480</v>
      </c>
      <c r="C34" s="2">
        <v>781</v>
      </c>
      <c r="D34" s="2">
        <v>699</v>
      </c>
      <c r="E34" s="2">
        <v>473</v>
      </c>
      <c r="F34" s="2">
        <v>430</v>
      </c>
      <c r="G34" s="2">
        <v>72</v>
      </c>
      <c r="H34" s="54">
        <v>152</v>
      </c>
      <c r="I34" s="2">
        <v>69</v>
      </c>
      <c r="J34" s="2">
        <v>19</v>
      </c>
      <c r="K34" s="2">
        <v>0</v>
      </c>
      <c r="L34" s="2">
        <v>0</v>
      </c>
      <c r="M34" s="2">
        <v>20</v>
      </c>
      <c r="N34" s="2">
        <v>27</v>
      </c>
      <c r="O34" s="2">
        <v>11</v>
      </c>
      <c r="P34" s="2">
        <v>18</v>
      </c>
      <c r="Q34" s="2">
        <v>136</v>
      </c>
      <c r="R34" s="2">
        <v>53</v>
      </c>
      <c r="S34" s="2">
        <v>0</v>
      </c>
      <c r="T34" s="2">
        <f t="shared" si="8"/>
        <v>1</v>
      </c>
      <c r="U34" s="2">
        <v>1</v>
      </c>
      <c r="V34" s="2">
        <v>0</v>
      </c>
      <c r="W34" s="2">
        <v>0</v>
      </c>
      <c r="X34" s="2">
        <v>0</v>
      </c>
      <c r="Y34" s="3">
        <f t="shared" si="9"/>
        <v>61.013513513513516</v>
      </c>
      <c r="Z34" s="3">
        <f t="shared" si="10"/>
        <v>15.135135135135137</v>
      </c>
      <c r="AA34" s="4">
        <f t="shared" si="11"/>
        <v>3.2432432432432434</v>
      </c>
      <c r="AB34" s="15"/>
    </row>
    <row r="35" spans="1:28" ht="18.75" customHeight="1">
      <c r="A35" s="11" t="s">
        <v>60</v>
      </c>
      <c r="B35" s="2">
        <v>4209</v>
      </c>
      <c r="C35" s="2">
        <v>2247</v>
      </c>
      <c r="D35" s="2">
        <v>1962</v>
      </c>
      <c r="E35" s="2">
        <v>1432</v>
      </c>
      <c r="F35" s="2">
        <v>1309</v>
      </c>
      <c r="G35" s="2">
        <v>182</v>
      </c>
      <c r="H35" s="2">
        <v>350</v>
      </c>
      <c r="I35" s="2">
        <v>317</v>
      </c>
      <c r="J35" s="2">
        <v>121</v>
      </c>
      <c r="K35" s="2">
        <v>8</v>
      </c>
      <c r="L35" s="2">
        <v>1</v>
      </c>
      <c r="M35" s="2">
        <v>132</v>
      </c>
      <c r="N35" s="2">
        <v>80</v>
      </c>
      <c r="O35" s="2">
        <v>12</v>
      </c>
      <c r="P35" s="2">
        <v>34</v>
      </c>
      <c r="Q35" s="2">
        <v>164</v>
      </c>
      <c r="R35" s="2">
        <v>67</v>
      </c>
      <c r="S35" s="2">
        <v>0</v>
      </c>
      <c r="T35" s="2">
        <f t="shared" si="8"/>
        <v>0</v>
      </c>
      <c r="U35" s="2">
        <v>0</v>
      </c>
      <c r="V35" s="2">
        <v>0</v>
      </c>
      <c r="W35" s="2">
        <v>0</v>
      </c>
      <c r="X35" s="2">
        <v>0</v>
      </c>
      <c r="Y35" s="3">
        <f t="shared" si="9"/>
        <v>65.12235685435971</v>
      </c>
      <c r="Z35" s="3">
        <f t="shared" si="10"/>
        <v>12.639581848420054</v>
      </c>
      <c r="AA35" s="4">
        <f t="shared" si="11"/>
        <v>5.036825849370397</v>
      </c>
      <c r="AB35" s="15"/>
    </row>
    <row r="36" spans="1:28" ht="18.75" customHeight="1">
      <c r="A36" s="11" t="s">
        <v>61</v>
      </c>
      <c r="B36" s="2">
        <v>56</v>
      </c>
      <c r="C36" s="2">
        <v>29</v>
      </c>
      <c r="D36" s="2">
        <v>27</v>
      </c>
      <c r="E36" s="2">
        <v>1</v>
      </c>
      <c r="F36" s="2">
        <v>0</v>
      </c>
      <c r="G36" s="2">
        <v>7</v>
      </c>
      <c r="H36" s="2">
        <v>3</v>
      </c>
      <c r="I36" s="2">
        <v>0</v>
      </c>
      <c r="J36" s="2">
        <v>0</v>
      </c>
      <c r="K36" s="2">
        <v>0</v>
      </c>
      <c r="L36" s="2">
        <v>0</v>
      </c>
      <c r="M36" s="2">
        <v>20</v>
      </c>
      <c r="N36" s="2">
        <v>22</v>
      </c>
      <c r="O36" s="2">
        <v>0</v>
      </c>
      <c r="P36" s="2">
        <v>0</v>
      </c>
      <c r="Q36" s="2">
        <v>1</v>
      </c>
      <c r="R36" s="2">
        <v>2</v>
      </c>
      <c r="S36" s="2">
        <v>0</v>
      </c>
      <c r="T36" s="2">
        <f t="shared" si="8"/>
        <v>0</v>
      </c>
      <c r="U36" s="2">
        <v>0</v>
      </c>
      <c r="V36" s="2">
        <v>0</v>
      </c>
      <c r="W36" s="2">
        <v>0</v>
      </c>
      <c r="X36" s="2">
        <v>0</v>
      </c>
      <c r="Y36" s="3">
        <f t="shared" si="9"/>
        <v>1.7857142857142856</v>
      </c>
      <c r="Z36" s="3">
        <f t="shared" si="10"/>
        <v>17.857142857142858</v>
      </c>
      <c r="AA36" s="4">
        <f t="shared" si="11"/>
        <v>75</v>
      </c>
      <c r="AB36" s="15"/>
    </row>
    <row r="37" spans="1:28" ht="18.75" customHeight="1">
      <c r="A37" s="11" t="s">
        <v>62</v>
      </c>
      <c r="B37" s="2">
        <v>1669</v>
      </c>
      <c r="C37" s="2">
        <v>881</v>
      </c>
      <c r="D37" s="2">
        <v>788</v>
      </c>
      <c r="E37" s="2">
        <v>454</v>
      </c>
      <c r="F37" s="2">
        <v>335</v>
      </c>
      <c r="G37" s="2">
        <v>189</v>
      </c>
      <c r="H37" s="2">
        <v>213</v>
      </c>
      <c r="I37" s="2">
        <v>45</v>
      </c>
      <c r="J37" s="2">
        <v>18</v>
      </c>
      <c r="K37" s="2">
        <v>5</v>
      </c>
      <c r="L37" s="2">
        <v>0</v>
      </c>
      <c r="M37" s="2">
        <v>157</v>
      </c>
      <c r="N37" s="2">
        <v>146</v>
      </c>
      <c r="O37" s="2">
        <v>15</v>
      </c>
      <c r="P37" s="2">
        <v>56</v>
      </c>
      <c r="Q37" s="2">
        <v>16</v>
      </c>
      <c r="R37" s="2">
        <v>20</v>
      </c>
      <c r="S37" s="2">
        <v>0</v>
      </c>
      <c r="T37" s="2">
        <f t="shared" si="8"/>
        <v>0</v>
      </c>
      <c r="U37" s="2">
        <v>0</v>
      </c>
      <c r="V37" s="2">
        <v>0</v>
      </c>
      <c r="W37" s="2">
        <v>0</v>
      </c>
      <c r="X37" s="2">
        <v>0</v>
      </c>
      <c r="Y37" s="3">
        <f t="shared" si="9"/>
        <v>47.273816656680644</v>
      </c>
      <c r="Z37" s="3">
        <f t="shared" si="10"/>
        <v>24.08627920910725</v>
      </c>
      <c r="AA37" s="4">
        <f t="shared" si="11"/>
        <v>18.154583582983822</v>
      </c>
      <c r="AB37" s="15"/>
    </row>
    <row r="38" spans="1:28" ht="18.75" customHeight="1">
      <c r="A38" s="11" t="s">
        <v>63</v>
      </c>
      <c r="B38" s="2">
        <v>924</v>
      </c>
      <c r="C38" s="2">
        <v>433</v>
      </c>
      <c r="D38" s="2">
        <v>491</v>
      </c>
      <c r="E38" s="2">
        <v>147</v>
      </c>
      <c r="F38" s="2">
        <v>131</v>
      </c>
      <c r="G38" s="2">
        <v>149</v>
      </c>
      <c r="H38" s="2">
        <v>196</v>
      </c>
      <c r="I38" s="2">
        <v>15</v>
      </c>
      <c r="J38" s="2">
        <v>7</v>
      </c>
      <c r="K38" s="2">
        <v>6</v>
      </c>
      <c r="L38" s="2">
        <v>0</v>
      </c>
      <c r="M38" s="2">
        <v>94</v>
      </c>
      <c r="N38" s="2">
        <v>100</v>
      </c>
      <c r="O38" s="2">
        <v>9</v>
      </c>
      <c r="P38" s="2">
        <v>43</v>
      </c>
      <c r="Q38" s="2">
        <v>13</v>
      </c>
      <c r="R38" s="2">
        <v>14</v>
      </c>
      <c r="S38" s="2">
        <v>0</v>
      </c>
      <c r="T38" s="2">
        <f t="shared" si="8"/>
        <v>0</v>
      </c>
      <c r="U38" s="2">
        <v>0</v>
      </c>
      <c r="V38" s="2">
        <v>0</v>
      </c>
      <c r="W38" s="2">
        <v>0</v>
      </c>
      <c r="X38" s="2">
        <v>0</v>
      </c>
      <c r="Y38" s="3">
        <f t="shared" si="9"/>
        <v>30.08658008658009</v>
      </c>
      <c r="Z38" s="3">
        <f t="shared" si="10"/>
        <v>37.33766233766234</v>
      </c>
      <c r="AA38" s="4">
        <f t="shared" si="11"/>
        <v>20.995670995670995</v>
      </c>
      <c r="AB38" s="15"/>
    </row>
    <row r="39" spans="1:28" ht="18.75" customHeight="1">
      <c r="A39" s="11" t="s">
        <v>64</v>
      </c>
      <c r="B39" s="2">
        <v>2134</v>
      </c>
      <c r="C39" s="2">
        <v>1183</v>
      </c>
      <c r="D39" s="2">
        <v>951</v>
      </c>
      <c r="E39" s="2">
        <v>777</v>
      </c>
      <c r="F39" s="2">
        <v>664</v>
      </c>
      <c r="G39" s="2">
        <v>110</v>
      </c>
      <c r="H39" s="2">
        <v>160</v>
      </c>
      <c r="I39" s="2">
        <v>108</v>
      </c>
      <c r="J39" s="2">
        <v>26</v>
      </c>
      <c r="K39" s="2">
        <v>7</v>
      </c>
      <c r="L39" s="2">
        <v>0</v>
      </c>
      <c r="M39" s="2">
        <v>56</v>
      </c>
      <c r="N39" s="2">
        <v>34</v>
      </c>
      <c r="O39" s="2">
        <v>7</v>
      </c>
      <c r="P39" s="2">
        <v>12</v>
      </c>
      <c r="Q39" s="2">
        <v>118</v>
      </c>
      <c r="R39" s="2">
        <v>55</v>
      </c>
      <c r="S39" s="2">
        <v>0</v>
      </c>
      <c r="T39" s="2">
        <f t="shared" si="8"/>
        <v>0</v>
      </c>
      <c r="U39" s="2">
        <v>0</v>
      </c>
      <c r="V39" s="2">
        <v>0</v>
      </c>
      <c r="W39" s="2">
        <v>0</v>
      </c>
      <c r="X39" s="2">
        <v>0</v>
      </c>
      <c r="Y39" s="3">
        <f t="shared" si="9"/>
        <v>67.5257731958763</v>
      </c>
      <c r="Z39" s="3">
        <f t="shared" si="10"/>
        <v>12.652296157450795</v>
      </c>
      <c r="AA39" s="4">
        <f t="shared" si="11"/>
        <v>4.217432052483598</v>
      </c>
      <c r="AB39" s="15"/>
    </row>
    <row r="40" spans="1:28" ht="18.75" customHeight="1">
      <c r="A40" s="11" t="s">
        <v>65</v>
      </c>
      <c r="B40" s="2">
        <v>976</v>
      </c>
      <c r="C40" s="2">
        <v>547</v>
      </c>
      <c r="D40" s="2">
        <v>429</v>
      </c>
      <c r="E40" s="2">
        <v>340</v>
      </c>
      <c r="F40" s="2">
        <v>217</v>
      </c>
      <c r="G40" s="2">
        <v>80</v>
      </c>
      <c r="H40" s="2">
        <v>96</v>
      </c>
      <c r="I40" s="2">
        <v>44</v>
      </c>
      <c r="J40" s="2">
        <v>51</v>
      </c>
      <c r="K40" s="2">
        <v>2</v>
      </c>
      <c r="L40" s="2">
        <v>0</v>
      </c>
      <c r="M40" s="2">
        <v>58</v>
      </c>
      <c r="N40" s="2">
        <v>40</v>
      </c>
      <c r="O40" s="2">
        <v>1</v>
      </c>
      <c r="P40" s="2">
        <v>8</v>
      </c>
      <c r="Q40" s="2">
        <v>22</v>
      </c>
      <c r="R40" s="2">
        <v>17</v>
      </c>
      <c r="S40" s="2">
        <v>0</v>
      </c>
      <c r="T40" s="2">
        <f t="shared" si="8"/>
        <v>0</v>
      </c>
      <c r="U40" s="2">
        <v>0</v>
      </c>
      <c r="V40" s="2">
        <v>0</v>
      </c>
      <c r="W40" s="2">
        <v>0</v>
      </c>
      <c r="X40" s="2">
        <v>0</v>
      </c>
      <c r="Y40" s="3">
        <f t="shared" si="9"/>
        <v>57.06967213114754</v>
      </c>
      <c r="Z40" s="3">
        <f t="shared" si="10"/>
        <v>18.0327868852459</v>
      </c>
      <c r="AA40" s="4">
        <f t="shared" si="11"/>
        <v>10.040983606557377</v>
      </c>
      <c r="AB40" s="15"/>
    </row>
    <row r="41" spans="1:28" ht="18.75" customHeight="1">
      <c r="A41" s="11" t="s">
        <v>66</v>
      </c>
      <c r="B41" s="2">
        <v>250</v>
      </c>
      <c r="C41" s="2">
        <v>125</v>
      </c>
      <c r="D41" s="2">
        <v>125</v>
      </c>
      <c r="E41" s="2">
        <v>49</v>
      </c>
      <c r="F41" s="2">
        <v>60</v>
      </c>
      <c r="G41" s="2">
        <v>35</v>
      </c>
      <c r="H41" s="2">
        <v>40</v>
      </c>
      <c r="I41" s="2">
        <v>0</v>
      </c>
      <c r="J41" s="2">
        <v>0</v>
      </c>
      <c r="K41" s="2">
        <v>1</v>
      </c>
      <c r="L41" s="2">
        <v>0</v>
      </c>
      <c r="M41" s="2">
        <v>31</v>
      </c>
      <c r="N41" s="2">
        <v>16</v>
      </c>
      <c r="O41" s="2">
        <v>1</v>
      </c>
      <c r="P41" s="2">
        <v>0</v>
      </c>
      <c r="Q41" s="2">
        <v>8</v>
      </c>
      <c r="R41" s="2">
        <v>9</v>
      </c>
      <c r="S41" s="2">
        <v>0</v>
      </c>
      <c r="T41" s="2">
        <f t="shared" si="8"/>
        <v>1</v>
      </c>
      <c r="U41" s="2">
        <v>0</v>
      </c>
      <c r="V41" s="2">
        <v>1</v>
      </c>
      <c r="W41" s="2">
        <v>0</v>
      </c>
      <c r="X41" s="2">
        <v>0</v>
      </c>
      <c r="Y41" s="3">
        <f t="shared" si="9"/>
        <v>43.6</v>
      </c>
      <c r="Z41" s="3">
        <f t="shared" si="10"/>
        <v>30</v>
      </c>
      <c r="AA41" s="4">
        <f t="shared" si="11"/>
        <v>19.2</v>
      </c>
      <c r="AB41" s="15"/>
    </row>
    <row r="42" spans="1:28" ht="18.75" customHeight="1">
      <c r="A42" s="11" t="s">
        <v>106</v>
      </c>
      <c r="B42" s="2">
        <v>558</v>
      </c>
      <c r="C42" s="2">
        <v>261</v>
      </c>
      <c r="D42" s="2">
        <v>297</v>
      </c>
      <c r="E42" s="2">
        <v>155</v>
      </c>
      <c r="F42" s="2">
        <v>180</v>
      </c>
      <c r="G42" s="2">
        <v>40</v>
      </c>
      <c r="H42" s="2">
        <v>60</v>
      </c>
      <c r="I42" s="2">
        <v>34</v>
      </c>
      <c r="J42" s="2">
        <v>15</v>
      </c>
      <c r="K42" s="2">
        <v>2</v>
      </c>
      <c r="L42" s="2">
        <v>0</v>
      </c>
      <c r="M42" s="2">
        <v>18</v>
      </c>
      <c r="N42" s="2">
        <v>18</v>
      </c>
      <c r="O42" s="2">
        <v>4</v>
      </c>
      <c r="P42" s="2">
        <v>19</v>
      </c>
      <c r="Q42" s="2">
        <v>8</v>
      </c>
      <c r="R42" s="2">
        <v>5</v>
      </c>
      <c r="S42" s="2">
        <v>0</v>
      </c>
      <c r="T42" s="2">
        <f t="shared" si="8"/>
        <v>0</v>
      </c>
      <c r="U42" s="2">
        <v>0</v>
      </c>
      <c r="V42" s="2">
        <v>0</v>
      </c>
      <c r="W42" s="2">
        <v>0</v>
      </c>
      <c r="X42" s="2">
        <v>0</v>
      </c>
      <c r="Y42" s="3">
        <f t="shared" si="9"/>
        <v>60.0358422939068</v>
      </c>
      <c r="Z42" s="3">
        <f t="shared" si="10"/>
        <v>17.921146953405017</v>
      </c>
      <c r="AA42" s="4">
        <f t="shared" si="11"/>
        <v>6.451612903225806</v>
      </c>
      <c r="AB42" s="15"/>
    </row>
    <row r="43" spans="1:28" ht="18.75" customHeight="1">
      <c r="A43" s="11" t="s">
        <v>67</v>
      </c>
      <c r="B43" s="2">
        <v>692</v>
      </c>
      <c r="C43" s="2">
        <v>373</v>
      </c>
      <c r="D43" s="2">
        <v>319</v>
      </c>
      <c r="E43" s="2">
        <v>149</v>
      </c>
      <c r="F43" s="2">
        <v>124</v>
      </c>
      <c r="G43" s="2">
        <v>36</v>
      </c>
      <c r="H43" s="2">
        <v>59</v>
      </c>
      <c r="I43" s="2">
        <v>34</v>
      </c>
      <c r="J43" s="2">
        <v>23</v>
      </c>
      <c r="K43" s="2">
        <v>2</v>
      </c>
      <c r="L43" s="2">
        <v>0</v>
      </c>
      <c r="M43" s="2">
        <v>129</v>
      </c>
      <c r="N43" s="2">
        <v>86</v>
      </c>
      <c r="O43" s="2">
        <v>0</v>
      </c>
      <c r="P43" s="2">
        <v>0</v>
      </c>
      <c r="Q43" s="2">
        <v>23</v>
      </c>
      <c r="R43" s="2">
        <v>27</v>
      </c>
      <c r="S43" s="2">
        <v>0</v>
      </c>
      <c r="T43" s="2">
        <f t="shared" si="8"/>
        <v>0</v>
      </c>
      <c r="U43" s="2">
        <v>0</v>
      </c>
      <c r="V43" s="2">
        <v>0</v>
      </c>
      <c r="W43" s="2">
        <v>0</v>
      </c>
      <c r="X43" s="2">
        <v>0</v>
      </c>
      <c r="Y43" s="3">
        <f t="shared" si="9"/>
        <v>39.45086705202312</v>
      </c>
      <c r="Z43" s="3">
        <f t="shared" si="10"/>
        <v>13.728323699421965</v>
      </c>
      <c r="AA43" s="4">
        <f t="shared" si="11"/>
        <v>31.069364161849713</v>
      </c>
      <c r="AB43" s="15"/>
    </row>
    <row r="44" spans="1:28" ht="18.75" customHeight="1">
      <c r="A44" s="11" t="s">
        <v>68</v>
      </c>
      <c r="B44" s="2">
        <v>327</v>
      </c>
      <c r="C44" s="2">
        <v>189</v>
      </c>
      <c r="D44" s="2">
        <v>138</v>
      </c>
      <c r="E44" s="2">
        <v>16</v>
      </c>
      <c r="F44" s="2">
        <v>11</v>
      </c>
      <c r="G44" s="2">
        <v>47</v>
      </c>
      <c r="H44" s="2">
        <v>25</v>
      </c>
      <c r="I44" s="2">
        <v>1</v>
      </c>
      <c r="J44" s="2">
        <v>0</v>
      </c>
      <c r="K44" s="2">
        <v>0</v>
      </c>
      <c r="L44" s="2">
        <v>0</v>
      </c>
      <c r="M44" s="2">
        <v>106</v>
      </c>
      <c r="N44" s="2">
        <v>84</v>
      </c>
      <c r="O44" s="2">
        <v>9</v>
      </c>
      <c r="P44" s="2">
        <v>12</v>
      </c>
      <c r="Q44" s="2">
        <v>10</v>
      </c>
      <c r="R44" s="2">
        <v>6</v>
      </c>
      <c r="S44" s="2">
        <v>0</v>
      </c>
      <c r="T44" s="2">
        <f t="shared" si="8"/>
        <v>0</v>
      </c>
      <c r="U44" s="2">
        <v>0</v>
      </c>
      <c r="V44" s="2">
        <v>0</v>
      </c>
      <c r="W44" s="2">
        <v>0</v>
      </c>
      <c r="X44" s="2">
        <v>0</v>
      </c>
      <c r="Y44" s="3">
        <f t="shared" si="9"/>
        <v>8.256880733944955</v>
      </c>
      <c r="Z44" s="3">
        <f t="shared" si="10"/>
        <v>22.018348623853214</v>
      </c>
      <c r="AA44" s="4">
        <f t="shared" si="11"/>
        <v>58.103975535168196</v>
      </c>
      <c r="AB44" s="15"/>
    </row>
    <row r="45" spans="1:28" ht="18.75" customHeight="1">
      <c r="A45" s="11" t="s">
        <v>69</v>
      </c>
      <c r="B45" s="2">
        <v>1135</v>
      </c>
      <c r="C45" s="2">
        <v>719</v>
      </c>
      <c r="D45" s="2">
        <v>416</v>
      </c>
      <c r="E45" s="2">
        <v>474</v>
      </c>
      <c r="F45" s="2">
        <v>213</v>
      </c>
      <c r="G45" s="2">
        <v>75</v>
      </c>
      <c r="H45" s="2">
        <v>76</v>
      </c>
      <c r="I45" s="2">
        <v>28</v>
      </c>
      <c r="J45" s="2">
        <v>18</v>
      </c>
      <c r="K45" s="2">
        <v>2</v>
      </c>
      <c r="L45" s="2">
        <v>0</v>
      </c>
      <c r="M45" s="2">
        <v>50</v>
      </c>
      <c r="N45" s="2">
        <v>42</v>
      </c>
      <c r="O45" s="2">
        <v>1</v>
      </c>
      <c r="P45" s="2">
        <v>0</v>
      </c>
      <c r="Q45" s="2">
        <v>89</v>
      </c>
      <c r="R45" s="2">
        <v>67</v>
      </c>
      <c r="S45" s="2">
        <v>0</v>
      </c>
      <c r="T45" s="2">
        <f t="shared" si="8"/>
        <v>0</v>
      </c>
      <c r="U45" s="2">
        <v>0</v>
      </c>
      <c r="V45" s="2">
        <v>0</v>
      </c>
      <c r="W45" s="2">
        <v>0</v>
      </c>
      <c r="X45" s="2">
        <v>0</v>
      </c>
      <c r="Y45" s="3">
        <f t="shared" si="9"/>
        <v>60.52863436123348</v>
      </c>
      <c r="Z45" s="3">
        <f t="shared" si="10"/>
        <v>13.303964757709252</v>
      </c>
      <c r="AA45" s="4">
        <f t="shared" si="11"/>
        <v>8.105726872246697</v>
      </c>
      <c r="AB45" s="15"/>
    </row>
    <row r="46" spans="1:28" ht="18.75" customHeight="1">
      <c r="A46" s="11" t="s">
        <v>70</v>
      </c>
      <c r="B46" s="2">
        <v>956</v>
      </c>
      <c r="C46" s="2">
        <v>415</v>
      </c>
      <c r="D46" s="2">
        <v>541</v>
      </c>
      <c r="E46" s="2">
        <v>227</v>
      </c>
      <c r="F46" s="2">
        <v>254</v>
      </c>
      <c r="G46" s="2">
        <v>95</v>
      </c>
      <c r="H46" s="2">
        <v>183</v>
      </c>
      <c r="I46" s="2">
        <v>8</v>
      </c>
      <c r="J46" s="2">
        <v>1</v>
      </c>
      <c r="K46" s="2">
        <v>0</v>
      </c>
      <c r="L46" s="2">
        <v>0</v>
      </c>
      <c r="M46" s="2">
        <v>23</v>
      </c>
      <c r="N46" s="2">
        <v>39</v>
      </c>
      <c r="O46" s="2">
        <v>1</v>
      </c>
      <c r="P46" s="2">
        <v>5</v>
      </c>
      <c r="Q46" s="2">
        <v>61</v>
      </c>
      <c r="R46" s="2">
        <v>59</v>
      </c>
      <c r="S46" s="2">
        <v>0</v>
      </c>
      <c r="T46" s="2">
        <f t="shared" si="8"/>
        <v>0</v>
      </c>
      <c r="U46" s="2">
        <v>0</v>
      </c>
      <c r="V46" s="2">
        <v>0</v>
      </c>
      <c r="W46" s="2">
        <v>0</v>
      </c>
      <c r="X46" s="2">
        <v>0</v>
      </c>
      <c r="Y46" s="3">
        <f t="shared" si="9"/>
        <v>50.313807531380746</v>
      </c>
      <c r="Z46" s="3">
        <f t="shared" si="10"/>
        <v>29.079497907949794</v>
      </c>
      <c r="AA46" s="4">
        <f t="shared" si="11"/>
        <v>6.485355648535565</v>
      </c>
      <c r="AB46" s="15"/>
    </row>
    <row r="47" spans="1:28" ht="18.75" customHeight="1">
      <c r="A47" s="11" t="s">
        <v>107</v>
      </c>
      <c r="B47" s="2">
        <v>319</v>
      </c>
      <c r="C47" s="2">
        <v>159</v>
      </c>
      <c r="D47" s="2">
        <v>160</v>
      </c>
      <c r="E47" s="2">
        <v>66</v>
      </c>
      <c r="F47" s="2">
        <v>50</v>
      </c>
      <c r="G47" s="2">
        <v>48</v>
      </c>
      <c r="H47" s="2">
        <v>73</v>
      </c>
      <c r="I47" s="2">
        <v>10</v>
      </c>
      <c r="J47" s="2">
        <v>7</v>
      </c>
      <c r="K47" s="2">
        <v>0</v>
      </c>
      <c r="L47" s="2">
        <v>0</v>
      </c>
      <c r="M47" s="2">
        <v>32</v>
      </c>
      <c r="N47" s="2">
        <v>23</v>
      </c>
      <c r="O47" s="2">
        <v>0</v>
      </c>
      <c r="P47" s="2">
        <v>0</v>
      </c>
      <c r="Q47" s="2">
        <v>3</v>
      </c>
      <c r="R47" s="2">
        <v>7</v>
      </c>
      <c r="S47" s="2">
        <v>0</v>
      </c>
      <c r="T47" s="2">
        <f t="shared" si="8"/>
        <v>0</v>
      </c>
      <c r="U47" s="2">
        <v>0</v>
      </c>
      <c r="V47" s="2">
        <v>0</v>
      </c>
      <c r="W47" s="2">
        <v>0</v>
      </c>
      <c r="X47" s="2">
        <v>0</v>
      </c>
      <c r="Y47" s="3">
        <f t="shared" si="9"/>
        <v>36.36363636363637</v>
      </c>
      <c r="Z47" s="3">
        <f t="shared" si="10"/>
        <v>37.93103448275862</v>
      </c>
      <c r="AA47" s="4">
        <f t="shared" si="11"/>
        <v>17.24137931034483</v>
      </c>
      <c r="AB47" s="15"/>
    </row>
    <row r="48" spans="1:28" ht="18.75" customHeight="1">
      <c r="A48" s="11" t="s">
        <v>71</v>
      </c>
      <c r="B48" s="2">
        <v>454</v>
      </c>
      <c r="C48" s="2">
        <v>276</v>
      </c>
      <c r="D48" s="2">
        <v>178</v>
      </c>
      <c r="E48" s="2">
        <v>120</v>
      </c>
      <c r="F48" s="2">
        <v>60</v>
      </c>
      <c r="G48" s="2">
        <v>64</v>
      </c>
      <c r="H48" s="2">
        <v>35</v>
      </c>
      <c r="I48" s="2">
        <v>2</v>
      </c>
      <c r="J48" s="2">
        <v>0</v>
      </c>
      <c r="K48" s="2">
        <v>0</v>
      </c>
      <c r="L48" s="2">
        <v>0</v>
      </c>
      <c r="M48" s="2">
        <v>76</v>
      </c>
      <c r="N48" s="2">
        <v>62</v>
      </c>
      <c r="O48" s="2">
        <v>0</v>
      </c>
      <c r="P48" s="2">
        <v>0</v>
      </c>
      <c r="Q48" s="2">
        <v>14</v>
      </c>
      <c r="R48" s="2">
        <v>21</v>
      </c>
      <c r="S48" s="2">
        <v>0</v>
      </c>
      <c r="T48" s="2">
        <f t="shared" si="8"/>
        <v>0</v>
      </c>
      <c r="U48" s="2">
        <v>0</v>
      </c>
      <c r="V48" s="2">
        <v>0</v>
      </c>
      <c r="W48" s="2">
        <v>0</v>
      </c>
      <c r="X48" s="2">
        <v>0</v>
      </c>
      <c r="Y48" s="3">
        <f t="shared" si="9"/>
        <v>39.647577092511014</v>
      </c>
      <c r="Z48" s="3">
        <f t="shared" si="10"/>
        <v>21.80616740088106</v>
      </c>
      <c r="AA48" s="4">
        <f t="shared" si="11"/>
        <v>30.396475770925107</v>
      </c>
      <c r="AB48" s="15"/>
    </row>
    <row r="49" spans="1:28" ht="18.75" customHeight="1">
      <c r="A49" s="11" t="s">
        <v>72</v>
      </c>
      <c r="B49" s="2">
        <v>153</v>
      </c>
      <c r="C49" s="2">
        <v>79</v>
      </c>
      <c r="D49" s="2">
        <v>74</v>
      </c>
      <c r="E49" s="2">
        <v>38</v>
      </c>
      <c r="F49" s="2">
        <v>30</v>
      </c>
      <c r="G49" s="2">
        <v>18</v>
      </c>
      <c r="H49" s="2">
        <v>30</v>
      </c>
      <c r="I49" s="2">
        <v>2</v>
      </c>
      <c r="J49" s="2">
        <v>0</v>
      </c>
      <c r="K49" s="2">
        <v>0</v>
      </c>
      <c r="L49" s="2">
        <v>0</v>
      </c>
      <c r="M49" s="2">
        <v>10</v>
      </c>
      <c r="N49" s="2">
        <v>5</v>
      </c>
      <c r="O49" s="2">
        <v>0</v>
      </c>
      <c r="P49" s="2">
        <v>5</v>
      </c>
      <c r="Q49" s="2">
        <v>11</v>
      </c>
      <c r="R49" s="2">
        <v>4</v>
      </c>
      <c r="S49" s="2">
        <v>0</v>
      </c>
      <c r="T49" s="2">
        <f t="shared" si="8"/>
        <v>0</v>
      </c>
      <c r="U49" s="2">
        <v>0</v>
      </c>
      <c r="V49" s="2">
        <v>0</v>
      </c>
      <c r="W49" s="2">
        <v>0</v>
      </c>
      <c r="X49" s="2">
        <v>0</v>
      </c>
      <c r="Y49" s="3">
        <f t="shared" si="9"/>
        <v>44.44444444444444</v>
      </c>
      <c r="Z49" s="3">
        <f t="shared" si="10"/>
        <v>31.372549019607842</v>
      </c>
      <c r="AA49" s="4">
        <f t="shared" si="11"/>
        <v>9.803921568627452</v>
      </c>
      <c r="AB49" s="15"/>
    </row>
    <row r="50" spans="1:28" ht="18.75" customHeight="1">
      <c r="A50" s="11" t="s">
        <v>73</v>
      </c>
      <c r="B50" s="2">
        <v>221</v>
      </c>
      <c r="C50" s="2">
        <v>103</v>
      </c>
      <c r="D50" s="2">
        <v>118</v>
      </c>
      <c r="E50" s="2">
        <v>41</v>
      </c>
      <c r="F50" s="2">
        <v>37</v>
      </c>
      <c r="G50" s="2">
        <v>14</v>
      </c>
      <c r="H50" s="2">
        <v>45</v>
      </c>
      <c r="I50" s="2">
        <v>6</v>
      </c>
      <c r="J50" s="2">
        <v>2</v>
      </c>
      <c r="K50" s="2">
        <v>0</v>
      </c>
      <c r="L50" s="2">
        <v>0</v>
      </c>
      <c r="M50" s="2">
        <v>22</v>
      </c>
      <c r="N50" s="2">
        <v>18</v>
      </c>
      <c r="O50" s="2">
        <v>11</v>
      </c>
      <c r="P50" s="2">
        <v>9</v>
      </c>
      <c r="Q50" s="54">
        <v>9</v>
      </c>
      <c r="R50" s="2">
        <v>7</v>
      </c>
      <c r="S50" s="2">
        <v>0</v>
      </c>
      <c r="T50" s="2">
        <f t="shared" si="8"/>
        <v>0</v>
      </c>
      <c r="U50" s="2">
        <v>0</v>
      </c>
      <c r="V50" s="2">
        <v>0</v>
      </c>
      <c r="W50" s="2">
        <v>0</v>
      </c>
      <c r="X50" s="2">
        <v>0</v>
      </c>
      <c r="Y50" s="3">
        <f t="shared" si="9"/>
        <v>35.294117647058826</v>
      </c>
      <c r="Z50" s="3">
        <f t="shared" si="10"/>
        <v>26.69683257918552</v>
      </c>
      <c r="AA50" s="4">
        <f t="shared" si="11"/>
        <v>18.099547511312217</v>
      </c>
      <c r="AB50" s="15"/>
    </row>
    <row r="51" spans="1:28" ht="18.75" customHeight="1">
      <c r="A51" s="11" t="s">
        <v>74</v>
      </c>
      <c r="B51" s="2">
        <v>280</v>
      </c>
      <c r="C51" s="2">
        <v>151</v>
      </c>
      <c r="D51" s="2">
        <v>129</v>
      </c>
      <c r="E51" s="2">
        <v>57</v>
      </c>
      <c r="F51" s="2">
        <v>31</v>
      </c>
      <c r="G51" s="2">
        <v>60</v>
      </c>
      <c r="H51" s="2">
        <v>62</v>
      </c>
      <c r="I51" s="2">
        <v>0</v>
      </c>
      <c r="J51" s="2">
        <v>0</v>
      </c>
      <c r="K51" s="2">
        <v>2</v>
      </c>
      <c r="L51" s="2">
        <v>0</v>
      </c>
      <c r="M51" s="2">
        <v>22</v>
      </c>
      <c r="N51" s="2">
        <v>26</v>
      </c>
      <c r="O51" s="2">
        <v>0</v>
      </c>
      <c r="P51" s="2">
        <v>0</v>
      </c>
      <c r="Q51" s="2">
        <v>10</v>
      </c>
      <c r="R51" s="2">
        <v>10</v>
      </c>
      <c r="S51" s="2">
        <v>0</v>
      </c>
      <c r="T51" s="2">
        <f t="shared" si="8"/>
        <v>0</v>
      </c>
      <c r="U51" s="2">
        <v>0</v>
      </c>
      <c r="V51" s="2">
        <v>0</v>
      </c>
      <c r="W51" s="2">
        <v>0</v>
      </c>
      <c r="X51" s="2">
        <v>0</v>
      </c>
      <c r="Y51" s="3">
        <f t="shared" si="9"/>
        <v>31.428571428571427</v>
      </c>
      <c r="Z51" s="3">
        <f t="shared" si="10"/>
        <v>43.57142857142857</v>
      </c>
      <c r="AA51" s="4">
        <f t="shared" si="11"/>
        <v>17.142857142857142</v>
      </c>
      <c r="AB51" s="15"/>
    </row>
    <row r="52" spans="1:28" ht="18.75" customHeight="1">
      <c r="A52" s="11" t="s">
        <v>75</v>
      </c>
      <c r="B52" s="2">
        <v>150</v>
      </c>
      <c r="C52" s="2">
        <v>74</v>
      </c>
      <c r="D52" s="2">
        <v>76</v>
      </c>
      <c r="E52" s="2">
        <v>5</v>
      </c>
      <c r="F52" s="2">
        <v>9</v>
      </c>
      <c r="G52" s="2">
        <v>24</v>
      </c>
      <c r="H52" s="2">
        <v>21</v>
      </c>
      <c r="I52" s="2">
        <v>4</v>
      </c>
      <c r="J52" s="2">
        <v>1</v>
      </c>
      <c r="K52" s="2">
        <v>0</v>
      </c>
      <c r="L52" s="2">
        <v>0</v>
      </c>
      <c r="M52" s="2">
        <v>41</v>
      </c>
      <c r="N52" s="2">
        <v>44</v>
      </c>
      <c r="O52" s="2">
        <v>0</v>
      </c>
      <c r="P52" s="2">
        <v>0</v>
      </c>
      <c r="Q52" s="2">
        <v>0</v>
      </c>
      <c r="R52" s="2">
        <v>1</v>
      </c>
      <c r="S52" s="2">
        <v>0</v>
      </c>
      <c r="T52" s="2">
        <f t="shared" si="8"/>
        <v>2</v>
      </c>
      <c r="U52" s="2">
        <v>0</v>
      </c>
      <c r="V52" s="2">
        <v>2</v>
      </c>
      <c r="W52" s="2">
        <v>0</v>
      </c>
      <c r="X52" s="2">
        <v>0</v>
      </c>
      <c r="Y52" s="3">
        <f t="shared" si="9"/>
        <v>9.333333333333334</v>
      </c>
      <c r="Z52" s="3">
        <f t="shared" si="10"/>
        <v>30</v>
      </c>
      <c r="AA52" s="4">
        <f t="shared" si="11"/>
        <v>57.99999999999999</v>
      </c>
      <c r="AB52" s="15"/>
    </row>
    <row r="53" spans="1:28" ht="18.75" customHeight="1">
      <c r="A53" s="11" t="s">
        <v>76</v>
      </c>
      <c r="B53" s="2">
        <v>468</v>
      </c>
      <c r="C53" s="2">
        <v>214</v>
      </c>
      <c r="D53" s="2">
        <v>254</v>
      </c>
      <c r="E53" s="2">
        <v>127</v>
      </c>
      <c r="F53" s="2">
        <v>142</v>
      </c>
      <c r="G53" s="2">
        <v>16</v>
      </c>
      <c r="H53" s="2">
        <v>40</v>
      </c>
      <c r="I53" s="2">
        <v>32</v>
      </c>
      <c r="J53" s="2">
        <v>17</v>
      </c>
      <c r="K53" s="2">
        <v>2</v>
      </c>
      <c r="L53" s="2">
        <v>0</v>
      </c>
      <c r="M53" s="2">
        <v>21</v>
      </c>
      <c r="N53" s="2">
        <v>32</v>
      </c>
      <c r="O53" s="2">
        <v>6</v>
      </c>
      <c r="P53" s="2">
        <v>9</v>
      </c>
      <c r="Q53" s="2">
        <v>10</v>
      </c>
      <c r="R53" s="2">
        <v>14</v>
      </c>
      <c r="S53" s="2">
        <v>0</v>
      </c>
      <c r="T53" s="2">
        <f t="shared" si="8"/>
        <v>0</v>
      </c>
      <c r="U53" s="2">
        <v>0</v>
      </c>
      <c r="V53" s="2">
        <v>0</v>
      </c>
      <c r="W53" s="2">
        <v>0</v>
      </c>
      <c r="X53" s="2">
        <v>0</v>
      </c>
      <c r="Y53" s="3">
        <f t="shared" si="9"/>
        <v>57.47863247863248</v>
      </c>
      <c r="Z53" s="3">
        <f t="shared" si="10"/>
        <v>11.965811965811966</v>
      </c>
      <c r="AA53" s="4">
        <f t="shared" si="11"/>
        <v>11.324786324786325</v>
      </c>
      <c r="AB53" s="15"/>
    </row>
    <row r="54" spans="1:28" ht="18.75" customHeight="1">
      <c r="A54" s="11" t="s">
        <v>77</v>
      </c>
      <c r="B54" s="2">
        <v>807</v>
      </c>
      <c r="C54" s="2">
        <v>382</v>
      </c>
      <c r="D54" s="2">
        <v>425</v>
      </c>
      <c r="E54" s="2">
        <v>190</v>
      </c>
      <c r="F54" s="2">
        <v>203</v>
      </c>
      <c r="G54" s="2">
        <v>51</v>
      </c>
      <c r="H54" s="2">
        <v>95</v>
      </c>
      <c r="I54" s="2">
        <v>36</v>
      </c>
      <c r="J54" s="2">
        <v>25</v>
      </c>
      <c r="K54" s="2">
        <v>0</v>
      </c>
      <c r="L54" s="2">
        <v>0</v>
      </c>
      <c r="M54" s="2">
        <v>89</v>
      </c>
      <c r="N54" s="2">
        <v>84</v>
      </c>
      <c r="O54" s="2">
        <v>4</v>
      </c>
      <c r="P54" s="2">
        <v>4</v>
      </c>
      <c r="Q54" s="2">
        <v>12</v>
      </c>
      <c r="R54" s="2">
        <v>14</v>
      </c>
      <c r="S54" s="2">
        <v>0</v>
      </c>
      <c r="T54" s="2">
        <f t="shared" si="8"/>
        <v>0</v>
      </c>
      <c r="U54" s="2">
        <v>0</v>
      </c>
      <c r="V54" s="2">
        <v>0</v>
      </c>
      <c r="W54" s="2">
        <v>0</v>
      </c>
      <c r="X54" s="2">
        <v>0</v>
      </c>
      <c r="Y54" s="3">
        <f t="shared" si="9"/>
        <v>48.698884758364315</v>
      </c>
      <c r="Z54" s="3">
        <f t="shared" si="10"/>
        <v>18.09169764560099</v>
      </c>
      <c r="AA54" s="4">
        <f t="shared" si="11"/>
        <v>21.437422552664188</v>
      </c>
      <c r="AB54" s="15"/>
    </row>
    <row r="55" spans="1:28" ht="18.75" customHeight="1">
      <c r="A55" s="11" t="s">
        <v>78</v>
      </c>
      <c r="B55" s="2">
        <v>522</v>
      </c>
      <c r="C55" s="2">
        <v>225</v>
      </c>
      <c r="D55" s="2">
        <v>297</v>
      </c>
      <c r="E55" s="2">
        <v>110</v>
      </c>
      <c r="F55" s="2">
        <v>178</v>
      </c>
      <c r="G55" s="2">
        <v>30</v>
      </c>
      <c r="H55" s="2">
        <v>62</v>
      </c>
      <c r="I55" s="2">
        <v>59</v>
      </c>
      <c r="J55" s="2">
        <v>14</v>
      </c>
      <c r="K55" s="2">
        <v>1</v>
      </c>
      <c r="L55" s="2">
        <v>0</v>
      </c>
      <c r="M55" s="2">
        <v>22</v>
      </c>
      <c r="N55" s="2">
        <v>37</v>
      </c>
      <c r="O55" s="2">
        <v>0</v>
      </c>
      <c r="P55" s="2">
        <v>0</v>
      </c>
      <c r="Q55" s="2">
        <v>3</v>
      </c>
      <c r="R55" s="2">
        <v>6</v>
      </c>
      <c r="S55" s="2">
        <v>0</v>
      </c>
      <c r="T55" s="2">
        <f t="shared" si="8"/>
        <v>0</v>
      </c>
      <c r="U55" s="2">
        <v>0</v>
      </c>
      <c r="V55" s="2">
        <v>0</v>
      </c>
      <c r="W55" s="2">
        <v>0</v>
      </c>
      <c r="X55" s="2">
        <v>0</v>
      </c>
      <c r="Y55" s="3">
        <f t="shared" si="9"/>
        <v>55.172413793103445</v>
      </c>
      <c r="Z55" s="3">
        <f t="shared" si="10"/>
        <v>17.624521072796934</v>
      </c>
      <c r="AA55" s="4">
        <f t="shared" si="11"/>
        <v>11.302681992337165</v>
      </c>
      <c r="AB55" s="15"/>
    </row>
    <row r="56" spans="1:28" ht="18.75" customHeight="1">
      <c r="A56" s="11" t="s">
        <v>79</v>
      </c>
      <c r="B56" s="2">
        <v>220</v>
      </c>
      <c r="C56" s="2">
        <v>131</v>
      </c>
      <c r="D56" s="2">
        <v>89</v>
      </c>
      <c r="E56" s="2">
        <v>23</v>
      </c>
      <c r="F56" s="2">
        <v>11</v>
      </c>
      <c r="G56" s="2">
        <v>46</v>
      </c>
      <c r="H56" s="2">
        <v>28</v>
      </c>
      <c r="I56" s="2">
        <v>1</v>
      </c>
      <c r="J56" s="2">
        <v>0</v>
      </c>
      <c r="K56" s="2">
        <v>0</v>
      </c>
      <c r="L56" s="2">
        <v>0</v>
      </c>
      <c r="M56" s="2">
        <v>55</v>
      </c>
      <c r="N56" s="2">
        <v>31</v>
      </c>
      <c r="O56" s="2">
        <v>2</v>
      </c>
      <c r="P56" s="2">
        <v>5</v>
      </c>
      <c r="Q56" s="2">
        <v>4</v>
      </c>
      <c r="R56" s="2">
        <v>14</v>
      </c>
      <c r="S56" s="2">
        <v>0</v>
      </c>
      <c r="T56" s="2">
        <f t="shared" si="8"/>
        <v>1</v>
      </c>
      <c r="U56" s="2">
        <v>0</v>
      </c>
      <c r="V56" s="2">
        <v>0</v>
      </c>
      <c r="W56" s="2">
        <v>1</v>
      </c>
      <c r="X56" s="2">
        <v>0</v>
      </c>
      <c r="Y56" s="3">
        <f t="shared" si="9"/>
        <v>15.454545454545453</v>
      </c>
      <c r="Z56" s="3">
        <f t="shared" si="10"/>
        <v>33.63636363636363</v>
      </c>
      <c r="AA56" s="4">
        <f t="shared" si="11"/>
        <v>39.54545454545455</v>
      </c>
      <c r="AB56" s="15"/>
    </row>
    <row r="57" spans="1:28" ht="18.75" customHeight="1">
      <c r="A57" s="53" t="s">
        <v>108</v>
      </c>
      <c r="B57" s="2">
        <v>240</v>
      </c>
      <c r="C57" s="2">
        <v>101</v>
      </c>
      <c r="D57" s="2">
        <v>139</v>
      </c>
      <c r="E57" s="2">
        <v>20</v>
      </c>
      <c r="F57" s="2">
        <v>26</v>
      </c>
      <c r="G57" s="2">
        <v>23</v>
      </c>
      <c r="H57" s="2">
        <v>38</v>
      </c>
      <c r="I57" s="2">
        <v>0</v>
      </c>
      <c r="J57" s="2">
        <v>2</v>
      </c>
      <c r="K57" s="2">
        <v>3</v>
      </c>
      <c r="L57" s="2">
        <v>2</v>
      </c>
      <c r="M57" s="2">
        <v>50</v>
      </c>
      <c r="N57" s="2">
        <v>41</v>
      </c>
      <c r="O57" s="2">
        <v>4</v>
      </c>
      <c r="P57" s="2">
        <v>21</v>
      </c>
      <c r="Q57" s="2">
        <v>1</v>
      </c>
      <c r="R57" s="2">
        <v>9</v>
      </c>
      <c r="S57" s="2">
        <v>0</v>
      </c>
      <c r="T57" s="2">
        <f t="shared" si="8"/>
        <v>0</v>
      </c>
      <c r="U57" s="2">
        <v>0</v>
      </c>
      <c r="V57" s="2">
        <v>0</v>
      </c>
      <c r="W57" s="2">
        <v>0</v>
      </c>
      <c r="X57" s="2">
        <v>0</v>
      </c>
      <c r="Y57" s="3">
        <f t="shared" si="9"/>
        <v>19.166666666666668</v>
      </c>
      <c r="Z57" s="3">
        <f t="shared" si="10"/>
        <v>25.416666666666664</v>
      </c>
      <c r="AA57" s="4">
        <f t="shared" si="11"/>
        <v>37.916666666666664</v>
      </c>
      <c r="AB57" s="15"/>
    </row>
    <row r="58" spans="1:28" ht="18.75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  <c r="AA58" s="4"/>
      <c r="AB58" s="15"/>
    </row>
    <row r="59" spans="1:28" s="33" customFormat="1" ht="18.75" customHeight="1">
      <c r="A59" s="31" t="s">
        <v>80</v>
      </c>
      <c r="B59" s="37">
        <f aca="true" t="shared" si="12" ref="B59:X59">SUM(B60:B61)</f>
        <v>314</v>
      </c>
      <c r="C59" s="37">
        <f t="shared" si="12"/>
        <v>205</v>
      </c>
      <c r="D59" s="37">
        <f t="shared" si="12"/>
        <v>109</v>
      </c>
      <c r="E59" s="37">
        <f t="shared" si="12"/>
        <v>119</v>
      </c>
      <c r="F59" s="37">
        <f t="shared" si="12"/>
        <v>57</v>
      </c>
      <c r="G59" s="37">
        <f t="shared" si="12"/>
        <v>37</v>
      </c>
      <c r="H59" s="37">
        <f t="shared" si="12"/>
        <v>24</v>
      </c>
      <c r="I59" s="37">
        <f t="shared" si="12"/>
        <v>0</v>
      </c>
      <c r="J59" s="37">
        <f t="shared" si="12"/>
        <v>0</v>
      </c>
      <c r="K59" s="37">
        <f t="shared" si="12"/>
        <v>0</v>
      </c>
      <c r="L59" s="37">
        <f t="shared" si="12"/>
        <v>0</v>
      </c>
      <c r="M59" s="37">
        <f t="shared" si="12"/>
        <v>18</v>
      </c>
      <c r="N59" s="37">
        <f t="shared" si="12"/>
        <v>8</v>
      </c>
      <c r="O59" s="37">
        <f t="shared" si="12"/>
        <v>0</v>
      </c>
      <c r="P59" s="37">
        <f t="shared" si="12"/>
        <v>0</v>
      </c>
      <c r="Q59" s="37">
        <f t="shared" si="12"/>
        <v>31</v>
      </c>
      <c r="R59" s="37">
        <f t="shared" si="12"/>
        <v>20</v>
      </c>
      <c r="S59" s="37">
        <f t="shared" si="12"/>
        <v>0</v>
      </c>
      <c r="T59" s="37">
        <f t="shared" si="12"/>
        <v>0</v>
      </c>
      <c r="U59" s="37">
        <f t="shared" si="12"/>
        <v>0</v>
      </c>
      <c r="V59" s="37">
        <f t="shared" si="12"/>
        <v>0</v>
      </c>
      <c r="W59" s="37">
        <f t="shared" si="12"/>
        <v>0</v>
      </c>
      <c r="X59" s="37">
        <f t="shared" si="12"/>
        <v>0</v>
      </c>
      <c r="Y59" s="38">
        <f>(SUM(E59,F59)/$B59)*100</f>
        <v>56.05095541401274</v>
      </c>
      <c r="Z59" s="38">
        <f>(SUM(G59,H59)/$B59)*100</f>
        <v>19.426751592356688</v>
      </c>
      <c r="AA59" s="51">
        <f>((SUM(M59,N59)+T59)/$B59)*100</f>
        <v>8.280254777070063</v>
      </c>
      <c r="AB59" s="32"/>
    </row>
    <row r="60" spans="1:28" ht="18.75" customHeight="1">
      <c r="A60" s="11" t="s">
        <v>81</v>
      </c>
      <c r="B60" s="2">
        <v>314</v>
      </c>
      <c r="C60" s="2">
        <v>205</v>
      </c>
      <c r="D60" s="2">
        <v>109</v>
      </c>
      <c r="E60" s="2">
        <v>119</v>
      </c>
      <c r="F60" s="2">
        <v>57</v>
      </c>
      <c r="G60" s="2">
        <v>37</v>
      </c>
      <c r="H60" s="2">
        <v>24</v>
      </c>
      <c r="I60" s="2">
        <v>0</v>
      </c>
      <c r="J60" s="2">
        <v>0</v>
      </c>
      <c r="K60" s="2">
        <v>0</v>
      </c>
      <c r="L60" s="2">
        <v>0</v>
      </c>
      <c r="M60" s="2">
        <v>18</v>
      </c>
      <c r="N60" s="2">
        <v>8</v>
      </c>
      <c r="O60" s="2">
        <v>0</v>
      </c>
      <c r="P60" s="2">
        <v>0</v>
      </c>
      <c r="Q60" s="2">
        <v>31</v>
      </c>
      <c r="R60" s="2">
        <v>20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3">
        <f>(E60+F60)/B60*100</f>
        <v>56.05095541401274</v>
      </c>
      <c r="Z60" s="3">
        <f>(G60+H60)/B60*100</f>
        <v>19.426751592356688</v>
      </c>
      <c r="AA60" s="4">
        <f>(T60+M60+N60)/B60*100</f>
        <v>8.280254777070063</v>
      </c>
      <c r="AB60" s="15"/>
    </row>
    <row r="61" spans="1:28" ht="18.75" customHeight="1">
      <c r="A61" s="11" t="s">
        <v>82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3">
        <v>0</v>
      </c>
      <c r="Z61" s="3">
        <v>0</v>
      </c>
      <c r="AA61" s="4">
        <v>0</v>
      </c>
      <c r="AB61" s="15"/>
    </row>
    <row r="62" spans="1:28" ht="18.75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  <c r="AA62" s="4"/>
      <c r="AB62" s="15"/>
    </row>
    <row r="63" spans="1:28" s="33" customFormat="1" ht="18.75" customHeight="1">
      <c r="A63" s="31" t="s">
        <v>83</v>
      </c>
      <c r="B63" s="37">
        <f>SUM(B64:B66)</f>
        <v>144</v>
      </c>
      <c r="C63" s="37">
        <f aca="true" t="shared" si="13" ref="C63:X63">SUM(C64:C66)</f>
        <v>83</v>
      </c>
      <c r="D63" s="37">
        <f t="shared" si="13"/>
        <v>61</v>
      </c>
      <c r="E63" s="37">
        <f t="shared" si="13"/>
        <v>8</v>
      </c>
      <c r="F63" s="37">
        <f t="shared" si="13"/>
        <v>5</v>
      </c>
      <c r="G63" s="37">
        <f t="shared" si="13"/>
        <v>12</v>
      </c>
      <c r="H63" s="37">
        <f t="shared" si="13"/>
        <v>16</v>
      </c>
      <c r="I63" s="37">
        <f t="shared" si="13"/>
        <v>3</v>
      </c>
      <c r="J63" s="37">
        <f t="shared" si="13"/>
        <v>0</v>
      </c>
      <c r="K63" s="37">
        <f t="shared" si="13"/>
        <v>2</v>
      </c>
      <c r="L63" s="37">
        <f t="shared" si="13"/>
        <v>0</v>
      </c>
      <c r="M63" s="37">
        <f t="shared" si="13"/>
        <v>50</v>
      </c>
      <c r="N63" s="37">
        <f t="shared" si="13"/>
        <v>28</v>
      </c>
      <c r="O63" s="37">
        <f t="shared" si="13"/>
        <v>7</v>
      </c>
      <c r="P63" s="37">
        <f t="shared" si="13"/>
        <v>11</v>
      </c>
      <c r="Q63" s="37">
        <f t="shared" si="13"/>
        <v>1</v>
      </c>
      <c r="R63" s="37">
        <f t="shared" si="13"/>
        <v>1</v>
      </c>
      <c r="S63" s="37">
        <f t="shared" si="13"/>
        <v>0</v>
      </c>
      <c r="T63" s="37">
        <f t="shared" si="13"/>
        <v>0</v>
      </c>
      <c r="U63" s="37">
        <f t="shared" si="13"/>
        <v>0</v>
      </c>
      <c r="V63" s="37">
        <f t="shared" si="13"/>
        <v>0</v>
      </c>
      <c r="W63" s="37">
        <f t="shared" si="13"/>
        <v>0</v>
      </c>
      <c r="X63" s="37">
        <f t="shared" si="13"/>
        <v>0</v>
      </c>
      <c r="Y63" s="38">
        <f>(SUM(E63,F63)/$B63)*100</f>
        <v>9.027777777777777</v>
      </c>
      <c r="Z63" s="38">
        <f>(SUM(G63,H63)/$B63)*100</f>
        <v>19.444444444444446</v>
      </c>
      <c r="AA63" s="51">
        <f>((SUM(M63,N63)+T63)/$B63)*100</f>
        <v>54.166666666666664</v>
      </c>
      <c r="AB63" s="32"/>
    </row>
    <row r="64" spans="1:28" ht="18.75" customHeight="1">
      <c r="A64" s="11" t="s">
        <v>84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3">
        <v>0</v>
      </c>
      <c r="Z64" s="3">
        <v>0</v>
      </c>
      <c r="AA64" s="4">
        <v>0</v>
      </c>
      <c r="AB64" s="15"/>
    </row>
    <row r="65" spans="1:28" ht="18.75" customHeight="1">
      <c r="A65" s="11" t="s">
        <v>85</v>
      </c>
      <c r="B65" s="2">
        <v>144</v>
      </c>
      <c r="C65" s="2">
        <v>83</v>
      </c>
      <c r="D65" s="2">
        <v>61</v>
      </c>
      <c r="E65" s="2">
        <v>8</v>
      </c>
      <c r="F65" s="2">
        <v>5</v>
      </c>
      <c r="G65" s="2">
        <v>12</v>
      </c>
      <c r="H65" s="2">
        <v>16</v>
      </c>
      <c r="I65" s="2">
        <v>3</v>
      </c>
      <c r="J65" s="2">
        <v>0</v>
      </c>
      <c r="K65" s="2">
        <v>2</v>
      </c>
      <c r="L65" s="2">
        <v>0</v>
      </c>
      <c r="M65" s="2">
        <v>50</v>
      </c>
      <c r="N65" s="2">
        <v>28</v>
      </c>
      <c r="O65" s="2">
        <v>7</v>
      </c>
      <c r="P65" s="2">
        <v>11</v>
      </c>
      <c r="Q65" s="2">
        <v>1</v>
      </c>
      <c r="R65" s="2">
        <v>1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3">
        <f>(E65+F65)/B65*100</f>
        <v>9.027777777777777</v>
      </c>
      <c r="Z65" s="3">
        <f>(G65+H65)/B65*100</f>
        <v>19.444444444444446</v>
      </c>
      <c r="AA65" s="4">
        <f>(T65+M65+N65)/B65*100</f>
        <v>54.166666666666664</v>
      </c>
      <c r="AB65" s="15"/>
    </row>
    <row r="66" spans="1:28" ht="18.75" customHeight="1">
      <c r="A66" s="11" t="s">
        <v>86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3">
        <v>0</v>
      </c>
      <c r="Z66" s="3">
        <v>0</v>
      </c>
      <c r="AA66" s="4">
        <v>0</v>
      </c>
      <c r="AB66" s="15"/>
    </row>
    <row r="67" spans="1:28" ht="18.75" customHeight="1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  <c r="AA67" s="4"/>
      <c r="AB67" s="15"/>
    </row>
    <row r="68" spans="1:28" s="33" customFormat="1" ht="18.75" customHeight="1">
      <c r="A68" s="31" t="s">
        <v>87</v>
      </c>
      <c r="B68" s="37">
        <f>SUM(B69:B71)</f>
        <v>340</v>
      </c>
      <c r="C68" s="37">
        <f>SUM(C69:C71)</f>
        <v>224</v>
      </c>
      <c r="D68" s="37">
        <f aca="true" t="shared" si="14" ref="D68:X68">SUM(D69:D71)</f>
        <v>116</v>
      </c>
      <c r="E68" s="37">
        <f t="shared" si="14"/>
        <v>60</v>
      </c>
      <c r="F68" s="37">
        <f t="shared" si="14"/>
        <v>29</v>
      </c>
      <c r="G68" s="37">
        <f t="shared" si="14"/>
        <v>53</v>
      </c>
      <c r="H68" s="37">
        <f t="shared" si="14"/>
        <v>44</v>
      </c>
      <c r="I68" s="37">
        <f t="shared" si="14"/>
        <v>2</v>
      </c>
      <c r="J68" s="37">
        <f t="shared" si="14"/>
        <v>0</v>
      </c>
      <c r="K68" s="37">
        <f t="shared" si="14"/>
        <v>3</v>
      </c>
      <c r="L68" s="37">
        <f t="shared" si="14"/>
        <v>0</v>
      </c>
      <c r="M68" s="37">
        <f t="shared" si="14"/>
        <v>88</v>
      </c>
      <c r="N68" s="37">
        <f t="shared" si="14"/>
        <v>31</v>
      </c>
      <c r="O68" s="37">
        <f t="shared" si="14"/>
        <v>7</v>
      </c>
      <c r="P68" s="37">
        <f t="shared" si="14"/>
        <v>2</v>
      </c>
      <c r="Q68" s="37">
        <f t="shared" si="14"/>
        <v>11</v>
      </c>
      <c r="R68" s="37">
        <f t="shared" si="14"/>
        <v>10</v>
      </c>
      <c r="S68" s="37">
        <f t="shared" si="14"/>
        <v>0</v>
      </c>
      <c r="T68" s="37">
        <f t="shared" si="14"/>
        <v>0</v>
      </c>
      <c r="U68" s="37">
        <f t="shared" si="14"/>
        <v>0</v>
      </c>
      <c r="V68" s="37">
        <f t="shared" si="14"/>
        <v>0</v>
      </c>
      <c r="W68" s="37">
        <f t="shared" si="14"/>
        <v>0</v>
      </c>
      <c r="X68" s="37">
        <f t="shared" si="14"/>
        <v>0</v>
      </c>
      <c r="Y68" s="55">
        <f>(SUM(E68,F68)/$B68)*100</f>
        <v>26.176470588235297</v>
      </c>
      <c r="Z68" s="55">
        <f>(SUM(G68,H68)/$B68)*100</f>
        <v>28.52941176470588</v>
      </c>
      <c r="AA68" s="76">
        <f>((SUM(M68,N68)+T68)/$B68)*100</f>
        <v>35</v>
      </c>
      <c r="AB68" s="32"/>
    </row>
    <row r="69" spans="1:28" ht="18.75" customHeight="1">
      <c r="A69" s="11" t="s">
        <v>88</v>
      </c>
      <c r="B69" s="2">
        <v>189</v>
      </c>
      <c r="C69" s="2">
        <v>107</v>
      </c>
      <c r="D69" s="2">
        <v>82</v>
      </c>
      <c r="E69" s="2">
        <v>31</v>
      </c>
      <c r="F69" s="2">
        <v>16</v>
      </c>
      <c r="G69" s="2">
        <v>28</v>
      </c>
      <c r="H69" s="2">
        <v>36</v>
      </c>
      <c r="I69" s="2">
        <v>1</v>
      </c>
      <c r="J69" s="2">
        <v>0</v>
      </c>
      <c r="K69" s="2">
        <v>2</v>
      </c>
      <c r="L69" s="2">
        <v>0</v>
      </c>
      <c r="M69" s="2">
        <v>35</v>
      </c>
      <c r="N69" s="2">
        <v>20</v>
      </c>
      <c r="O69" s="2">
        <v>0</v>
      </c>
      <c r="P69" s="2">
        <v>0</v>
      </c>
      <c r="Q69" s="2">
        <v>10</v>
      </c>
      <c r="R69" s="2">
        <v>10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3">
        <f>(E69+F69)/B69*100</f>
        <v>24.867724867724867</v>
      </c>
      <c r="Z69" s="3">
        <f>(G69+H69)/B69*100</f>
        <v>33.86243386243386</v>
      </c>
      <c r="AA69" s="4">
        <f>(T69+M69+N69)/B69*100</f>
        <v>29.100529100529098</v>
      </c>
      <c r="AB69" s="15"/>
    </row>
    <row r="70" spans="1:28" ht="18.75" customHeight="1">
      <c r="A70" s="11" t="s">
        <v>89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3">
        <v>0</v>
      </c>
      <c r="Z70" s="3">
        <v>0</v>
      </c>
      <c r="AA70" s="4">
        <v>0</v>
      </c>
      <c r="AB70" s="15"/>
    </row>
    <row r="71" spans="1:28" ht="18.75" customHeight="1">
      <c r="A71" s="11" t="s">
        <v>90</v>
      </c>
      <c r="B71" s="2">
        <v>151</v>
      </c>
      <c r="C71" s="2">
        <v>117</v>
      </c>
      <c r="D71" s="2">
        <v>34</v>
      </c>
      <c r="E71" s="2">
        <v>29</v>
      </c>
      <c r="F71" s="2">
        <v>13</v>
      </c>
      <c r="G71" s="2">
        <v>25</v>
      </c>
      <c r="H71" s="2">
        <v>8</v>
      </c>
      <c r="I71" s="2">
        <v>1</v>
      </c>
      <c r="J71" s="2">
        <v>0</v>
      </c>
      <c r="K71" s="2">
        <v>1</v>
      </c>
      <c r="L71" s="2">
        <v>0</v>
      </c>
      <c r="M71" s="2">
        <v>53</v>
      </c>
      <c r="N71" s="2">
        <v>11</v>
      </c>
      <c r="O71" s="2">
        <v>7</v>
      </c>
      <c r="P71" s="2">
        <v>2</v>
      </c>
      <c r="Q71" s="2">
        <v>1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3">
        <f>(E71+F71)/B71*100</f>
        <v>27.81456953642384</v>
      </c>
      <c r="Z71" s="3">
        <f>(G71+H71)/B71*100</f>
        <v>21.85430463576159</v>
      </c>
      <c r="AA71" s="4">
        <f>(T71+M71+N71)/B71*100</f>
        <v>42.384105960264904</v>
      </c>
      <c r="AB71" s="15"/>
    </row>
    <row r="72" spans="1:28" ht="18.75" customHeight="1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  <c r="AA72" s="4"/>
      <c r="AB72" s="15"/>
    </row>
    <row r="73" spans="1:28" s="33" customFormat="1" ht="18.75" customHeight="1">
      <c r="A73" s="31" t="s">
        <v>91</v>
      </c>
      <c r="B73" s="37">
        <f>SUM(B74:B79)</f>
        <v>159</v>
      </c>
      <c r="C73" s="37">
        <f aca="true" t="shared" si="15" ref="C73:X73">SUM(C74:C79)</f>
        <v>74</v>
      </c>
      <c r="D73" s="37">
        <f t="shared" si="15"/>
        <v>85</v>
      </c>
      <c r="E73" s="37">
        <f t="shared" si="15"/>
        <v>20</v>
      </c>
      <c r="F73" s="37">
        <f t="shared" si="15"/>
        <v>13</v>
      </c>
      <c r="G73" s="37">
        <f t="shared" si="15"/>
        <v>17</v>
      </c>
      <c r="H73" s="37">
        <f t="shared" si="15"/>
        <v>21</v>
      </c>
      <c r="I73" s="37">
        <f t="shared" si="15"/>
        <v>0</v>
      </c>
      <c r="J73" s="37">
        <f t="shared" si="15"/>
        <v>1</v>
      </c>
      <c r="K73" s="37">
        <f t="shared" si="15"/>
        <v>0</v>
      </c>
      <c r="L73" s="37">
        <f t="shared" si="15"/>
        <v>0</v>
      </c>
      <c r="M73" s="37">
        <f t="shared" si="15"/>
        <v>36</v>
      </c>
      <c r="N73" s="37">
        <f t="shared" si="15"/>
        <v>46</v>
      </c>
      <c r="O73" s="37">
        <f t="shared" si="15"/>
        <v>1</v>
      </c>
      <c r="P73" s="37">
        <f t="shared" si="15"/>
        <v>0</v>
      </c>
      <c r="Q73" s="37">
        <f t="shared" si="15"/>
        <v>0</v>
      </c>
      <c r="R73" s="37">
        <f t="shared" si="15"/>
        <v>4</v>
      </c>
      <c r="S73" s="37">
        <f t="shared" si="15"/>
        <v>0</v>
      </c>
      <c r="T73" s="37">
        <f t="shared" si="15"/>
        <v>0</v>
      </c>
      <c r="U73" s="37">
        <f t="shared" si="15"/>
        <v>0</v>
      </c>
      <c r="V73" s="37">
        <f t="shared" si="15"/>
        <v>0</v>
      </c>
      <c r="W73" s="37">
        <f t="shared" si="15"/>
        <v>0</v>
      </c>
      <c r="X73" s="37">
        <f t="shared" si="15"/>
        <v>0</v>
      </c>
      <c r="Y73" s="38">
        <f>(SUM(E73,F73)/$B73)*100</f>
        <v>20.754716981132077</v>
      </c>
      <c r="Z73" s="38">
        <f>(SUM(G73,H73)/$B73)*100</f>
        <v>23.89937106918239</v>
      </c>
      <c r="AA73" s="51">
        <f>((SUM(M73,N73)+T73)/$B73)*100</f>
        <v>51.57232704402516</v>
      </c>
      <c r="AB73" s="32"/>
    </row>
    <row r="74" spans="1:28" ht="18.75" customHeight="1">
      <c r="A74" s="11" t="s">
        <v>92</v>
      </c>
      <c r="B74" s="2">
        <v>159</v>
      </c>
      <c r="C74" s="2">
        <v>74</v>
      </c>
      <c r="D74" s="2">
        <v>85</v>
      </c>
      <c r="E74" s="2">
        <v>20</v>
      </c>
      <c r="F74" s="2">
        <v>13</v>
      </c>
      <c r="G74" s="2">
        <v>17</v>
      </c>
      <c r="H74" s="2">
        <v>21</v>
      </c>
      <c r="I74" s="2">
        <v>0</v>
      </c>
      <c r="J74" s="2">
        <v>1</v>
      </c>
      <c r="K74" s="2">
        <v>0</v>
      </c>
      <c r="L74" s="2">
        <v>0</v>
      </c>
      <c r="M74" s="2">
        <v>36</v>
      </c>
      <c r="N74" s="2">
        <v>46</v>
      </c>
      <c r="O74" s="2">
        <v>1</v>
      </c>
      <c r="P74" s="2">
        <v>0</v>
      </c>
      <c r="Q74" s="2">
        <v>0</v>
      </c>
      <c r="R74" s="2">
        <v>4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3">
        <f>(E74+F74)/B74*100</f>
        <v>20.754716981132077</v>
      </c>
      <c r="Z74" s="3">
        <f>(G74+H74)/B74*100</f>
        <v>23.89937106918239</v>
      </c>
      <c r="AA74" s="4">
        <f>(T74+M74+N74)/B74*100</f>
        <v>51.57232704402516</v>
      </c>
      <c r="AB74" s="15"/>
    </row>
    <row r="75" spans="1:28" ht="18.75" customHeight="1">
      <c r="A75" s="11" t="s">
        <v>93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3">
        <v>0</v>
      </c>
      <c r="Z75" s="3">
        <v>0</v>
      </c>
      <c r="AA75" s="4">
        <v>0</v>
      </c>
      <c r="AB75" s="15"/>
    </row>
    <row r="76" spans="1:28" ht="18.75" customHeight="1">
      <c r="A76" s="11" t="s">
        <v>94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3">
        <v>0</v>
      </c>
      <c r="Z76" s="3">
        <v>0</v>
      </c>
      <c r="AA76" s="4">
        <v>0</v>
      </c>
      <c r="AB76" s="15"/>
    </row>
    <row r="77" spans="1:28" ht="18.75" customHeight="1">
      <c r="A77" s="11" t="s">
        <v>95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3">
        <v>0</v>
      </c>
      <c r="Z77" s="3">
        <v>0</v>
      </c>
      <c r="AA77" s="4">
        <v>0</v>
      </c>
      <c r="AB77" s="15"/>
    </row>
    <row r="78" spans="1:28" ht="18.75" customHeight="1">
      <c r="A78" s="11" t="s">
        <v>96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3">
        <v>0</v>
      </c>
      <c r="Z78" s="3">
        <v>0</v>
      </c>
      <c r="AA78" s="4">
        <v>0</v>
      </c>
      <c r="AB78" s="15"/>
    </row>
    <row r="79" spans="1:28" ht="18.75" customHeight="1">
      <c r="A79" s="11" t="s">
        <v>97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3">
        <v>0</v>
      </c>
      <c r="Z79" s="3">
        <v>0</v>
      </c>
      <c r="AA79" s="4">
        <v>0</v>
      </c>
      <c r="AB79" s="15"/>
    </row>
    <row r="80" spans="1:28" ht="18.75" customHeight="1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  <c r="AA80" s="4"/>
      <c r="AB80" s="15"/>
    </row>
    <row r="81" spans="1:28" s="33" customFormat="1" ht="18.75" customHeight="1">
      <c r="A81" s="31" t="s">
        <v>98</v>
      </c>
      <c r="B81" s="37">
        <f>SUM(B82:B83)</f>
        <v>185</v>
      </c>
      <c r="C81" s="37">
        <f aca="true" t="shared" si="16" ref="C81:X81">SUM(C82:C83)</f>
        <v>87</v>
      </c>
      <c r="D81" s="37">
        <f t="shared" si="16"/>
        <v>98</v>
      </c>
      <c r="E81" s="37">
        <f t="shared" si="16"/>
        <v>54</v>
      </c>
      <c r="F81" s="37">
        <f t="shared" si="16"/>
        <v>65</v>
      </c>
      <c r="G81" s="37">
        <f t="shared" si="16"/>
        <v>16</v>
      </c>
      <c r="H81" s="37">
        <f t="shared" si="16"/>
        <v>26</v>
      </c>
      <c r="I81" s="37">
        <f t="shared" si="16"/>
        <v>12</v>
      </c>
      <c r="J81" s="37">
        <f t="shared" si="16"/>
        <v>3</v>
      </c>
      <c r="K81" s="37">
        <f t="shared" si="16"/>
        <v>1</v>
      </c>
      <c r="L81" s="37">
        <f t="shared" si="16"/>
        <v>0</v>
      </c>
      <c r="M81" s="37">
        <f t="shared" si="16"/>
        <v>2</v>
      </c>
      <c r="N81" s="37">
        <f t="shared" si="16"/>
        <v>3</v>
      </c>
      <c r="O81" s="37">
        <f t="shared" si="16"/>
        <v>0</v>
      </c>
      <c r="P81" s="37">
        <f t="shared" si="16"/>
        <v>0</v>
      </c>
      <c r="Q81" s="37">
        <f t="shared" si="16"/>
        <v>2</v>
      </c>
      <c r="R81" s="37">
        <f t="shared" si="16"/>
        <v>1</v>
      </c>
      <c r="S81" s="37">
        <f t="shared" si="16"/>
        <v>0</v>
      </c>
      <c r="T81" s="37">
        <f t="shared" si="16"/>
        <v>0</v>
      </c>
      <c r="U81" s="37">
        <f t="shared" si="16"/>
        <v>0</v>
      </c>
      <c r="V81" s="37">
        <f t="shared" si="16"/>
        <v>0</v>
      </c>
      <c r="W81" s="37">
        <f t="shared" si="16"/>
        <v>0</v>
      </c>
      <c r="X81" s="37">
        <f t="shared" si="16"/>
        <v>0</v>
      </c>
      <c r="Y81" s="38">
        <f>(SUM(E81,F81)/$B81)*100</f>
        <v>64.32432432432432</v>
      </c>
      <c r="Z81" s="38">
        <f>(SUM(G81,H81)/$B81)*100</f>
        <v>22.702702702702705</v>
      </c>
      <c r="AA81" s="51">
        <f>((SUM(M81,N81)+T81)/$B81)*100</f>
        <v>2.7027027027027026</v>
      </c>
      <c r="AB81" s="32"/>
    </row>
    <row r="82" spans="1:28" ht="18.75" customHeight="1">
      <c r="A82" s="11" t="s">
        <v>99</v>
      </c>
      <c r="B82" s="2">
        <v>185</v>
      </c>
      <c r="C82" s="2">
        <v>87</v>
      </c>
      <c r="D82" s="2">
        <v>98</v>
      </c>
      <c r="E82" s="2">
        <v>54</v>
      </c>
      <c r="F82" s="2">
        <v>65</v>
      </c>
      <c r="G82" s="2">
        <v>16</v>
      </c>
      <c r="H82" s="2">
        <v>26</v>
      </c>
      <c r="I82" s="2">
        <v>12</v>
      </c>
      <c r="J82" s="2">
        <v>3</v>
      </c>
      <c r="K82" s="2">
        <v>1</v>
      </c>
      <c r="L82" s="2">
        <v>0</v>
      </c>
      <c r="M82" s="2">
        <v>2</v>
      </c>
      <c r="N82" s="2">
        <v>3</v>
      </c>
      <c r="O82" s="2">
        <v>0</v>
      </c>
      <c r="P82" s="2">
        <v>0</v>
      </c>
      <c r="Q82" s="2">
        <v>2</v>
      </c>
      <c r="R82" s="2">
        <v>1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3">
        <f>(E82+F82)/B82*100</f>
        <v>64.32432432432432</v>
      </c>
      <c r="Z82" s="3">
        <f>(G82+H82)/B82*100</f>
        <v>22.702702702702705</v>
      </c>
      <c r="AA82" s="4">
        <f>(T82+M82+N82)/B82*100</f>
        <v>2.7027027027027026</v>
      </c>
      <c r="AB82" s="15"/>
    </row>
    <row r="83" spans="1:28" ht="18.75" customHeight="1">
      <c r="A83" s="11" t="s">
        <v>100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3">
        <v>0</v>
      </c>
      <c r="Z83" s="3">
        <v>0</v>
      </c>
      <c r="AA83" s="4">
        <v>0</v>
      </c>
      <c r="AB83" s="15"/>
    </row>
    <row r="84" spans="1:28" ht="18.75" customHeight="1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  <c r="AA84" s="4"/>
      <c r="AB84" s="15"/>
    </row>
    <row r="85" spans="1:28" s="33" customFormat="1" ht="18.75" customHeight="1">
      <c r="A85" s="31" t="s">
        <v>101</v>
      </c>
      <c r="B85" s="37">
        <f>SUM(B86)</f>
        <v>0</v>
      </c>
      <c r="C85" s="37">
        <f aca="true" t="shared" si="17" ref="C85:AA85">SUM(C86)</f>
        <v>0</v>
      </c>
      <c r="D85" s="37">
        <f t="shared" si="17"/>
        <v>0</v>
      </c>
      <c r="E85" s="37">
        <f t="shared" si="17"/>
        <v>0</v>
      </c>
      <c r="F85" s="37">
        <f t="shared" si="17"/>
        <v>0</v>
      </c>
      <c r="G85" s="37">
        <f t="shared" si="17"/>
        <v>0</v>
      </c>
      <c r="H85" s="37">
        <f t="shared" si="17"/>
        <v>0</v>
      </c>
      <c r="I85" s="37">
        <f t="shared" si="17"/>
        <v>0</v>
      </c>
      <c r="J85" s="37">
        <f t="shared" si="17"/>
        <v>0</v>
      </c>
      <c r="K85" s="37">
        <f t="shared" si="17"/>
        <v>0</v>
      </c>
      <c r="L85" s="37">
        <f t="shared" si="17"/>
        <v>0</v>
      </c>
      <c r="M85" s="37">
        <f t="shared" si="17"/>
        <v>0</v>
      </c>
      <c r="N85" s="37">
        <f t="shared" si="17"/>
        <v>0</v>
      </c>
      <c r="O85" s="37">
        <f t="shared" si="17"/>
        <v>0</v>
      </c>
      <c r="P85" s="37">
        <f t="shared" si="17"/>
        <v>0</v>
      </c>
      <c r="Q85" s="37">
        <f t="shared" si="17"/>
        <v>0</v>
      </c>
      <c r="R85" s="37">
        <f t="shared" si="17"/>
        <v>0</v>
      </c>
      <c r="S85" s="37">
        <f t="shared" si="17"/>
        <v>0</v>
      </c>
      <c r="T85" s="37">
        <f t="shared" si="17"/>
        <v>0</v>
      </c>
      <c r="U85" s="37">
        <f t="shared" si="17"/>
        <v>0</v>
      </c>
      <c r="V85" s="37">
        <f t="shared" si="17"/>
        <v>0</v>
      </c>
      <c r="W85" s="37">
        <f t="shared" si="17"/>
        <v>0</v>
      </c>
      <c r="X85" s="37">
        <f t="shared" si="17"/>
        <v>0</v>
      </c>
      <c r="Y85" s="37">
        <f t="shared" si="17"/>
        <v>0</v>
      </c>
      <c r="Z85" s="37">
        <f t="shared" si="17"/>
        <v>0</v>
      </c>
      <c r="AA85" s="42">
        <f t="shared" si="17"/>
        <v>0</v>
      </c>
      <c r="AB85" s="32"/>
    </row>
    <row r="86" spans="1:28" ht="18.75" customHeight="1">
      <c r="A86" s="14" t="s">
        <v>102</v>
      </c>
      <c r="B86" s="39">
        <f>SUM(C86:D86)</f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40">
        <v>0</v>
      </c>
      <c r="Z86" s="40">
        <v>0</v>
      </c>
      <c r="AA86" s="41">
        <v>0</v>
      </c>
      <c r="AB86" s="15"/>
    </row>
    <row r="87" spans="1:28" ht="12">
      <c r="A87" s="34"/>
      <c r="B87" s="34"/>
      <c r="C87" s="34"/>
      <c r="D87" s="34"/>
      <c r="E87" s="35"/>
      <c r="F87" s="48"/>
      <c r="G87" s="48"/>
      <c r="H87" s="48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15"/>
    </row>
    <row r="88" spans="6:8" ht="12">
      <c r="F88" s="48"/>
      <c r="G88" s="48"/>
      <c r="H88" s="48"/>
    </row>
    <row r="89" spans="6:8" ht="12">
      <c r="F89" s="48"/>
      <c r="G89" s="48"/>
      <c r="H89" s="48"/>
    </row>
    <row r="90" spans="6:8" ht="12">
      <c r="F90" s="48"/>
      <c r="G90" s="48"/>
      <c r="H90" s="48"/>
    </row>
    <row r="91" spans="6:8" ht="12">
      <c r="F91" s="48"/>
      <c r="G91" s="48"/>
      <c r="H91" s="48"/>
    </row>
    <row r="92" spans="6:8" ht="12">
      <c r="F92" s="48"/>
      <c r="G92" s="48"/>
      <c r="H92" s="48"/>
    </row>
    <row r="93" spans="6:8" ht="12">
      <c r="F93" s="48"/>
      <c r="G93" s="48"/>
      <c r="H93" s="48"/>
    </row>
  </sheetData>
  <sheetProtection/>
  <mergeCells count="5">
    <mergeCell ref="A2:C2"/>
    <mergeCell ref="M5:N6"/>
    <mergeCell ref="O4:P6"/>
    <mergeCell ref="K4:L4"/>
    <mergeCell ref="B3:D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2013-10-21T07:05:39Z</cp:lastPrinted>
  <dcterms:created xsi:type="dcterms:W3CDTF">2009-12-21T23:44:04Z</dcterms:created>
  <dcterms:modified xsi:type="dcterms:W3CDTF">2014-02-13T09:51:17Z</dcterms:modified>
  <cp:category/>
  <cp:version/>
  <cp:contentType/>
  <cp:contentStatus/>
</cp:coreProperties>
</file>