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NO2自排局" sheetId="1" r:id="rId1"/>
    <sheet name="NO2一般局" sheetId="2" r:id="rId2"/>
  </sheets>
  <definedNames>
    <definedName name="_xlnm.Print_Area" localSheetId="0">'NO2自排局'!$A$1:$T$47</definedName>
  </definedNames>
  <calcPr fullCalcOnLoad="1"/>
</workbook>
</file>

<file path=xl/sharedStrings.xml><?xml version="1.0" encoding="utf-8"?>
<sst xmlns="http://schemas.openxmlformats.org/spreadsheetml/2006/main" count="1113" uniqueCount="297">
  <si>
    <t xml:space="preserve">  二酸化窒素環境基準：1時間値の1日平均値が0.04ppmから0.06ppmまでのｿﾞｰﾝ内又はそれ以下であること。</t>
  </si>
  <si>
    <t xml:space="preserve">  二酸化窒素千葉県環境目標値：日平均値の年間98%値が0.04ppm以下であること。</t>
  </si>
  <si>
    <r>
      <t>（一般局ＮＯ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</si>
  <si>
    <t>地　　域</t>
  </si>
  <si>
    <t>用</t>
  </si>
  <si>
    <t>21年度</t>
  </si>
  <si>
    <t>22年度</t>
  </si>
  <si>
    <t>23年度</t>
  </si>
  <si>
    <t>24年度</t>
  </si>
  <si>
    <t>25年度</t>
  </si>
  <si>
    <t>途</t>
  </si>
  <si>
    <t>１日平均</t>
  </si>
  <si>
    <t>環境</t>
  </si>
  <si>
    <t>県環境</t>
  </si>
  <si>
    <t>市町</t>
  </si>
  <si>
    <t>No</t>
  </si>
  <si>
    <t>測定局</t>
  </si>
  <si>
    <t>地</t>
  </si>
  <si>
    <t>値の年間</t>
  </si>
  <si>
    <t>基準</t>
  </si>
  <si>
    <t>目標値</t>
  </si>
  <si>
    <t>域</t>
  </si>
  <si>
    <t>98%値</t>
  </si>
  <si>
    <t>との</t>
  </si>
  <si>
    <t>(ppm)</t>
  </si>
  <si>
    <t>比較</t>
  </si>
  <si>
    <t>野田</t>
  </si>
  <si>
    <t>野田市</t>
  </si>
  <si>
    <t>野田桐ケ作</t>
  </si>
  <si>
    <t>住</t>
  </si>
  <si>
    <t>○</t>
  </si>
  <si>
    <t>野田市野田</t>
  </si>
  <si>
    <t>東　葛</t>
  </si>
  <si>
    <t>流山市</t>
  </si>
  <si>
    <t>流山平和台</t>
  </si>
  <si>
    <t>住</t>
  </si>
  <si>
    <t>柏市</t>
  </si>
  <si>
    <t>柏永楽台</t>
  </si>
  <si>
    <t>×</t>
  </si>
  <si>
    <t>柏大室</t>
  </si>
  <si>
    <t>松戸市</t>
  </si>
  <si>
    <t>松戸根本</t>
  </si>
  <si>
    <t>商</t>
  </si>
  <si>
    <t>松戸五香</t>
  </si>
  <si>
    <t>松戸二ツ木</t>
  </si>
  <si>
    <t>葛　　　　　　　　　　南</t>
  </si>
  <si>
    <t>市川市</t>
  </si>
  <si>
    <t>市川新田</t>
  </si>
  <si>
    <t>市川二俣</t>
  </si>
  <si>
    <t>準工</t>
  </si>
  <si>
    <t>市川大野</t>
  </si>
  <si>
    <t>市川本八幡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</si>
  <si>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</si>
  <si>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</si>
  <si>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</si>
  <si>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</si>
  <si>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</si>
  <si>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</si>
  <si>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</si>
  <si>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</si>
  <si>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</si>
  <si>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</si>
  <si>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</si>
  <si>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</si>
  <si>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船橋若松</t>
  </si>
  <si>
    <t>（0.051）</t>
  </si>
  <si>
    <t>(○）</t>
  </si>
  <si>
    <t>(×）</t>
  </si>
  <si>
    <t>船橋南本町</t>
  </si>
  <si>
    <t>鎌ケ谷市</t>
  </si>
  <si>
    <t>鎌ケ谷軽井沢</t>
  </si>
  <si>
    <t>未</t>
  </si>
  <si>
    <t>八千代市</t>
  </si>
  <si>
    <t>八千代高津</t>
  </si>
  <si>
    <t>八千代米本</t>
  </si>
  <si>
    <t>習志野市</t>
  </si>
  <si>
    <t>習志野鷺沼</t>
  </si>
  <si>
    <t>習志野東習志野</t>
  </si>
  <si>
    <t>習志野谷津</t>
  </si>
  <si>
    <t>千　　　　　　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</si>
  <si>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</si>
  <si>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</si>
  <si>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</si>
  <si>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</si>
  <si>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</si>
  <si>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</si>
  <si>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</si>
  <si>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</si>
  <si>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千葉寒川</t>
  </si>
  <si>
    <t>千葉今井</t>
  </si>
  <si>
    <t>千葉蘇我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</si>
  <si>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</si>
  <si>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</si>
  <si>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</si>
  <si>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</si>
  <si>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</si>
  <si>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</si>
  <si>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</si>
  <si>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佐倉井野</t>
  </si>
  <si>
    <t>佐倉直弥</t>
  </si>
  <si>
    <t>市　　原</t>
  </si>
  <si>
    <t>市原市</t>
  </si>
  <si>
    <t>市原八幡</t>
  </si>
  <si>
    <t>市原五井</t>
  </si>
  <si>
    <t>住</t>
  </si>
  <si>
    <t>市原姉崎</t>
  </si>
  <si>
    <t>市原廿五里</t>
  </si>
  <si>
    <t>市原潤井戸</t>
  </si>
  <si>
    <t>市原辰巳台</t>
  </si>
  <si>
    <t>市原有秋</t>
  </si>
  <si>
    <t>市原松崎</t>
  </si>
  <si>
    <t>市原岩崎西</t>
  </si>
  <si>
    <t>市原郡本</t>
  </si>
  <si>
    <t>市原平野</t>
  </si>
  <si>
    <t>その他</t>
  </si>
  <si>
    <t>市原奉免</t>
  </si>
  <si>
    <t>市　　原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</si>
  <si>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</si>
  <si>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</si>
  <si>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</si>
  <si>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</si>
  <si>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</si>
  <si>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</si>
  <si>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</si>
  <si>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</si>
  <si>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</si>
  <si>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　　　　　　　　津</t>
  </si>
  <si>
    <t>木更津市</t>
  </si>
  <si>
    <t>木更津中央</t>
  </si>
  <si>
    <t>木更津畔戸</t>
  </si>
  <si>
    <t>木更津清見台</t>
  </si>
  <si>
    <t>木更津畑沢</t>
  </si>
  <si>
    <t>木更津真里谷</t>
  </si>
  <si>
    <t>君津市</t>
  </si>
  <si>
    <t>君津久保</t>
  </si>
  <si>
    <t>君津坂田</t>
  </si>
  <si>
    <t>君津宮下</t>
  </si>
  <si>
    <t>(0.020)</t>
  </si>
  <si>
    <t>（○）</t>
  </si>
  <si>
    <t>(0.021)</t>
  </si>
  <si>
    <t>（○）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</si>
  <si>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</si>
  <si>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</si>
  <si>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</si>
  <si>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</si>
  <si>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</si>
  <si>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</si>
  <si>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</si>
  <si>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富津市富津</t>
  </si>
  <si>
    <t>富津小久保</t>
  </si>
  <si>
    <t>富津鶴岡</t>
  </si>
  <si>
    <t>富津岩坂</t>
  </si>
  <si>
    <t>富津大堀</t>
  </si>
  <si>
    <t>富津金谷</t>
  </si>
  <si>
    <t>北　総</t>
  </si>
  <si>
    <t>香取市</t>
  </si>
  <si>
    <t>香取府馬</t>
  </si>
  <si>
    <t>香取大倉</t>
  </si>
  <si>
    <t>香取新島</t>
  </si>
  <si>
    <t>香取羽根川</t>
  </si>
  <si>
    <t>住</t>
  </si>
  <si>
    <t>銚子市</t>
  </si>
  <si>
    <t>銚子唐子</t>
  </si>
  <si>
    <t>成　田</t>
  </si>
  <si>
    <t>成田市</t>
  </si>
  <si>
    <t>成田大清水</t>
  </si>
  <si>
    <t>未</t>
  </si>
  <si>
    <t>成田幡谷</t>
  </si>
  <si>
    <t>成田加良部</t>
  </si>
  <si>
    <t>成田奈土</t>
  </si>
  <si>
    <t>芝山町</t>
  </si>
  <si>
    <t>芝山山田</t>
  </si>
  <si>
    <t>印西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</si>
  <si>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</si>
  <si>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</si>
  <si>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</si>
  <si>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</si>
  <si>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</si>
  <si>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</si>
  <si>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</si>
  <si>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</si>
  <si>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</si>
  <si>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</si>
  <si>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</si>
  <si>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</si>
  <si>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</si>
  <si>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</si>
  <si>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</si>
  <si>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</si>
  <si>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</si>
  <si>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長生・夷隅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</si>
  <si>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</si>
  <si>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</si>
  <si>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</si>
  <si>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</si>
  <si>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</si>
  <si>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</si>
  <si>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</si>
  <si>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</si>
  <si>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</si>
  <si>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</si>
  <si>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</si>
  <si>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　止　局</t>
  </si>
  <si>
    <t>柏市柏</t>
  </si>
  <si>
    <t>千葉市</t>
  </si>
  <si>
    <t>千葉天台</t>
  </si>
  <si>
    <t>千葉桜木</t>
  </si>
  <si>
    <t>千葉生実</t>
  </si>
  <si>
    <t>千葉末広</t>
  </si>
  <si>
    <t>千葉松ケ丘</t>
  </si>
  <si>
    <t>千葉白旗</t>
  </si>
  <si>
    <t>千葉浜野</t>
  </si>
  <si>
    <t>（備考）</t>
  </si>
  <si>
    <t>１．環境基準との比較：</t>
  </si>
  <si>
    <t>○は環境基準達成局（１日平均値の年間98％値が0.060ppm以下の測定局）　×は環境基準未達成局</t>
  </si>
  <si>
    <t>２．県環境目標値との比較：</t>
  </si>
  <si>
    <t>○は県環境目標値達成局（日平均値の年間98％値が0.040ppm以下の測定局）　×は県環境目標値未達成局</t>
  </si>
  <si>
    <t>３．余白は未測定，（　）は年間の測定時間が6,000時間未満</t>
  </si>
  <si>
    <t>４．松戸二ツ木局は、平成21年8月6日に北約40ｍ「小金南中学校敷地内」に移設した。</t>
  </si>
  <si>
    <t xml:space="preserve">  二酸化窒素千葉県環境目標値：日平均値の年間98%値が0.04ppm以下であること。</t>
  </si>
  <si>
    <r>
      <t>（自排局ＮＯ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</si>
  <si>
    <t>地　域</t>
  </si>
  <si>
    <t>21年度</t>
  </si>
  <si>
    <t>22年度</t>
  </si>
  <si>
    <t>23年度</t>
  </si>
  <si>
    <t>24年度</t>
  </si>
  <si>
    <t>25年度</t>
  </si>
  <si>
    <t>市町</t>
  </si>
  <si>
    <t>No</t>
  </si>
  <si>
    <t>野田</t>
  </si>
  <si>
    <t>野田市</t>
  </si>
  <si>
    <t>野田宮崎</t>
  </si>
  <si>
    <t>未</t>
  </si>
  <si>
    <t>東　葛</t>
  </si>
  <si>
    <t>流山市</t>
  </si>
  <si>
    <t>流山若葉台</t>
  </si>
  <si>
    <t>柏市</t>
  </si>
  <si>
    <t>柏旭</t>
  </si>
  <si>
    <t>住</t>
  </si>
  <si>
    <t>(0.050)</t>
  </si>
  <si>
    <t>(○）</t>
  </si>
  <si>
    <t>(×）</t>
  </si>
  <si>
    <t>柏西原</t>
  </si>
  <si>
    <t>柏大津ケ丘</t>
  </si>
  <si>
    <t>松戸市</t>
  </si>
  <si>
    <t>松戸上本郷</t>
  </si>
  <si>
    <t>葛　　南</t>
  </si>
  <si>
    <t>市川市</t>
  </si>
  <si>
    <t>市川市市川</t>
  </si>
  <si>
    <t>市川行徳</t>
  </si>
  <si>
    <t>市川若宮</t>
  </si>
  <si>
    <t>浦安市</t>
  </si>
  <si>
    <t>浦安美浜</t>
  </si>
  <si>
    <t>船橋市</t>
  </si>
  <si>
    <t>船橋海神</t>
  </si>
  <si>
    <t>船橋日の出</t>
  </si>
  <si>
    <t>鎌ケ谷市</t>
  </si>
  <si>
    <t>鎌ケ谷初富</t>
  </si>
  <si>
    <t>その他</t>
  </si>
  <si>
    <t>八千代市</t>
  </si>
  <si>
    <t>八千代村上</t>
  </si>
  <si>
    <t>習志野市</t>
  </si>
  <si>
    <t>習志野秋津</t>
  </si>
  <si>
    <t>千　　葉</t>
  </si>
  <si>
    <t>千葉市</t>
  </si>
  <si>
    <t>千葉千葉港</t>
  </si>
  <si>
    <t>千葉千草台</t>
  </si>
  <si>
    <t>千葉中央</t>
  </si>
  <si>
    <t>佐倉市</t>
  </si>
  <si>
    <t>佐倉山王</t>
  </si>
  <si>
    <t>住</t>
  </si>
  <si>
    <t>市原</t>
  </si>
  <si>
    <t>市原市</t>
  </si>
  <si>
    <t>市原五井自排</t>
  </si>
  <si>
    <t>袖ケ浦市</t>
  </si>
  <si>
    <t>袖ケ浦福王台</t>
  </si>
  <si>
    <t>袖ケ浦大曽根</t>
  </si>
  <si>
    <t>君津</t>
  </si>
  <si>
    <t>木更津市</t>
  </si>
  <si>
    <t>木更津請西</t>
  </si>
  <si>
    <t>木更津牛袋</t>
  </si>
  <si>
    <t>成田</t>
  </si>
  <si>
    <t>成田市</t>
  </si>
  <si>
    <t>成田花崎</t>
  </si>
  <si>
    <t>廃止局</t>
  </si>
  <si>
    <t>千葉市</t>
  </si>
  <si>
    <t>千葉幕張西</t>
  </si>
  <si>
    <t>１．環境基準との比較：</t>
  </si>
  <si>
    <t>○は環境基準達成局（１日平均値の年間98％値が0.060ppm以下の測定局）　×は環境基準未達成局</t>
  </si>
  <si>
    <t>２．県環境目標値との比較：</t>
  </si>
  <si>
    <t>○は県環境目標値達成局（日平均値の年間98％値が0.040ppm以下の測定局）　×は県環境目標値未達成局</t>
  </si>
  <si>
    <t>３．余白は未測定、（   ）は年間の測定時間が6,000時間未満</t>
  </si>
  <si>
    <t>自排局</t>
  </si>
  <si>
    <t>合計</t>
  </si>
  <si>
    <t>SO2</t>
  </si>
  <si>
    <t>局数</t>
  </si>
  <si>
    <t>二酸化窒素濃度測定結果と環境基準との比較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</si>
</sst>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0_);[Red]\(0.000\)"/>
    <numFmt numFmtId="179" formatCode="0.000_);\(0.0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20"/>
      <name val="明朝"/>
      <family val="1"/>
    </font>
    <font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6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76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>
      <alignment vertical="center"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176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 applyProtection="1">
      <alignment horizontal="left" vertical="center"/>
      <protection/>
    </xf>
    <xf numFmtId="176" fontId="5" fillId="0" borderId="2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6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176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vertical="center"/>
    </xf>
    <xf numFmtId="0" fontId="5" fillId="0" borderId="57" xfId="0" applyFont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176" fontId="5" fillId="0" borderId="58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4" xfId="0" applyFont="1" applyBorder="1" applyAlignment="1">
      <alignment vertical="center"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176" fontId="5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76" fontId="5" fillId="0" borderId="74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/>
    </xf>
    <xf numFmtId="176" fontId="5" fillId="0" borderId="7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176" fontId="7" fillId="0" borderId="79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76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  <protection/>
    </xf>
    <xf numFmtId="176" fontId="7" fillId="0" borderId="82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50" xfId="0" applyFont="1" applyBorder="1" applyAlignment="1" applyProtection="1">
      <alignment horizontal="center" vertical="center"/>
      <protection/>
    </xf>
    <xf numFmtId="176" fontId="7" fillId="0" borderId="51" xfId="0" applyNumberFormat="1" applyFont="1" applyBorder="1" applyAlignment="1">
      <alignment horizontal="center" vertical="center"/>
    </xf>
    <xf numFmtId="0" fontId="5" fillId="0" borderId="72" xfId="0" applyFont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>
      <alignment horizontal="center" vertical="center"/>
    </xf>
    <xf numFmtId="176" fontId="7" fillId="0" borderId="91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/>
    </xf>
    <xf numFmtId="49" fontId="7" fillId="0" borderId="95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/>
    </xf>
    <xf numFmtId="176" fontId="7" fillId="0" borderId="58" xfId="0" applyNumberFormat="1" applyFont="1" applyBorder="1" applyAlignment="1">
      <alignment horizontal="center"/>
    </xf>
    <xf numFmtId="176" fontId="7" fillId="0" borderId="78" xfId="0" applyNumberFormat="1" applyFont="1" applyBorder="1" applyAlignment="1">
      <alignment horizontal="center"/>
    </xf>
    <xf numFmtId="176" fontId="7" fillId="0" borderId="44" xfId="0" applyNumberFormat="1" applyFont="1" applyBorder="1" applyAlignment="1">
      <alignment horizontal="center"/>
    </xf>
    <xf numFmtId="176" fontId="5" fillId="0" borderId="84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96" xfId="0" applyFont="1" applyBorder="1" applyAlignment="1" applyProtection="1">
      <alignment horizontal="center" vertical="center" shrinkToFit="1"/>
      <protection/>
    </xf>
    <xf numFmtId="0" fontId="5" fillId="0" borderId="97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5" fillId="0" borderId="98" xfId="0" applyFont="1" applyBorder="1" applyAlignment="1" applyProtection="1">
      <alignment horizontal="center" vertical="center" shrinkToFit="1"/>
      <protection/>
    </xf>
    <xf numFmtId="0" fontId="5" fillId="0" borderId="98" xfId="0" applyFont="1" applyBorder="1" applyAlignment="1">
      <alignment vertical="center"/>
    </xf>
    <xf numFmtId="0" fontId="5" fillId="0" borderId="98" xfId="0" applyFont="1" applyBorder="1" applyAlignment="1" applyProtection="1">
      <alignment horizontal="left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176" fontId="5" fillId="0" borderId="99" xfId="0" applyNumberFormat="1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176" fontId="5" fillId="0" borderId="102" xfId="0" applyNumberFormat="1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176" fontId="7" fillId="0" borderId="103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176" fontId="7" fillId="0" borderId="99" xfId="0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5" fillId="0" borderId="96" xfId="0" applyFont="1" applyBorder="1" applyAlignment="1" applyProtection="1">
      <alignment horizontal="left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176" fontId="5" fillId="0" borderId="106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176" fontId="5" fillId="0" borderId="109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176" fontId="7" fillId="0" borderId="110" xfId="0" applyNumberFormat="1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176" fontId="7" fillId="0" borderId="106" xfId="0" applyNumberFormat="1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68" xfId="0" applyFont="1" applyBorder="1" applyAlignment="1" applyProtection="1">
      <alignment horizontal="center" vertical="center" shrinkToFit="1"/>
      <protection/>
    </xf>
    <xf numFmtId="49" fontId="5" fillId="0" borderId="68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7" fillId="0" borderId="113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114" xfId="0" applyNumberFormat="1" applyFont="1" applyBorder="1" applyAlignment="1">
      <alignment horizontal="center" vertical="center"/>
    </xf>
    <xf numFmtId="49" fontId="7" fillId="0" borderId="115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178" fontId="5" fillId="0" borderId="26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78" fontId="5" fillId="0" borderId="34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178" fontId="7" fillId="0" borderId="33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178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5" fillId="0" borderId="116" xfId="0" applyFont="1" applyBorder="1" applyAlignment="1" applyProtection="1">
      <alignment horizontal="center" vertical="center"/>
      <protection/>
    </xf>
    <xf numFmtId="0" fontId="5" fillId="0" borderId="117" xfId="0" applyFont="1" applyBorder="1" applyAlignment="1" applyProtection="1">
      <alignment horizontal="center" vertical="center"/>
      <protection/>
    </xf>
    <xf numFmtId="0" fontId="5" fillId="0" borderId="117" xfId="0" applyFont="1" applyBorder="1" applyAlignment="1" applyProtection="1">
      <alignment horizontal="right" vertical="center"/>
      <protection/>
    </xf>
    <xf numFmtId="0" fontId="5" fillId="0" borderId="117" xfId="0" applyFont="1" applyBorder="1" applyAlignment="1" applyProtection="1">
      <alignment vertical="center"/>
      <protection/>
    </xf>
    <xf numFmtId="178" fontId="5" fillId="0" borderId="118" xfId="0" applyNumberFormat="1" applyFont="1" applyBorder="1" applyAlignment="1" applyProtection="1">
      <alignment horizontal="center" vertical="center"/>
      <protection/>
    </xf>
    <xf numFmtId="0" fontId="5" fillId="0" borderId="119" xfId="0" applyFont="1" applyBorder="1" applyAlignment="1" applyProtection="1">
      <alignment horizontal="center" vertical="center"/>
      <protection/>
    </xf>
    <xf numFmtId="0" fontId="5" fillId="0" borderId="120" xfId="0" applyFont="1" applyBorder="1" applyAlignment="1" applyProtection="1">
      <alignment horizontal="center" vertical="center"/>
      <protection/>
    </xf>
    <xf numFmtId="178" fontId="5" fillId="0" borderId="121" xfId="0" applyNumberFormat="1" applyFont="1" applyBorder="1" applyAlignment="1" applyProtection="1">
      <alignment horizontal="center" vertical="center"/>
      <protection/>
    </xf>
    <xf numFmtId="0" fontId="7" fillId="0" borderId="122" xfId="0" applyFont="1" applyBorder="1" applyAlignment="1" applyProtection="1">
      <alignment horizontal="center" vertical="center"/>
      <protection/>
    </xf>
    <xf numFmtId="178" fontId="7" fillId="0" borderId="118" xfId="0" applyNumberFormat="1" applyFont="1" applyBorder="1" applyAlignment="1" applyProtection="1">
      <alignment horizontal="center" vertical="center"/>
      <protection/>
    </xf>
    <xf numFmtId="0" fontId="7" fillId="0" borderId="119" xfId="0" applyFont="1" applyBorder="1" applyAlignment="1" applyProtection="1">
      <alignment horizontal="center" vertical="center"/>
      <protection/>
    </xf>
    <xf numFmtId="0" fontId="7" fillId="0" borderId="120" xfId="0" applyFont="1" applyBorder="1" applyAlignment="1" applyProtection="1">
      <alignment horizontal="center" vertical="center"/>
      <protection/>
    </xf>
    <xf numFmtId="178" fontId="7" fillId="0" borderId="121" xfId="0" applyNumberFormat="1" applyFont="1" applyBorder="1" applyAlignment="1" applyProtection="1">
      <alignment horizontal="center" vertical="center"/>
      <protection/>
    </xf>
    <xf numFmtId="0" fontId="7" fillId="0" borderId="12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178" fontId="5" fillId="0" borderId="22" xfId="0" applyNumberFormat="1" applyFont="1" applyBorder="1" applyAlignment="1" applyProtection="1">
      <alignment horizontal="center" vertical="center"/>
      <protection/>
    </xf>
    <xf numFmtId="178" fontId="5" fillId="0" borderId="25" xfId="0" applyNumberFormat="1" applyFont="1" applyBorder="1" applyAlignment="1" applyProtection="1">
      <alignment horizontal="center" vertical="center"/>
      <protection/>
    </xf>
    <xf numFmtId="178" fontId="7" fillId="0" borderId="22" xfId="0" applyNumberFormat="1" applyFont="1" applyBorder="1" applyAlignment="1" applyProtection="1">
      <alignment horizontal="center" vertical="center"/>
      <protection/>
    </xf>
    <xf numFmtId="178" fontId="7" fillId="0" borderId="25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right" vertical="center"/>
      <protection/>
    </xf>
    <xf numFmtId="0" fontId="5" fillId="0" borderId="56" xfId="0" applyFont="1" applyBorder="1" applyAlignment="1" applyProtection="1">
      <alignment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179" fontId="7" fillId="0" borderId="20" xfId="0" applyNumberFormat="1" applyFont="1" applyBorder="1" applyAlignment="1" applyProtection="1">
      <alignment horizontal="center" vertical="center"/>
      <protection/>
    </xf>
    <xf numFmtId="179" fontId="7" fillId="0" borderId="18" xfId="0" applyNumberFormat="1" applyFont="1" applyBorder="1" applyAlignment="1" applyProtection="1">
      <alignment horizontal="center" vertical="center"/>
      <protection/>
    </xf>
    <xf numFmtId="0" fontId="5" fillId="0" borderId="50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center" vertical="center"/>
    </xf>
    <xf numFmtId="178" fontId="7" fillId="0" borderId="55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vertical="center"/>
      <protection/>
    </xf>
    <xf numFmtId="178" fontId="5" fillId="0" borderId="78" xfId="0" applyNumberFormat="1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178" fontId="5" fillId="0" borderId="44" xfId="0" applyNumberFormat="1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178" fontId="7" fillId="0" borderId="78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178" fontId="7" fillId="0" borderId="44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right" vertical="center"/>
      <protection/>
    </xf>
    <xf numFmtId="0" fontId="5" fillId="0" borderId="64" xfId="0" applyFont="1" applyBorder="1" applyAlignment="1" applyProtection="1">
      <alignment vertical="center"/>
      <protection/>
    </xf>
    <xf numFmtId="178" fontId="5" fillId="0" borderId="74" xfId="0" applyNumberFormat="1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178" fontId="5" fillId="0" borderId="65" xfId="0" applyNumberFormat="1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178" fontId="7" fillId="0" borderId="74" xfId="0" applyNumberFormat="1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178" fontId="7" fillId="0" borderId="65" xfId="0" applyNumberFormat="1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right" vertical="center"/>
      <protection/>
    </xf>
    <xf numFmtId="0" fontId="5" fillId="0" borderId="57" xfId="0" applyFont="1" applyBorder="1" applyAlignment="1" applyProtection="1">
      <alignment vertical="center"/>
      <protection/>
    </xf>
    <xf numFmtId="178" fontId="5" fillId="0" borderId="71" xfId="0" applyNumberFormat="1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178" fontId="5" fillId="0" borderId="58" xfId="0" applyNumberFormat="1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178" fontId="7" fillId="0" borderId="71" xfId="0" applyNumberFormat="1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178" fontId="7" fillId="0" borderId="58" xfId="0" applyNumberFormat="1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right" vertical="center"/>
      <protection/>
    </xf>
    <xf numFmtId="0" fontId="5" fillId="0" borderId="72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178" fontId="5" fillId="0" borderId="92" xfId="0" applyNumberFormat="1" applyFont="1" applyBorder="1" applyAlignment="1" applyProtection="1">
      <alignment horizontal="center" vertical="center"/>
      <protection/>
    </xf>
    <xf numFmtId="0" fontId="5" fillId="0" borderId="86" xfId="0" applyFont="1" applyBorder="1" applyAlignment="1" applyProtection="1">
      <alignment horizontal="center" vertical="center"/>
      <protection/>
    </xf>
    <xf numFmtId="0" fontId="5" fillId="0" borderId="87" xfId="0" applyFont="1" applyBorder="1" applyAlignment="1" applyProtection="1">
      <alignment horizontal="center" vertical="center"/>
      <protection/>
    </xf>
    <xf numFmtId="178" fontId="5" fillId="0" borderId="90" xfId="0" applyNumberFormat="1" applyFont="1" applyBorder="1" applyAlignment="1" applyProtection="1">
      <alignment horizontal="center" vertical="center"/>
      <protection/>
    </xf>
    <xf numFmtId="0" fontId="7" fillId="0" borderId="88" xfId="0" applyFont="1" applyBorder="1" applyAlignment="1" applyProtection="1">
      <alignment horizontal="center" vertical="center"/>
      <protection/>
    </xf>
    <xf numFmtId="178" fontId="7" fillId="0" borderId="92" xfId="0" applyNumberFormat="1" applyFont="1" applyBorder="1" applyAlignment="1" applyProtection="1">
      <alignment horizontal="center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178" fontId="7" fillId="0" borderId="90" xfId="0" applyNumberFormat="1" applyFont="1" applyBorder="1" applyAlignment="1" applyProtection="1">
      <alignment horizontal="center" vertical="center"/>
      <protection/>
    </xf>
    <xf numFmtId="0" fontId="7" fillId="0" borderId="89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right" vertical="center"/>
      <protection/>
    </xf>
    <xf numFmtId="0" fontId="5" fillId="0" borderId="96" xfId="0" applyFont="1" applyBorder="1" applyAlignment="1" applyProtection="1">
      <alignment vertical="center"/>
      <protection/>
    </xf>
    <xf numFmtId="178" fontId="5" fillId="0" borderId="110" xfId="0" applyNumberFormat="1" applyFont="1" applyBorder="1" applyAlignment="1" applyProtection="1">
      <alignment horizontal="center" vertical="center"/>
      <protection/>
    </xf>
    <xf numFmtId="0" fontId="5" fillId="0" borderId="107" xfId="0" applyFont="1" applyBorder="1" applyAlignment="1" applyProtection="1">
      <alignment horizontal="center" vertical="center"/>
      <protection/>
    </xf>
    <xf numFmtId="0" fontId="5" fillId="0" borderId="111" xfId="0" applyFont="1" applyBorder="1" applyAlignment="1" applyProtection="1">
      <alignment horizontal="center" vertical="center"/>
      <protection/>
    </xf>
    <xf numFmtId="178" fontId="5" fillId="0" borderId="106" xfId="0" applyNumberFormat="1" applyFont="1" applyBorder="1" applyAlignment="1" applyProtection="1">
      <alignment horizontal="center" vertical="center"/>
      <protection/>
    </xf>
    <xf numFmtId="0" fontId="7" fillId="0" borderId="108" xfId="0" applyFont="1" applyBorder="1" applyAlignment="1" applyProtection="1">
      <alignment horizontal="center" vertical="center"/>
      <protection/>
    </xf>
    <xf numFmtId="178" fontId="7" fillId="0" borderId="110" xfId="0" applyNumberFormat="1" applyFont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center" vertical="center"/>
      <protection/>
    </xf>
    <xf numFmtId="178" fontId="7" fillId="0" borderId="106" xfId="0" applyNumberFormat="1" applyFont="1" applyBorder="1" applyAlignment="1" applyProtection="1">
      <alignment horizontal="center" vertical="center"/>
      <protection/>
    </xf>
    <xf numFmtId="0" fontId="7" fillId="0" borderId="112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vertical="center"/>
      <protection/>
    </xf>
    <xf numFmtId="178" fontId="5" fillId="0" borderId="55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5" fillId="0" borderId="51" xfId="0" applyNumberFormat="1" applyFont="1" applyBorder="1" applyAlignment="1" applyProtection="1">
      <alignment horizontal="center" vertical="center"/>
      <protection/>
    </xf>
    <xf numFmtId="178" fontId="7" fillId="0" borderId="55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78" fontId="7" fillId="0" borderId="51" xfId="0" applyNumberFormat="1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right" vertical="center"/>
      <protection/>
    </xf>
    <xf numFmtId="0" fontId="5" fillId="0" borderId="82" xfId="0" applyFont="1" applyBorder="1" applyAlignment="1" applyProtection="1">
      <alignment vertical="center"/>
      <protection/>
    </xf>
    <xf numFmtId="178" fontId="5" fillId="0" borderId="79" xfId="0" applyNumberFormat="1" applyFont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178" fontId="5" fillId="0" borderId="84" xfId="0" applyNumberFormat="1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178" fontId="7" fillId="0" borderId="79" xfId="0" applyNumberFormat="1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/>
      <protection/>
    </xf>
    <xf numFmtId="178" fontId="7" fillId="0" borderId="84" xfId="0" applyNumberFormat="1" applyFont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/>
      <protection/>
    </xf>
    <xf numFmtId="0" fontId="5" fillId="0" borderId="124" xfId="0" applyFont="1" applyBorder="1" applyAlignment="1" applyProtection="1">
      <alignment horizontal="center" vertical="center"/>
      <protection/>
    </xf>
    <xf numFmtId="0" fontId="5" fillId="0" borderId="125" xfId="0" applyFont="1" applyBorder="1" applyAlignment="1">
      <alignment horizontal="center" vertical="center"/>
    </xf>
    <xf numFmtId="0" fontId="5" fillId="0" borderId="125" xfId="0" applyFont="1" applyBorder="1" applyAlignment="1" applyProtection="1">
      <alignment horizontal="right" vertical="center"/>
      <protection/>
    </xf>
    <xf numFmtId="0" fontId="5" fillId="0" borderId="125" xfId="0" applyFont="1" applyBorder="1" applyAlignment="1">
      <alignment vertical="center"/>
    </xf>
    <xf numFmtId="178" fontId="5" fillId="0" borderId="126" xfId="0" applyNumberFormat="1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178" fontId="5" fillId="0" borderId="129" xfId="0" applyNumberFormat="1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178" fontId="7" fillId="0" borderId="126" xfId="0" applyNumberFormat="1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178" fontId="7" fillId="0" borderId="129" xfId="0" applyNumberFormat="1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8" fontId="11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0" fontId="5" fillId="0" borderId="132" xfId="0" applyFont="1" applyBorder="1" applyAlignment="1" applyProtection="1">
      <alignment horizontal="center" vertical="center" textRotation="255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33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4" fillId="0" borderId="133" xfId="0" applyFont="1" applyBorder="1" applyAlignment="1" applyProtection="1">
      <alignment horizontal="center" vertical="center"/>
      <protection/>
    </xf>
    <xf numFmtId="0" fontId="4" fillId="0" borderId="134" xfId="0" applyFont="1" applyBorder="1" applyAlignment="1" applyProtection="1" quotePrefix="1">
      <alignment horizontal="center" vertical="center"/>
      <protection/>
    </xf>
    <xf numFmtId="0" fontId="5" fillId="0" borderId="134" xfId="0" applyFont="1" applyBorder="1" applyAlignment="1" applyProtection="1">
      <alignment horizontal="center" vertical="center" textRotation="255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33" xfId="0" applyFont="1" applyBorder="1" applyAlignment="1" applyProtection="1" quotePrefix="1">
      <alignment horizontal="center" vertical="center" textRotation="255"/>
      <protection/>
    </xf>
    <xf numFmtId="0" fontId="5" fillId="0" borderId="132" xfId="0" applyFont="1" applyBorder="1" applyAlignment="1" applyProtection="1" quotePrefix="1">
      <alignment horizontal="center" vertical="center" textRotation="255"/>
      <protection/>
    </xf>
    <xf numFmtId="0" fontId="5" fillId="0" borderId="134" xfId="0" applyFont="1" applyBorder="1" applyAlignment="1" applyProtection="1" quotePrefix="1">
      <alignment horizontal="center" vertical="center" textRotation="255"/>
      <protection/>
    </xf>
    <xf numFmtId="0" fontId="1" fillId="0" borderId="132" xfId="0" applyFont="1" applyBorder="1" applyAlignment="1">
      <alignment vertical="center" textRotation="255"/>
    </xf>
    <xf numFmtId="0" fontId="1" fillId="0" borderId="135" xfId="0" applyFont="1" applyBorder="1" applyAlignment="1">
      <alignment vertical="center" textRotation="255"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1" xfId="0" applyNumberFormat="1" applyFont="1" applyBorder="1" applyAlignment="1" applyProtection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178" fontId="5" fillId="0" borderId="105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1" fillId="0" borderId="134" xfId="0" applyFont="1" applyBorder="1" applyAlignment="1">
      <alignment vertical="center" textRotation="255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1" fillId="0" borderId="50" xfId="0" applyFont="1" applyBorder="1" applyAlignment="1">
      <alignment horizontal="center" vertical="center" shrinkToFit="1"/>
    </xf>
    <xf numFmtId="0" fontId="9" fillId="0" borderId="133" xfId="0" applyFont="1" applyBorder="1" applyAlignment="1">
      <alignment horizontal="center" vertical="center" textRotation="255"/>
    </xf>
    <xf numFmtId="0" fontId="9" fillId="0" borderId="132" xfId="0" applyFont="1" applyBorder="1" applyAlignment="1">
      <alignment horizontal="center" vertical="center" textRotation="255"/>
    </xf>
    <xf numFmtId="0" fontId="9" fillId="0" borderId="134" xfId="0" applyFont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textRotation="255"/>
    </xf>
    <xf numFmtId="0" fontId="4" fillId="0" borderId="132" xfId="0" applyFont="1" applyBorder="1" applyAlignment="1">
      <alignment horizontal="center" vertical="center" textRotation="255"/>
    </xf>
    <xf numFmtId="0" fontId="4" fillId="0" borderId="134" xfId="0" applyFont="1" applyBorder="1" applyAlignment="1">
      <alignment horizontal="center" vertical="center" textRotation="255"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133" xfId="0" applyFont="1" applyBorder="1" applyAlignment="1">
      <alignment horizontal="center" vertical="center" textRotation="255" readingOrder="1"/>
    </xf>
    <xf numFmtId="0" fontId="5" fillId="0" borderId="132" xfId="0" applyFont="1" applyBorder="1" applyAlignment="1">
      <alignment horizontal="center" vertical="center" textRotation="255" readingOrder="1"/>
    </xf>
    <xf numFmtId="0" fontId="5" fillId="0" borderId="134" xfId="0" applyFont="1" applyBorder="1" applyAlignment="1">
      <alignment horizontal="center" vertical="center" textRotation="255" readingOrder="1"/>
    </xf>
    <xf numFmtId="0" fontId="1" fillId="0" borderId="17" xfId="0" applyFont="1" applyBorder="1" applyAlignment="1">
      <alignment horizontal="center" vertical="center" shrinkToFit="1"/>
    </xf>
    <xf numFmtId="0" fontId="5" fillId="0" borderId="136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8" fillId="0" borderId="136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center" vertical="center" textRotation="255"/>
    </xf>
    <xf numFmtId="0" fontId="5" fillId="0" borderId="135" xfId="0" applyFont="1" applyBorder="1" applyAlignment="1" applyProtection="1">
      <alignment horizontal="center" vertical="center" textRotation="255"/>
      <protection/>
    </xf>
    <xf numFmtId="0" fontId="5" fillId="0" borderId="102" xfId="0" applyFont="1" applyBorder="1" applyAlignment="1" applyProtection="1">
      <alignment horizontal="center" vertical="center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1" fillId="0" borderId="10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7"/>
  <sheetViews>
    <sheetView tabSelected="1" zoomScalePageLayoutView="0" workbookViewId="0" topLeftCell="A19">
      <selection activeCell="C4" sqref="C4"/>
    </sheetView>
  </sheetViews>
  <sheetFormatPr defaultColWidth="8.625" defaultRowHeight="13.5"/>
  <cols>
    <col min="1" max="1" width="5.625" style="410" customWidth="1"/>
    <col min="2" max="2" width="7.75390625" style="411" customWidth="1"/>
    <col min="3" max="3" width="4.625" style="410" customWidth="1"/>
    <col min="4" max="4" width="14.375" style="410" customWidth="1"/>
    <col min="5" max="5" width="5.75390625" style="411" customWidth="1"/>
    <col min="6" max="6" width="7.625" style="412" customWidth="1"/>
    <col min="7" max="7" width="5.875" style="410" customWidth="1"/>
    <col min="8" max="8" width="6.50390625" style="410" customWidth="1"/>
    <col min="9" max="9" width="9.125" style="412" customWidth="1"/>
    <col min="10" max="10" width="5.875" style="410" customWidth="1"/>
    <col min="11" max="11" width="8.125" style="410" customWidth="1"/>
    <col min="12" max="12" width="9.125" style="412" customWidth="1"/>
    <col min="13" max="13" width="5.875" style="410" customWidth="1"/>
    <col min="14" max="14" width="8.125" style="410" customWidth="1"/>
    <col min="15" max="15" width="9.125" style="412" customWidth="1"/>
    <col min="16" max="16" width="5.875" style="410" customWidth="1"/>
    <col min="17" max="17" width="8.125" style="411" customWidth="1"/>
    <col min="18" max="18" width="7.625" style="412" customWidth="1"/>
    <col min="19" max="19" width="4.75390625" style="410" customWidth="1"/>
    <col min="20" max="20" width="8.125" style="411" customWidth="1"/>
    <col min="21" max="21" width="7.625" style="411" bestFit="1" customWidth="1"/>
    <col min="22" max="16384" width="8.625" style="410" customWidth="1"/>
  </cols>
  <sheetData>
    <row r="1" spans="1:20" s="2" customFormat="1" ht="19.5" customHeight="1">
      <c r="A1" s="462" t="s">
        <v>296</v>
      </c>
      <c r="F1" s="3"/>
      <c r="G1" s="3"/>
      <c r="H1" s="3"/>
      <c r="I1" s="3"/>
      <c r="J1" s="3"/>
      <c r="K1" s="3"/>
      <c r="L1" s="3"/>
      <c r="M1" s="4"/>
      <c r="Q1" s="5"/>
      <c r="T1" s="5"/>
    </row>
    <row r="2" spans="1:20" s="2" customFormat="1" ht="9" customHeight="1">
      <c r="A2" s="1"/>
      <c r="G2" s="3"/>
      <c r="I2" s="3"/>
      <c r="J2" s="3"/>
      <c r="K2" s="3"/>
      <c r="L2" s="3"/>
      <c r="M2" s="3"/>
      <c r="N2" s="3"/>
      <c r="O2" s="3"/>
      <c r="P2" s="4"/>
      <c r="T2" s="5"/>
    </row>
    <row r="3" spans="8:20" s="6" customFormat="1" ht="14.25" customHeight="1">
      <c r="H3" s="248" t="s">
        <v>0</v>
      </c>
      <c r="I3" s="8"/>
      <c r="J3" s="8"/>
      <c r="K3" s="8"/>
      <c r="L3" s="8"/>
      <c r="M3" s="8"/>
      <c r="N3" s="101"/>
      <c r="O3" s="101"/>
      <c r="P3" s="101"/>
      <c r="Q3" s="107"/>
      <c r="R3" s="101"/>
      <c r="S3" s="101"/>
      <c r="T3" s="249"/>
    </row>
    <row r="4" spans="8:20" s="6" customFormat="1" ht="14.25" customHeight="1">
      <c r="H4" s="250" t="s">
        <v>219</v>
      </c>
      <c r="I4" s="11"/>
      <c r="J4" s="11"/>
      <c r="K4" s="11"/>
      <c r="L4" s="11"/>
      <c r="M4" s="11"/>
      <c r="N4" s="184"/>
      <c r="O4" s="184"/>
      <c r="P4" s="184"/>
      <c r="Q4" s="76"/>
      <c r="R4" s="184"/>
      <c r="S4" s="184"/>
      <c r="T4" s="251"/>
    </row>
    <row r="5" spans="1:20" s="6" customFormat="1" ht="18" customHeight="1" thickBot="1">
      <c r="A5" s="13"/>
      <c r="B5" s="13"/>
      <c r="C5" s="13"/>
      <c r="D5" s="13"/>
      <c r="Q5" s="14"/>
      <c r="T5" s="14" t="s">
        <v>220</v>
      </c>
    </row>
    <row r="6" spans="1:20" s="6" customFormat="1" ht="13.5" customHeight="1">
      <c r="A6" s="418" t="s">
        <v>221</v>
      </c>
      <c r="B6" s="16"/>
      <c r="C6" s="16"/>
      <c r="D6" s="17"/>
      <c r="E6" s="16" t="s">
        <v>4</v>
      </c>
      <c r="F6" s="430" t="s">
        <v>222</v>
      </c>
      <c r="G6" s="431"/>
      <c r="H6" s="432"/>
      <c r="I6" s="430" t="s">
        <v>223</v>
      </c>
      <c r="J6" s="431"/>
      <c r="K6" s="432"/>
      <c r="L6" s="430" t="s">
        <v>224</v>
      </c>
      <c r="M6" s="431"/>
      <c r="N6" s="432"/>
      <c r="O6" s="431" t="s">
        <v>225</v>
      </c>
      <c r="P6" s="431"/>
      <c r="Q6" s="431"/>
      <c r="R6" s="430" t="s">
        <v>226</v>
      </c>
      <c r="S6" s="431"/>
      <c r="T6" s="433"/>
    </row>
    <row r="7" spans="1:20" s="6" customFormat="1" ht="13.5" customHeight="1">
      <c r="A7" s="428"/>
      <c r="B7" s="18"/>
      <c r="C7" s="18"/>
      <c r="D7" s="19"/>
      <c r="E7" s="18" t="s">
        <v>10</v>
      </c>
      <c r="F7" s="252" t="s">
        <v>11</v>
      </c>
      <c r="G7" s="21" t="s">
        <v>12</v>
      </c>
      <c r="H7" s="22" t="s">
        <v>13</v>
      </c>
      <c r="I7" s="252" t="s">
        <v>11</v>
      </c>
      <c r="J7" s="21" t="s">
        <v>12</v>
      </c>
      <c r="K7" s="22" t="s">
        <v>13</v>
      </c>
      <c r="L7" s="252" t="s">
        <v>11</v>
      </c>
      <c r="M7" s="21" t="s">
        <v>12</v>
      </c>
      <c r="N7" s="22" t="s">
        <v>13</v>
      </c>
      <c r="O7" s="253" t="s">
        <v>11</v>
      </c>
      <c r="P7" s="21" t="s">
        <v>12</v>
      </c>
      <c r="Q7" s="24" t="s">
        <v>13</v>
      </c>
      <c r="R7" s="252" t="s">
        <v>11</v>
      </c>
      <c r="S7" s="21" t="s">
        <v>12</v>
      </c>
      <c r="T7" s="26" t="s">
        <v>13</v>
      </c>
    </row>
    <row r="8" spans="1:20" s="6" customFormat="1" ht="13.5" customHeight="1">
      <c r="A8" s="428"/>
      <c r="B8" s="18" t="s">
        <v>227</v>
      </c>
      <c r="C8" s="18" t="s">
        <v>228</v>
      </c>
      <c r="D8" s="18" t="s">
        <v>16</v>
      </c>
      <c r="E8" s="18" t="s">
        <v>17</v>
      </c>
      <c r="F8" s="254" t="s">
        <v>18</v>
      </c>
      <c r="G8" s="28" t="s">
        <v>19</v>
      </c>
      <c r="H8" s="29" t="s">
        <v>20</v>
      </c>
      <c r="I8" s="254" t="s">
        <v>18</v>
      </c>
      <c r="J8" s="28" t="s">
        <v>19</v>
      </c>
      <c r="K8" s="29" t="s">
        <v>20</v>
      </c>
      <c r="L8" s="254" t="s">
        <v>18</v>
      </c>
      <c r="M8" s="28" t="s">
        <v>19</v>
      </c>
      <c r="N8" s="29" t="s">
        <v>20</v>
      </c>
      <c r="O8" s="255" t="s">
        <v>18</v>
      </c>
      <c r="P8" s="28" t="s">
        <v>19</v>
      </c>
      <c r="Q8" s="31" t="s">
        <v>20</v>
      </c>
      <c r="R8" s="254" t="s">
        <v>18</v>
      </c>
      <c r="S8" s="28" t="s">
        <v>19</v>
      </c>
      <c r="T8" s="33" t="s">
        <v>20</v>
      </c>
    </row>
    <row r="9" spans="1:20" s="6" customFormat="1" ht="13.5" customHeight="1">
      <c r="A9" s="428"/>
      <c r="B9" s="18"/>
      <c r="C9" s="18"/>
      <c r="D9" s="19"/>
      <c r="E9" s="18" t="s">
        <v>21</v>
      </c>
      <c r="F9" s="254" t="s">
        <v>22</v>
      </c>
      <c r="G9" s="28" t="s">
        <v>23</v>
      </c>
      <c r="H9" s="29" t="s">
        <v>23</v>
      </c>
      <c r="I9" s="254" t="s">
        <v>22</v>
      </c>
      <c r="J9" s="28" t="s">
        <v>23</v>
      </c>
      <c r="K9" s="29" t="s">
        <v>23</v>
      </c>
      <c r="L9" s="254" t="s">
        <v>22</v>
      </c>
      <c r="M9" s="28" t="s">
        <v>23</v>
      </c>
      <c r="N9" s="256" t="s">
        <v>23</v>
      </c>
      <c r="O9" s="257" t="s">
        <v>22</v>
      </c>
      <c r="P9" s="258" t="s">
        <v>23</v>
      </c>
      <c r="Q9" s="259" t="s">
        <v>23</v>
      </c>
      <c r="R9" s="260" t="s">
        <v>22</v>
      </c>
      <c r="S9" s="258" t="s">
        <v>23</v>
      </c>
      <c r="T9" s="261" t="s">
        <v>23</v>
      </c>
    </row>
    <row r="10" spans="1:20" s="6" customFormat="1" ht="13.5" customHeight="1" thickBot="1">
      <c r="A10" s="429"/>
      <c r="B10" s="36"/>
      <c r="C10" s="36"/>
      <c r="D10" s="35"/>
      <c r="E10" s="36"/>
      <c r="F10" s="262" t="s">
        <v>24</v>
      </c>
      <c r="G10" s="38" t="s">
        <v>25</v>
      </c>
      <c r="H10" s="39" t="s">
        <v>25</v>
      </c>
      <c r="I10" s="262" t="s">
        <v>24</v>
      </c>
      <c r="J10" s="38" t="s">
        <v>25</v>
      </c>
      <c r="K10" s="39" t="s">
        <v>25</v>
      </c>
      <c r="L10" s="262" t="s">
        <v>24</v>
      </c>
      <c r="M10" s="38" t="s">
        <v>25</v>
      </c>
      <c r="N10" s="263" t="s">
        <v>25</v>
      </c>
      <c r="O10" s="264" t="s">
        <v>24</v>
      </c>
      <c r="P10" s="265" t="s">
        <v>25</v>
      </c>
      <c r="Q10" s="266" t="s">
        <v>25</v>
      </c>
      <c r="R10" s="267" t="s">
        <v>24</v>
      </c>
      <c r="S10" s="265" t="s">
        <v>25</v>
      </c>
      <c r="T10" s="268" t="s">
        <v>25</v>
      </c>
    </row>
    <row r="11" spans="1:20" s="6" customFormat="1" ht="13.5" customHeight="1" thickBot="1" thickTop="1">
      <c r="A11" s="269" t="s">
        <v>229</v>
      </c>
      <c r="B11" s="270" t="s">
        <v>230</v>
      </c>
      <c r="C11" s="271">
        <v>1</v>
      </c>
      <c r="D11" s="272" t="s">
        <v>231</v>
      </c>
      <c r="E11" s="270" t="s">
        <v>232</v>
      </c>
      <c r="F11" s="273">
        <v>0.051</v>
      </c>
      <c r="G11" s="274" t="s">
        <v>30</v>
      </c>
      <c r="H11" s="275" t="s">
        <v>38</v>
      </c>
      <c r="I11" s="276">
        <v>0.049</v>
      </c>
      <c r="J11" s="274" t="s">
        <v>30</v>
      </c>
      <c r="K11" s="277" t="s">
        <v>38</v>
      </c>
      <c r="L11" s="278">
        <v>0.048</v>
      </c>
      <c r="M11" s="279" t="str">
        <f>IF(L11="","",IF(L11&lt;=0.06,"○","×"))</f>
        <v>○</v>
      </c>
      <c r="N11" s="280" t="str">
        <f>IF(L11="","",IF(L11&lt;=0.04,"○","×"))</f>
        <v>×</v>
      </c>
      <c r="O11" s="281">
        <v>0.049</v>
      </c>
      <c r="P11" s="279" t="str">
        <f>IF(O11="","",IF(O11&lt;=0.06,"○","×"))</f>
        <v>○</v>
      </c>
      <c r="Q11" s="277" t="str">
        <f>IF(O11="","",IF(O11&lt;=0.04,"○","×"))</f>
        <v>×</v>
      </c>
      <c r="R11" s="278">
        <v>0.048</v>
      </c>
      <c r="S11" s="279" t="str">
        <f>IF(R11="","",IF(R11&lt;=0.06,"○","×"))</f>
        <v>○</v>
      </c>
      <c r="T11" s="282" t="str">
        <f>IF(R11="","",IF(R11&lt;=0.04,"○","×"))</f>
        <v>×</v>
      </c>
    </row>
    <row r="12" spans="1:20" s="6" customFormat="1" ht="13.5" customHeight="1">
      <c r="A12" s="415" t="s">
        <v>233</v>
      </c>
      <c r="B12" s="18" t="s">
        <v>234</v>
      </c>
      <c r="C12" s="283">
        <v>2</v>
      </c>
      <c r="D12" s="34" t="s">
        <v>235</v>
      </c>
      <c r="E12" s="18" t="s">
        <v>29</v>
      </c>
      <c r="F12" s="284">
        <v>0.036</v>
      </c>
      <c r="G12" s="28" t="s">
        <v>30</v>
      </c>
      <c r="H12" s="29" t="s">
        <v>30</v>
      </c>
      <c r="I12" s="285">
        <v>0.033</v>
      </c>
      <c r="J12" s="28" t="s">
        <v>30</v>
      </c>
      <c r="K12" s="259" t="s">
        <v>30</v>
      </c>
      <c r="L12" s="286">
        <v>0.032</v>
      </c>
      <c r="M12" s="258" t="str">
        <f aca="true" t="shared" si="0" ref="M12:M37">IF(L12="","",IF(L12&lt;=0.06,"○","×"))</f>
        <v>○</v>
      </c>
      <c r="N12" s="256" t="str">
        <f>IF(L12="","",IF(L12&lt;=0.04,"○","×"))</f>
        <v>○</v>
      </c>
      <c r="O12" s="287">
        <v>0.035</v>
      </c>
      <c r="P12" s="288" t="str">
        <f aca="true" t="shared" si="1" ref="P12:P37">IF(O12="","",IF(O12&lt;=0.06,"○","×"))</f>
        <v>○</v>
      </c>
      <c r="Q12" s="289" t="str">
        <f aca="true" t="shared" si="2" ref="Q12:Q37">IF(O12="","",IF(O12&lt;=0.04,"○","×"))</f>
        <v>○</v>
      </c>
      <c r="R12" s="286">
        <v>0.035</v>
      </c>
      <c r="S12" s="288" t="str">
        <f aca="true" t="shared" si="3" ref="S12:S37">IF(R12="","",IF(R12&lt;=0.06,"○","×"))</f>
        <v>○</v>
      </c>
      <c r="T12" s="290" t="str">
        <f>IF(R12="","",IF(R12&lt;=0.04,"○","×"))</f>
        <v>○</v>
      </c>
    </row>
    <row r="13" spans="1:20" s="6" customFormat="1" ht="13.5" customHeight="1">
      <c r="A13" s="415"/>
      <c r="B13" s="416" t="s">
        <v>236</v>
      </c>
      <c r="C13" s="291">
        <v>3</v>
      </c>
      <c r="D13" s="292" t="s">
        <v>237</v>
      </c>
      <c r="E13" s="104" t="s">
        <v>238</v>
      </c>
      <c r="F13" s="293">
        <v>0.05</v>
      </c>
      <c r="G13" s="21" t="s">
        <v>30</v>
      </c>
      <c r="H13" s="22" t="s">
        <v>38</v>
      </c>
      <c r="I13" s="294">
        <v>0.05</v>
      </c>
      <c r="J13" s="21" t="s">
        <v>30</v>
      </c>
      <c r="K13" s="295" t="s">
        <v>38</v>
      </c>
      <c r="L13" s="296" t="s">
        <v>239</v>
      </c>
      <c r="M13" s="297" t="s">
        <v>240</v>
      </c>
      <c r="N13" s="298" t="s">
        <v>241</v>
      </c>
      <c r="O13" s="299">
        <v>0.046</v>
      </c>
      <c r="P13" s="258" t="str">
        <f t="shared" si="1"/>
        <v>○</v>
      </c>
      <c r="Q13" s="259" t="str">
        <f>IF(O13="","",IF(O13&lt;=0.04,"○","×"))</f>
        <v>×</v>
      </c>
      <c r="R13" s="300">
        <v>0.049</v>
      </c>
      <c r="S13" s="258" t="str">
        <f t="shared" si="3"/>
        <v>○</v>
      </c>
      <c r="T13" s="261" t="str">
        <f>IF(R13="","",IF(R13&lt;=0.04,"○","×"))</f>
        <v>×</v>
      </c>
    </row>
    <row r="14" spans="1:20" s="6" customFormat="1" ht="13.5" customHeight="1">
      <c r="A14" s="415"/>
      <c r="B14" s="417"/>
      <c r="C14" s="283">
        <v>4</v>
      </c>
      <c r="D14" s="34" t="s">
        <v>242</v>
      </c>
      <c r="E14" s="18" t="s">
        <v>29</v>
      </c>
      <c r="F14" s="284">
        <v>0.039</v>
      </c>
      <c r="G14" s="28" t="s">
        <v>30</v>
      </c>
      <c r="H14" s="29" t="s">
        <v>30</v>
      </c>
      <c r="I14" s="285">
        <v>0.035</v>
      </c>
      <c r="J14" s="28" t="s">
        <v>30</v>
      </c>
      <c r="K14" s="259" t="s">
        <v>30</v>
      </c>
      <c r="L14" s="286">
        <v>0.039</v>
      </c>
      <c r="M14" s="258" t="str">
        <f t="shared" si="0"/>
        <v>○</v>
      </c>
      <c r="N14" s="256" t="str">
        <f>IF(L14="","",IF(L14&lt;=0.04,"○","×"))</f>
        <v>○</v>
      </c>
      <c r="O14" s="287">
        <v>0.039</v>
      </c>
      <c r="P14" s="258" t="str">
        <f t="shared" si="1"/>
        <v>○</v>
      </c>
      <c r="Q14" s="259" t="str">
        <f t="shared" si="2"/>
        <v>○</v>
      </c>
      <c r="R14" s="286">
        <v>0.041</v>
      </c>
      <c r="S14" s="258" t="str">
        <f t="shared" si="3"/>
        <v>○</v>
      </c>
      <c r="T14" s="261" t="str">
        <f>IF(R14="","",IF(R14&lt;=0.04,"○","×"))</f>
        <v>×</v>
      </c>
    </row>
    <row r="15" spans="1:20" s="6" customFormat="1" ht="13.5" customHeight="1">
      <c r="A15" s="415"/>
      <c r="B15" s="424"/>
      <c r="C15" s="301">
        <v>5</v>
      </c>
      <c r="D15" s="71" t="s">
        <v>243</v>
      </c>
      <c r="E15" s="302" t="s">
        <v>29</v>
      </c>
      <c r="F15" s="303">
        <v>0.044</v>
      </c>
      <c r="G15" s="75" t="s">
        <v>30</v>
      </c>
      <c r="H15" s="251" t="s">
        <v>38</v>
      </c>
      <c r="I15" s="304">
        <v>0.044</v>
      </c>
      <c r="J15" s="75" t="s">
        <v>30</v>
      </c>
      <c r="K15" s="81" t="s">
        <v>38</v>
      </c>
      <c r="L15" s="305">
        <v>0.044</v>
      </c>
      <c r="M15" s="79" t="str">
        <f>IF(L15="","",IF(L15&lt;=0.06,"○","×"))</f>
        <v>○</v>
      </c>
      <c r="N15" s="80" t="str">
        <f>IF(L15="","",IF(L15&lt;=0.04,"○","×"))</f>
        <v>×</v>
      </c>
      <c r="O15" s="306">
        <v>0.045</v>
      </c>
      <c r="P15" s="79" t="str">
        <f>IF(O15="","",IF(O15&lt;=0.06,"○","×"))</f>
        <v>○</v>
      </c>
      <c r="Q15" s="81" t="str">
        <f>IF(O15="","",IF(O15&lt;=0.04,"○","×"))</f>
        <v>×</v>
      </c>
      <c r="R15" s="305">
        <v>0.043</v>
      </c>
      <c r="S15" s="79" t="str">
        <f>IF(R15="","",IF(R15&lt;=0.06,"○","×"))</f>
        <v>○</v>
      </c>
      <c r="T15" s="82" t="str">
        <f>IF(R15="","",IF(R15&lt;=0.04,"○","×"))</f>
        <v>×</v>
      </c>
    </row>
    <row r="16" spans="1:20" s="6" customFormat="1" ht="13.5" customHeight="1" thickBot="1">
      <c r="A16" s="423"/>
      <c r="B16" s="60" t="s">
        <v>244</v>
      </c>
      <c r="C16" s="307">
        <v>6</v>
      </c>
      <c r="D16" s="308" t="s">
        <v>245</v>
      </c>
      <c r="E16" s="60" t="s">
        <v>42</v>
      </c>
      <c r="F16" s="309">
        <v>0.064</v>
      </c>
      <c r="G16" s="310" t="s">
        <v>38</v>
      </c>
      <c r="H16" s="311" t="s">
        <v>38</v>
      </c>
      <c r="I16" s="312">
        <v>0.057</v>
      </c>
      <c r="J16" s="310" t="s">
        <v>30</v>
      </c>
      <c r="K16" s="313" t="s">
        <v>38</v>
      </c>
      <c r="L16" s="314">
        <v>0.06</v>
      </c>
      <c r="M16" s="315" t="str">
        <f t="shared" si="0"/>
        <v>○</v>
      </c>
      <c r="N16" s="316" t="str">
        <f aca="true" t="shared" si="4" ref="N16:N30">IF(L16="","",IF(L16&lt;=0.04,"○","×"))</f>
        <v>×</v>
      </c>
      <c r="O16" s="317">
        <v>0.052</v>
      </c>
      <c r="P16" s="315" t="str">
        <f t="shared" si="1"/>
        <v>○</v>
      </c>
      <c r="Q16" s="313" t="str">
        <f t="shared" si="2"/>
        <v>×</v>
      </c>
      <c r="R16" s="314">
        <v>0.051</v>
      </c>
      <c r="S16" s="315" t="str">
        <f t="shared" si="3"/>
        <v>○</v>
      </c>
      <c r="T16" s="318" t="str">
        <f aca="true" t="shared" si="5" ref="T16:T30">IF(R16="","",IF(R16&lt;=0.04,"○","×"))</f>
        <v>×</v>
      </c>
    </row>
    <row r="17" spans="1:20" s="6" customFormat="1" ht="13.5" customHeight="1">
      <c r="A17" s="425" t="s">
        <v>246</v>
      </c>
      <c r="B17" s="419" t="s">
        <v>247</v>
      </c>
      <c r="C17" s="283">
        <v>7</v>
      </c>
      <c r="D17" s="34" t="s">
        <v>248</v>
      </c>
      <c r="E17" s="18" t="s">
        <v>42</v>
      </c>
      <c r="F17" s="284">
        <v>0.05</v>
      </c>
      <c r="G17" s="28" t="s">
        <v>30</v>
      </c>
      <c r="H17" s="29" t="s">
        <v>38</v>
      </c>
      <c r="I17" s="285">
        <v>0.046</v>
      </c>
      <c r="J17" s="28" t="s">
        <v>30</v>
      </c>
      <c r="K17" s="259" t="s">
        <v>38</v>
      </c>
      <c r="L17" s="286">
        <v>0.046</v>
      </c>
      <c r="M17" s="258" t="str">
        <f t="shared" si="0"/>
        <v>○</v>
      </c>
      <c r="N17" s="256" t="str">
        <f t="shared" si="4"/>
        <v>×</v>
      </c>
      <c r="O17" s="287">
        <v>0.047</v>
      </c>
      <c r="P17" s="258" t="str">
        <f t="shared" si="1"/>
        <v>○</v>
      </c>
      <c r="Q17" s="259" t="str">
        <f t="shared" si="2"/>
        <v>×</v>
      </c>
      <c r="R17" s="286">
        <v>0.046</v>
      </c>
      <c r="S17" s="258" t="str">
        <f t="shared" si="3"/>
        <v>○</v>
      </c>
      <c r="T17" s="261" t="str">
        <f t="shared" si="5"/>
        <v>×</v>
      </c>
    </row>
    <row r="18" spans="1:20" s="6" customFormat="1" ht="13.5" customHeight="1">
      <c r="A18" s="415"/>
      <c r="B18" s="417"/>
      <c r="C18" s="283">
        <v>8</v>
      </c>
      <c r="D18" s="34" t="s">
        <v>249</v>
      </c>
      <c r="E18" s="18" t="s">
        <v>29</v>
      </c>
      <c r="F18" s="284">
        <v>0.047</v>
      </c>
      <c r="G18" s="28" t="s">
        <v>30</v>
      </c>
      <c r="H18" s="29" t="s">
        <v>38</v>
      </c>
      <c r="I18" s="285">
        <v>0.043</v>
      </c>
      <c r="J18" s="28" t="s">
        <v>30</v>
      </c>
      <c r="K18" s="259" t="s">
        <v>38</v>
      </c>
      <c r="L18" s="286">
        <v>0.044</v>
      </c>
      <c r="M18" s="258" t="str">
        <f t="shared" si="0"/>
        <v>○</v>
      </c>
      <c r="N18" s="256" t="str">
        <f t="shared" si="4"/>
        <v>×</v>
      </c>
      <c r="O18" s="287">
        <v>0.046</v>
      </c>
      <c r="P18" s="258" t="str">
        <f t="shared" si="1"/>
        <v>○</v>
      </c>
      <c r="Q18" s="259" t="str">
        <f t="shared" si="2"/>
        <v>×</v>
      </c>
      <c r="R18" s="286">
        <v>0.042</v>
      </c>
      <c r="S18" s="258" t="str">
        <f t="shared" si="3"/>
        <v>○</v>
      </c>
      <c r="T18" s="261" t="str">
        <f t="shared" si="5"/>
        <v>×</v>
      </c>
    </row>
    <row r="19" spans="1:20" s="6" customFormat="1" ht="13.5" customHeight="1">
      <c r="A19" s="415"/>
      <c r="B19" s="424"/>
      <c r="C19" s="283">
        <v>9</v>
      </c>
      <c r="D19" s="34" t="s">
        <v>250</v>
      </c>
      <c r="E19" s="18" t="s">
        <v>29</v>
      </c>
      <c r="F19" s="284">
        <v>0.042</v>
      </c>
      <c r="G19" s="28" t="s">
        <v>30</v>
      </c>
      <c r="H19" s="29" t="s">
        <v>38</v>
      </c>
      <c r="I19" s="285">
        <v>0.043</v>
      </c>
      <c r="J19" s="28" t="s">
        <v>30</v>
      </c>
      <c r="K19" s="259" t="s">
        <v>38</v>
      </c>
      <c r="L19" s="286">
        <v>0.039</v>
      </c>
      <c r="M19" s="258" t="str">
        <f t="shared" si="0"/>
        <v>○</v>
      </c>
      <c r="N19" s="256" t="str">
        <f t="shared" si="4"/>
        <v>○</v>
      </c>
      <c r="O19" s="287">
        <v>0.045</v>
      </c>
      <c r="P19" s="258" t="str">
        <f t="shared" si="1"/>
        <v>○</v>
      </c>
      <c r="Q19" s="259" t="str">
        <f t="shared" si="2"/>
        <v>×</v>
      </c>
      <c r="R19" s="286">
        <v>0.045</v>
      </c>
      <c r="S19" s="258" t="str">
        <f t="shared" si="3"/>
        <v>○</v>
      </c>
      <c r="T19" s="261" t="str">
        <f t="shared" si="5"/>
        <v>×</v>
      </c>
    </row>
    <row r="20" spans="1:20" s="6" customFormat="1" ht="13.5" customHeight="1">
      <c r="A20" s="415"/>
      <c r="B20" s="129" t="s">
        <v>251</v>
      </c>
      <c r="C20" s="319">
        <v>10</v>
      </c>
      <c r="D20" s="320" t="s">
        <v>252</v>
      </c>
      <c r="E20" s="129" t="s">
        <v>29</v>
      </c>
      <c r="F20" s="321">
        <v>0.048</v>
      </c>
      <c r="G20" s="322" t="s">
        <v>30</v>
      </c>
      <c r="H20" s="323" t="s">
        <v>38</v>
      </c>
      <c r="I20" s="324">
        <v>0.043</v>
      </c>
      <c r="J20" s="322" t="s">
        <v>30</v>
      </c>
      <c r="K20" s="325" t="s">
        <v>38</v>
      </c>
      <c r="L20" s="326">
        <v>0.05</v>
      </c>
      <c r="M20" s="327" t="str">
        <f t="shared" si="0"/>
        <v>○</v>
      </c>
      <c r="N20" s="328" t="str">
        <f t="shared" si="4"/>
        <v>×</v>
      </c>
      <c r="O20" s="329">
        <v>0.049</v>
      </c>
      <c r="P20" s="327" t="str">
        <f t="shared" si="1"/>
        <v>○</v>
      </c>
      <c r="Q20" s="325" t="str">
        <f t="shared" si="2"/>
        <v>×</v>
      </c>
      <c r="R20" s="326">
        <v>0.044</v>
      </c>
      <c r="S20" s="327" t="str">
        <f t="shared" si="3"/>
        <v>○</v>
      </c>
      <c r="T20" s="330" t="str">
        <f t="shared" si="5"/>
        <v>×</v>
      </c>
    </row>
    <row r="21" spans="1:20" s="6" customFormat="1" ht="13.5" customHeight="1">
      <c r="A21" s="415"/>
      <c r="B21" s="416" t="s">
        <v>253</v>
      </c>
      <c r="C21" s="283">
        <v>11</v>
      </c>
      <c r="D21" s="34" t="s">
        <v>254</v>
      </c>
      <c r="E21" s="18" t="s">
        <v>49</v>
      </c>
      <c r="F21" s="284">
        <v>0.046</v>
      </c>
      <c r="G21" s="28" t="s">
        <v>30</v>
      </c>
      <c r="H21" s="29" t="s">
        <v>38</v>
      </c>
      <c r="I21" s="285">
        <v>0.043</v>
      </c>
      <c r="J21" s="28" t="s">
        <v>30</v>
      </c>
      <c r="K21" s="259" t="s">
        <v>38</v>
      </c>
      <c r="L21" s="286">
        <v>0.047</v>
      </c>
      <c r="M21" s="258" t="str">
        <f t="shared" si="0"/>
        <v>○</v>
      </c>
      <c r="N21" s="256" t="str">
        <f t="shared" si="4"/>
        <v>×</v>
      </c>
      <c r="O21" s="287">
        <v>0.049</v>
      </c>
      <c r="P21" s="258" t="str">
        <f t="shared" si="1"/>
        <v>○</v>
      </c>
      <c r="Q21" s="259" t="str">
        <f t="shared" si="2"/>
        <v>×</v>
      </c>
      <c r="R21" s="286">
        <v>0.046</v>
      </c>
      <c r="S21" s="258" t="str">
        <f t="shared" si="3"/>
        <v>○</v>
      </c>
      <c r="T21" s="261" t="str">
        <f t="shared" si="5"/>
        <v>×</v>
      </c>
    </row>
    <row r="22" spans="1:20" s="6" customFormat="1" ht="13.5" customHeight="1">
      <c r="A22" s="415"/>
      <c r="B22" s="424"/>
      <c r="C22" s="283">
        <v>12</v>
      </c>
      <c r="D22" s="34" t="s">
        <v>255</v>
      </c>
      <c r="E22" s="18" t="s">
        <v>49</v>
      </c>
      <c r="F22" s="284">
        <v>0.06</v>
      </c>
      <c r="G22" s="28" t="s">
        <v>30</v>
      </c>
      <c r="H22" s="29" t="s">
        <v>38</v>
      </c>
      <c r="I22" s="285">
        <v>0.061</v>
      </c>
      <c r="J22" s="28" t="s">
        <v>38</v>
      </c>
      <c r="K22" s="259" t="s">
        <v>38</v>
      </c>
      <c r="L22" s="286">
        <v>0.058</v>
      </c>
      <c r="M22" s="258" t="str">
        <f t="shared" si="0"/>
        <v>○</v>
      </c>
      <c r="N22" s="256" t="str">
        <f t="shared" si="4"/>
        <v>×</v>
      </c>
      <c r="O22" s="287">
        <v>0.06</v>
      </c>
      <c r="P22" s="258" t="str">
        <f t="shared" si="1"/>
        <v>○</v>
      </c>
      <c r="Q22" s="259" t="str">
        <f t="shared" si="2"/>
        <v>×</v>
      </c>
      <c r="R22" s="286">
        <v>0.054</v>
      </c>
      <c r="S22" s="258" t="str">
        <f t="shared" si="3"/>
        <v>○</v>
      </c>
      <c r="T22" s="261" t="str">
        <f t="shared" si="5"/>
        <v>×</v>
      </c>
    </row>
    <row r="23" spans="1:20" s="6" customFormat="1" ht="13.5" customHeight="1">
      <c r="A23" s="415"/>
      <c r="B23" s="129" t="s">
        <v>256</v>
      </c>
      <c r="C23" s="319">
        <v>13</v>
      </c>
      <c r="D23" s="320" t="s">
        <v>257</v>
      </c>
      <c r="E23" s="129" t="s">
        <v>258</v>
      </c>
      <c r="F23" s="321">
        <v>0.034</v>
      </c>
      <c r="G23" s="322" t="s">
        <v>30</v>
      </c>
      <c r="H23" s="323" t="s">
        <v>30</v>
      </c>
      <c r="I23" s="324">
        <v>0.031</v>
      </c>
      <c r="J23" s="322" t="s">
        <v>30</v>
      </c>
      <c r="K23" s="325" t="s">
        <v>30</v>
      </c>
      <c r="L23" s="326">
        <v>0.034</v>
      </c>
      <c r="M23" s="327" t="str">
        <f t="shared" si="0"/>
        <v>○</v>
      </c>
      <c r="N23" s="328" t="str">
        <f t="shared" si="4"/>
        <v>○</v>
      </c>
      <c r="O23" s="329">
        <v>0.036</v>
      </c>
      <c r="P23" s="327" t="str">
        <f t="shared" si="1"/>
        <v>○</v>
      </c>
      <c r="Q23" s="325" t="str">
        <f t="shared" si="2"/>
        <v>○</v>
      </c>
      <c r="R23" s="326">
        <v>0.031</v>
      </c>
      <c r="S23" s="327" t="str">
        <f t="shared" si="3"/>
        <v>○</v>
      </c>
      <c r="T23" s="330" t="str">
        <f t="shared" si="5"/>
        <v>○</v>
      </c>
    </row>
    <row r="24" spans="1:20" s="6" customFormat="1" ht="13.5" customHeight="1">
      <c r="A24" s="415"/>
      <c r="B24" s="129" t="s">
        <v>259</v>
      </c>
      <c r="C24" s="319">
        <v>14</v>
      </c>
      <c r="D24" s="320" t="s">
        <v>260</v>
      </c>
      <c r="E24" s="129" t="s">
        <v>238</v>
      </c>
      <c r="F24" s="321">
        <v>0.034</v>
      </c>
      <c r="G24" s="322" t="s">
        <v>30</v>
      </c>
      <c r="H24" s="323" t="s">
        <v>30</v>
      </c>
      <c r="I24" s="324">
        <v>0.032</v>
      </c>
      <c r="J24" s="322" t="s">
        <v>30</v>
      </c>
      <c r="K24" s="325" t="s">
        <v>30</v>
      </c>
      <c r="L24" s="326">
        <v>0.031</v>
      </c>
      <c r="M24" s="327" t="str">
        <f t="shared" si="0"/>
        <v>○</v>
      </c>
      <c r="N24" s="328" t="str">
        <f t="shared" si="4"/>
        <v>○</v>
      </c>
      <c r="O24" s="329">
        <v>0.033</v>
      </c>
      <c r="P24" s="327" t="str">
        <f t="shared" si="1"/>
        <v>○</v>
      </c>
      <c r="Q24" s="325" t="str">
        <f t="shared" si="2"/>
        <v>○</v>
      </c>
      <c r="R24" s="326">
        <v>0.033</v>
      </c>
      <c r="S24" s="327" t="str">
        <f t="shared" si="3"/>
        <v>○</v>
      </c>
      <c r="T24" s="330" t="str">
        <f t="shared" si="5"/>
        <v>○</v>
      </c>
    </row>
    <row r="25" spans="1:20" s="6" customFormat="1" ht="13.5" customHeight="1" thickBot="1">
      <c r="A25" s="423"/>
      <c r="B25" s="60" t="s">
        <v>261</v>
      </c>
      <c r="C25" s="307">
        <v>15</v>
      </c>
      <c r="D25" s="308" t="s">
        <v>262</v>
      </c>
      <c r="E25" s="60" t="s">
        <v>29</v>
      </c>
      <c r="F25" s="309">
        <v>0.045</v>
      </c>
      <c r="G25" s="310" t="s">
        <v>30</v>
      </c>
      <c r="H25" s="311" t="s">
        <v>38</v>
      </c>
      <c r="I25" s="312">
        <v>0.046</v>
      </c>
      <c r="J25" s="310" t="s">
        <v>30</v>
      </c>
      <c r="K25" s="313" t="s">
        <v>38</v>
      </c>
      <c r="L25" s="314">
        <v>0.042</v>
      </c>
      <c r="M25" s="315" t="str">
        <f t="shared" si="0"/>
        <v>○</v>
      </c>
      <c r="N25" s="316" t="str">
        <f t="shared" si="4"/>
        <v>×</v>
      </c>
      <c r="O25" s="317">
        <v>0.048</v>
      </c>
      <c r="P25" s="315" t="str">
        <f t="shared" si="1"/>
        <v>○</v>
      </c>
      <c r="Q25" s="313" t="str">
        <f t="shared" si="2"/>
        <v>×</v>
      </c>
      <c r="R25" s="314">
        <v>0.045</v>
      </c>
      <c r="S25" s="315" t="str">
        <f t="shared" si="3"/>
        <v>○</v>
      </c>
      <c r="T25" s="318" t="str">
        <f t="shared" si="5"/>
        <v>×</v>
      </c>
    </row>
    <row r="26" spans="1:20" s="6" customFormat="1" ht="13.5" customHeight="1">
      <c r="A26" s="425" t="s">
        <v>263</v>
      </c>
      <c r="B26" s="419" t="s">
        <v>264</v>
      </c>
      <c r="C26" s="283">
        <v>16</v>
      </c>
      <c r="D26" s="34" t="s">
        <v>265</v>
      </c>
      <c r="E26" s="18" t="s">
        <v>42</v>
      </c>
      <c r="F26" s="284">
        <v>0.051</v>
      </c>
      <c r="G26" s="28" t="s">
        <v>30</v>
      </c>
      <c r="H26" s="29" t="s">
        <v>38</v>
      </c>
      <c r="I26" s="285">
        <v>0.043</v>
      </c>
      <c r="J26" s="28" t="s">
        <v>30</v>
      </c>
      <c r="K26" s="259" t="s">
        <v>38</v>
      </c>
      <c r="L26" s="286">
        <v>0.045</v>
      </c>
      <c r="M26" s="258" t="str">
        <f t="shared" si="0"/>
        <v>○</v>
      </c>
      <c r="N26" s="256" t="str">
        <f t="shared" si="4"/>
        <v>×</v>
      </c>
      <c r="O26" s="287">
        <v>0.042</v>
      </c>
      <c r="P26" s="258" t="str">
        <f t="shared" si="1"/>
        <v>○</v>
      </c>
      <c r="Q26" s="259" t="str">
        <f t="shared" si="2"/>
        <v>×</v>
      </c>
      <c r="R26" s="286">
        <v>0.041</v>
      </c>
      <c r="S26" s="258" t="str">
        <f t="shared" si="3"/>
        <v>○</v>
      </c>
      <c r="T26" s="261" t="str">
        <f t="shared" si="5"/>
        <v>×</v>
      </c>
    </row>
    <row r="27" spans="1:20" s="6" customFormat="1" ht="13.5" customHeight="1">
      <c r="A27" s="426"/>
      <c r="B27" s="417"/>
      <c r="C27" s="283">
        <v>17</v>
      </c>
      <c r="D27" s="34" t="s">
        <v>266</v>
      </c>
      <c r="E27" s="18" t="s">
        <v>29</v>
      </c>
      <c r="F27" s="284">
        <v>0.045</v>
      </c>
      <c r="G27" s="28" t="s">
        <v>30</v>
      </c>
      <c r="H27" s="29" t="s">
        <v>38</v>
      </c>
      <c r="I27" s="285">
        <v>0.045</v>
      </c>
      <c r="J27" s="28" t="s">
        <v>30</v>
      </c>
      <c r="K27" s="259" t="s">
        <v>38</v>
      </c>
      <c r="L27" s="286">
        <v>0.043</v>
      </c>
      <c r="M27" s="258" t="str">
        <f t="shared" si="0"/>
        <v>○</v>
      </c>
      <c r="N27" s="256" t="str">
        <f t="shared" si="4"/>
        <v>×</v>
      </c>
      <c r="O27" s="287">
        <v>0.047</v>
      </c>
      <c r="P27" s="258" t="str">
        <f t="shared" si="1"/>
        <v>○</v>
      </c>
      <c r="Q27" s="259" t="str">
        <f t="shared" si="2"/>
        <v>×</v>
      </c>
      <c r="R27" s="286">
        <v>0.044</v>
      </c>
      <c r="S27" s="258" t="str">
        <f t="shared" si="3"/>
        <v>○</v>
      </c>
      <c r="T27" s="261" t="str">
        <f t="shared" si="5"/>
        <v>×</v>
      </c>
    </row>
    <row r="28" spans="1:20" s="6" customFormat="1" ht="13.5" customHeight="1">
      <c r="A28" s="426"/>
      <c r="B28" s="417"/>
      <c r="C28" s="331">
        <v>18</v>
      </c>
      <c r="D28" s="332" t="s">
        <v>267</v>
      </c>
      <c r="E28" s="116" t="s">
        <v>42</v>
      </c>
      <c r="F28" s="333">
        <v>0.048</v>
      </c>
      <c r="G28" s="334" t="s">
        <v>30</v>
      </c>
      <c r="H28" s="335" t="s">
        <v>38</v>
      </c>
      <c r="I28" s="336">
        <v>0.045</v>
      </c>
      <c r="J28" s="334" t="s">
        <v>30</v>
      </c>
      <c r="K28" s="337" t="s">
        <v>38</v>
      </c>
      <c r="L28" s="338">
        <v>0.045</v>
      </c>
      <c r="M28" s="339" t="str">
        <f t="shared" si="0"/>
        <v>○</v>
      </c>
      <c r="N28" s="340" t="str">
        <f t="shared" si="4"/>
        <v>×</v>
      </c>
      <c r="O28" s="341">
        <v>0.044</v>
      </c>
      <c r="P28" s="339" t="str">
        <f t="shared" si="1"/>
        <v>○</v>
      </c>
      <c r="Q28" s="337" t="str">
        <f t="shared" si="2"/>
        <v>×</v>
      </c>
      <c r="R28" s="338">
        <v>0.042</v>
      </c>
      <c r="S28" s="339" t="str">
        <f t="shared" si="3"/>
        <v>○</v>
      </c>
      <c r="T28" s="342" t="str">
        <f t="shared" si="5"/>
        <v>×</v>
      </c>
    </row>
    <row r="29" spans="1:20" s="6" customFormat="1" ht="13.5" customHeight="1">
      <c r="A29" s="426"/>
      <c r="B29" s="417"/>
      <c r="C29" s="343">
        <v>19</v>
      </c>
      <c r="D29" s="344" t="s">
        <v>84</v>
      </c>
      <c r="E29" s="345" t="s">
        <v>29</v>
      </c>
      <c r="F29" s="346">
        <v>0.044</v>
      </c>
      <c r="G29" s="347" t="s">
        <v>30</v>
      </c>
      <c r="H29" s="348" t="s">
        <v>38</v>
      </c>
      <c r="I29" s="349">
        <v>0.044</v>
      </c>
      <c r="J29" s="347" t="s">
        <v>30</v>
      </c>
      <c r="K29" s="350" t="s">
        <v>38</v>
      </c>
      <c r="L29" s="351">
        <v>0.04</v>
      </c>
      <c r="M29" s="352" t="str">
        <f t="shared" si="0"/>
        <v>○</v>
      </c>
      <c r="N29" s="353" t="str">
        <f t="shared" si="4"/>
        <v>○</v>
      </c>
      <c r="O29" s="354">
        <v>0.044</v>
      </c>
      <c r="P29" s="352" t="str">
        <f t="shared" si="1"/>
        <v>○</v>
      </c>
      <c r="Q29" s="350" t="str">
        <f t="shared" si="2"/>
        <v>×</v>
      </c>
      <c r="R29" s="351">
        <v>0.043</v>
      </c>
      <c r="S29" s="352" t="str">
        <f t="shared" si="3"/>
        <v>○</v>
      </c>
      <c r="T29" s="355" t="str">
        <f t="shared" si="5"/>
        <v>×</v>
      </c>
    </row>
    <row r="30" spans="1:20" s="6" customFormat="1" ht="13.5" customHeight="1">
      <c r="A30" s="426"/>
      <c r="B30" s="424"/>
      <c r="C30" s="283">
        <v>20</v>
      </c>
      <c r="D30" s="34" t="s">
        <v>93</v>
      </c>
      <c r="E30" s="18" t="s">
        <v>42</v>
      </c>
      <c r="F30" s="284">
        <v>0.046</v>
      </c>
      <c r="G30" s="28" t="s">
        <v>30</v>
      </c>
      <c r="H30" s="29" t="s">
        <v>38</v>
      </c>
      <c r="I30" s="285">
        <v>0.045</v>
      </c>
      <c r="J30" s="28" t="s">
        <v>30</v>
      </c>
      <c r="K30" s="259" t="s">
        <v>38</v>
      </c>
      <c r="L30" s="286">
        <v>0.044</v>
      </c>
      <c r="M30" s="258" t="str">
        <f t="shared" si="0"/>
        <v>○</v>
      </c>
      <c r="N30" s="256" t="str">
        <f t="shared" si="4"/>
        <v>×</v>
      </c>
      <c r="O30" s="287">
        <v>0.048</v>
      </c>
      <c r="P30" s="258" t="str">
        <f t="shared" si="1"/>
        <v>○</v>
      </c>
      <c r="Q30" s="259" t="str">
        <f t="shared" si="2"/>
        <v>×</v>
      </c>
      <c r="R30" s="286">
        <v>0.044</v>
      </c>
      <c r="S30" s="258" t="str">
        <f t="shared" si="3"/>
        <v>○</v>
      </c>
      <c r="T30" s="261" t="str">
        <f t="shared" si="5"/>
        <v>×</v>
      </c>
    </row>
    <row r="31" spans="1:20" s="84" customFormat="1" ht="13.5" customHeight="1" thickBot="1">
      <c r="A31" s="427"/>
      <c r="B31" s="223" t="s">
        <v>268</v>
      </c>
      <c r="C31" s="356">
        <v>21</v>
      </c>
      <c r="D31" s="357" t="s">
        <v>269</v>
      </c>
      <c r="E31" s="223" t="s">
        <v>270</v>
      </c>
      <c r="F31" s="358">
        <v>0.038</v>
      </c>
      <c r="G31" s="359" t="s">
        <v>30</v>
      </c>
      <c r="H31" s="360" t="s">
        <v>30</v>
      </c>
      <c r="I31" s="361">
        <v>0.039</v>
      </c>
      <c r="J31" s="359" t="s">
        <v>30</v>
      </c>
      <c r="K31" s="362" t="s">
        <v>30</v>
      </c>
      <c r="L31" s="363">
        <v>0.039</v>
      </c>
      <c r="M31" s="364" t="str">
        <f t="shared" si="0"/>
        <v>○</v>
      </c>
      <c r="N31" s="365" t="str">
        <f>IF(L31="","",IF(L31&lt;=0.04,"○","×"))</f>
        <v>○</v>
      </c>
      <c r="O31" s="366">
        <v>0.043</v>
      </c>
      <c r="P31" s="364" t="str">
        <f t="shared" si="1"/>
        <v>○</v>
      </c>
      <c r="Q31" s="362" t="str">
        <f>IF(O31="","",IF(O31&lt;=0.04,"○","×"))</f>
        <v>×</v>
      </c>
      <c r="R31" s="363">
        <v>0.043</v>
      </c>
      <c r="S31" s="364" t="str">
        <f t="shared" si="3"/>
        <v>○</v>
      </c>
      <c r="T31" s="367" t="str">
        <f>IF(R31="","",IF(R31&lt;=0.04,"○","×"))</f>
        <v>×</v>
      </c>
    </row>
    <row r="32" spans="1:20" s="6" customFormat="1" ht="13.5" customHeight="1">
      <c r="A32" s="415" t="s">
        <v>271</v>
      </c>
      <c r="B32" s="73" t="s">
        <v>272</v>
      </c>
      <c r="C32" s="368">
        <v>22</v>
      </c>
      <c r="D32" s="369" t="s">
        <v>273</v>
      </c>
      <c r="E32" s="73" t="s">
        <v>29</v>
      </c>
      <c r="F32" s="370">
        <v>0.033</v>
      </c>
      <c r="G32" s="371" t="s">
        <v>30</v>
      </c>
      <c r="H32" s="372" t="s">
        <v>30</v>
      </c>
      <c r="I32" s="373">
        <v>0.032</v>
      </c>
      <c r="J32" s="371" t="s">
        <v>30</v>
      </c>
      <c r="K32" s="289" t="s">
        <v>30</v>
      </c>
      <c r="L32" s="374">
        <v>0.031</v>
      </c>
      <c r="M32" s="288" t="str">
        <f t="shared" si="0"/>
        <v>○</v>
      </c>
      <c r="N32" s="375" t="str">
        <f aca="true" t="shared" si="6" ref="N32:N37">IF(L32="","",IF(L32&lt;=0.04,"○","×"))</f>
        <v>○</v>
      </c>
      <c r="O32" s="376">
        <v>0.032</v>
      </c>
      <c r="P32" s="288" t="str">
        <f t="shared" si="1"/>
        <v>○</v>
      </c>
      <c r="Q32" s="289" t="str">
        <f t="shared" si="2"/>
        <v>○</v>
      </c>
      <c r="R32" s="374">
        <v>0.028</v>
      </c>
      <c r="S32" s="288" t="str">
        <f t="shared" si="3"/>
        <v>○</v>
      </c>
      <c r="T32" s="290" t="str">
        <f aca="true" t="shared" si="7" ref="T32:T37">IF(R32="","",IF(R32&lt;=0.04,"○","×"))</f>
        <v>○</v>
      </c>
    </row>
    <row r="33" spans="1:20" s="6" customFormat="1" ht="13.5" customHeight="1">
      <c r="A33" s="415"/>
      <c r="B33" s="416" t="s">
        <v>274</v>
      </c>
      <c r="C33" s="283">
        <v>23</v>
      </c>
      <c r="D33" s="34" t="s">
        <v>275</v>
      </c>
      <c r="E33" s="18" t="s">
        <v>29</v>
      </c>
      <c r="F33" s="284">
        <v>0.036</v>
      </c>
      <c r="G33" s="28" t="s">
        <v>30</v>
      </c>
      <c r="H33" s="29" t="s">
        <v>30</v>
      </c>
      <c r="I33" s="285">
        <v>0.03</v>
      </c>
      <c r="J33" s="28" t="s">
        <v>30</v>
      </c>
      <c r="K33" s="259" t="s">
        <v>30</v>
      </c>
      <c r="L33" s="286">
        <v>0.036</v>
      </c>
      <c r="M33" s="258" t="str">
        <f t="shared" si="0"/>
        <v>○</v>
      </c>
      <c r="N33" s="256" t="str">
        <f t="shared" si="6"/>
        <v>○</v>
      </c>
      <c r="O33" s="287">
        <v>0.036</v>
      </c>
      <c r="P33" s="258" t="str">
        <f t="shared" si="1"/>
        <v>○</v>
      </c>
      <c r="Q33" s="259" t="str">
        <f t="shared" si="2"/>
        <v>○</v>
      </c>
      <c r="R33" s="286">
        <v>0.032</v>
      </c>
      <c r="S33" s="258" t="str">
        <f t="shared" si="3"/>
        <v>○</v>
      </c>
      <c r="T33" s="261" t="str">
        <f t="shared" si="7"/>
        <v>○</v>
      </c>
    </row>
    <row r="34" spans="1:20" s="6" customFormat="1" ht="13.5" customHeight="1" thickBot="1">
      <c r="A34" s="415"/>
      <c r="B34" s="417"/>
      <c r="C34" s="283">
        <v>24</v>
      </c>
      <c r="D34" s="34" t="s">
        <v>276</v>
      </c>
      <c r="E34" s="18" t="s">
        <v>258</v>
      </c>
      <c r="F34" s="284">
        <v>0.028</v>
      </c>
      <c r="G34" s="28" t="s">
        <v>30</v>
      </c>
      <c r="H34" s="29" t="s">
        <v>30</v>
      </c>
      <c r="I34" s="285">
        <v>0.025</v>
      </c>
      <c r="J34" s="28" t="s">
        <v>30</v>
      </c>
      <c r="K34" s="259" t="s">
        <v>30</v>
      </c>
      <c r="L34" s="286">
        <v>0.027</v>
      </c>
      <c r="M34" s="258" t="str">
        <f t="shared" si="0"/>
        <v>○</v>
      </c>
      <c r="N34" s="256" t="str">
        <f t="shared" si="6"/>
        <v>○</v>
      </c>
      <c r="O34" s="287">
        <v>0.024</v>
      </c>
      <c r="P34" s="258" t="str">
        <f t="shared" si="1"/>
        <v>○</v>
      </c>
      <c r="Q34" s="259" t="str">
        <f t="shared" si="2"/>
        <v>○</v>
      </c>
      <c r="R34" s="286">
        <v>0.024</v>
      </c>
      <c r="S34" s="258" t="str">
        <f t="shared" si="3"/>
        <v>○</v>
      </c>
      <c r="T34" s="261" t="str">
        <f t="shared" si="7"/>
        <v>○</v>
      </c>
    </row>
    <row r="35" spans="1:20" s="6" customFormat="1" ht="13.5" customHeight="1">
      <c r="A35" s="418" t="s">
        <v>277</v>
      </c>
      <c r="B35" s="419" t="s">
        <v>278</v>
      </c>
      <c r="C35" s="377">
        <v>25</v>
      </c>
      <c r="D35" s="378" t="s">
        <v>279</v>
      </c>
      <c r="E35" s="16" t="s">
        <v>29</v>
      </c>
      <c r="F35" s="379">
        <v>0.037</v>
      </c>
      <c r="G35" s="380" t="s">
        <v>30</v>
      </c>
      <c r="H35" s="381" t="s">
        <v>30</v>
      </c>
      <c r="I35" s="382">
        <v>0.044</v>
      </c>
      <c r="J35" s="380" t="s">
        <v>30</v>
      </c>
      <c r="K35" s="383" t="s">
        <v>38</v>
      </c>
      <c r="L35" s="384">
        <v>0.034</v>
      </c>
      <c r="M35" s="385" t="str">
        <f t="shared" si="0"/>
        <v>○</v>
      </c>
      <c r="N35" s="386" t="str">
        <f t="shared" si="6"/>
        <v>○</v>
      </c>
      <c r="O35" s="387">
        <v>0.033</v>
      </c>
      <c r="P35" s="385" t="str">
        <f t="shared" si="1"/>
        <v>○</v>
      </c>
      <c r="Q35" s="383" t="str">
        <f t="shared" si="2"/>
        <v>○</v>
      </c>
      <c r="R35" s="384">
        <v>0.029</v>
      </c>
      <c r="S35" s="385" t="str">
        <f t="shared" si="3"/>
        <v>○</v>
      </c>
      <c r="T35" s="388" t="str">
        <f t="shared" si="7"/>
        <v>○</v>
      </c>
    </row>
    <row r="36" spans="1:20" s="6" customFormat="1" ht="13.5" customHeight="1" thickBot="1">
      <c r="A36" s="415"/>
      <c r="B36" s="420"/>
      <c r="C36" s="307">
        <v>26</v>
      </c>
      <c r="D36" s="308" t="s">
        <v>280</v>
      </c>
      <c r="E36" s="60" t="s">
        <v>258</v>
      </c>
      <c r="F36" s="309">
        <v>0.029</v>
      </c>
      <c r="G36" s="310" t="s">
        <v>30</v>
      </c>
      <c r="H36" s="311" t="s">
        <v>30</v>
      </c>
      <c r="I36" s="312">
        <v>0.027</v>
      </c>
      <c r="J36" s="310" t="s">
        <v>30</v>
      </c>
      <c r="K36" s="313" t="s">
        <v>30</v>
      </c>
      <c r="L36" s="314">
        <v>0.029</v>
      </c>
      <c r="M36" s="315" t="str">
        <f t="shared" si="0"/>
        <v>○</v>
      </c>
      <c r="N36" s="316" t="str">
        <f t="shared" si="6"/>
        <v>○</v>
      </c>
      <c r="O36" s="317">
        <v>0.031</v>
      </c>
      <c r="P36" s="315" t="str">
        <f t="shared" si="1"/>
        <v>○</v>
      </c>
      <c r="Q36" s="313" t="str">
        <f t="shared" si="2"/>
        <v>○</v>
      </c>
      <c r="R36" s="314">
        <v>0.026</v>
      </c>
      <c r="S36" s="315" t="str">
        <f t="shared" si="3"/>
        <v>○</v>
      </c>
      <c r="T36" s="318" t="str">
        <f t="shared" si="7"/>
        <v>○</v>
      </c>
    </row>
    <row r="37" spans="1:20" s="6" customFormat="1" ht="13.5" customHeight="1" thickBot="1">
      <c r="A37" s="389" t="s">
        <v>281</v>
      </c>
      <c r="B37" s="390" t="s">
        <v>282</v>
      </c>
      <c r="C37" s="391">
        <v>27</v>
      </c>
      <c r="D37" s="392" t="s">
        <v>283</v>
      </c>
      <c r="E37" s="390" t="s">
        <v>29</v>
      </c>
      <c r="F37" s="393">
        <v>0.038</v>
      </c>
      <c r="G37" s="394" t="s">
        <v>30</v>
      </c>
      <c r="H37" s="395" t="s">
        <v>30</v>
      </c>
      <c r="I37" s="396">
        <v>0.035</v>
      </c>
      <c r="J37" s="394" t="s">
        <v>30</v>
      </c>
      <c r="K37" s="397" t="s">
        <v>30</v>
      </c>
      <c r="L37" s="398">
        <v>0.035</v>
      </c>
      <c r="M37" s="399" t="str">
        <f t="shared" si="0"/>
        <v>○</v>
      </c>
      <c r="N37" s="400" t="str">
        <f t="shared" si="6"/>
        <v>○</v>
      </c>
      <c r="O37" s="401">
        <v>0.032</v>
      </c>
      <c r="P37" s="399" t="str">
        <f t="shared" si="1"/>
        <v>○</v>
      </c>
      <c r="Q37" s="397" t="str">
        <f t="shared" si="2"/>
        <v>○</v>
      </c>
      <c r="R37" s="398">
        <v>0.033</v>
      </c>
      <c r="S37" s="399" t="str">
        <f t="shared" si="3"/>
        <v>○</v>
      </c>
      <c r="T37" s="402" t="str">
        <f t="shared" si="7"/>
        <v>○</v>
      </c>
    </row>
    <row r="38" spans="1:20" s="6" customFormat="1" ht="13.5" customHeight="1">
      <c r="A38" s="421" t="s">
        <v>284</v>
      </c>
      <c r="B38" s="419" t="s">
        <v>285</v>
      </c>
      <c r="C38" s="283"/>
      <c r="D38" s="34" t="s">
        <v>82</v>
      </c>
      <c r="E38" s="18" t="s">
        <v>29</v>
      </c>
      <c r="F38" s="284">
        <v>0.045</v>
      </c>
      <c r="G38" s="28" t="s">
        <v>30</v>
      </c>
      <c r="H38" s="29" t="s">
        <v>38</v>
      </c>
      <c r="I38" s="285">
        <v>0.044</v>
      </c>
      <c r="J38" s="28" t="s">
        <v>30</v>
      </c>
      <c r="K38" s="259" t="s">
        <v>38</v>
      </c>
      <c r="L38" s="286">
        <v>0.044</v>
      </c>
      <c r="M38" s="258" t="str">
        <f>IF(L38="","",IF(L38&lt;=0.06,"○","×"))</f>
        <v>○</v>
      </c>
      <c r="N38" s="256" t="str">
        <f>IF(L38="","",IF(L38&lt;=0.04,"○","×"))</f>
        <v>×</v>
      </c>
      <c r="O38" s="287"/>
      <c r="P38" s="258">
        <f>IF(O38="","",IF(O38&lt;=0.06,"○","×"))</f>
      </c>
      <c r="Q38" s="259">
        <f>IF(O38="","",IF(O38&lt;=0.04,"○","×"))</f>
      </c>
      <c r="R38" s="286"/>
      <c r="S38" s="258">
        <f>IF(R38="","",IF(R38&lt;=0.06,"○","×"))</f>
      </c>
      <c r="T38" s="261">
        <f>IF(R38="","",IF(R38&lt;=0.04,"○","×"))</f>
      </c>
    </row>
    <row r="39" spans="1:20" s="6" customFormat="1" ht="13.5" customHeight="1" thickBot="1">
      <c r="A39" s="422"/>
      <c r="B39" s="420"/>
      <c r="C39" s="307"/>
      <c r="D39" s="308" t="s">
        <v>286</v>
      </c>
      <c r="E39" s="60" t="s">
        <v>29</v>
      </c>
      <c r="F39" s="309">
        <v>0.046</v>
      </c>
      <c r="G39" s="310" t="s">
        <v>30</v>
      </c>
      <c r="H39" s="311" t="s">
        <v>38</v>
      </c>
      <c r="I39" s="312">
        <v>0.046</v>
      </c>
      <c r="J39" s="310" t="s">
        <v>30</v>
      </c>
      <c r="K39" s="313" t="s">
        <v>38</v>
      </c>
      <c r="L39" s="314">
        <v>0.046</v>
      </c>
      <c r="M39" s="315" t="str">
        <f>IF(L39="","",IF(L39&lt;=0.06,"○","×"))</f>
        <v>○</v>
      </c>
      <c r="N39" s="316" t="str">
        <f>IF(L39="","",IF(L39&lt;=0.04,"○","×"))</f>
        <v>×</v>
      </c>
      <c r="O39" s="317"/>
      <c r="P39" s="315">
        <f>IF(O39="","",IF(O39&lt;=0.06,"○","×"))</f>
      </c>
      <c r="Q39" s="313">
        <f>IF(O39="","",IF(O39&lt;=0.04,"○","×"))</f>
      </c>
      <c r="R39" s="314"/>
      <c r="S39" s="315">
        <f>IF(R39="","",IF(R39&lt;=0.06,"○","×"))</f>
      </c>
      <c r="T39" s="318">
        <f>IF(R39="","",IF(R39&lt;=0.04,"○","×"))</f>
      </c>
    </row>
    <row r="40" spans="1:21" s="6" customFormat="1" ht="13.5" customHeight="1">
      <c r="A40" s="31"/>
      <c r="Q40" s="403"/>
      <c r="R40" s="403"/>
      <c r="S40" s="403"/>
      <c r="T40" s="403"/>
      <c r="U40" s="403"/>
    </row>
    <row r="41" spans="2:21" s="6" customFormat="1" ht="13.5" customHeight="1">
      <c r="B41" s="244" t="s">
        <v>212</v>
      </c>
      <c r="C41" s="244" t="s">
        <v>287</v>
      </c>
      <c r="F41" s="6" t="s">
        <v>288</v>
      </c>
      <c r="I41" s="404"/>
      <c r="L41" s="404"/>
      <c r="O41" s="404"/>
      <c r="Q41" s="405"/>
      <c r="R41" s="406"/>
      <c r="S41" s="403"/>
      <c r="T41" s="405"/>
      <c r="U41" s="405"/>
    </row>
    <row r="42" spans="1:21" s="6" customFormat="1" ht="13.5" customHeight="1">
      <c r="A42" s="244"/>
      <c r="C42" s="247" t="s">
        <v>289</v>
      </c>
      <c r="D42" s="247"/>
      <c r="E42" s="247"/>
      <c r="F42" s="6" t="s">
        <v>290</v>
      </c>
      <c r="I42" s="404"/>
      <c r="L42" s="404"/>
      <c r="O42" s="404"/>
      <c r="Q42" s="405"/>
      <c r="R42" s="406"/>
      <c r="S42" s="403"/>
      <c r="T42" s="405"/>
      <c r="U42" s="405"/>
    </row>
    <row r="43" spans="3:21" s="6" customFormat="1" ht="13.5" customHeight="1">
      <c r="C43" s="244" t="s">
        <v>291</v>
      </c>
      <c r="F43" s="404"/>
      <c r="G43" s="245"/>
      <c r="I43" s="404"/>
      <c r="L43" s="404"/>
      <c r="O43" s="404"/>
      <c r="Q43" s="405"/>
      <c r="R43" s="406"/>
      <c r="S43" s="403"/>
      <c r="T43" s="405"/>
      <c r="U43" s="405"/>
    </row>
    <row r="44" spans="7:21" s="6" customFormat="1" ht="13.5" customHeight="1">
      <c r="G44" s="245"/>
      <c r="Q44" s="246"/>
      <c r="T44" s="246"/>
      <c r="U44" s="246"/>
    </row>
    <row r="45" spans="7:21" s="6" customFormat="1" ht="13.5" customHeight="1">
      <c r="G45" s="245"/>
      <c r="Q45" s="246"/>
      <c r="T45" s="246"/>
      <c r="U45" s="246"/>
    </row>
    <row r="46" spans="2:21" s="6" customFormat="1" ht="13.5">
      <c r="B46" s="246"/>
      <c r="D46" s="407"/>
      <c r="E46" s="407"/>
      <c r="F46" s="407"/>
      <c r="G46" s="408"/>
      <c r="H46" s="407"/>
      <c r="I46" s="407"/>
      <c r="J46" s="407"/>
      <c r="K46" s="407"/>
      <c r="L46" s="407"/>
      <c r="M46" s="407"/>
      <c r="N46" s="407"/>
      <c r="O46" s="407"/>
      <c r="P46" s="407"/>
      <c r="Q46" s="409"/>
      <c r="R46" s="407"/>
      <c r="S46" s="407"/>
      <c r="T46" s="409"/>
      <c r="U46" s="246"/>
    </row>
    <row r="47" spans="2:21" s="6" customFormat="1" ht="12">
      <c r="B47" s="246"/>
      <c r="E47" s="246"/>
      <c r="F47" s="404"/>
      <c r="G47" s="245"/>
      <c r="I47" s="404"/>
      <c r="L47" s="404"/>
      <c r="O47" s="404"/>
      <c r="Q47" s="246"/>
      <c r="R47" s="404"/>
      <c r="T47" s="246"/>
      <c r="U47" s="246"/>
    </row>
    <row r="48" spans="2:21" s="6" customFormat="1" ht="12">
      <c r="B48" s="246"/>
      <c r="E48" s="246"/>
      <c r="F48" s="404"/>
      <c r="G48" s="245"/>
      <c r="I48" s="404"/>
      <c r="L48" s="404"/>
      <c r="O48" s="404"/>
      <c r="Q48" s="246"/>
      <c r="R48" s="404"/>
      <c r="T48" s="246"/>
      <c r="U48" s="246"/>
    </row>
    <row r="49" spans="2:21" s="6" customFormat="1" ht="14.25">
      <c r="B49" s="246"/>
      <c r="D49" s="410" t="s">
        <v>292</v>
      </c>
      <c r="E49" s="411" t="s">
        <v>293</v>
      </c>
      <c r="F49" s="412" t="e">
        <f>SUM(#REF!)</f>
        <v>#REF!</v>
      </c>
      <c r="G49" s="413" t="e">
        <f>COUNTIF(#REF!,"×")</f>
        <v>#REF!</v>
      </c>
      <c r="H49" s="413" t="e">
        <f>COUNTIF(#REF!,"×")</f>
        <v>#REF!</v>
      </c>
      <c r="I49" s="412" t="e">
        <f>SUM(#REF!)</f>
        <v>#REF!</v>
      </c>
      <c r="J49" s="413" t="e">
        <f>COUNTIF(#REF!,"×")</f>
        <v>#REF!</v>
      </c>
      <c r="K49" s="413" t="e">
        <f>COUNTIF(#REF!,"×")</f>
        <v>#REF!</v>
      </c>
      <c r="L49" s="412">
        <f>SUM(F11:F37)</f>
        <v>1.1630000000000003</v>
      </c>
      <c r="M49" s="413">
        <f>COUNTIF(G11:G37,"×")</f>
        <v>1</v>
      </c>
      <c r="N49" s="413">
        <f>COUNTIF(H11:H37,"×")</f>
        <v>16</v>
      </c>
      <c r="O49" s="412">
        <f>SUM(I11:I37)</f>
        <v>1.11</v>
      </c>
      <c r="P49" s="413">
        <f>COUNTIF(J11:J37,"×")</f>
        <v>1</v>
      </c>
      <c r="Q49" s="413">
        <f>COUNTIF(K11:K37,"×")</f>
        <v>17</v>
      </c>
      <c r="R49" s="412">
        <f>SUM(O11:O37)</f>
        <v>1.1350000000000002</v>
      </c>
      <c r="S49" s="413">
        <f>COUNTIF(P11:P37,"×")</f>
        <v>0</v>
      </c>
      <c r="T49" s="413">
        <f>COUNTIF(Q11:Q37,"×")</f>
        <v>17</v>
      </c>
      <c r="U49" s="246"/>
    </row>
    <row r="50" spans="2:21" s="6" customFormat="1" ht="14.25">
      <c r="B50" s="246"/>
      <c r="D50" s="410" t="s">
        <v>294</v>
      </c>
      <c r="E50" s="411" t="s">
        <v>295</v>
      </c>
      <c r="F50" s="410">
        <f>COUNT(#REF!)</f>
        <v>0</v>
      </c>
      <c r="G50" s="413">
        <f>COUNTA(#REF!)</f>
        <v>1</v>
      </c>
      <c r="H50" s="413">
        <f>COUNTA(#REF!)</f>
        <v>1</v>
      </c>
      <c r="I50" s="410">
        <f>COUNT(#REF!)</f>
        <v>0</v>
      </c>
      <c r="J50" s="413">
        <f>COUNTA(#REF!)</f>
        <v>1</v>
      </c>
      <c r="K50" s="413">
        <f>COUNTA(#REF!)</f>
        <v>1</v>
      </c>
      <c r="L50" s="410">
        <f>COUNT(F11:F37)</f>
        <v>27</v>
      </c>
      <c r="M50" s="413">
        <f>COUNTA(G11:G37)</f>
        <v>27</v>
      </c>
      <c r="N50" s="413">
        <f>COUNTA(H11:H37)</f>
        <v>27</v>
      </c>
      <c r="O50" s="410">
        <f>COUNT(I11:I37)</f>
        <v>27</v>
      </c>
      <c r="P50" s="413">
        <f>COUNTA(J11:J37)</f>
        <v>27</v>
      </c>
      <c r="Q50" s="413">
        <f>COUNTA(K11:K37)</f>
        <v>27</v>
      </c>
      <c r="R50" s="410">
        <f>COUNT(O11:O37)</f>
        <v>27</v>
      </c>
      <c r="S50" s="413">
        <f>COUNTA(P11:P37)</f>
        <v>27</v>
      </c>
      <c r="T50" s="413">
        <f>COUNTA(Q11:Q37)</f>
        <v>27</v>
      </c>
      <c r="U50" s="246"/>
    </row>
    <row r="51" spans="2:21" s="6" customFormat="1" ht="12">
      <c r="B51" s="246"/>
      <c r="E51" s="246"/>
      <c r="F51" s="404"/>
      <c r="G51" s="245"/>
      <c r="I51" s="404"/>
      <c r="L51" s="404">
        <f>+L49+0.025</f>
        <v>1.1880000000000002</v>
      </c>
      <c r="O51" s="404">
        <f>+O49+0.01</f>
        <v>1.12</v>
      </c>
      <c r="Q51" s="246"/>
      <c r="R51" s="404">
        <f>+R49+0.031</f>
        <v>1.1660000000000001</v>
      </c>
      <c r="T51" s="246"/>
      <c r="U51" s="246"/>
    </row>
    <row r="52" spans="2:21" s="6" customFormat="1" ht="12">
      <c r="B52" s="246"/>
      <c r="E52" s="246"/>
      <c r="F52" s="404"/>
      <c r="G52" s="245"/>
      <c r="I52" s="404"/>
      <c r="L52" s="404"/>
      <c r="O52" s="404"/>
      <c r="Q52" s="246"/>
      <c r="R52" s="404"/>
      <c r="T52" s="246"/>
      <c r="U52" s="246"/>
    </row>
    <row r="53" spans="2:21" s="6" customFormat="1" ht="12">
      <c r="B53" s="246"/>
      <c r="E53" s="246"/>
      <c r="F53" s="404"/>
      <c r="G53" s="245"/>
      <c r="I53" s="404"/>
      <c r="L53" s="404"/>
      <c r="O53" s="404"/>
      <c r="Q53" s="246"/>
      <c r="R53" s="404"/>
      <c r="T53" s="246"/>
      <c r="U53" s="246"/>
    </row>
    <row r="54" spans="2:21" s="6" customFormat="1" ht="12">
      <c r="B54" s="246"/>
      <c r="E54" s="246"/>
      <c r="F54" s="404"/>
      <c r="G54" s="245"/>
      <c r="I54" s="404"/>
      <c r="L54" s="404"/>
      <c r="O54" s="404"/>
      <c r="Q54" s="246"/>
      <c r="R54" s="404"/>
      <c r="T54" s="246"/>
      <c r="U54" s="246"/>
    </row>
    <row r="55" spans="2:21" s="6" customFormat="1" ht="12">
      <c r="B55" s="246"/>
      <c r="E55" s="246"/>
      <c r="F55" s="404"/>
      <c r="G55" s="245"/>
      <c r="I55" s="404"/>
      <c r="L55" s="404"/>
      <c r="O55" s="404"/>
      <c r="Q55" s="246"/>
      <c r="R55" s="404"/>
      <c r="T55" s="246"/>
      <c r="U55" s="246"/>
    </row>
    <row r="56" spans="2:21" s="6" customFormat="1" ht="12">
      <c r="B56" s="246"/>
      <c r="E56" s="246"/>
      <c r="F56" s="404"/>
      <c r="G56" s="245"/>
      <c r="I56" s="404"/>
      <c r="L56" s="404"/>
      <c r="O56" s="404"/>
      <c r="Q56" s="246"/>
      <c r="R56" s="404"/>
      <c r="T56" s="246"/>
      <c r="U56" s="246"/>
    </row>
    <row r="57" spans="2:21" s="6" customFormat="1" ht="12">
      <c r="B57" s="246"/>
      <c r="E57" s="246"/>
      <c r="F57" s="404"/>
      <c r="G57" s="245"/>
      <c r="I57" s="404"/>
      <c r="L57" s="404"/>
      <c r="O57" s="404"/>
      <c r="Q57" s="246"/>
      <c r="R57" s="404"/>
      <c r="T57" s="246"/>
      <c r="U57" s="246"/>
    </row>
    <row r="58" spans="2:21" s="6" customFormat="1" ht="12">
      <c r="B58" s="246"/>
      <c r="E58" s="246"/>
      <c r="F58" s="404"/>
      <c r="G58" s="245"/>
      <c r="I58" s="404"/>
      <c r="L58" s="404"/>
      <c r="O58" s="404"/>
      <c r="Q58" s="246"/>
      <c r="R58" s="404"/>
      <c r="T58" s="246"/>
      <c r="U58" s="246"/>
    </row>
    <row r="59" spans="2:21" s="6" customFormat="1" ht="12">
      <c r="B59" s="246"/>
      <c r="E59" s="246"/>
      <c r="F59" s="404"/>
      <c r="G59" s="245"/>
      <c r="I59" s="404"/>
      <c r="L59" s="404"/>
      <c r="O59" s="404"/>
      <c r="Q59" s="246"/>
      <c r="R59" s="404"/>
      <c r="T59" s="246"/>
      <c r="U59" s="246"/>
    </row>
    <row r="60" spans="2:21" s="6" customFormat="1" ht="12">
      <c r="B60" s="246"/>
      <c r="E60" s="246"/>
      <c r="F60" s="404"/>
      <c r="G60" s="245"/>
      <c r="I60" s="404"/>
      <c r="L60" s="404"/>
      <c r="O60" s="404"/>
      <c r="Q60" s="246"/>
      <c r="R60" s="404"/>
      <c r="T60" s="246"/>
      <c r="U60" s="246"/>
    </row>
    <row r="61" spans="2:21" s="6" customFormat="1" ht="12">
      <c r="B61" s="246"/>
      <c r="E61" s="246"/>
      <c r="F61" s="404"/>
      <c r="G61" s="245"/>
      <c r="I61" s="404"/>
      <c r="L61" s="404"/>
      <c r="O61" s="404"/>
      <c r="Q61" s="246"/>
      <c r="R61" s="404"/>
      <c r="T61" s="246"/>
      <c r="U61" s="246"/>
    </row>
    <row r="62" spans="2:21" s="6" customFormat="1" ht="12">
      <c r="B62" s="246"/>
      <c r="E62" s="246"/>
      <c r="F62" s="404"/>
      <c r="G62" s="245"/>
      <c r="I62" s="404"/>
      <c r="L62" s="404"/>
      <c r="O62" s="404"/>
      <c r="Q62" s="246"/>
      <c r="R62" s="404"/>
      <c r="T62" s="246"/>
      <c r="U62" s="246"/>
    </row>
    <row r="63" spans="2:21" s="6" customFormat="1" ht="12">
      <c r="B63" s="246"/>
      <c r="E63" s="246"/>
      <c r="F63" s="404"/>
      <c r="G63" s="245"/>
      <c r="I63" s="404"/>
      <c r="L63" s="404"/>
      <c r="O63" s="404"/>
      <c r="Q63" s="246"/>
      <c r="R63" s="404"/>
      <c r="T63" s="246"/>
      <c r="U63" s="246"/>
    </row>
    <row r="64" spans="2:21" s="6" customFormat="1" ht="12">
      <c r="B64" s="246"/>
      <c r="E64" s="246"/>
      <c r="F64" s="404"/>
      <c r="G64" s="245"/>
      <c r="I64" s="404"/>
      <c r="L64" s="404"/>
      <c r="O64" s="404"/>
      <c r="Q64" s="246"/>
      <c r="R64" s="404"/>
      <c r="T64" s="246"/>
      <c r="U64" s="246"/>
    </row>
    <row r="65" spans="2:21" s="6" customFormat="1" ht="12">
      <c r="B65" s="246"/>
      <c r="E65" s="246"/>
      <c r="F65" s="404"/>
      <c r="G65" s="245"/>
      <c r="I65" s="404"/>
      <c r="L65" s="404"/>
      <c r="O65" s="404"/>
      <c r="Q65" s="246"/>
      <c r="R65" s="404"/>
      <c r="T65" s="246"/>
      <c r="U65" s="246"/>
    </row>
    <row r="66" spans="2:21" s="6" customFormat="1" ht="12">
      <c r="B66" s="246"/>
      <c r="E66" s="246"/>
      <c r="F66" s="404"/>
      <c r="G66" s="245"/>
      <c r="I66" s="404"/>
      <c r="L66" s="404"/>
      <c r="O66" s="404"/>
      <c r="Q66" s="246"/>
      <c r="R66" s="404"/>
      <c r="T66" s="246"/>
      <c r="U66" s="246"/>
    </row>
    <row r="67" spans="2:21" s="6" customFormat="1" ht="12">
      <c r="B67" s="246"/>
      <c r="E67" s="246"/>
      <c r="F67" s="404"/>
      <c r="G67" s="245"/>
      <c r="I67" s="404"/>
      <c r="L67" s="404"/>
      <c r="O67" s="404"/>
      <c r="Q67" s="246"/>
      <c r="R67" s="404"/>
      <c r="T67" s="246"/>
      <c r="U67" s="246"/>
    </row>
    <row r="68" spans="2:21" s="6" customFormat="1" ht="12">
      <c r="B68" s="246"/>
      <c r="E68" s="246"/>
      <c r="F68" s="404"/>
      <c r="G68" s="245"/>
      <c r="I68" s="404"/>
      <c r="L68" s="404"/>
      <c r="O68" s="404"/>
      <c r="Q68" s="246"/>
      <c r="R68" s="404"/>
      <c r="T68" s="246"/>
      <c r="U68" s="246"/>
    </row>
    <row r="69" spans="2:21" s="6" customFormat="1" ht="12">
      <c r="B69" s="246"/>
      <c r="E69" s="246"/>
      <c r="F69" s="404"/>
      <c r="G69" s="245"/>
      <c r="I69" s="404"/>
      <c r="L69" s="404"/>
      <c r="O69" s="404"/>
      <c r="Q69" s="246"/>
      <c r="R69" s="404"/>
      <c r="T69" s="246"/>
      <c r="U69" s="246"/>
    </row>
    <row r="70" spans="2:21" s="6" customFormat="1" ht="12">
      <c r="B70" s="246"/>
      <c r="E70" s="246"/>
      <c r="F70" s="404"/>
      <c r="G70" s="245"/>
      <c r="I70" s="404"/>
      <c r="L70" s="404"/>
      <c r="O70" s="404"/>
      <c r="Q70" s="246"/>
      <c r="R70" s="404"/>
      <c r="T70" s="246"/>
      <c r="U70" s="246"/>
    </row>
    <row r="71" ht="14.25">
      <c r="G71" s="414"/>
    </row>
    <row r="72" ht="14.25">
      <c r="G72" s="414"/>
    </row>
    <row r="73" ht="14.25">
      <c r="G73" s="414"/>
    </row>
    <row r="74" ht="14.25">
      <c r="G74" s="414"/>
    </row>
    <row r="75" ht="14.25">
      <c r="G75" s="414"/>
    </row>
    <row r="76" ht="14.25">
      <c r="G76" s="414"/>
    </row>
    <row r="77" ht="14.25">
      <c r="G77" s="414"/>
    </row>
    <row r="78" ht="14.25">
      <c r="G78" s="414"/>
    </row>
    <row r="79" ht="14.25">
      <c r="G79" s="414"/>
    </row>
    <row r="80" ht="14.25">
      <c r="G80" s="414"/>
    </row>
    <row r="81" ht="14.25">
      <c r="G81" s="414"/>
    </row>
    <row r="82" ht="14.25">
      <c r="G82" s="414"/>
    </row>
    <row r="83" ht="14.25">
      <c r="G83" s="414"/>
    </row>
    <row r="84" ht="14.25">
      <c r="G84" s="414"/>
    </row>
    <row r="85" ht="14.25">
      <c r="G85" s="414"/>
    </row>
    <row r="86" ht="14.25">
      <c r="G86" s="414"/>
    </row>
    <row r="87" ht="14.25">
      <c r="G87" s="414"/>
    </row>
    <row r="88" ht="14.25">
      <c r="G88" s="414"/>
    </row>
    <row r="89" ht="14.25">
      <c r="G89" s="414"/>
    </row>
    <row r="90" ht="14.25">
      <c r="G90" s="414"/>
    </row>
    <row r="91" ht="14.25">
      <c r="G91" s="414"/>
    </row>
    <row r="92" ht="14.25">
      <c r="G92" s="414"/>
    </row>
    <row r="93" ht="14.25">
      <c r="G93" s="414"/>
    </row>
    <row r="94" ht="14.25">
      <c r="G94" s="414"/>
    </row>
    <row r="95" ht="14.25">
      <c r="G95" s="414"/>
    </row>
    <row r="96" ht="14.25">
      <c r="G96" s="414"/>
    </row>
    <row r="97" ht="14.25">
      <c r="G97" s="414"/>
    </row>
    <row r="98" ht="14.25">
      <c r="G98" s="414"/>
    </row>
    <row r="99" ht="14.25">
      <c r="G99" s="414"/>
    </row>
    <row r="100" ht="14.25">
      <c r="G100" s="414"/>
    </row>
    <row r="101" ht="14.25">
      <c r="G101" s="414"/>
    </row>
    <row r="102" ht="14.25">
      <c r="G102" s="414"/>
    </row>
    <row r="103" ht="14.25">
      <c r="G103" s="414"/>
    </row>
    <row r="104" ht="14.25">
      <c r="G104" s="414"/>
    </row>
    <row r="105" ht="14.25">
      <c r="G105" s="414"/>
    </row>
    <row r="106" ht="14.25">
      <c r="G106" s="414"/>
    </row>
    <row r="107" ht="14.25">
      <c r="G107" s="414"/>
    </row>
    <row r="108" ht="14.25">
      <c r="G108" s="414"/>
    </row>
    <row r="109" ht="14.25">
      <c r="G109" s="414"/>
    </row>
    <row r="110" ht="14.25">
      <c r="G110" s="414"/>
    </row>
    <row r="111" ht="14.25">
      <c r="G111" s="414"/>
    </row>
    <row r="112" ht="14.25">
      <c r="G112" s="414"/>
    </row>
    <row r="113" ht="14.25">
      <c r="G113" s="414"/>
    </row>
    <row r="114" ht="14.25">
      <c r="G114" s="414"/>
    </row>
    <row r="115" ht="14.25">
      <c r="G115" s="414"/>
    </row>
    <row r="116" ht="14.25">
      <c r="G116" s="414"/>
    </row>
    <row r="117" ht="14.25">
      <c r="G117" s="414"/>
    </row>
    <row r="118" ht="14.25">
      <c r="G118" s="414"/>
    </row>
    <row r="119" ht="14.25">
      <c r="G119" s="414"/>
    </row>
    <row r="120" ht="14.25">
      <c r="G120" s="414"/>
    </row>
    <row r="121" ht="14.25">
      <c r="G121" s="414"/>
    </row>
    <row r="122" ht="14.25">
      <c r="G122" s="414"/>
    </row>
    <row r="123" ht="14.25">
      <c r="G123" s="414"/>
    </row>
    <row r="124" ht="14.25">
      <c r="G124" s="414"/>
    </row>
    <row r="125" ht="14.25">
      <c r="G125" s="414"/>
    </row>
    <row r="126" ht="14.25">
      <c r="G126" s="414"/>
    </row>
    <row r="127" ht="14.25">
      <c r="G127" s="414"/>
    </row>
    <row r="128" ht="14.25">
      <c r="G128" s="414"/>
    </row>
    <row r="129" ht="14.25">
      <c r="G129" s="414"/>
    </row>
    <row r="130" ht="14.25">
      <c r="G130" s="414"/>
    </row>
    <row r="131" ht="14.25">
      <c r="G131" s="414"/>
    </row>
    <row r="132" ht="14.25">
      <c r="G132" s="414"/>
    </row>
    <row r="133" ht="14.25">
      <c r="G133" s="414"/>
    </row>
    <row r="134" ht="14.25">
      <c r="G134" s="414"/>
    </row>
    <row r="135" ht="14.25">
      <c r="G135" s="414"/>
    </row>
    <row r="136" ht="14.25">
      <c r="G136" s="414"/>
    </row>
    <row r="137" ht="14.25">
      <c r="G137" s="414"/>
    </row>
    <row r="138" ht="14.25">
      <c r="G138" s="414"/>
    </row>
    <row r="139" ht="14.25">
      <c r="G139" s="414"/>
    </row>
    <row r="140" ht="14.25">
      <c r="G140" s="414"/>
    </row>
    <row r="141" ht="14.25">
      <c r="G141" s="414"/>
    </row>
    <row r="142" ht="14.25">
      <c r="G142" s="414"/>
    </row>
    <row r="143" ht="14.25">
      <c r="G143" s="414"/>
    </row>
    <row r="144" ht="14.25">
      <c r="G144" s="414"/>
    </row>
    <row r="145" ht="14.25">
      <c r="G145" s="414"/>
    </row>
    <row r="146" ht="14.25">
      <c r="G146" s="414"/>
    </row>
    <row r="147" ht="14.25">
      <c r="G147" s="414"/>
    </row>
    <row r="148" ht="14.25">
      <c r="G148" s="414"/>
    </row>
    <row r="149" ht="14.25">
      <c r="G149" s="414"/>
    </row>
    <row r="150" ht="14.25">
      <c r="G150" s="414"/>
    </row>
    <row r="151" ht="14.25">
      <c r="G151" s="414"/>
    </row>
    <row r="152" ht="14.25">
      <c r="G152" s="414"/>
    </row>
    <row r="153" ht="14.25">
      <c r="G153" s="414"/>
    </row>
    <row r="154" ht="14.25">
      <c r="G154" s="414"/>
    </row>
    <row r="155" ht="14.25">
      <c r="G155" s="414"/>
    </row>
    <row r="156" ht="14.25">
      <c r="G156" s="414"/>
    </row>
    <row r="157" ht="14.25">
      <c r="G157" s="414"/>
    </row>
    <row r="158" ht="14.25">
      <c r="G158" s="414"/>
    </row>
    <row r="159" ht="14.25">
      <c r="G159" s="414"/>
    </row>
    <row r="160" ht="14.25">
      <c r="G160" s="414"/>
    </row>
    <row r="161" ht="14.25">
      <c r="G161" s="414"/>
    </row>
    <row r="162" ht="14.25">
      <c r="G162" s="414"/>
    </row>
    <row r="163" ht="14.25">
      <c r="G163" s="414"/>
    </row>
    <row r="164" ht="14.25">
      <c r="G164" s="414"/>
    </row>
    <row r="165" ht="14.25">
      <c r="G165" s="414"/>
    </row>
    <row r="166" ht="14.25">
      <c r="G166" s="414"/>
    </row>
    <row r="167" ht="14.25">
      <c r="G167" s="414"/>
    </row>
    <row r="168" ht="14.25">
      <c r="G168" s="414"/>
    </row>
    <row r="169" ht="14.25">
      <c r="G169" s="414"/>
    </row>
    <row r="170" ht="14.25">
      <c r="G170" s="414"/>
    </row>
    <row r="171" ht="14.25">
      <c r="G171" s="414"/>
    </row>
    <row r="172" ht="14.25">
      <c r="G172" s="414"/>
    </row>
    <row r="173" ht="14.25">
      <c r="G173" s="414"/>
    </row>
    <row r="174" ht="14.25">
      <c r="G174" s="414"/>
    </row>
    <row r="175" ht="14.25">
      <c r="G175" s="414"/>
    </row>
    <row r="176" ht="14.25">
      <c r="G176" s="414"/>
    </row>
    <row r="177" ht="14.25">
      <c r="G177" s="414"/>
    </row>
    <row r="178" ht="14.25">
      <c r="G178" s="414"/>
    </row>
    <row r="179" ht="14.25">
      <c r="G179" s="414"/>
    </row>
    <row r="180" ht="14.25">
      <c r="G180" s="414"/>
    </row>
    <row r="181" ht="14.25">
      <c r="G181" s="414"/>
    </row>
    <row r="182" ht="14.25">
      <c r="G182" s="414"/>
    </row>
    <row r="183" ht="14.25">
      <c r="G183" s="414"/>
    </row>
    <row r="184" ht="14.25">
      <c r="G184" s="414"/>
    </row>
    <row r="185" ht="14.25">
      <c r="G185" s="414"/>
    </row>
    <row r="186" ht="14.25">
      <c r="G186" s="414"/>
    </row>
    <row r="187" ht="14.25">
      <c r="G187" s="414"/>
    </row>
    <row r="188" ht="14.25">
      <c r="G188" s="414"/>
    </row>
    <row r="189" ht="14.25">
      <c r="G189" s="414"/>
    </row>
    <row r="190" ht="14.25">
      <c r="G190" s="414"/>
    </row>
    <row r="191" ht="14.25">
      <c r="G191" s="414"/>
    </row>
    <row r="192" ht="14.25">
      <c r="G192" s="414"/>
    </row>
    <row r="193" ht="14.25">
      <c r="G193" s="414"/>
    </row>
    <row r="194" ht="14.25">
      <c r="G194" s="414"/>
    </row>
    <row r="195" ht="14.25">
      <c r="G195" s="414"/>
    </row>
    <row r="196" ht="14.25">
      <c r="G196" s="414"/>
    </row>
    <row r="197" ht="14.25">
      <c r="G197" s="414"/>
    </row>
    <row r="198" ht="14.25">
      <c r="G198" s="414"/>
    </row>
    <row r="199" ht="14.25">
      <c r="G199" s="414"/>
    </row>
    <row r="200" ht="14.25">
      <c r="G200" s="414"/>
    </row>
    <row r="201" ht="14.25">
      <c r="G201" s="414"/>
    </row>
    <row r="202" ht="14.25">
      <c r="G202" s="414"/>
    </row>
    <row r="203" ht="14.25">
      <c r="G203" s="414"/>
    </row>
    <row r="204" ht="14.25">
      <c r="G204" s="414"/>
    </row>
    <row r="205" ht="14.25">
      <c r="G205" s="414"/>
    </row>
    <row r="206" ht="14.25">
      <c r="G206" s="414"/>
    </row>
    <row r="207" ht="14.25">
      <c r="G207" s="414"/>
    </row>
    <row r="208" ht="14.25">
      <c r="G208" s="414"/>
    </row>
    <row r="209" ht="14.25">
      <c r="G209" s="414"/>
    </row>
    <row r="210" ht="14.25">
      <c r="G210" s="414"/>
    </row>
    <row r="211" ht="14.25">
      <c r="G211" s="414"/>
    </row>
    <row r="212" ht="14.25">
      <c r="G212" s="414"/>
    </row>
    <row r="213" ht="14.25">
      <c r="G213" s="414"/>
    </row>
    <row r="214" ht="14.25">
      <c r="G214" s="414"/>
    </row>
    <row r="215" ht="14.25">
      <c r="G215" s="414"/>
    </row>
    <row r="216" ht="14.25">
      <c r="G216" s="414"/>
    </row>
    <row r="217" ht="14.25">
      <c r="G217" s="414"/>
    </row>
    <row r="218" ht="14.25">
      <c r="G218" s="414"/>
    </row>
    <row r="219" ht="14.25">
      <c r="G219" s="414"/>
    </row>
    <row r="220" ht="14.25">
      <c r="G220" s="414"/>
    </row>
    <row r="221" ht="14.25">
      <c r="G221" s="414"/>
    </row>
    <row r="222" ht="14.25">
      <c r="G222" s="414"/>
    </row>
    <row r="223" ht="14.25">
      <c r="G223" s="414"/>
    </row>
    <row r="224" ht="14.25">
      <c r="G224" s="414"/>
    </row>
    <row r="225" ht="14.25">
      <c r="G225" s="414"/>
    </row>
    <row r="226" ht="14.25">
      <c r="G226" s="414"/>
    </row>
    <row r="227" ht="14.25">
      <c r="G227" s="414"/>
    </row>
  </sheetData>
  <sheetProtection/>
  <mergeCells count="19">
    <mergeCell ref="A6:A10"/>
    <mergeCell ref="F6:H6"/>
    <mergeCell ref="I6:K6"/>
    <mergeCell ref="L6:N6"/>
    <mergeCell ref="O6:Q6"/>
    <mergeCell ref="R6:T6"/>
    <mergeCell ref="A12:A16"/>
    <mergeCell ref="B13:B15"/>
    <mergeCell ref="A17:A25"/>
    <mergeCell ref="B17:B19"/>
    <mergeCell ref="B21:B22"/>
    <mergeCell ref="A26:A31"/>
    <mergeCell ref="B26:B30"/>
    <mergeCell ref="A32:A34"/>
    <mergeCell ref="B33:B34"/>
    <mergeCell ref="A35:A36"/>
    <mergeCell ref="B35:B36"/>
    <mergeCell ref="A38:A39"/>
    <mergeCell ref="B38:B39"/>
  </mergeCells>
  <printOptions horizontalCentered="1"/>
  <pageMargins left="0.3937007874015748" right="0.3937007874015748" top="0.5905511811023623" bottom="0.5905511811023623" header="0.11811023622047245" footer="0.11811023622047245"/>
  <pageSetup firstPageNumber="47" useFirstPageNumber="1" horizontalDpi="400" verticalDpi="4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15">
      <selection activeCell="A2" sqref="A2"/>
    </sheetView>
  </sheetViews>
  <sheetFormatPr defaultColWidth="9.00390625" defaultRowHeight="13.5"/>
  <sheetData>
    <row r="1" spans="1:20" s="2" customFormat="1" ht="19.5" customHeight="1">
      <c r="A1" s="462" t="s">
        <v>296</v>
      </c>
      <c r="F1" s="3"/>
      <c r="G1" s="3"/>
      <c r="H1" s="3"/>
      <c r="I1" s="3"/>
      <c r="J1" s="3"/>
      <c r="K1" s="3"/>
      <c r="L1" s="3"/>
      <c r="M1" s="4"/>
      <c r="Q1" s="5"/>
      <c r="T1" s="5"/>
    </row>
    <row r="2" spans="1:20" s="2" customFormat="1" ht="9" customHeight="1">
      <c r="A2" s="1"/>
      <c r="G2" s="3"/>
      <c r="I2" s="3"/>
      <c r="J2" s="3"/>
      <c r="K2" s="3"/>
      <c r="L2" s="3"/>
      <c r="M2" s="3"/>
      <c r="N2" s="3"/>
      <c r="O2" s="3"/>
      <c r="P2" s="4"/>
      <c r="T2" s="5"/>
    </row>
    <row r="3" spans="8:20" s="6" customFormat="1" ht="14.25" customHeight="1">
      <c r="H3" s="7" t="s">
        <v>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8:20" s="6" customFormat="1" ht="14.25" customHeight="1">
      <c r="H4" s="10" t="s">
        <v>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s="6" customFormat="1" ht="18" customHeight="1" thickBot="1">
      <c r="A5" s="13"/>
      <c r="B5" s="13"/>
      <c r="C5" s="13"/>
      <c r="D5" s="13"/>
      <c r="Q5" s="14"/>
      <c r="T5" s="14" t="s">
        <v>2</v>
      </c>
    </row>
    <row r="6" spans="1:20" s="6" customFormat="1" ht="14.25" customHeight="1">
      <c r="A6" s="418" t="s">
        <v>3</v>
      </c>
      <c r="B6" s="15"/>
      <c r="C6" s="16"/>
      <c r="D6" s="17"/>
      <c r="E6" s="16" t="s">
        <v>4</v>
      </c>
      <c r="F6" s="457" t="s">
        <v>5</v>
      </c>
      <c r="G6" s="458"/>
      <c r="H6" s="459"/>
      <c r="I6" s="457" t="s">
        <v>6</v>
      </c>
      <c r="J6" s="458"/>
      <c r="K6" s="459"/>
      <c r="L6" s="457" t="s">
        <v>7</v>
      </c>
      <c r="M6" s="458"/>
      <c r="N6" s="459"/>
      <c r="O6" s="457" t="s">
        <v>8</v>
      </c>
      <c r="P6" s="460"/>
      <c r="Q6" s="460"/>
      <c r="R6" s="457" t="s">
        <v>9</v>
      </c>
      <c r="S6" s="460"/>
      <c r="T6" s="461"/>
    </row>
    <row r="7" spans="1:20" s="6" customFormat="1" ht="14.25" customHeight="1">
      <c r="A7" s="415"/>
      <c r="B7" s="18"/>
      <c r="C7" s="18"/>
      <c r="D7" s="19"/>
      <c r="E7" s="18" t="s">
        <v>10</v>
      </c>
      <c r="F7" s="20" t="s">
        <v>11</v>
      </c>
      <c r="G7" s="21" t="s">
        <v>12</v>
      </c>
      <c r="H7" s="22" t="s">
        <v>13</v>
      </c>
      <c r="I7" s="23" t="s">
        <v>11</v>
      </c>
      <c r="J7" s="21" t="s">
        <v>12</v>
      </c>
      <c r="K7" s="22" t="s">
        <v>13</v>
      </c>
      <c r="L7" s="23" t="s">
        <v>11</v>
      </c>
      <c r="M7" s="21" t="s">
        <v>12</v>
      </c>
      <c r="N7" s="24" t="s">
        <v>13</v>
      </c>
      <c r="O7" s="25" t="s">
        <v>11</v>
      </c>
      <c r="P7" s="21" t="s">
        <v>12</v>
      </c>
      <c r="Q7" s="24" t="s">
        <v>13</v>
      </c>
      <c r="R7" s="25" t="s">
        <v>11</v>
      </c>
      <c r="S7" s="21" t="s">
        <v>12</v>
      </c>
      <c r="T7" s="26" t="s">
        <v>13</v>
      </c>
    </row>
    <row r="8" spans="1:20" s="6" customFormat="1" ht="14.25" customHeight="1">
      <c r="A8" s="415"/>
      <c r="B8" s="18" t="s">
        <v>14</v>
      </c>
      <c r="C8" s="18" t="s">
        <v>15</v>
      </c>
      <c r="D8" s="18" t="s">
        <v>16</v>
      </c>
      <c r="E8" s="18" t="s">
        <v>17</v>
      </c>
      <c r="F8" s="27" t="s">
        <v>18</v>
      </c>
      <c r="G8" s="28" t="s">
        <v>19</v>
      </c>
      <c r="H8" s="29" t="s">
        <v>20</v>
      </c>
      <c r="I8" s="30" t="s">
        <v>18</v>
      </c>
      <c r="J8" s="28" t="s">
        <v>19</v>
      </c>
      <c r="K8" s="29" t="s">
        <v>20</v>
      </c>
      <c r="L8" s="30" t="s">
        <v>18</v>
      </c>
      <c r="M8" s="28" t="s">
        <v>19</v>
      </c>
      <c r="N8" s="31" t="s">
        <v>20</v>
      </c>
      <c r="O8" s="32" t="s">
        <v>18</v>
      </c>
      <c r="P8" s="28" t="s">
        <v>19</v>
      </c>
      <c r="Q8" s="31" t="s">
        <v>20</v>
      </c>
      <c r="R8" s="32" t="s">
        <v>18</v>
      </c>
      <c r="S8" s="28" t="s">
        <v>19</v>
      </c>
      <c r="T8" s="33" t="s">
        <v>20</v>
      </c>
    </row>
    <row r="9" spans="1:20" s="6" customFormat="1" ht="14.25" customHeight="1">
      <c r="A9" s="415"/>
      <c r="B9" s="34"/>
      <c r="C9" s="18"/>
      <c r="D9" s="19"/>
      <c r="E9" s="18" t="s">
        <v>21</v>
      </c>
      <c r="F9" s="27" t="s">
        <v>22</v>
      </c>
      <c r="G9" s="28" t="s">
        <v>23</v>
      </c>
      <c r="H9" s="29" t="s">
        <v>23</v>
      </c>
      <c r="I9" s="30" t="s">
        <v>22</v>
      </c>
      <c r="J9" s="28" t="s">
        <v>23</v>
      </c>
      <c r="K9" s="29" t="s">
        <v>23</v>
      </c>
      <c r="L9" s="30" t="s">
        <v>22</v>
      </c>
      <c r="M9" s="28" t="s">
        <v>23</v>
      </c>
      <c r="N9" s="31" t="s">
        <v>23</v>
      </c>
      <c r="O9" s="32" t="s">
        <v>22</v>
      </c>
      <c r="P9" s="28" t="s">
        <v>23</v>
      </c>
      <c r="Q9" s="31" t="s">
        <v>23</v>
      </c>
      <c r="R9" s="32" t="s">
        <v>22</v>
      </c>
      <c r="S9" s="28" t="s">
        <v>23</v>
      </c>
      <c r="T9" s="33" t="s">
        <v>23</v>
      </c>
    </row>
    <row r="10" spans="1:20" s="6" customFormat="1" ht="14.25" customHeight="1" thickBot="1">
      <c r="A10" s="456"/>
      <c r="B10" s="35"/>
      <c r="C10" s="36"/>
      <c r="D10" s="35"/>
      <c r="E10" s="35"/>
      <c r="F10" s="37" t="s">
        <v>24</v>
      </c>
      <c r="G10" s="38" t="s">
        <v>25</v>
      </c>
      <c r="H10" s="39" t="s">
        <v>25</v>
      </c>
      <c r="I10" s="40" t="s">
        <v>24</v>
      </c>
      <c r="J10" s="38" t="s">
        <v>25</v>
      </c>
      <c r="K10" s="39" t="s">
        <v>25</v>
      </c>
      <c r="L10" s="40" t="s">
        <v>24</v>
      </c>
      <c r="M10" s="38" t="s">
        <v>25</v>
      </c>
      <c r="N10" s="41" t="s">
        <v>25</v>
      </c>
      <c r="O10" s="42" t="s">
        <v>24</v>
      </c>
      <c r="P10" s="38" t="s">
        <v>25</v>
      </c>
      <c r="Q10" s="41" t="s">
        <v>25</v>
      </c>
      <c r="R10" s="42" t="s">
        <v>24</v>
      </c>
      <c r="S10" s="38" t="s">
        <v>25</v>
      </c>
      <c r="T10" s="43" t="s">
        <v>25</v>
      </c>
    </row>
    <row r="11" spans="1:20" s="6" customFormat="1" ht="14.25" customHeight="1" thickTop="1">
      <c r="A11" s="451" t="s">
        <v>26</v>
      </c>
      <c r="B11" s="452" t="s">
        <v>27</v>
      </c>
      <c r="C11" s="44">
        <v>1</v>
      </c>
      <c r="D11" s="45" t="s">
        <v>28</v>
      </c>
      <c r="E11" s="46" t="s">
        <v>29</v>
      </c>
      <c r="F11" s="47">
        <v>0.033</v>
      </c>
      <c r="G11" s="48" t="s">
        <v>30</v>
      </c>
      <c r="H11" s="49" t="s">
        <v>30</v>
      </c>
      <c r="I11" s="50">
        <v>0.029</v>
      </c>
      <c r="J11" s="48" t="s">
        <v>30</v>
      </c>
      <c r="K11" s="51" t="s">
        <v>30</v>
      </c>
      <c r="L11" s="52">
        <v>0.029</v>
      </c>
      <c r="M11" s="53" t="str">
        <f aca="true" t="shared" si="0" ref="M11:M74">IF(L11="","",IF(L11&lt;=0.06,"○","×"))</f>
        <v>○</v>
      </c>
      <c r="N11" s="54" t="str">
        <f aca="true" t="shared" si="1" ref="N11:N30">IF(L11="","",IF(L11&lt;=0.04,"○","×"))</f>
        <v>○</v>
      </c>
      <c r="O11" s="52">
        <v>0.03</v>
      </c>
      <c r="P11" s="53" t="str">
        <f aca="true" t="shared" si="2" ref="P11:P74">IF(O11="","",IF(O11&lt;=0.06,"○","×"))</f>
        <v>○</v>
      </c>
      <c r="Q11" s="55" t="str">
        <f aca="true" t="shared" si="3" ref="Q11:Q74">IF(O11="","",IF(O11&lt;=0.04,"○","×"))</f>
        <v>○</v>
      </c>
      <c r="R11" s="52">
        <v>0.03</v>
      </c>
      <c r="S11" s="53" t="str">
        <f aca="true" t="shared" si="4" ref="S11:S74">IF(R11="","",IF(R11&lt;=0.06,"○","×"))</f>
        <v>○</v>
      </c>
      <c r="T11" s="56" t="str">
        <f aca="true" t="shared" si="5" ref="T11:T74">IF(R11="","",IF(R11&lt;=0.04,"○","×"))</f>
        <v>○</v>
      </c>
    </row>
    <row r="12" spans="1:20" s="6" customFormat="1" ht="14.25" customHeight="1" thickBot="1">
      <c r="A12" s="423"/>
      <c r="B12" s="435"/>
      <c r="C12" s="58">
        <v>2</v>
      </c>
      <c r="D12" s="59" t="s">
        <v>31</v>
      </c>
      <c r="E12" s="60" t="s">
        <v>29</v>
      </c>
      <c r="F12" s="61">
        <v>0.037</v>
      </c>
      <c r="G12" s="62" t="s">
        <v>30</v>
      </c>
      <c r="H12" s="63" t="s">
        <v>30</v>
      </c>
      <c r="I12" s="64">
        <v>0.035</v>
      </c>
      <c r="J12" s="62" t="s">
        <v>30</v>
      </c>
      <c r="K12" s="63" t="s">
        <v>30</v>
      </c>
      <c r="L12" s="65">
        <v>0.034</v>
      </c>
      <c r="M12" s="66" t="str">
        <f t="shared" si="0"/>
        <v>○</v>
      </c>
      <c r="N12" s="67" t="str">
        <f t="shared" si="1"/>
        <v>○</v>
      </c>
      <c r="O12" s="65">
        <v>0.033</v>
      </c>
      <c r="P12" s="66" t="str">
        <f t="shared" si="2"/>
        <v>○</v>
      </c>
      <c r="Q12" s="68" t="str">
        <f t="shared" si="3"/>
        <v>○</v>
      </c>
      <c r="R12" s="65">
        <v>0.035</v>
      </c>
      <c r="S12" s="66" t="str">
        <f t="shared" si="4"/>
        <v>○</v>
      </c>
      <c r="T12" s="69" t="str">
        <f t="shared" si="5"/>
        <v>○</v>
      </c>
    </row>
    <row r="13" spans="1:20" s="6" customFormat="1" ht="14.25" customHeight="1">
      <c r="A13" s="454" t="s">
        <v>32</v>
      </c>
      <c r="B13" s="70" t="s">
        <v>33</v>
      </c>
      <c r="C13" s="71">
        <v>3</v>
      </c>
      <c r="D13" s="72" t="s">
        <v>34</v>
      </c>
      <c r="E13" s="73" t="s">
        <v>35</v>
      </c>
      <c r="F13" s="74">
        <v>0.038</v>
      </c>
      <c r="G13" s="75" t="s">
        <v>30</v>
      </c>
      <c r="H13" s="76" t="s">
        <v>30</v>
      </c>
      <c r="I13" s="77">
        <v>0.039</v>
      </c>
      <c r="J13" s="75" t="s">
        <v>30</v>
      </c>
      <c r="K13" s="76" t="s">
        <v>30</v>
      </c>
      <c r="L13" s="78">
        <v>0.042</v>
      </c>
      <c r="M13" s="79" t="str">
        <f t="shared" si="0"/>
        <v>○</v>
      </c>
      <c r="N13" s="80" t="str">
        <f t="shared" si="1"/>
        <v>×</v>
      </c>
      <c r="O13" s="78">
        <v>0.04</v>
      </c>
      <c r="P13" s="79" t="str">
        <f t="shared" si="2"/>
        <v>○</v>
      </c>
      <c r="Q13" s="81" t="str">
        <f t="shared" si="3"/>
        <v>○</v>
      </c>
      <c r="R13" s="78">
        <v>0.042</v>
      </c>
      <c r="S13" s="79" t="str">
        <f t="shared" si="4"/>
        <v>○</v>
      </c>
      <c r="T13" s="82" t="str">
        <f t="shared" si="5"/>
        <v>×</v>
      </c>
    </row>
    <row r="14" spans="1:20" s="6" customFormat="1" ht="14.25" customHeight="1">
      <c r="A14" s="454"/>
      <c r="B14" s="434" t="s">
        <v>36</v>
      </c>
      <c r="C14" s="19">
        <v>4</v>
      </c>
      <c r="D14" s="85" t="s">
        <v>37</v>
      </c>
      <c r="E14" s="18" t="s">
        <v>29</v>
      </c>
      <c r="F14" s="86">
        <v>0.041</v>
      </c>
      <c r="G14" s="87" t="s">
        <v>30</v>
      </c>
      <c r="H14" s="88" t="s">
        <v>38</v>
      </c>
      <c r="I14" s="89">
        <v>0.033</v>
      </c>
      <c r="J14" s="87" t="s">
        <v>30</v>
      </c>
      <c r="K14" s="88" t="s">
        <v>30</v>
      </c>
      <c r="L14" s="90">
        <v>0.035</v>
      </c>
      <c r="M14" s="91" t="str">
        <f t="shared" si="0"/>
        <v>○</v>
      </c>
      <c r="N14" s="92" t="str">
        <f t="shared" si="1"/>
        <v>○</v>
      </c>
      <c r="O14" s="90">
        <v>0.036</v>
      </c>
      <c r="P14" s="91" t="str">
        <f t="shared" si="2"/>
        <v>○</v>
      </c>
      <c r="Q14" s="93" t="str">
        <f t="shared" si="3"/>
        <v>○</v>
      </c>
      <c r="R14" s="90">
        <v>0.034</v>
      </c>
      <c r="S14" s="91" t="str">
        <f t="shared" si="4"/>
        <v>○</v>
      </c>
      <c r="T14" s="94" t="str">
        <f t="shared" si="5"/>
        <v>○</v>
      </c>
    </row>
    <row r="15" spans="1:20" s="6" customFormat="1" ht="14.25" customHeight="1">
      <c r="A15" s="454"/>
      <c r="B15" s="445"/>
      <c r="C15" s="19">
        <v>5</v>
      </c>
      <c r="D15" s="85" t="s">
        <v>39</v>
      </c>
      <c r="E15" s="18" t="s">
        <v>29</v>
      </c>
      <c r="F15" s="86">
        <v>0.039</v>
      </c>
      <c r="G15" s="87" t="s">
        <v>30</v>
      </c>
      <c r="H15" s="88" t="s">
        <v>30</v>
      </c>
      <c r="I15" s="89">
        <v>0.033</v>
      </c>
      <c r="J15" s="95" t="s">
        <v>30</v>
      </c>
      <c r="K15" s="96" t="s">
        <v>30</v>
      </c>
      <c r="L15" s="97">
        <v>0.033</v>
      </c>
      <c r="M15" s="91" t="str">
        <f t="shared" si="0"/>
        <v>○</v>
      </c>
      <c r="N15" s="98" t="str">
        <f t="shared" si="1"/>
        <v>○</v>
      </c>
      <c r="O15" s="97">
        <v>0.036</v>
      </c>
      <c r="P15" s="91" t="str">
        <f t="shared" si="2"/>
        <v>○</v>
      </c>
      <c r="Q15" s="99" t="str">
        <f t="shared" si="3"/>
        <v>○</v>
      </c>
      <c r="R15" s="97">
        <v>0.037</v>
      </c>
      <c r="S15" s="91" t="str">
        <f t="shared" si="4"/>
        <v>○</v>
      </c>
      <c r="T15" s="100" t="str">
        <f t="shared" si="5"/>
        <v>○</v>
      </c>
    </row>
    <row r="16" spans="1:20" s="6" customFormat="1" ht="14.25" customHeight="1">
      <c r="A16" s="454"/>
      <c r="B16" s="446" t="s">
        <v>40</v>
      </c>
      <c r="C16" s="102">
        <v>6</v>
      </c>
      <c r="D16" s="103" t="s">
        <v>41</v>
      </c>
      <c r="E16" s="104" t="s">
        <v>42</v>
      </c>
      <c r="F16" s="105">
        <v>0.04</v>
      </c>
      <c r="G16" s="106" t="s">
        <v>30</v>
      </c>
      <c r="H16" s="107" t="s">
        <v>30</v>
      </c>
      <c r="I16" s="108">
        <v>0.04</v>
      </c>
      <c r="J16" s="106" t="s">
        <v>30</v>
      </c>
      <c r="K16" s="107" t="s">
        <v>30</v>
      </c>
      <c r="L16" s="90">
        <v>0.039</v>
      </c>
      <c r="M16" s="109" t="str">
        <f t="shared" si="0"/>
        <v>○</v>
      </c>
      <c r="N16" s="110" t="str">
        <f t="shared" si="1"/>
        <v>○</v>
      </c>
      <c r="O16" s="90">
        <v>0.04</v>
      </c>
      <c r="P16" s="109" t="str">
        <f t="shared" si="2"/>
        <v>○</v>
      </c>
      <c r="Q16" s="111" t="str">
        <f t="shared" si="3"/>
        <v>○</v>
      </c>
      <c r="R16" s="90">
        <v>0.041</v>
      </c>
      <c r="S16" s="109" t="str">
        <f t="shared" si="4"/>
        <v>○</v>
      </c>
      <c r="T16" s="112" t="str">
        <f t="shared" si="5"/>
        <v>×</v>
      </c>
    </row>
    <row r="17" spans="1:20" s="6" customFormat="1" ht="14.25" customHeight="1">
      <c r="A17" s="454"/>
      <c r="B17" s="434"/>
      <c r="C17" s="19">
        <v>7</v>
      </c>
      <c r="D17" s="85" t="s">
        <v>43</v>
      </c>
      <c r="E17" s="18" t="s">
        <v>29</v>
      </c>
      <c r="F17" s="86">
        <v>0.043</v>
      </c>
      <c r="G17" s="87" t="s">
        <v>30</v>
      </c>
      <c r="H17" s="88" t="s">
        <v>38</v>
      </c>
      <c r="I17" s="89">
        <v>0.037</v>
      </c>
      <c r="J17" s="87" t="s">
        <v>30</v>
      </c>
      <c r="K17" s="88" t="s">
        <v>30</v>
      </c>
      <c r="L17" s="90">
        <v>0.037</v>
      </c>
      <c r="M17" s="91" t="str">
        <f t="shared" si="0"/>
        <v>○</v>
      </c>
      <c r="N17" s="92" t="str">
        <f t="shared" si="1"/>
        <v>○</v>
      </c>
      <c r="O17" s="90">
        <v>0.036</v>
      </c>
      <c r="P17" s="91" t="str">
        <f t="shared" si="2"/>
        <v>○</v>
      </c>
      <c r="Q17" s="93" t="str">
        <f t="shared" si="3"/>
        <v>○</v>
      </c>
      <c r="R17" s="90">
        <v>0.038</v>
      </c>
      <c r="S17" s="91" t="str">
        <f t="shared" si="4"/>
        <v>○</v>
      </c>
      <c r="T17" s="94" t="str">
        <f t="shared" si="5"/>
        <v>○</v>
      </c>
    </row>
    <row r="18" spans="1:20" s="6" customFormat="1" ht="14.25" customHeight="1" thickBot="1">
      <c r="A18" s="455"/>
      <c r="B18" s="435"/>
      <c r="C18" s="58">
        <v>8</v>
      </c>
      <c r="D18" s="59" t="s">
        <v>44</v>
      </c>
      <c r="E18" s="60" t="s">
        <v>29</v>
      </c>
      <c r="F18" s="61">
        <v>0.039</v>
      </c>
      <c r="G18" s="62" t="s">
        <v>30</v>
      </c>
      <c r="H18" s="63" t="s">
        <v>30</v>
      </c>
      <c r="I18" s="64">
        <v>0.036</v>
      </c>
      <c r="J18" s="62" t="s">
        <v>30</v>
      </c>
      <c r="K18" s="63" t="s">
        <v>30</v>
      </c>
      <c r="L18" s="65">
        <v>0.037</v>
      </c>
      <c r="M18" s="66" t="str">
        <f t="shared" si="0"/>
        <v>○</v>
      </c>
      <c r="N18" s="67" t="str">
        <f t="shared" si="1"/>
        <v>○</v>
      </c>
      <c r="O18" s="65">
        <v>0.038</v>
      </c>
      <c r="P18" s="66" t="str">
        <f t="shared" si="2"/>
        <v>○</v>
      </c>
      <c r="Q18" s="68" t="str">
        <f t="shared" si="3"/>
        <v>○</v>
      </c>
      <c r="R18" s="65">
        <v>0.037</v>
      </c>
      <c r="S18" s="66" t="str">
        <f t="shared" si="4"/>
        <v>○</v>
      </c>
      <c r="T18" s="69" t="str">
        <f t="shared" si="5"/>
        <v>○</v>
      </c>
    </row>
    <row r="19" spans="1:20" s="6" customFormat="1" ht="14.25" customHeight="1">
      <c r="A19" s="418" t="s">
        <v>45</v>
      </c>
      <c r="B19" s="437" t="s">
        <v>46</v>
      </c>
      <c r="C19" s="17">
        <v>9</v>
      </c>
      <c r="D19" s="158" t="s">
        <v>47</v>
      </c>
      <c r="E19" s="16" t="s">
        <v>29</v>
      </c>
      <c r="F19" s="203">
        <v>0.044</v>
      </c>
      <c r="G19" s="160" t="s">
        <v>30</v>
      </c>
      <c r="H19" s="161" t="s">
        <v>38</v>
      </c>
      <c r="I19" s="162">
        <v>0.039</v>
      </c>
      <c r="J19" s="160" t="s">
        <v>30</v>
      </c>
      <c r="K19" s="161" t="s">
        <v>30</v>
      </c>
      <c r="L19" s="180">
        <v>0.041</v>
      </c>
      <c r="M19" s="165" t="str">
        <f t="shared" si="0"/>
        <v>○</v>
      </c>
      <c r="N19" s="166" t="str">
        <f t="shared" si="1"/>
        <v>×</v>
      </c>
      <c r="O19" s="180">
        <v>0.044</v>
      </c>
      <c r="P19" s="165" t="str">
        <f t="shared" si="2"/>
        <v>○</v>
      </c>
      <c r="Q19" s="163" t="str">
        <f t="shared" si="3"/>
        <v>×</v>
      </c>
      <c r="R19" s="180">
        <v>0.042</v>
      </c>
      <c r="S19" s="165" t="str">
        <f t="shared" si="4"/>
        <v>○</v>
      </c>
      <c r="T19" s="168" t="str">
        <f t="shared" si="5"/>
        <v>×</v>
      </c>
    </row>
    <row r="20" spans="1:20" s="6" customFormat="1" ht="14.25" customHeight="1">
      <c r="A20" s="428"/>
      <c r="B20" s="434"/>
      <c r="C20" s="19">
        <v>10</v>
      </c>
      <c r="D20" s="85" t="s">
        <v>48</v>
      </c>
      <c r="E20" s="18" t="s">
        <v>49</v>
      </c>
      <c r="F20" s="86">
        <v>0.048</v>
      </c>
      <c r="G20" s="87" t="s">
        <v>30</v>
      </c>
      <c r="H20" s="88" t="s">
        <v>38</v>
      </c>
      <c r="I20" s="89">
        <v>0.045</v>
      </c>
      <c r="J20" s="87" t="s">
        <v>30</v>
      </c>
      <c r="K20" s="88" t="s">
        <v>38</v>
      </c>
      <c r="L20" s="90">
        <v>0.045</v>
      </c>
      <c r="M20" s="91" t="str">
        <f t="shared" si="0"/>
        <v>○</v>
      </c>
      <c r="N20" s="92" t="str">
        <f t="shared" si="1"/>
        <v>×</v>
      </c>
      <c r="O20" s="90">
        <v>0.05</v>
      </c>
      <c r="P20" s="91" t="str">
        <f t="shared" si="2"/>
        <v>○</v>
      </c>
      <c r="Q20" s="93" t="str">
        <f t="shared" si="3"/>
        <v>×</v>
      </c>
      <c r="R20" s="90">
        <v>0.046</v>
      </c>
      <c r="S20" s="91" t="str">
        <f t="shared" si="4"/>
        <v>○</v>
      </c>
      <c r="T20" s="94" t="str">
        <f t="shared" si="5"/>
        <v>×</v>
      </c>
    </row>
    <row r="21" spans="1:20" s="6" customFormat="1" ht="14.25" customHeight="1">
      <c r="A21" s="428"/>
      <c r="B21" s="434"/>
      <c r="C21" s="114">
        <v>11</v>
      </c>
      <c r="D21" s="115" t="s">
        <v>50</v>
      </c>
      <c r="E21" s="116" t="s">
        <v>29</v>
      </c>
      <c r="F21" s="117">
        <v>0.034</v>
      </c>
      <c r="G21" s="118" t="s">
        <v>30</v>
      </c>
      <c r="H21" s="119" t="s">
        <v>30</v>
      </c>
      <c r="I21" s="120">
        <v>0.031</v>
      </c>
      <c r="J21" s="118" t="s">
        <v>30</v>
      </c>
      <c r="K21" s="119" t="s">
        <v>30</v>
      </c>
      <c r="L21" s="121">
        <v>0.034</v>
      </c>
      <c r="M21" s="122" t="str">
        <f t="shared" si="0"/>
        <v>○</v>
      </c>
      <c r="N21" s="123" t="str">
        <f t="shared" si="1"/>
        <v>○</v>
      </c>
      <c r="O21" s="121">
        <v>0.032</v>
      </c>
      <c r="P21" s="122" t="str">
        <f t="shared" si="2"/>
        <v>○</v>
      </c>
      <c r="Q21" s="124" t="str">
        <f t="shared" si="3"/>
        <v>○</v>
      </c>
      <c r="R21" s="121">
        <v>0.037</v>
      </c>
      <c r="S21" s="122" t="str">
        <f t="shared" si="4"/>
        <v>○</v>
      </c>
      <c r="T21" s="125" t="str">
        <f t="shared" si="5"/>
        <v>○</v>
      </c>
    </row>
    <row r="22" spans="1:20" s="6" customFormat="1" ht="14.25" customHeight="1">
      <c r="A22" s="428"/>
      <c r="B22" s="434"/>
      <c r="C22" s="19">
        <v>12</v>
      </c>
      <c r="D22" s="85" t="s">
        <v>51</v>
      </c>
      <c r="E22" s="18" t="s">
        <v>35</v>
      </c>
      <c r="F22" s="86">
        <v>0.042</v>
      </c>
      <c r="G22" s="87" t="s">
        <v>30</v>
      </c>
      <c r="H22" s="88" t="s">
        <v>38</v>
      </c>
      <c r="I22" s="89">
        <v>0.039</v>
      </c>
      <c r="J22" s="87" t="s">
        <v>30</v>
      </c>
      <c r="K22" s="88" t="s">
        <v>30</v>
      </c>
      <c r="L22" s="90">
        <v>0.04</v>
      </c>
      <c r="M22" s="91" t="str">
        <f t="shared" si="0"/>
        <v>○</v>
      </c>
      <c r="N22" s="92" t="str">
        <f t="shared" si="1"/>
        <v>○</v>
      </c>
      <c r="O22" s="90">
        <v>0.041</v>
      </c>
      <c r="P22" s="91" t="str">
        <f t="shared" si="2"/>
        <v>○</v>
      </c>
      <c r="Q22" s="93" t="str">
        <f t="shared" si="3"/>
        <v>×</v>
      </c>
      <c r="R22" s="90">
        <v>0.041</v>
      </c>
      <c r="S22" s="91" t="str">
        <f t="shared" si="4"/>
        <v>○</v>
      </c>
      <c r="T22" s="94" t="str">
        <f t="shared" si="5"/>
        <v>×</v>
      </c>
    </row>
    <row r="23" spans="1:20" s="6" customFormat="1" ht="14.25" customHeight="1">
      <c r="A23" s="428"/>
      <c r="B23" s="438"/>
      <c r="C23" s="19">
        <v>13</v>
      </c>
      <c r="D23" s="85" t="s">
        <v>52</v>
      </c>
      <c r="E23" s="18" t="s">
        <v>35</v>
      </c>
      <c r="F23" s="86">
        <v>0.043</v>
      </c>
      <c r="G23" s="87" t="s">
        <v>30</v>
      </c>
      <c r="H23" s="88" t="s">
        <v>38</v>
      </c>
      <c r="I23" s="89">
        <v>0.041</v>
      </c>
      <c r="J23" s="87" t="s">
        <v>30</v>
      </c>
      <c r="K23" s="88" t="s">
        <v>38</v>
      </c>
      <c r="L23" s="90">
        <v>0.042</v>
      </c>
      <c r="M23" s="91" t="str">
        <f t="shared" si="0"/>
        <v>○</v>
      </c>
      <c r="N23" s="92" t="str">
        <f t="shared" si="1"/>
        <v>×</v>
      </c>
      <c r="O23" s="90">
        <v>0.043</v>
      </c>
      <c r="P23" s="91" t="str">
        <f t="shared" si="2"/>
        <v>○</v>
      </c>
      <c r="Q23" s="93" t="str">
        <f t="shared" si="3"/>
        <v>×</v>
      </c>
      <c r="R23" s="90">
        <v>0.041</v>
      </c>
      <c r="S23" s="91" t="str">
        <f t="shared" si="4"/>
        <v>○</v>
      </c>
      <c r="T23" s="94" t="str">
        <f t="shared" si="5"/>
        <v>×</v>
      </c>
    </row>
    <row r="24" spans="1:20" s="6" customFormat="1" ht="14.25" customHeight="1">
      <c r="A24" s="428"/>
      <c r="B24" s="126" t="s">
        <v>53</v>
      </c>
      <c r="C24" s="127">
        <v>14</v>
      </c>
      <c r="D24" s="128" t="s">
        <v>54</v>
      </c>
      <c r="E24" s="129" t="s">
        <v>55</v>
      </c>
      <c r="F24" s="130">
        <v>0.042</v>
      </c>
      <c r="G24" s="131" t="s">
        <v>30</v>
      </c>
      <c r="H24" s="132" t="s">
        <v>38</v>
      </c>
      <c r="I24" s="133">
        <v>0.039</v>
      </c>
      <c r="J24" s="131" t="s">
        <v>30</v>
      </c>
      <c r="K24" s="132" t="s">
        <v>30</v>
      </c>
      <c r="L24" s="134">
        <v>0.042</v>
      </c>
      <c r="M24" s="135" t="str">
        <f t="shared" si="0"/>
        <v>○</v>
      </c>
      <c r="N24" s="136" t="str">
        <f t="shared" si="1"/>
        <v>×</v>
      </c>
      <c r="O24" s="134">
        <v>0.043</v>
      </c>
      <c r="P24" s="135" t="str">
        <f t="shared" si="2"/>
        <v>○</v>
      </c>
      <c r="Q24" s="137" t="str">
        <f t="shared" si="3"/>
        <v>×</v>
      </c>
      <c r="R24" s="134">
        <v>0.042</v>
      </c>
      <c r="S24" s="135" t="str">
        <f t="shared" si="4"/>
        <v>○</v>
      </c>
      <c r="T24" s="138" t="str">
        <f t="shared" si="5"/>
        <v>×</v>
      </c>
    </row>
    <row r="25" spans="1:20" s="6" customFormat="1" ht="14.25" customHeight="1">
      <c r="A25" s="428"/>
      <c r="B25" s="446" t="s">
        <v>56</v>
      </c>
      <c r="C25" s="19">
        <v>15</v>
      </c>
      <c r="D25" s="85" t="s">
        <v>57</v>
      </c>
      <c r="E25" s="18" t="s">
        <v>29</v>
      </c>
      <c r="F25" s="86">
        <v>0.038</v>
      </c>
      <c r="G25" s="87" t="s">
        <v>30</v>
      </c>
      <c r="H25" s="88" t="s">
        <v>30</v>
      </c>
      <c r="I25" s="89">
        <v>0.033</v>
      </c>
      <c r="J25" s="87" t="s">
        <v>30</v>
      </c>
      <c r="K25" s="88" t="s">
        <v>30</v>
      </c>
      <c r="L25" s="90">
        <v>0.037</v>
      </c>
      <c r="M25" s="91" t="str">
        <f t="shared" si="0"/>
        <v>○</v>
      </c>
      <c r="N25" s="92" t="str">
        <f t="shared" si="1"/>
        <v>○</v>
      </c>
      <c r="O25" s="90">
        <v>0.037</v>
      </c>
      <c r="P25" s="91" t="str">
        <f t="shared" si="2"/>
        <v>○</v>
      </c>
      <c r="Q25" s="93" t="str">
        <f t="shared" si="3"/>
        <v>○</v>
      </c>
      <c r="R25" s="90">
        <v>0.038</v>
      </c>
      <c r="S25" s="91" t="str">
        <f t="shared" si="4"/>
        <v>○</v>
      </c>
      <c r="T25" s="94" t="str">
        <f t="shared" si="5"/>
        <v>○</v>
      </c>
    </row>
    <row r="26" spans="1:20" s="6" customFormat="1" ht="14.25" customHeight="1">
      <c r="A26" s="428"/>
      <c r="B26" s="434"/>
      <c r="C26" s="19">
        <v>16</v>
      </c>
      <c r="D26" s="85" t="s">
        <v>58</v>
      </c>
      <c r="E26" s="18" t="s">
        <v>59</v>
      </c>
      <c r="F26" s="86">
        <v>0.029</v>
      </c>
      <c r="G26" s="87" t="s">
        <v>30</v>
      </c>
      <c r="H26" s="88" t="s">
        <v>30</v>
      </c>
      <c r="I26" s="89">
        <v>0.028</v>
      </c>
      <c r="J26" s="87" t="s">
        <v>30</v>
      </c>
      <c r="K26" s="88" t="s">
        <v>30</v>
      </c>
      <c r="L26" s="90">
        <v>0.032</v>
      </c>
      <c r="M26" s="91" t="str">
        <f t="shared" si="0"/>
        <v>○</v>
      </c>
      <c r="N26" s="92" t="str">
        <f t="shared" si="1"/>
        <v>○</v>
      </c>
      <c r="O26" s="90">
        <v>0.032</v>
      </c>
      <c r="P26" s="91" t="str">
        <f t="shared" si="2"/>
        <v>○</v>
      </c>
      <c r="Q26" s="93" t="str">
        <f t="shared" si="3"/>
        <v>○</v>
      </c>
      <c r="R26" s="90">
        <v>0.029</v>
      </c>
      <c r="S26" s="91" t="str">
        <f t="shared" si="4"/>
        <v>○</v>
      </c>
      <c r="T26" s="94" t="str">
        <f t="shared" si="5"/>
        <v>○</v>
      </c>
    </row>
    <row r="27" spans="1:20" s="6" customFormat="1" ht="14.25" customHeight="1">
      <c r="A27" s="428"/>
      <c r="B27" s="434"/>
      <c r="C27" s="114">
        <v>17</v>
      </c>
      <c r="D27" s="115" t="s">
        <v>60</v>
      </c>
      <c r="E27" s="116" t="s">
        <v>29</v>
      </c>
      <c r="F27" s="117">
        <v>0.036</v>
      </c>
      <c r="G27" s="118" t="s">
        <v>30</v>
      </c>
      <c r="H27" s="119" t="s">
        <v>30</v>
      </c>
      <c r="I27" s="120">
        <v>0.033</v>
      </c>
      <c r="J27" s="118" t="s">
        <v>30</v>
      </c>
      <c r="K27" s="119" t="s">
        <v>30</v>
      </c>
      <c r="L27" s="121">
        <v>0.034</v>
      </c>
      <c r="M27" s="122" t="str">
        <f t="shared" si="0"/>
        <v>○</v>
      </c>
      <c r="N27" s="123" t="str">
        <f t="shared" si="1"/>
        <v>○</v>
      </c>
      <c r="O27" s="121">
        <v>0.035</v>
      </c>
      <c r="P27" s="122" t="str">
        <f t="shared" si="2"/>
        <v>○</v>
      </c>
      <c r="Q27" s="124" t="str">
        <f t="shared" si="3"/>
        <v>○</v>
      </c>
      <c r="R27" s="121">
        <v>0.033</v>
      </c>
      <c r="S27" s="122" t="str">
        <f t="shared" si="4"/>
        <v>○</v>
      </c>
      <c r="T27" s="125" t="str">
        <f t="shared" si="5"/>
        <v>○</v>
      </c>
    </row>
    <row r="28" spans="1:20" s="6" customFormat="1" ht="14.25" customHeight="1">
      <c r="A28" s="428"/>
      <c r="B28" s="434"/>
      <c r="C28" s="19">
        <v>18</v>
      </c>
      <c r="D28" s="85" t="s">
        <v>61</v>
      </c>
      <c r="E28" s="18" t="s">
        <v>59</v>
      </c>
      <c r="F28" s="86">
        <v>0.035</v>
      </c>
      <c r="G28" s="87" t="s">
        <v>30</v>
      </c>
      <c r="H28" s="88" t="s">
        <v>30</v>
      </c>
      <c r="I28" s="89">
        <v>0.033</v>
      </c>
      <c r="J28" s="87" t="s">
        <v>30</v>
      </c>
      <c r="K28" s="88" t="s">
        <v>30</v>
      </c>
      <c r="L28" s="90">
        <v>0.038</v>
      </c>
      <c r="M28" s="91" t="str">
        <f t="shared" si="0"/>
        <v>○</v>
      </c>
      <c r="N28" s="92" t="str">
        <f t="shared" si="1"/>
        <v>○</v>
      </c>
      <c r="O28" s="90">
        <v>0.038</v>
      </c>
      <c r="P28" s="91" t="str">
        <f t="shared" si="2"/>
        <v>○</v>
      </c>
      <c r="Q28" s="93" t="str">
        <f t="shared" si="3"/>
        <v>○</v>
      </c>
      <c r="R28" s="90">
        <v>0.035</v>
      </c>
      <c r="S28" s="91" t="str">
        <f t="shared" si="4"/>
        <v>○</v>
      </c>
      <c r="T28" s="94" t="str">
        <f t="shared" si="5"/>
        <v>○</v>
      </c>
    </row>
    <row r="29" spans="1:20" s="6" customFormat="1" ht="14.25" customHeight="1">
      <c r="A29" s="428"/>
      <c r="B29" s="434"/>
      <c r="C29" s="19">
        <v>19</v>
      </c>
      <c r="D29" s="85" t="s">
        <v>62</v>
      </c>
      <c r="E29" s="18" t="s">
        <v>29</v>
      </c>
      <c r="F29" s="86">
        <v>0.031</v>
      </c>
      <c r="G29" s="87" t="s">
        <v>30</v>
      </c>
      <c r="H29" s="88" t="s">
        <v>30</v>
      </c>
      <c r="I29" s="89">
        <v>0.031</v>
      </c>
      <c r="J29" s="87" t="s">
        <v>30</v>
      </c>
      <c r="K29" s="88" t="s">
        <v>30</v>
      </c>
      <c r="L29" s="90">
        <v>0.033</v>
      </c>
      <c r="M29" s="91" t="str">
        <f t="shared" si="0"/>
        <v>○</v>
      </c>
      <c r="N29" s="92" t="str">
        <f t="shared" si="1"/>
        <v>○</v>
      </c>
      <c r="O29" s="90">
        <v>0.033</v>
      </c>
      <c r="P29" s="91" t="str">
        <f t="shared" si="2"/>
        <v>○</v>
      </c>
      <c r="Q29" s="93" t="str">
        <f t="shared" si="3"/>
        <v>○</v>
      </c>
      <c r="R29" s="90">
        <v>0.033</v>
      </c>
      <c r="S29" s="91" t="str">
        <f t="shared" si="4"/>
        <v>○</v>
      </c>
      <c r="T29" s="94" t="str">
        <f t="shared" si="5"/>
        <v>○</v>
      </c>
    </row>
    <row r="30" spans="1:20" s="6" customFormat="1" ht="14.25" customHeight="1">
      <c r="A30" s="428"/>
      <c r="B30" s="434"/>
      <c r="C30" s="114">
        <v>20</v>
      </c>
      <c r="D30" s="115" t="s">
        <v>63</v>
      </c>
      <c r="E30" s="116" t="s">
        <v>29</v>
      </c>
      <c r="F30" s="117">
        <v>0.039</v>
      </c>
      <c r="G30" s="118" t="s">
        <v>30</v>
      </c>
      <c r="H30" s="119" t="s">
        <v>30</v>
      </c>
      <c r="I30" s="120">
        <v>0.034</v>
      </c>
      <c r="J30" s="118" t="s">
        <v>30</v>
      </c>
      <c r="K30" s="119" t="s">
        <v>30</v>
      </c>
      <c r="L30" s="121">
        <v>0.04</v>
      </c>
      <c r="M30" s="122" t="str">
        <f t="shared" si="0"/>
        <v>○</v>
      </c>
      <c r="N30" s="123" t="str">
        <f t="shared" si="1"/>
        <v>○</v>
      </c>
      <c r="O30" s="121">
        <v>0.039</v>
      </c>
      <c r="P30" s="122" t="str">
        <f t="shared" si="2"/>
        <v>○</v>
      </c>
      <c r="Q30" s="124" t="str">
        <f t="shared" si="3"/>
        <v>○</v>
      </c>
      <c r="R30" s="121">
        <v>0.035</v>
      </c>
      <c r="S30" s="122" t="str">
        <f t="shared" si="4"/>
        <v>○</v>
      </c>
      <c r="T30" s="125" t="str">
        <f t="shared" si="5"/>
        <v>○</v>
      </c>
    </row>
    <row r="31" spans="1:20" s="6" customFormat="1" ht="14.25" customHeight="1">
      <c r="A31" s="428"/>
      <c r="B31" s="434"/>
      <c r="C31" s="19">
        <v>21</v>
      </c>
      <c r="D31" s="85" t="s">
        <v>64</v>
      </c>
      <c r="E31" s="18" t="s">
        <v>29</v>
      </c>
      <c r="F31" s="86">
        <v>0.043</v>
      </c>
      <c r="G31" s="87" t="s">
        <v>30</v>
      </c>
      <c r="H31" s="88" t="s">
        <v>38</v>
      </c>
      <c r="I31" s="89">
        <v>0.04</v>
      </c>
      <c r="J31" s="87" t="s">
        <v>30</v>
      </c>
      <c r="K31" s="88" t="s">
        <v>30</v>
      </c>
      <c r="L31" s="139" t="s">
        <v>65</v>
      </c>
      <c r="M31" s="91" t="s">
        <v>66</v>
      </c>
      <c r="N31" s="92" t="s">
        <v>67</v>
      </c>
      <c r="O31" s="90">
        <v>0.047</v>
      </c>
      <c r="P31" s="91" t="str">
        <f t="shared" si="2"/>
        <v>○</v>
      </c>
      <c r="Q31" s="93" t="str">
        <f t="shared" si="3"/>
        <v>×</v>
      </c>
      <c r="R31" s="90">
        <v>0.039</v>
      </c>
      <c r="S31" s="91" t="str">
        <f t="shared" si="4"/>
        <v>○</v>
      </c>
      <c r="T31" s="94" t="str">
        <f t="shared" si="5"/>
        <v>○</v>
      </c>
    </row>
    <row r="32" spans="1:20" s="6" customFormat="1" ht="14.25" customHeight="1">
      <c r="A32" s="428"/>
      <c r="B32" s="445"/>
      <c r="C32" s="19">
        <v>22</v>
      </c>
      <c r="D32" s="85" t="s">
        <v>68</v>
      </c>
      <c r="E32" s="18" t="s">
        <v>29</v>
      </c>
      <c r="F32" s="86">
        <v>0.037</v>
      </c>
      <c r="G32" s="87" t="s">
        <v>30</v>
      </c>
      <c r="H32" s="88" t="s">
        <v>30</v>
      </c>
      <c r="I32" s="89">
        <v>0.038</v>
      </c>
      <c r="J32" s="87" t="s">
        <v>30</v>
      </c>
      <c r="K32" s="88" t="s">
        <v>30</v>
      </c>
      <c r="L32" s="90">
        <v>0.042</v>
      </c>
      <c r="M32" s="91" t="str">
        <f t="shared" si="0"/>
        <v>○</v>
      </c>
      <c r="N32" s="92" t="str">
        <f aca="true" t="shared" si="6" ref="N32:N95">IF(L32="","",IF(L32&lt;=0.04,"○","×"))</f>
        <v>×</v>
      </c>
      <c r="O32" s="90">
        <v>0.044</v>
      </c>
      <c r="P32" s="91" t="str">
        <f t="shared" si="2"/>
        <v>○</v>
      </c>
      <c r="Q32" s="93" t="str">
        <f t="shared" si="3"/>
        <v>×</v>
      </c>
      <c r="R32" s="90">
        <v>0.039</v>
      </c>
      <c r="S32" s="91" t="str">
        <f t="shared" si="4"/>
        <v>○</v>
      </c>
      <c r="T32" s="94" t="str">
        <f t="shared" si="5"/>
        <v>○</v>
      </c>
    </row>
    <row r="33" spans="1:20" s="6" customFormat="1" ht="14.25" customHeight="1">
      <c r="A33" s="428"/>
      <c r="B33" s="83" t="s">
        <v>69</v>
      </c>
      <c r="C33" s="127">
        <v>23</v>
      </c>
      <c r="D33" s="128" t="s">
        <v>70</v>
      </c>
      <c r="E33" s="129" t="s">
        <v>71</v>
      </c>
      <c r="F33" s="130">
        <v>0.033</v>
      </c>
      <c r="G33" s="131" t="s">
        <v>30</v>
      </c>
      <c r="H33" s="132" t="s">
        <v>30</v>
      </c>
      <c r="I33" s="133">
        <v>0.031</v>
      </c>
      <c r="J33" s="131" t="s">
        <v>30</v>
      </c>
      <c r="K33" s="132" t="s">
        <v>30</v>
      </c>
      <c r="L33" s="134">
        <v>0.033</v>
      </c>
      <c r="M33" s="135" t="str">
        <f t="shared" si="0"/>
        <v>○</v>
      </c>
      <c r="N33" s="136" t="str">
        <f t="shared" si="6"/>
        <v>○</v>
      </c>
      <c r="O33" s="134">
        <v>0.035</v>
      </c>
      <c r="P33" s="135" t="str">
        <f t="shared" si="2"/>
        <v>○</v>
      </c>
      <c r="Q33" s="137" t="str">
        <f t="shared" si="3"/>
        <v>○</v>
      </c>
      <c r="R33" s="134">
        <v>0.032</v>
      </c>
      <c r="S33" s="135" t="str">
        <f t="shared" si="4"/>
        <v>○</v>
      </c>
      <c r="T33" s="138" t="str">
        <f t="shared" si="5"/>
        <v>○</v>
      </c>
    </row>
    <row r="34" spans="1:20" s="6" customFormat="1" ht="14.25" customHeight="1">
      <c r="A34" s="428"/>
      <c r="B34" s="446" t="s">
        <v>72</v>
      </c>
      <c r="C34" s="19">
        <v>24</v>
      </c>
      <c r="D34" s="85" t="s">
        <v>73</v>
      </c>
      <c r="E34" s="18" t="s">
        <v>29</v>
      </c>
      <c r="F34" s="86">
        <v>0.034</v>
      </c>
      <c r="G34" s="87" t="s">
        <v>30</v>
      </c>
      <c r="H34" s="88" t="s">
        <v>30</v>
      </c>
      <c r="I34" s="89">
        <v>0.031</v>
      </c>
      <c r="J34" s="87" t="s">
        <v>30</v>
      </c>
      <c r="K34" s="88" t="s">
        <v>30</v>
      </c>
      <c r="L34" s="90">
        <v>0.033</v>
      </c>
      <c r="M34" s="91" t="str">
        <f t="shared" si="0"/>
        <v>○</v>
      </c>
      <c r="N34" s="92" t="str">
        <f t="shared" si="6"/>
        <v>○</v>
      </c>
      <c r="O34" s="90">
        <v>0.034</v>
      </c>
      <c r="P34" s="91" t="str">
        <f t="shared" si="2"/>
        <v>○</v>
      </c>
      <c r="Q34" s="93" t="str">
        <f t="shared" si="3"/>
        <v>○</v>
      </c>
      <c r="R34" s="90">
        <v>0.03</v>
      </c>
      <c r="S34" s="91" t="str">
        <f t="shared" si="4"/>
        <v>○</v>
      </c>
      <c r="T34" s="94" t="str">
        <f t="shared" si="5"/>
        <v>○</v>
      </c>
    </row>
    <row r="35" spans="1:20" s="6" customFormat="1" ht="14.25" customHeight="1">
      <c r="A35" s="428"/>
      <c r="B35" s="445"/>
      <c r="C35" s="19">
        <v>25</v>
      </c>
      <c r="D35" s="85" t="s">
        <v>74</v>
      </c>
      <c r="E35" s="18" t="s">
        <v>29</v>
      </c>
      <c r="F35" s="86">
        <v>0.031</v>
      </c>
      <c r="G35" s="87" t="s">
        <v>30</v>
      </c>
      <c r="H35" s="88" t="s">
        <v>30</v>
      </c>
      <c r="I35" s="89">
        <v>0.031</v>
      </c>
      <c r="J35" s="87" t="s">
        <v>30</v>
      </c>
      <c r="K35" s="88" t="s">
        <v>30</v>
      </c>
      <c r="L35" s="90">
        <v>0.031</v>
      </c>
      <c r="M35" s="91" t="str">
        <f t="shared" si="0"/>
        <v>○</v>
      </c>
      <c r="N35" s="92" t="str">
        <f t="shared" si="6"/>
        <v>○</v>
      </c>
      <c r="O35" s="90">
        <v>0.031</v>
      </c>
      <c r="P35" s="91" t="str">
        <f t="shared" si="2"/>
        <v>○</v>
      </c>
      <c r="Q35" s="93" t="str">
        <f t="shared" si="3"/>
        <v>○</v>
      </c>
      <c r="R35" s="90">
        <v>0.029</v>
      </c>
      <c r="S35" s="91" t="str">
        <f t="shared" si="4"/>
        <v>○</v>
      </c>
      <c r="T35" s="94" t="str">
        <f t="shared" si="5"/>
        <v>○</v>
      </c>
    </row>
    <row r="36" spans="1:20" s="6" customFormat="1" ht="14.25" customHeight="1">
      <c r="A36" s="428"/>
      <c r="B36" s="446" t="s">
        <v>75</v>
      </c>
      <c r="C36" s="102">
        <v>26</v>
      </c>
      <c r="D36" s="103" t="s">
        <v>76</v>
      </c>
      <c r="E36" s="104" t="s">
        <v>71</v>
      </c>
      <c r="F36" s="105">
        <v>0.037</v>
      </c>
      <c r="G36" s="106" t="s">
        <v>30</v>
      </c>
      <c r="H36" s="107" t="s">
        <v>30</v>
      </c>
      <c r="I36" s="108">
        <v>0.033</v>
      </c>
      <c r="J36" s="106" t="s">
        <v>30</v>
      </c>
      <c r="K36" s="107" t="s">
        <v>30</v>
      </c>
      <c r="L36" s="140">
        <v>0.04</v>
      </c>
      <c r="M36" s="109" t="str">
        <f t="shared" si="0"/>
        <v>○</v>
      </c>
      <c r="N36" s="110" t="str">
        <f t="shared" si="6"/>
        <v>○</v>
      </c>
      <c r="O36" s="140">
        <v>0.037</v>
      </c>
      <c r="P36" s="109" t="str">
        <f t="shared" si="2"/>
        <v>○</v>
      </c>
      <c r="Q36" s="111" t="str">
        <f t="shared" si="3"/>
        <v>○</v>
      </c>
      <c r="R36" s="140">
        <v>0.033</v>
      </c>
      <c r="S36" s="109" t="str">
        <f t="shared" si="4"/>
        <v>○</v>
      </c>
      <c r="T36" s="112" t="str">
        <f t="shared" si="5"/>
        <v>○</v>
      </c>
    </row>
    <row r="37" spans="1:20" s="6" customFormat="1" ht="14.25" customHeight="1">
      <c r="A37" s="428"/>
      <c r="B37" s="434"/>
      <c r="C37" s="19">
        <v>27</v>
      </c>
      <c r="D37" s="85" t="s">
        <v>77</v>
      </c>
      <c r="E37" s="18" t="s">
        <v>29</v>
      </c>
      <c r="F37" s="86">
        <v>0.034</v>
      </c>
      <c r="G37" s="87" t="s">
        <v>30</v>
      </c>
      <c r="H37" s="88" t="s">
        <v>30</v>
      </c>
      <c r="I37" s="89">
        <v>0.03</v>
      </c>
      <c r="J37" s="87" t="s">
        <v>30</v>
      </c>
      <c r="K37" s="88" t="s">
        <v>30</v>
      </c>
      <c r="L37" s="90">
        <v>0.031</v>
      </c>
      <c r="M37" s="91" t="str">
        <f t="shared" si="0"/>
        <v>○</v>
      </c>
      <c r="N37" s="92" t="str">
        <f t="shared" si="6"/>
        <v>○</v>
      </c>
      <c r="O37" s="90">
        <v>0.033</v>
      </c>
      <c r="P37" s="91" t="str">
        <f t="shared" si="2"/>
        <v>○</v>
      </c>
      <c r="Q37" s="93" t="str">
        <f t="shared" si="3"/>
        <v>○</v>
      </c>
      <c r="R37" s="90">
        <v>0.032</v>
      </c>
      <c r="S37" s="91" t="str">
        <f t="shared" si="4"/>
        <v>○</v>
      </c>
      <c r="T37" s="94" t="str">
        <f t="shared" si="5"/>
        <v>○</v>
      </c>
    </row>
    <row r="38" spans="1:20" s="6" customFormat="1" ht="14.25" customHeight="1" thickBot="1">
      <c r="A38" s="436"/>
      <c r="B38" s="435"/>
      <c r="C38" s="58">
        <v>28</v>
      </c>
      <c r="D38" s="59" t="s">
        <v>78</v>
      </c>
      <c r="E38" s="60" t="s">
        <v>29</v>
      </c>
      <c r="F38" s="61">
        <v>0.04</v>
      </c>
      <c r="G38" s="62" t="s">
        <v>30</v>
      </c>
      <c r="H38" s="63" t="s">
        <v>30</v>
      </c>
      <c r="I38" s="64">
        <v>0.04</v>
      </c>
      <c r="J38" s="62" t="s">
        <v>30</v>
      </c>
      <c r="K38" s="63" t="s">
        <v>30</v>
      </c>
      <c r="L38" s="65">
        <v>0.042</v>
      </c>
      <c r="M38" s="66" t="str">
        <f t="shared" si="0"/>
        <v>○</v>
      </c>
      <c r="N38" s="67" t="str">
        <f t="shared" si="6"/>
        <v>×</v>
      </c>
      <c r="O38" s="65">
        <v>0.038</v>
      </c>
      <c r="P38" s="66" t="str">
        <f t="shared" si="2"/>
        <v>○</v>
      </c>
      <c r="Q38" s="68" t="str">
        <f t="shared" si="3"/>
        <v>○</v>
      </c>
      <c r="R38" s="65">
        <v>0.041</v>
      </c>
      <c r="S38" s="66" t="str">
        <f t="shared" si="4"/>
        <v>○</v>
      </c>
      <c r="T38" s="69" t="str">
        <f t="shared" si="5"/>
        <v>×</v>
      </c>
    </row>
    <row r="39" spans="1:20" s="6" customFormat="1" ht="14.25" customHeight="1">
      <c r="A39" s="415" t="s">
        <v>79</v>
      </c>
      <c r="B39" s="434" t="s">
        <v>80</v>
      </c>
      <c r="C39" s="19">
        <v>29</v>
      </c>
      <c r="D39" s="85" t="s">
        <v>81</v>
      </c>
      <c r="E39" s="18" t="s">
        <v>29</v>
      </c>
      <c r="F39" s="141">
        <v>0.035</v>
      </c>
      <c r="G39" s="87" t="s">
        <v>30</v>
      </c>
      <c r="H39" s="88" t="s">
        <v>30</v>
      </c>
      <c r="I39" s="89">
        <v>0.03</v>
      </c>
      <c r="J39" s="87" t="s">
        <v>30</v>
      </c>
      <c r="K39" s="93" t="s">
        <v>30</v>
      </c>
      <c r="L39" s="142">
        <v>0.034</v>
      </c>
      <c r="M39" s="91" t="str">
        <f t="shared" si="0"/>
        <v>○</v>
      </c>
      <c r="N39" s="92" t="str">
        <f t="shared" si="6"/>
        <v>○</v>
      </c>
      <c r="O39" s="143">
        <v>0.034</v>
      </c>
      <c r="P39" s="91" t="str">
        <f t="shared" si="2"/>
        <v>○</v>
      </c>
      <c r="Q39" s="93" t="str">
        <f t="shared" si="3"/>
        <v>○</v>
      </c>
      <c r="R39" s="142">
        <v>0.032</v>
      </c>
      <c r="S39" s="91" t="str">
        <f t="shared" si="4"/>
        <v>○</v>
      </c>
      <c r="T39" s="94" t="str">
        <f t="shared" si="5"/>
        <v>○</v>
      </c>
    </row>
    <row r="40" spans="1:20" s="6" customFormat="1" ht="14.25" customHeight="1">
      <c r="A40" s="415"/>
      <c r="B40" s="434"/>
      <c r="C40" s="19">
        <v>30</v>
      </c>
      <c r="D40" s="85" t="s">
        <v>82</v>
      </c>
      <c r="E40" s="18" t="s">
        <v>29</v>
      </c>
      <c r="F40" s="141">
        <v>0.039</v>
      </c>
      <c r="G40" s="87" t="s">
        <v>30</v>
      </c>
      <c r="H40" s="88" t="s">
        <v>30</v>
      </c>
      <c r="I40" s="89">
        <v>0.036</v>
      </c>
      <c r="J40" s="87" t="s">
        <v>30</v>
      </c>
      <c r="K40" s="93" t="s">
        <v>30</v>
      </c>
      <c r="L40" s="142">
        <v>0.039</v>
      </c>
      <c r="M40" s="91" t="str">
        <f t="shared" si="0"/>
        <v>○</v>
      </c>
      <c r="N40" s="92" t="str">
        <f t="shared" si="6"/>
        <v>○</v>
      </c>
      <c r="O40" s="143">
        <v>0.038</v>
      </c>
      <c r="P40" s="91" t="str">
        <f t="shared" si="2"/>
        <v>○</v>
      </c>
      <c r="Q40" s="93" t="str">
        <f t="shared" si="3"/>
        <v>○</v>
      </c>
      <c r="R40" s="142">
        <v>0.034</v>
      </c>
      <c r="S40" s="91" t="str">
        <f t="shared" si="4"/>
        <v>○</v>
      </c>
      <c r="T40" s="94" t="str">
        <f t="shared" si="5"/>
        <v>○</v>
      </c>
    </row>
    <row r="41" spans="1:20" s="6" customFormat="1" ht="14.25" customHeight="1">
      <c r="A41" s="415"/>
      <c r="B41" s="434"/>
      <c r="C41" s="114">
        <v>31</v>
      </c>
      <c r="D41" s="115" t="s">
        <v>83</v>
      </c>
      <c r="E41" s="116" t="s">
        <v>29</v>
      </c>
      <c r="F41" s="144">
        <v>0.037</v>
      </c>
      <c r="G41" s="118" t="s">
        <v>30</v>
      </c>
      <c r="H41" s="119" t="s">
        <v>30</v>
      </c>
      <c r="I41" s="120">
        <v>0.035</v>
      </c>
      <c r="J41" s="118" t="s">
        <v>30</v>
      </c>
      <c r="K41" s="124" t="s">
        <v>30</v>
      </c>
      <c r="L41" s="145">
        <v>0.036</v>
      </c>
      <c r="M41" s="122" t="str">
        <f t="shared" si="0"/>
        <v>○</v>
      </c>
      <c r="N41" s="123" t="str">
        <f t="shared" si="6"/>
        <v>○</v>
      </c>
      <c r="O41" s="146">
        <v>0.037</v>
      </c>
      <c r="P41" s="122" t="str">
        <f t="shared" si="2"/>
        <v>○</v>
      </c>
      <c r="Q41" s="124" t="str">
        <f t="shared" si="3"/>
        <v>○</v>
      </c>
      <c r="R41" s="145">
        <v>0.033</v>
      </c>
      <c r="S41" s="122" t="str">
        <f t="shared" si="4"/>
        <v>○</v>
      </c>
      <c r="T41" s="125" t="str">
        <f t="shared" si="5"/>
        <v>○</v>
      </c>
    </row>
    <row r="42" spans="1:20" s="6" customFormat="1" ht="14.25" customHeight="1">
      <c r="A42" s="415"/>
      <c r="B42" s="434"/>
      <c r="C42" s="147">
        <v>32</v>
      </c>
      <c r="D42" s="85" t="s">
        <v>84</v>
      </c>
      <c r="E42" s="18" t="s">
        <v>29</v>
      </c>
      <c r="F42" s="141">
        <v>0.041</v>
      </c>
      <c r="G42" s="87" t="s">
        <v>30</v>
      </c>
      <c r="H42" s="88" t="s">
        <v>38</v>
      </c>
      <c r="I42" s="89">
        <v>0.04</v>
      </c>
      <c r="J42" s="87" t="s">
        <v>30</v>
      </c>
      <c r="K42" s="93" t="s">
        <v>30</v>
      </c>
      <c r="L42" s="142">
        <v>0.042</v>
      </c>
      <c r="M42" s="91" t="str">
        <f t="shared" si="0"/>
        <v>○</v>
      </c>
      <c r="N42" s="92" t="str">
        <f t="shared" si="6"/>
        <v>×</v>
      </c>
      <c r="O42" s="143">
        <v>0.044</v>
      </c>
      <c r="P42" s="91" t="str">
        <f t="shared" si="2"/>
        <v>○</v>
      </c>
      <c r="Q42" s="93" t="str">
        <f t="shared" si="3"/>
        <v>×</v>
      </c>
      <c r="R42" s="142">
        <v>0.043</v>
      </c>
      <c r="S42" s="91" t="str">
        <f t="shared" si="4"/>
        <v>○</v>
      </c>
      <c r="T42" s="94" t="str">
        <f t="shared" si="5"/>
        <v>×</v>
      </c>
    </row>
    <row r="43" spans="1:20" s="6" customFormat="1" ht="14.25" customHeight="1">
      <c r="A43" s="415"/>
      <c r="B43" s="434"/>
      <c r="C43" s="19">
        <v>33</v>
      </c>
      <c r="D43" s="85" t="s">
        <v>85</v>
      </c>
      <c r="E43" s="18" t="s">
        <v>29</v>
      </c>
      <c r="F43" s="141">
        <v>0.029</v>
      </c>
      <c r="G43" s="87" t="s">
        <v>30</v>
      </c>
      <c r="H43" s="88" t="s">
        <v>30</v>
      </c>
      <c r="I43" s="89">
        <v>0.027</v>
      </c>
      <c r="J43" s="87" t="s">
        <v>30</v>
      </c>
      <c r="K43" s="93" t="s">
        <v>30</v>
      </c>
      <c r="L43" s="142">
        <v>0.029</v>
      </c>
      <c r="M43" s="91" t="str">
        <f t="shared" si="0"/>
        <v>○</v>
      </c>
      <c r="N43" s="92" t="str">
        <f t="shared" si="6"/>
        <v>○</v>
      </c>
      <c r="O43" s="143">
        <v>0.028</v>
      </c>
      <c r="P43" s="91" t="str">
        <f t="shared" si="2"/>
        <v>○</v>
      </c>
      <c r="Q43" s="93" t="str">
        <f t="shared" si="3"/>
        <v>○</v>
      </c>
      <c r="R43" s="142">
        <v>0.026</v>
      </c>
      <c r="S43" s="91" t="str">
        <f t="shared" si="4"/>
        <v>○</v>
      </c>
      <c r="T43" s="94" t="str">
        <f t="shared" si="5"/>
        <v>○</v>
      </c>
    </row>
    <row r="44" spans="1:20" s="6" customFormat="1" ht="14.25" customHeight="1">
      <c r="A44" s="415"/>
      <c r="B44" s="434"/>
      <c r="C44" s="114">
        <v>34</v>
      </c>
      <c r="D44" s="115" t="s">
        <v>86</v>
      </c>
      <c r="E44" s="116" t="s">
        <v>29</v>
      </c>
      <c r="F44" s="144">
        <v>0.032</v>
      </c>
      <c r="G44" s="118" t="s">
        <v>30</v>
      </c>
      <c r="H44" s="119" t="s">
        <v>30</v>
      </c>
      <c r="I44" s="120">
        <v>0.028</v>
      </c>
      <c r="J44" s="118" t="s">
        <v>30</v>
      </c>
      <c r="K44" s="124" t="s">
        <v>30</v>
      </c>
      <c r="L44" s="145">
        <v>0.032</v>
      </c>
      <c r="M44" s="122" t="str">
        <f t="shared" si="0"/>
        <v>○</v>
      </c>
      <c r="N44" s="123" t="str">
        <f t="shared" si="6"/>
        <v>○</v>
      </c>
      <c r="O44" s="146">
        <v>0.029</v>
      </c>
      <c r="P44" s="122" t="str">
        <f t="shared" si="2"/>
        <v>○</v>
      </c>
      <c r="Q44" s="124" t="str">
        <f t="shared" si="3"/>
        <v>○</v>
      </c>
      <c r="R44" s="145">
        <v>0.028</v>
      </c>
      <c r="S44" s="122" t="str">
        <f t="shared" si="4"/>
        <v>○</v>
      </c>
      <c r="T44" s="125" t="str">
        <f t="shared" si="5"/>
        <v>○</v>
      </c>
    </row>
    <row r="45" spans="1:20" s="6" customFormat="1" ht="14.25" customHeight="1">
      <c r="A45" s="415"/>
      <c r="B45" s="434"/>
      <c r="C45" s="19">
        <v>35</v>
      </c>
      <c r="D45" s="85" t="s">
        <v>87</v>
      </c>
      <c r="E45" s="18" t="s">
        <v>29</v>
      </c>
      <c r="F45" s="141">
        <v>0.028</v>
      </c>
      <c r="G45" s="87" t="s">
        <v>30</v>
      </c>
      <c r="H45" s="88" t="s">
        <v>30</v>
      </c>
      <c r="I45" s="89">
        <v>0.027</v>
      </c>
      <c r="J45" s="87" t="s">
        <v>30</v>
      </c>
      <c r="K45" s="93" t="s">
        <v>30</v>
      </c>
      <c r="L45" s="142">
        <v>0.031</v>
      </c>
      <c r="M45" s="91" t="str">
        <f t="shared" si="0"/>
        <v>○</v>
      </c>
      <c r="N45" s="92" t="str">
        <f t="shared" si="6"/>
        <v>○</v>
      </c>
      <c r="O45" s="143">
        <v>0.03</v>
      </c>
      <c r="P45" s="91" t="str">
        <f t="shared" si="2"/>
        <v>○</v>
      </c>
      <c r="Q45" s="93" t="str">
        <f t="shared" si="3"/>
        <v>○</v>
      </c>
      <c r="R45" s="142">
        <v>0.027</v>
      </c>
      <c r="S45" s="91" t="str">
        <f t="shared" si="4"/>
        <v>○</v>
      </c>
      <c r="T45" s="94" t="str">
        <f t="shared" si="5"/>
        <v>○</v>
      </c>
    </row>
    <row r="46" spans="1:20" s="6" customFormat="1" ht="14.25" customHeight="1">
      <c r="A46" s="415"/>
      <c r="B46" s="434"/>
      <c r="C46" s="19">
        <v>36</v>
      </c>
      <c r="D46" s="85" t="s">
        <v>88</v>
      </c>
      <c r="E46" s="18" t="s">
        <v>29</v>
      </c>
      <c r="F46" s="141">
        <v>0.038</v>
      </c>
      <c r="G46" s="87" t="s">
        <v>30</v>
      </c>
      <c r="H46" s="88" t="s">
        <v>30</v>
      </c>
      <c r="I46" s="89">
        <v>0.037</v>
      </c>
      <c r="J46" s="87" t="s">
        <v>30</v>
      </c>
      <c r="K46" s="93" t="s">
        <v>30</v>
      </c>
      <c r="L46" s="142">
        <v>0.04</v>
      </c>
      <c r="M46" s="91" t="str">
        <f t="shared" si="0"/>
        <v>○</v>
      </c>
      <c r="N46" s="92" t="str">
        <f t="shared" si="6"/>
        <v>○</v>
      </c>
      <c r="O46" s="143">
        <v>0.04</v>
      </c>
      <c r="P46" s="91" t="str">
        <f t="shared" si="2"/>
        <v>○</v>
      </c>
      <c r="Q46" s="93" t="str">
        <f t="shared" si="3"/>
        <v>○</v>
      </c>
      <c r="R46" s="142">
        <v>0.038</v>
      </c>
      <c r="S46" s="91" t="str">
        <f t="shared" si="4"/>
        <v>○</v>
      </c>
      <c r="T46" s="94" t="str">
        <f t="shared" si="5"/>
        <v>○</v>
      </c>
    </row>
    <row r="47" spans="1:20" s="6" customFormat="1" ht="14.25" customHeight="1">
      <c r="A47" s="415"/>
      <c r="B47" s="434"/>
      <c r="C47" s="114">
        <v>37</v>
      </c>
      <c r="D47" s="115" t="s">
        <v>89</v>
      </c>
      <c r="E47" s="116" t="s">
        <v>29</v>
      </c>
      <c r="F47" s="144">
        <v>0.037</v>
      </c>
      <c r="G47" s="118" t="s">
        <v>30</v>
      </c>
      <c r="H47" s="119" t="s">
        <v>30</v>
      </c>
      <c r="I47" s="120">
        <v>0.035</v>
      </c>
      <c r="J47" s="118" t="s">
        <v>30</v>
      </c>
      <c r="K47" s="124" t="s">
        <v>30</v>
      </c>
      <c r="L47" s="145">
        <v>0.039</v>
      </c>
      <c r="M47" s="122" t="str">
        <f t="shared" si="0"/>
        <v>○</v>
      </c>
      <c r="N47" s="123" t="str">
        <f t="shared" si="6"/>
        <v>○</v>
      </c>
      <c r="O47" s="146">
        <v>0.037</v>
      </c>
      <c r="P47" s="122" t="str">
        <f t="shared" si="2"/>
        <v>○</v>
      </c>
      <c r="Q47" s="124" t="str">
        <f t="shared" si="3"/>
        <v>○</v>
      </c>
      <c r="R47" s="145">
        <v>0.034</v>
      </c>
      <c r="S47" s="122" t="str">
        <f t="shared" si="4"/>
        <v>○</v>
      </c>
      <c r="T47" s="125" t="str">
        <f t="shared" si="5"/>
        <v>○</v>
      </c>
    </row>
    <row r="48" spans="1:20" s="6" customFormat="1" ht="14.25" customHeight="1">
      <c r="A48" s="415"/>
      <c r="B48" s="434"/>
      <c r="C48" s="19">
        <v>38</v>
      </c>
      <c r="D48" s="85" t="s">
        <v>90</v>
      </c>
      <c r="E48" s="18" t="s">
        <v>29</v>
      </c>
      <c r="F48" s="141">
        <v>0.038</v>
      </c>
      <c r="G48" s="87" t="s">
        <v>30</v>
      </c>
      <c r="H48" s="88" t="s">
        <v>30</v>
      </c>
      <c r="I48" s="89">
        <v>0.037</v>
      </c>
      <c r="J48" s="87" t="s">
        <v>30</v>
      </c>
      <c r="K48" s="93" t="s">
        <v>30</v>
      </c>
      <c r="L48" s="142">
        <v>0.036</v>
      </c>
      <c r="M48" s="91" t="str">
        <f t="shared" si="0"/>
        <v>○</v>
      </c>
      <c r="N48" s="92" t="str">
        <f t="shared" si="6"/>
        <v>○</v>
      </c>
      <c r="O48" s="143">
        <v>0.036</v>
      </c>
      <c r="P48" s="91" t="str">
        <f t="shared" si="2"/>
        <v>○</v>
      </c>
      <c r="Q48" s="93" t="str">
        <f t="shared" si="3"/>
        <v>○</v>
      </c>
      <c r="R48" s="142">
        <v>0.033</v>
      </c>
      <c r="S48" s="91" t="str">
        <f t="shared" si="4"/>
        <v>○</v>
      </c>
      <c r="T48" s="94" t="str">
        <f t="shared" si="5"/>
        <v>○</v>
      </c>
    </row>
    <row r="49" spans="1:20" s="6" customFormat="1" ht="14.25" customHeight="1">
      <c r="A49" s="415"/>
      <c r="B49" s="434"/>
      <c r="C49" s="19">
        <v>39</v>
      </c>
      <c r="D49" s="85" t="s">
        <v>91</v>
      </c>
      <c r="E49" s="18" t="s">
        <v>29</v>
      </c>
      <c r="F49" s="141">
        <v>0.036</v>
      </c>
      <c r="G49" s="87" t="s">
        <v>30</v>
      </c>
      <c r="H49" s="88" t="s">
        <v>30</v>
      </c>
      <c r="I49" s="89">
        <v>0.034</v>
      </c>
      <c r="J49" s="87" t="s">
        <v>30</v>
      </c>
      <c r="K49" s="93" t="s">
        <v>30</v>
      </c>
      <c r="L49" s="142">
        <v>0.035</v>
      </c>
      <c r="M49" s="91" t="str">
        <f t="shared" si="0"/>
        <v>○</v>
      </c>
      <c r="N49" s="92" t="str">
        <f t="shared" si="6"/>
        <v>○</v>
      </c>
      <c r="O49" s="143">
        <v>0.036</v>
      </c>
      <c r="P49" s="91" t="str">
        <f t="shared" si="2"/>
        <v>○</v>
      </c>
      <c r="Q49" s="93" t="str">
        <f t="shared" si="3"/>
        <v>○</v>
      </c>
      <c r="R49" s="142">
        <v>0.033</v>
      </c>
      <c r="S49" s="91" t="str">
        <f t="shared" si="4"/>
        <v>○</v>
      </c>
      <c r="T49" s="94" t="str">
        <f t="shared" si="5"/>
        <v>○</v>
      </c>
    </row>
    <row r="50" spans="1:20" s="6" customFormat="1" ht="14.25" customHeight="1">
      <c r="A50" s="415"/>
      <c r="B50" s="434"/>
      <c r="C50" s="114">
        <v>40</v>
      </c>
      <c r="D50" s="115" t="s">
        <v>92</v>
      </c>
      <c r="E50" s="116" t="s">
        <v>29</v>
      </c>
      <c r="F50" s="144">
        <v>0.026</v>
      </c>
      <c r="G50" s="118" t="s">
        <v>30</v>
      </c>
      <c r="H50" s="119" t="s">
        <v>30</v>
      </c>
      <c r="I50" s="120">
        <v>0.025</v>
      </c>
      <c r="J50" s="118" t="s">
        <v>30</v>
      </c>
      <c r="K50" s="124" t="s">
        <v>30</v>
      </c>
      <c r="L50" s="145">
        <v>0.027</v>
      </c>
      <c r="M50" s="122" t="str">
        <f t="shared" si="0"/>
        <v>○</v>
      </c>
      <c r="N50" s="123" t="str">
        <f t="shared" si="6"/>
        <v>○</v>
      </c>
      <c r="O50" s="146">
        <v>0.026</v>
      </c>
      <c r="P50" s="122" t="str">
        <f t="shared" si="2"/>
        <v>○</v>
      </c>
      <c r="Q50" s="124" t="str">
        <f t="shared" si="3"/>
        <v>○</v>
      </c>
      <c r="R50" s="145">
        <v>0.021</v>
      </c>
      <c r="S50" s="122" t="str">
        <f t="shared" si="4"/>
        <v>○</v>
      </c>
      <c r="T50" s="125" t="str">
        <f t="shared" si="5"/>
        <v>○</v>
      </c>
    </row>
    <row r="51" spans="1:20" s="6" customFormat="1" ht="14.25" customHeight="1">
      <c r="A51" s="415"/>
      <c r="B51" s="445"/>
      <c r="C51" s="19">
        <v>41</v>
      </c>
      <c r="D51" s="85" t="s">
        <v>93</v>
      </c>
      <c r="E51" s="18" t="s">
        <v>29</v>
      </c>
      <c r="F51" s="141">
        <v>0.035</v>
      </c>
      <c r="G51" s="87" t="s">
        <v>30</v>
      </c>
      <c r="H51" s="88" t="s">
        <v>30</v>
      </c>
      <c r="I51" s="89">
        <v>0.035</v>
      </c>
      <c r="J51" s="87" t="s">
        <v>30</v>
      </c>
      <c r="K51" s="93" t="s">
        <v>30</v>
      </c>
      <c r="L51" s="142">
        <v>0.038</v>
      </c>
      <c r="M51" s="91" t="str">
        <f t="shared" si="0"/>
        <v>○</v>
      </c>
      <c r="N51" s="92" t="str">
        <f t="shared" si="6"/>
        <v>○</v>
      </c>
      <c r="O51" s="143">
        <v>0.041</v>
      </c>
      <c r="P51" s="91" t="str">
        <f t="shared" si="2"/>
        <v>○</v>
      </c>
      <c r="Q51" s="93" t="str">
        <f t="shared" si="3"/>
        <v>×</v>
      </c>
      <c r="R51" s="142">
        <v>0.035</v>
      </c>
      <c r="S51" s="91" t="str">
        <f t="shared" si="4"/>
        <v>○</v>
      </c>
      <c r="T51" s="94" t="str">
        <f t="shared" si="5"/>
        <v>○</v>
      </c>
    </row>
    <row r="52" spans="1:20" s="6" customFormat="1" ht="14.25" customHeight="1">
      <c r="A52" s="415"/>
      <c r="B52" s="126" t="s">
        <v>94</v>
      </c>
      <c r="C52" s="127">
        <v>42</v>
      </c>
      <c r="D52" s="128" t="s">
        <v>95</v>
      </c>
      <c r="E52" s="129" t="s">
        <v>29</v>
      </c>
      <c r="F52" s="149">
        <v>0.033</v>
      </c>
      <c r="G52" s="131" t="s">
        <v>30</v>
      </c>
      <c r="H52" s="132" t="s">
        <v>30</v>
      </c>
      <c r="I52" s="133">
        <v>0.029</v>
      </c>
      <c r="J52" s="131" t="s">
        <v>30</v>
      </c>
      <c r="K52" s="137" t="s">
        <v>30</v>
      </c>
      <c r="L52" s="150">
        <v>0.031</v>
      </c>
      <c r="M52" s="135" t="str">
        <f t="shared" si="0"/>
        <v>○</v>
      </c>
      <c r="N52" s="136" t="str">
        <f t="shared" si="6"/>
        <v>○</v>
      </c>
      <c r="O52" s="151">
        <v>0.029</v>
      </c>
      <c r="P52" s="135" t="str">
        <f t="shared" si="2"/>
        <v>○</v>
      </c>
      <c r="Q52" s="137" t="str">
        <f t="shared" si="3"/>
        <v>○</v>
      </c>
      <c r="R52" s="150">
        <v>0.028</v>
      </c>
      <c r="S52" s="135" t="str">
        <f t="shared" si="4"/>
        <v>○</v>
      </c>
      <c r="T52" s="138" t="str">
        <f t="shared" si="5"/>
        <v>○</v>
      </c>
    </row>
    <row r="53" spans="1:20" s="6" customFormat="1" ht="14.25" customHeight="1">
      <c r="A53" s="415"/>
      <c r="B53" s="446" t="s">
        <v>96</v>
      </c>
      <c r="C53" s="19">
        <v>43</v>
      </c>
      <c r="D53" s="85" t="s">
        <v>97</v>
      </c>
      <c r="E53" s="18" t="s">
        <v>59</v>
      </c>
      <c r="F53" s="141">
        <v>0.027</v>
      </c>
      <c r="G53" s="87" t="s">
        <v>30</v>
      </c>
      <c r="H53" s="88" t="s">
        <v>30</v>
      </c>
      <c r="I53" s="89">
        <v>0.024</v>
      </c>
      <c r="J53" s="87" t="s">
        <v>30</v>
      </c>
      <c r="K53" s="93" t="s">
        <v>30</v>
      </c>
      <c r="L53" s="142">
        <v>0.025</v>
      </c>
      <c r="M53" s="91" t="str">
        <f t="shared" si="0"/>
        <v>○</v>
      </c>
      <c r="N53" s="152" t="str">
        <f t="shared" si="6"/>
        <v>○</v>
      </c>
      <c r="O53" s="143">
        <v>0.029</v>
      </c>
      <c r="P53" s="91" t="str">
        <f t="shared" si="2"/>
        <v>○</v>
      </c>
      <c r="Q53" s="153" t="str">
        <f t="shared" si="3"/>
        <v>○</v>
      </c>
      <c r="R53" s="142">
        <v>0.022</v>
      </c>
      <c r="S53" s="91" t="str">
        <f t="shared" si="4"/>
        <v>○</v>
      </c>
      <c r="T53" s="154" t="str">
        <f t="shared" si="5"/>
        <v>○</v>
      </c>
    </row>
    <row r="54" spans="1:20" s="6" customFormat="1" ht="14.25" customHeight="1">
      <c r="A54" s="415"/>
      <c r="B54" s="434"/>
      <c r="C54" s="19">
        <v>44</v>
      </c>
      <c r="D54" s="85" t="s">
        <v>98</v>
      </c>
      <c r="E54" s="18" t="s">
        <v>59</v>
      </c>
      <c r="F54" s="141">
        <v>0.027</v>
      </c>
      <c r="G54" s="87" t="s">
        <v>30</v>
      </c>
      <c r="H54" s="88" t="s">
        <v>30</v>
      </c>
      <c r="I54" s="89">
        <v>0.025</v>
      </c>
      <c r="J54" s="87" t="s">
        <v>30</v>
      </c>
      <c r="K54" s="93" t="s">
        <v>30</v>
      </c>
      <c r="L54" s="142">
        <v>0.027</v>
      </c>
      <c r="M54" s="91" t="str">
        <f t="shared" si="0"/>
        <v>○</v>
      </c>
      <c r="N54" s="92" t="str">
        <f t="shared" si="6"/>
        <v>○</v>
      </c>
      <c r="O54" s="143">
        <v>0.027</v>
      </c>
      <c r="P54" s="91" t="str">
        <f t="shared" si="2"/>
        <v>○</v>
      </c>
      <c r="Q54" s="93" t="str">
        <f t="shared" si="3"/>
        <v>○</v>
      </c>
      <c r="R54" s="142">
        <v>0.025</v>
      </c>
      <c r="S54" s="91" t="str">
        <f t="shared" si="4"/>
        <v>○</v>
      </c>
      <c r="T54" s="94" t="str">
        <f t="shared" si="5"/>
        <v>○</v>
      </c>
    </row>
    <row r="55" spans="1:20" s="6" customFormat="1" ht="14.25" customHeight="1" thickBot="1">
      <c r="A55" s="423"/>
      <c r="B55" s="435"/>
      <c r="C55" s="58">
        <v>45</v>
      </c>
      <c r="D55" s="59" t="s">
        <v>99</v>
      </c>
      <c r="E55" s="60" t="s">
        <v>59</v>
      </c>
      <c r="F55" s="155">
        <v>0.03</v>
      </c>
      <c r="G55" s="62" t="s">
        <v>30</v>
      </c>
      <c r="H55" s="63" t="s">
        <v>30</v>
      </c>
      <c r="I55" s="64">
        <v>0.028</v>
      </c>
      <c r="J55" s="62" t="s">
        <v>30</v>
      </c>
      <c r="K55" s="68" t="s">
        <v>30</v>
      </c>
      <c r="L55" s="156">
        <v>0.028</v>
      </c>
      <c r="M55" s="66" t="str">
        <f t="shared" si="0"/>
        <v>○</v>
      </c>
      <c r="N55" s="67" t="str">
        <f t="shared" si="6"/>
        <v>○</v>
      </c>
      <c r="O55" s="157">
        <v>0.027</v>
      </c>
      <c r="P55" s="66" t="str">
        <f t="shared" si="2"/>
        <v>○</v>
      </c>
      <c r="Q55" s="68" t="str">
        <f t="shared" si="3"/>
        <v>○</v>
      </c>
      <c r="R55" s="156">
        <v>0.027</v>
      </c>
      <c r="S55" s="66" t="str">
        <f t="shared" si="4"/>
        <v>○</v>
      </c>
      <c r="T55" s="69" t="str">
        <f t="shared" si="5"/>
        <v>○</v>
      </c>
    </row>
    <row r="56" spans="1:20" s="6" customFormat="1" ht="14.25" customHeight="1">
      <c r="A56" s="418" t="s">
        <v>100</v>
      </c>
      <c r="B56" s="437" t="s">
        <v>101</v>
      </c>
      <c r="C56" s="17">
        <v>46</v>
      </c>
      <c r="D56" s="158" t="s">
        <v>102</v>
      </c>
      <c r="E56" s="16" t="s">
        <v>29</v>
      </c>
      <c r="F56" s="159">
        <v>0.03</v>
      </c>
      <c r="G56" s="160" t="s">
        <v>30</v>
      </c>
      <c r="H56" s="161" t="s">
        <v>30</v>
      </c>
      <c r="I56" s="162">
        <v>0.031</v>
      </c>
      <c r="J56" s="160" t="s">
        <v>30</v>
      </c>
      <c r="K56" s="163" t="s">
        <v>30</v>
      </c>
      <c r="L56" s="164">
        <v>0.033</v>
      </c>
      <c r="M56" s="165" t="str">
        <f t="shared" si="0"/>
        <v>○</v>
      </c>
      <c r="N56" s="166" t="str">
        <f t="shared" si="6"/>
        <v>○</v>
      </c>
      <c r="O56" s="167">
        <v>0.031</v>
      </c>
      <c r="P56" s="165" t="str">
        <f t="shared" si="2"/>
        <v>○</v>
      </c>
      <c r="Q56" s="163" t="str">
        <f t="shared" si="3"/>
        <v>○</v>
      </c>
      <c r="R56" s="164">
        <v>0.029</v>
      </c>
      <c r="S56" s="165" t="str">
        <f t="shared" si="4"/>
        <v>○</v>
      </c>
      <c r="T56" s="168" t="str">
        <f t="shared" si="5"/>
        <v>○</v>
      </c>
    </row>
    <row r="57" spans="1:20" s="6" customFormat="1" ht="14.25" customHeight="1">
      <c r="A57" s="415"/>
      <c r="B57" s="434"/>
      <c r="C57" s="19">
        <v>47</v>
      </c>
      <c r="D57" s="85" t="s">
        <v>103</v>
      </c>
      <c r="E57" s="18" t="s">
        <v>104</v>
      </c>
      <c r="F57" s="141">
        <v>0.032</v>
      </c>
      <c r="G57" s="87" t="s">
        <v>30</v>
      </c>
      <c r="H57" s="88" t="s">
        <v>30</v>
      </c>
      <c r="I57" s="89">
        <v>0.032</v>
      </c>
      <c r="J57" s="87" t="s">
        <v>30</v>
      </c>
      <c r="K57" s="93" t="s">
        <v>30</v>
      </c>
      <c r="L57" s="142">
        <v>0.034</v>
      </c>
      <c r="M57" s="91" t="str">
        <f t="shared" si="0"/>
        <v>○</v>
      </c>
      <c r="N57" s="92" t="str">
        <f t="shared" si="6"/>
        <v>○</v>
      </c>
      <c r="O57" s="143">
        <v>0.033</v>
      </c>
      <c r="P57" s="91" t="str">
        <f t="shared" si="2"/>
        <v>○</v>
      </c>
      <c r="Q57" s="93" t="str">
        <f t="shared" si="3"/>
        <v>○</v>
      </c>
      <c r="R57" s="142">
        <v>0.03</v>
      </c>
      <c r="S57" s="91" t="str">
        <f t="shared" si="4"/>
        <v>○</v>
      </c>
      <c r="T57" s="94" t="str">
        <f t="shared" si="5"/>
        <v>○</v>
      </c>
    </row>
    <row r="58" spans="1:20" s="6" customFormat="1" ht="14.25" customHeight="1">
      <c r="A58" s="415"/>
      <c r="B58" s="434"/>
      <c r="C58" s="114">
        <v>48</v>
      </c>
      <c r="D58" s="115" t="s">
        <v>105</v>
      </c>
      <c r="E58" s="116" t="s">
        <v>29</v>
      </c>
      <c r="F58" s="144">
        <v>0.029</v>
      </c>
      <c r="G58" s="118" t="s">
        <v>30</v>
      </c>
      <c r="H58" s="119" t="s">
        <v>30</v>
      </c>
      <c r="I58" s="120">
        <v>0.029</v>
      </c>
      <c r="J58" s="118" t="s">
        <v>30</v>
      </c>
      <c r="K58" s="124" t="s">
        <v>30</v>
      </c>
      <c r="L58" s="145">
        <v>0.029</v>
      </c>
      <c r="M58" s="122" t="str">
        <f t="shared" si="0"/>
        <v>○</v>
      </c>
      <c r="N58" s="123" t="str">
        <f t="shared" si="6"/>
        <v>○</v>
      </c>
      <c r="O58" s="146">
        <v>0.031</v>
      </c>
      <c r="P58" s="122" t="str">
        <f t="shared" si="2"/>
        <v>○</v>
      </c>
      <c r="Q58" s="124" t="str">
        <f t="shared" si="3"/>
        <v>○</v>
      </c>
      <c r="R58" s="145">
        <v>0.027</v>
      </c>
      <c r="S58" s="122" t="str">
        <f t="shared" si="4"/>
        <v>○</v>
      </c>
      <c r="T58" s="125" t="str">
        <f t="shared" si="5"/>
        <v>○</v>
      </c>
    </row>
    <row r="59" spans="1:20" s="6" customFormat="1" ht="14.25" customHeight="1">
      <c r="A59" s="415"/>
      <c r="B59" s="434"/>
      <c r="C59" s="19">
        <v>49</v>
      </c>
      <c r="D59" s="85" t="s">
        <v>106</v>
      </c>
      <c r="E59" s="18" t="s">
        <v>71</v>
      </c>
      <c r="F59" s="141">
        <v>0.028</v>
      </c>
      <c r="G59" s="87" t="s">
        <v>30</v>
      </c>
      <c r="H59" s="88" t="s">
        <v>30</v>
      </c>
      <c r="I59" s="89">
        <v>0.026</v>
      </c>
      <c r="J59" s="87" t="s">
        <v>30</v>
      </c>
      <c r="K59" s="93" t="s">
        <v>30</v>
      </c>
      <c r="L59" s="142">
        <v>0.026</v>
      </c>
      <c r="M59" s="91" t="str">
        <f t="shared" si="0"/>
        <v>○</v>
      </c>
      <c r="N59" s="92" t="str">
        <f t="shared" si="6"/>
        <v>○</v>
      </c>
      <c r="O59" s="143">
        <v>0.027</v>
      </c>
      <c r="P59" s="91" t="str">
        <f t="shared" si="2"/>
        <v>○</v>
      </c>
      <c r="Q59" s="93" t="str">
        <f t="shared" si="3"/>
        <v>○</v>
      </c>
      <c r="R59" s="142">
        <v>0.024</v>
      </c>
      <c r="S59" s="91" t="str">
        <f t="shared" si="4"/>
        <v>○</v>
      </c>
      <c r="T59" s="94" t="str">
        <f t="shared" si="5"/>
        <v>○</v>
      </c>
    </row>
    <row r="60" spans="1:20" s="6" customFormat="1" ht="14.25" customHeight="1">
      <c r="A60" s="415"/>
      <c r="B60" s="434"/>
      <c r="C60" s="19">
        <v>50</v>
      </c>
      <c r="D60" s="85" t="s">
        <v>107</v>
      </c>
      <c r="E60" s="18" t="s">
        <v>71</v>
      </c>
      <c r="F60" s="141">
        <v>0.028</v>
      </c>
      <c r="G60" s="87" t="s">
        <v>30</v>
      </c>
      <c r="H60" s="88" t="s">
        <v>30</v>
      </c>
      <c r="I60" s="89">
        <v>0.023</v>
      </c>
      <c r="J60" s="87" t="s">
        <v>30</v>
      </c>
      <c r="K60" s="93" t="s">
        <v>30</v>
      </c>
      <c r="L60" s="142">
        <v>0.03</v>
      </c>
      <c r="M60" s="91" t="str">
        <f t="shared" si="0"/>
        <v>○</v>
      </c>
      <c r="N60" s="92" t="str">
        <f t="shared" si="6"/>
        <v>○</v>
      </c>
      <c r="O60" s="143">
        <v>0.027</v>
      </c>
      <c r="P60" s="91" t="str">
        <f t="shared" si="2"/>
        <v>○</v>
      </c>
      <c r="Q60" s="93" t="str">
        <f t="shared" si="3"/>
        <v>○</v>
      </c>
      <c r="R60" s="142">
        <v>0.024</v>
      </c>
      <c r="S60" s="91" t="str">
        <f t="shared" si="4"/>
        <v>○</v>
      </c>
      <c r="T60" s="94" t="str">
        <f t="shared" si="5"/>
        <v>○</v>
      </c>
    </row>
    <row r="61" spans="1:20" s="6" customFormat="1" ht="14.25" customHeight="1">
      <c r="A61" s="415"/>
      <c r="B61" s="434"/>
      <c r="C61" s="114">
        <v>51</v>
      </c>
      <c r="D61" s="115" t="s">
        <v>108</v>
      </c>
      <c r="E61" s="116" t="s">
        <v>29</v>
      </c>
      <c r="F61" s="144">
        <v>0.026</v>
      </c>
      <c r="G61" s="118" t="s">
        <v>30</v>
      </c>
      <c r="H61" s="119" t="s">
        <v>30</v>
      </c>
      <c r="I61" s="120">
        <v>0.028</v>
      </c>
      <c r="J61" s="118" t="s">
        <v>30</v>
      </c>
      <c r="K61" s="124" t="s">
        <v>30</v>
      </c>
      <c r="L61" s="145">
        <v>0.024</v>
      </c>
      <c r="M61" s="122" t="str">
        <f t="shared" si="0"/>
        <v>○</v>
      </c>
      <c r="N61" s="123" t="str">
        <f t="shared" si="6"/>
        <v>○</v>
      </c>
      <c r="O61" s="146">
        <v>0.027</v>
      </c>
      <c r="P61" s="122" t="str">
        <f t="shared" si="2"/>
        <v>○</v>
      </c>
      <c r="Q61" s="124" t="str">
        <f t="shared" si="3"/>
        <v>○</v>
      </c>
      <c r="R61" s="145">
        <v>0.023</v>
      </c>
      <c r="S61" s="122" t="str">
        <f t="shared" si="4"/>
        <v>○</v>
      </c>
      <c r="T61" s="125" t="str">
        <f t="shared" si="5"/>
        <v>○</v>
      </c>
    </row>
    <row r="62" spans="1:20" s="6" customFormat="1" ht="13.5" customHeight="1">
      <c r="A62" s="415"/>
      <c r="B62" s="434"/>
      <c r="C62" s="19">
        <v>52</v>
      </c>
      <c r="D62" s="85" t="s">
        <v>109</v>
      </c>
      <c r="E62" s="169" t="s">
        <v>29</v>
      </c>
      <c r="F62" s="143">
        <v>0.028</v>
      </c>
      <c r="G62" s="91" t="s">
        <v>30</v>
      </c>
      <c r="H62" s="93" t="s">
        <v>30</v>
      </c>
      <c r="I62" s="90">
        <v>0.025</v>
      </c>
      <c r="J62" s="91" t="s">
        <v>30</v>
      </c>
      <c r="K62" s="93" t="s">
        <v>30</v>
      </c>
      <c r="L62" s="142">
        <v>0.024</v>
      </c>
      <c r="M62" s="91" t="str">
        <f t="shared" si="0"/>
        <v>○</v>
      </c>
      <c r="N62" s="92" t="str">
        <f t="shared" si="6"/>
        <v>○</v>
      </c>
      <c r="O62" s="143">
        <v>0.028</v>
      </c>
      <c r="P62" s="91" t="str">
        <f t="shared" si="2"/>
        <v>○</v>
      </c>
      <c r="Q62" s="93" t="str">
        <f t="shared" si="3"/>
        <v>○</v>
      </c>
      <c r="R62" s="142">
        <v>0.024</v>
      </c>
      <c r="S62" s="91" t="str">
        <f t="shared" si="4"/>
        <v>○</v>
      </c>
      <c r="T62" s="94" t="str">
        <f t="shared" si="5"/>
        <v>○</v>
      </c>
    </row>
    <row r="63" spans="1:20" s="6" customFormat="1" ht="13.5" customHeight="1">
      <c r="A63" s="415"/>
      <c r="B63" s="434"/>
      <c r="C63" s="19">
        <v>53</v>
      </c>
      <c r="D63" s="85" t="s">
        <v>110</v>
      </c>
      <c r="E63" s="169" t="s">
        <v>71</v>
      </c>
      <c r="F63" s="143">
        <v>0.021</v>
      </c>
      <c r="G63" s="91" t="s">
        <v>30</v>
      </c>
      <c r="H63" s="93" t="s">
        <v>30</v>
      </c>
      <c r="I63" s="90">
        <v>0.02</v>
      </c>
      <c r="J63" s="91" t="s">
        <v>30</v>
      </c>
      <c r="K63" s="93" t="s">
        <v>30</v>
      </c>
      <c r="L63" s="142">
        <v>0.021</v>
      </c>
      <c r="M63" s="91" t="str">
        <f t="shared" si="0"/>
        <v>○</v>
      </c>
      <c r="N63" s="92" t="str">
        <f t="shared" si="6"/>
        <v>○</v>
      </c>
      <c r="O63" s="143">
        <v>0.022</v>
      </c>
      <c r="P63" s="91" t="str">
        <f t="shared" si="2"/>
        <v>○</v>
      </c>
      <c r="Q63" s="93" t="str">
        <f t="shared" si="3"/>
        <v>○</v>
      </c>
      <c r="R63" s="142">
        <v>0.018</v>
      </c>
      <c r="S63" s="91" t="str">
        <f t="shared" si="4"/>
        <v>○</v>
      </c>
      <c r="T63" s="94" t="str">
        <f t="shared" si="5"/>
        <v>○</v>
      </c>
    </row>
    <row r="64" spans="1:20" s="6" customFormat="1" ht="13.5" customHeight="1">
      <c r="A64" s="415"/>
      <c r="B64" s="434"/>
      <c r="C64" s="114">
        <v>54</v>
      </c>
      <c r="D64" s="115" t="s">
        <v>111</v>
      </c>
      <c r="E64" s="170" t="s">
        <v>49</v>
      </c>
      <c r="F64" s="146">
        <v>0.035</v>
      </c>
      <c r="G64" s="122" t="s">
        <v>30</v>
      </c>
      <c r="H64" s="124" t="s">
        <v>30</v>
      </c>
      <c r="I64" s="121">
        <v>0.034</v>
      </c>
      <c r="J64" s="122" t="s">
        <v>30</v>
      </c>
      <c r="K64" s="124" t="s">
        <v>30</v>
      </c>
      <c r="L64" s="145">
        <v>0.035</v>
      </c>
      <c r="M64" s="91" t="str">
        <f t="shared" si="0"/>
        <v>○</v>
      </c>
      <c r="N64" s="92" t="str">
        <f t="shared" si="6"/>
        <v>○</v>
      </c>
      <c r="O64" s="146">
        <v>0.035</v>
      </c>
      <c r="P64" s="91" t="str">
        <f t="shared" si="2"/>
        <v>○</v>
      </c>
      <c r="Q64" s="93" t="str">
        <f t="shared" si="3"/>
        <v>○</v>
      </c>
      <c r="R64" s="145">
        <v>0.033</v>
      </c>
      <c r="S64" s="91" t="str">
        <f t="shared" si="4"/>
        <v>○</v>
      </c>
      <c r="T64" s="94" t="str">
        <f t="shared" si="5"/>
        <v>○</v>
      </c>
    </row>
    <row r="65" spans="1:20" s="6" customFormat="1" ht="13.5" customHeight="1">
      <c r="A65" s="415"/>
      <c r="B65" s="434"/>
      <c r="C65" s="19">
        <v>55</v>
      </c>
      <c r="D65" s="85" t="s">
        <v>112</v>
      </c>
      <c r="E65" s="169" t="s">
        <v>29</v>
      </c>
      <c r="F65" s="143">
        <v>0.031</v>
      </c>
      <c r="G65" s="91" t="s">
        <v>30</v>
      </c>
      <c r="H65" s="93" t="s">
        <v>30</v>
      </c>
      <c r="I65" s="90">
        <v>0.029</v>
      </c>
      <c r="J65" s="91" t="s">
        <v>30</v>
      </c>
      <c r="K65" s="93" t="s">
        <v>30</v>
      </c>
      <c r="L65" s="142">
        <v>0.031</v>
      </c>
      <c r="M65" s="171" t="str">
        <f t="shared" si="0"/>
        <v>○</v>
      </c>
      <c r="N65" s="172" t="str">
        <f t="shared" si="6"/>
        <v>○</v>
      </c>
      <c r="O65" s="143">
        <v>0.024</v>
      </c>
      <c r="P65" s="171" t="str">
        <f t="shared" si="2"/>
        <v>○</v>
      </c>
      <c r="Q65" s="173" t="str">
        <f t="shared" si="3"/>
        <v>○</v>
      </c>
      <c r="R65" s="142">
        <v>0.028</v>
      </c>
      <c r="S65" s="171" t="str">
        <f t="shared" si="4"/>
        <v>○</v>
      </c>
      <c r="T65" s="174" t="str">
        <f t="shared" si="5"/>
        <v>○</v>
      </c>
    </row>
    <row r="66" spans="1:20" s="6" customFormat="1" ht="13.5" customHeight="1">
      <c r="A66" s="415"/>
      <c r="B66" s="434"/>
      <c r="C66" s="19">
        <v>56</v>
      </c>
      <c r="D66" s="85" t="s">
        <v>113</v>
      </c>
      <c r="E66" s="169" t="s">
        <v>114</v>
      </c>
      <c r="F66" s="143">
        <v>0.015</v>
      </c>
      <c r="G66" s="91" t="s">
        <v>30</v>
      </c>
      <c r="H66" s="93" t="s">
        <v>30</v>
      </c>
      <c r="I66" s="90">
        <v>0.016</v>
      </c>
      <c r="J66" s="91" t="s">
        <v>30</v>
      </c>
      <c r="K66" s="93" t="s">
        <v>30</v>
      </c>
      <c r="L66" s="142">
        <v>0.017</v>
      </c>
      <c r="M66" s="91" t="str">
        <f t="shared" si="0"/>
        <v>○</v>
      </c>
      <c r="N66" s="92" t="str">
        <f t="shared" si="6"/>
        <v>○</v>
      </c>
      <c r="O66" s="143">
        <v>0.019</v>
      </c>
      <c r="P66" s="91" t="str">
        <f t="shared" si="2"/>
        <v>○</v>
      </c>
      <c r="Q66" s="93" t="str">
        <f t="shared" si="3"/>
        <v>○</v>
      </c>
      <c r="R66" s="142">
        <v>0.014</v>
      </c>
      <c r="S66" s="91" t="str">
        <f t="shared" si="4"/>
        <v>○</v>
      </c>
      <c r="T66" s="94" t="str">
        <f t="shared" si="5"/>
        <v>○</v>
      </c>
    </row>
    <row r="67" spans="1:20" s="6" customFormat="1" ht="13.5" customHeight="1" thickBot="1">
      <c r="A67" s="423"/>
      <c r="B67" s="435"/>
      <c r="C67" s="58">
        <v>57</v>
      </c>
      <c r="D67" s="59" t="s">
        <v>115</v>
      </c>
      <c r="E67" s="175" t="s">
        <v>29</v>
      </c>
      <c r="F67" s="157">
        <v>0.012</v>
      </c>
      <c r="G67" s="66" t="s">
        <v>30</v>
      </c>
      <c r="H67" s="68" t="s">
        <v>30</v>
      </c>
      <c r="I67" s="65">
        <v>0.015</v>
      </c>
      <c r="J67" s="66" t="s">
        <v>30</v>
      </c>
      <c r="K67" s="68" t="s">
        <v>30</v>
      </c>
      <c r="L67" s="156">
        <v>0.019</v>
      </c>
      <c r="M67" s="66" t="str">
        <f t="shared" si="0"/>
        <v>○</v>
      </c>
      <c r="N67" s="67" t="str">
        <f t="shared" si="6"/>
        <v>○</v>
      </c>
      <c r="O67" s="157">
        <v>0.021</v>
      </c>
      <c r="P67" s="66" t="str">
        <f t="shared" si="2"/>
        <v>○</v>
      </c>
      <c r="Q67" s="68" t="str">
        <f t="shared" si="3"/>
        <v>○</v>
      </c>
      <c r="R67" s="156">
        <v>0.017</v>
      </c>
      <c r="S67" s="66" t="str">
        <f t="shared" si="4"/>
        <v>○</v>
      </c>
      <c r="T67" s="69" t="str">
        <f t="shared" si="5"/>
        <v>○</v>
      </c>
    </row>
    <row r="68" spans="1:20" s="6" customFormat="1" ht="14.25" customHeight="1" thickTop="1">
      <c r="A68" s="453" t="s">
        <v>116</v>
      </c>
      <c r="B68" s="446" t="s">
        <v>117</v>
      </c>
      <c r="C68" s="102">
        <v>58</v>
      </c>
      <c r="D68" s="103" t="s">
        <v>118</v>
      </c>
      <c r="E68" s="176" t="s">
        <v>29</v>
      </c>
      <c r="F68" s="177">
        <v>0.03</v>
      </c>
      <c r="G68" s="109" t="s">
        <v>30</v>
      </c>
      <c r="H68" s="111" t="s">
        <v>30</v>
      </c>
      <c r="I68" s="140">
        <v>0.027</v>
      </c>
      <c r="J68" s="109" t="s">
        <v>30</v>
      </c>
      <c r="K68" s="111" t="s">
        <v>30</v>
      </c>
      <c r="L68" s="178">
        <v>0.031</v>
      </c>
      <c r="M68" s="109" t="str">
        <f t="shared" si="0"/>
        <v>○</v>
      </c>
      <c r="N68" s="110" t="str">
        <f t="shared" si="6"/>
        <v>○</v>
      </c>
      <c r="O68" s="177">
        <v>0.032</v>
      </c>
      <c r="P68" s="109" t="str">
        <f t="shared" si="2"/>
        <v>○</v>
      </c>
      <c r="Q68" s="111" t="str">
        <f t="shared" si="3"/>
        <v>○</v>
      </c>
      <c r="R68" s="178">
        <v>0.027</v>
      </c>
      <c r="S68" s="109" t="str">
        <f t="shared" si="4"/>
        <v>○</v>
      </c>
      <c r="T68" s="112" t="str">
        <f t="shared" si="5"/>
        <v>○</v>
      </c>
    </row>
    <row r="69" spans="1:20" s="6" customFormat="1" ht="14.25" customHeight="1">
      <c r="A69" s="454"/>
      <c r="B69" s="434"/>
      <c r="C69" s="19">
        <v>59</v>
      </c>
      <c r="D69" s="85" t="s">
        <v>119</v>
      </c>
      <c r="E69" s="169" t="s">
        <v>29</v>
      </c>
      <c r="F69" s="143">
        <v>0.028</v>
      </c>
      <c r="G69" s="91" t="s">
        <v>30</v>
      </c>
      <c r="H69" s="93" t="s">
        <v>30</v>
      </c>
      <c r="I69" s="90">
        <v>0.025</v>
      </c>
      <c r="J69" s="91" t="s">
        <v>30</v>
      </c>
      <c r="K69" s="93" t="s">
        <v>30</v>
      </c>
      <c r="L69" s="142">
        <v>0.035</v>
      </c>
      <c r="M69" s="91" t="str">
        <f t="shared" si="0"/>
        <v>○</v>
      </c>
      <c r="N69" s="92" t="str">
        <f t="shared" si="6"/>
        <v>○</v>
      </c>
      <c r="O69" s="143">
        <v>0.037</v>
      </c>
      <c r="P69" s="91" t="str">
        <f t="shared" si="2"/>
        <v>○</v>
      </c>
      <c r="Q69" s="93" t="str">
        <f t="shared" si="3"/>
        <v>○</v>
      </c>
      <c r="R69" s="142">
        <v>0.032</v>
      </c>
      <c r="S69" s="91" t="str">
        <f t="shared" si="4"/>
        <v>○</v>
      </c>
      <c r="T69" s="94" t="str">
        <f t="shared" si="5"/>
        <v>○</v>
      </c>
    </row>
    <row r="70" spans="1:20" s="6" customFormat="1" ht="14.25" customHeight="1">
      <c r="A70" s="454"/>
      <c r="B70" s="434"/>
      <c r="C70" s="114">
        <v>60</v>
      </c>
      <c r="D70" s="115" t="s">
        <v>120</v>
      </c>
      <c r="E70" s="170" t="s">
        <v>71</v>
      </c>
      <c r="F70" s="146">
        <v>0.032</v>
      </c>
      <c r="G70" s="122" t="s">
        <v>30</v>
      </c>
      <c r="H70" s="124" t="s">
        <v>30</v>
      </c>
      <c r="I70" s="121">
        <v>0.031</v>
      </c>
      <c r="J70" s="122" t="s">
        <v>30</v>
      </c>
      <c r="K70" s="124" t="s">
        <v>30</v>
      </c>
      <c r="L70" s="145">
        <v>0.032</v>
      </c>
      <c r="M70" s="122" t="str">
        <f t="shared" si="0"/>
        <v>○</v>
      </c>
      <c r="N70" s="123" t="str">
        <f t="shared" si="6"/>
        <v>○</v>
      </c>
      <c r="O70" s="146">
        <v>0.031</v>
      </c>
      <c r="P70" s="122" t="str">
        <f t="shared" si="2"/>
        <v>○</v>
      </c>
      <c r="Q70" s="124" t="str">
        <f t="shared" si="3"/>
        <v>○</v>
      </c>
      <c r="R70" s="145">
        <v>0.028</v>
      </c>
      <c r="S70" s="122" t="str">
        <f t="shared" si="4"/>
        <v>○</v>
      </c>
      <c r="T70" s="125" t="str">
        <f t="shared" si="5"/>
        <v>○</v>
      </c>
    </row>
    <row r="71" spans="1:20" s="6" customFormat="1" ht="14.25" customHeight="1">
      <c r="A71" s="454"/>
      <c r="B71" s="434"/>
      <c r="C71" s="19">
        <v>61</v>
      </c>
      <c r="D71" s="85" t="s">
        <v>121</v>
      </c>
      <c r="E71" s="169" t="s">
        <v>71</v>
      </c>
      <c r="F71" s="143">
        <v>0.026</v>
      </c>
      <c r="G71" s="91" t="s">
        <v>30</v>
      </c>
      <c r="H71" s="93" t="s">
        <v>30</v>
      </c>
      <c r="I71" s="90">
        <v>0.024</v>
      </c>
      <c r="J71" s="91" t="s">
        <v>30</v>
      </c>
      <c r="K71" s="93" t="s">
        <v>30</v>
      </c>
      <c r="L71" s="142">
        <v>0.028</v>
      </c>
      <c r="M71" s="91" t="str">
        <f t="shared" si="0"/>
        <v>○</v>
      </c>
      <c r="N71" s="92" t="str">
        <f t="shared" si="6"/>
        <v>○</v>
      </c>
      <c r="O71" s="143">
        <v>0.028</v>
      </c>
      <c r="P71" s="91" t="str">
        <f t="shared" si="2"/>
        <v>○</v>
      </c>
      <c r="Q71" s="93" t="str">
        <f t="shared" si="3"/>
        <v>○</v>
      </c>
      <c r="R71" s="142">
        <v>0.023</v>
      </c>
      <c r="S71" s="91" t="str">
        <f t="shared" si="4"/>
        <v>○</v>
      </c>
      <c r="T71" s="94" t="str">
        <f t="shared" si="5"/>
        <v>○</v>
      </c>
    </row>
    <row r="72" spans="1:20" s="6" customFormat="1" ht="14.25" customHeight="1">
      <c r="A72" s="454"/>
      <c r="B72" s="434"/>
      <c r="C72" s="19">
        <v>62</v>
      </c>
      <c r="D72" s="85" t="s">
        <v>122</v>
      </c>
      <c r="E72" s="169" t="s">
        <v>71</v>
      </c>
      <c r="F72" s="143">
        <v>0.029</v>
      </c>
      <c r="G72" s="91" t="s">
        <v>30</v>
      </c>
      <c r="H72" s="93" t="s">
        <v>30</v>
      </c>
      <c r="I72" s="90">
        <v>0.027</v>
      </c>
      <c r="J72" s="91" t="s">
        <v>30</v>
      </c>
      <c r="K72" s="93" t="s">
        <v>30</v>
      </c>
      <c r="L72" s="142">
        <v>0.031</v>
      </c>
      <c r="M72" s="91" t="str">
        <f t="shared" si="0"/>
        <v>○</v>
      </c>
      <c r="N72" s="92" t="str">
        <f t="shared" si="6"/>
        <v>○</v>
      </c>
      <c r="O72" s="143">
        <v>0.04</v>
      </c>
      <c r="P72" s="91" t="str">
        <f t="shared" si="2"/>
        <v>○</v>
      </c>
      <c r="Q72" s="93" t="str">
        <f t="shared" si="3"/>
        <v>○</v>
      </c>
      <c r="R72" s="142">
        <v>0.026</v>
      </c>
      <c r="S72" s="91" t="str">
        <f t="shared" si="4"/>
        <v>○</v>
      </c>
      <c r="T72" s="94" t="str">
        <f t="shared" si="5"/>
        <v>○</v>
      </c>
    </row>
    <row r="73" spans="1:20" s="6" customFormat="1" ht="14.25" customHeight="1">
      <c r="A73" s="454"/>
      <c r="B73" s="434"/>
      <c r="C73" s="114">
        <v>63</v>
      </c>
      <c r="D73" s="115" t="s">
        <v>123</v>
      </c>
      <c r="E73" s="170" t="s">
        <v>71</v>
      </c>
      <c r="F73" s="146">
        <v>0.021</v>
      </c>
      <c r="G73" s="122" t="s">
        <v>30</v>
      </c>
      <c r="H73" s="124" t="s">
        <v>30</v>
      </c>
      <c r="I73" s="121">
        <v>0.02</v>
      </c>
      <c r="J73" s="122" t="s">
        <v>30</v>
      </c>
      <c r="K73" s="124" t="s">
        <v>30</v>
      </c>
      <c r="L73" s="145">
        <v>0.024</v>
      </c>
      <c r="M73" s="122" t="str">
        <f t="shared" si="0"/>
        <v>○</v>
      </c>
      <c r="N73" s="123" t="str">
        <f t="shared" si="6"/>
        <v>○</v>
      </c>
      <c r="O73" s="146">
        <v>0.026</v>
      </c>
      <c r="P73" s="122" t="str">
        <f t="shared" si="2"/>
        <v>○</v>
      </c>
      <c r="Q73" s="124" t="str">
        <f t="shared" si="3"/>
        <v>○</v>
      </c>
      <c r="R73" s="145">
        <v>0.02</v>
      </c>
      <c r="S73" s="122" t="str">
        <f t="shared" si="4"/>
        <v>○</v>
      </c>
      <c r="T73" s="125" t="str">
        <f t="shared" si="5"/>
        <v>○</v>
      </c>
    </row>
    <row r="74" spans="1:20" s="6" customFormat="1" ht="14.25" customHeight="1">
      <c r="A74" s="454"/>
      <c r="B74" s="434"/>
      <c r="C74" s="147">
        <v>64</v>
      </c>
      <c r="D74" s="85" t="s">
        <v>124</v>
      </c>
      <c r="E74" s="169" t="s">
        <v>71</v>
      </c>
      <c r="F74" s="143">
        <v>0.02</v>
      </c>
      <c r="G74" s="91" t="s">
        <v>30</v>
      </c>
      <c r="H74" s="93" t="s">
        <v>30</v>
      </c>
      <c r="I74" s="90">
        <v>0.019</v>
      </c>
      <c r="J74" s="91" t="s">
        <v>30</v>
      </c>
      <c r="K74" s="93" t="s">
        <v>30</v>
      </c>
      <c r="L74" s="142">
        <v>0.024</v>
      </c>
      <c r="M74" s="91" t="str">
        <f t="shared" si="0"/>
        <v>○</v>
      </c>
      <c r="N74" s="92" t="str">
        <f t="shared" si="6"/>
        <v>○</v>
      </c>
      <c r="O74" s="143">
        <v>0.027</v>
      </c>
      <c r="P74" s="91" t="str">
        <f t="shared" si="2"/>
        <v>○</v>
      </c>
      <c r="Q74" s="93" t="str">
        <f t="shared" si="3"/>
        <v>○</v>
      </c>
      <c r="R74" s="142">
        <v>0.021</v>
      </c>
      <c r="S74" s="91" t="str">
        <f t="shared" si="4"/>
        <v>○</v>
      </c>
      <c r="T74" s="94" t="str">
        <f t="shared" si="5"/>
        <v>○</v>
      </c>
    </row>
    <row r="75" spans="1:20" s="6" customFormat="1" ht="14.25" customHeight="1" thickBot="1">
      <c r="A75" s="455"/>
      <c r="B75" s="435"/>
      <c r="C75" s="58">
        <v>65</v>
      </c>
      <c r="D75" s="59" t="s">
        <v>125</v>
      </c>
      <c r="E75" s="175" t="s">
        <v>71</v>
      </c>
      <c r="F75" s="157">
        <v>0.025</v>
      </c>
      <c r="G75" s="66" t="s">
        <v>30</v>
      </c>
      <c r="H75" s="68" t="s">
        <v>30</v>
      </c>
      <c r="I75" s="65">
        <v>0.022</v>
      </c>
      <c r="J75" s="66" t="s">
        <v>30</v>
      </c>
      <c r="K75" s="68" t="s">
        <v>30</v>
      </c>
      <c r="L75" s="156">
        <v>0.024</v>
      </c>
      <c r="M75" s="66" t="str">
        <f aca="true" t="shared" si="7" ref="M75:M116">IF(L75="","",IF(L75&lt;=0.06,"○","×"))</f>
        <v>○</v>
      </c>
      <c r="N75" s="67" t="str">
        <f t="shared" si="6"/>
        <v>○</v>
      </c>
      <c r="O75" s="157">
        <v>0.025</v>
      </c>
      <c r="P75" s="66" t="str">
        <f aca="true" t="shared" si="8" ref="P75:P116">IF(O75="","",IF(O75&lt;=0.06,"○","×"))</f>
        <v>○</v>
      </c>
      <c r="Q75" s="68" t="str">
        <f aca="true" t="shared" si="9" ref="Q75:Q116">IF(O75="","",IF(O75&lt;=0.04,"○","×"))</f>
        <v>○</v>
      </c>
      <c r="R75" s="156">
        <v>0.019</v>
      </c>
      <c r="S75" s="66" t="str">
        <f aca="true" t="shared" si="10" ref="S75:S116">IF(R75="","",IF(R75&lt;=0.06,"○","×"))</f>
        <v>○</v>
      </c>
      <c r="T75" s="69" t="str">
        <f aca="true" t="shared" si="11" ref="T75:T82">IF(R75="","",IF(R75&lt;=0.04,"○","×"))</f>
        <v>○</v>
      </c>
    </row>
    <row r="76" spans="1:20" s="6" customFormat="1" ht="14.25" customHeight="1">
      <c r="A76" s="442" t="s">
        <v>126</v>
      </c>
      <c r="B76" s="437" t="s">
        <v>127</v>
      </c>
      <c r="C76" s="17">
        <v>66</v>
      </c>
      <c r="D76" s="158" t="s">
        <v>128</v>
      </c>
      <c r="E76" s="179" t="s">
        <v>104</v>
      </c>
      <c r="F76" s="167">
        <v>0.028</v>
      </c>
      <c r="G76" s="165" t="s">
        <v>30</v>
      </c>
      <c r="H76" s="163" t="s">
        <v>30</v>
      </c>
      <c r="I76" s="180">
        <v>0.028</v>
      </c>
      <c r="J76" s="165" t="s">
        <v>30</v>
      </c>
      <c r="K76" s="163" t="s">
        <v>30</v>
      </c>
      <c r="L76" s="164">
        <v>0.029</v>
      </c>
      <c r="M76" s="165" t="str">
        <f t="shared" si="7"/>
        <v>○</v>
      </c>
      <c r="N76" s="166" t="str">
        <f t="shared" si="6"/>
        <v>○</v>
      </c>
      <c r="O76" s="167">
        <v>0.032</v>
      </c>
      <c r="P76" s="165" t="str">
        <f t="shared" si="8"/>
        <v>○</v>
      </c>
      <c r="Q76" s="163" t="str">
        <f t="shared" si="9"/>
        <v>○</v>
      </c>
      <c r="R76" s="164">
        <v>0.025</v>
      </c>
      <c r="S76" s="165" t="str">
        <f t="shared" si="10"/>
        <v>○</v>
      </c>
      <c r="T76" s="168" t="str">
        <f t="shared" si="11"/>
        <v>○</v>
      </c>
    </row>
    <row r="77" spans="1:20" s="6" customFormat="1" ht="14.25" customHeight="1">
      <c r="A77" s="443"/>
      <c r="B77" s="434"/>
      <c r="C77" s="19">
        <v>67</v>
      </c>
      <c r="D77" s="85" t="s">
        <v>129</v>
      </c>
      <c r="E77" s="169" t="s">
        <v>71</v>
      </c>
      <c r="F77" s="143">
        <v>0.031</v>
      </c>
      <c r="G77" s="91" t="s">
        <v>30</v>
      </c>
      <c r="H77" s="93" t="s">
        <v>30</v>
      </c>
      <c r="I77" s="90">
        <v>0.027</v>
      </c>
      <c r="J77" s="91" t="s">
        <v>30</v>
      </c>
      <c r="K77" s="93" t="s">
        <v>30</v>
      </c>
      <c r="L77" s="142">
        <v>0.025</v>
      </c>
      <c r="M77" s="91" t="str">
        <f t="shared" si="7"/>
        <v>○</v>
      </c>
      <c r="N77" s="92" t="str">
        <f t="shared" si="6"/>
        <v>○</v>
      </c>
      <c r="O77" s="143">
        <v>0.03</v>
      </c>
      <c r="P77" s="91" t="str">
        <f t="shared" si="8"/>
        <v>○</v>
      </c>
      <c r="Q77" s="93" t="str">
        <f t="shared" si="9"/>
        <v>○</v>
      </c>
      <c r="R77" s="142">
        <v>0.024</v>
      </c>
      <c r="S77" s="91" t="str">
        <f t="shared" si="10"/>
        <v>○</v>
      </c>
      <c r="T77" s="94" t="str">
        <f t="shared" si="11"/>
        <v>○</v>
      </c>
    </row>
    <row r="78" spans="1:20" s="6" customFormat="1" ht="14.25" customHeight="1">
      <c r="A78" s="443"/>
      <c r="B78" s="434"/>
      <c r="C78" s="114">
        <v>68</v>
      </c>
      <c r="D78" s="115" t="s">
        <v>130</v>
      </c>
      <c r="E78" s="170" t="s">
        <v>29</v>
      </c>
      <c r="F78" s="146">
        <v>0.03</v>
      </c>
      <c r="G78" s="122" t="s">
        <v>30</v>
      </c>
      <c r="H78" s="124" t="s">
        <v>30</v>
      </c>
      <c r="I78" s="121">
        <v>0.025</v>
      </c>
      <c r="J78" s="122" t="s">
        <v>30</v>
      </c>
      <c r="K78" s="124" t="s">
        <v>30</v>
      </c>
      <c r="L78" s="145">
        <v>0.025</v>
      </c>
      <c r="M78" s="122" t="str">
        <f t="shared" si="7"/>
        <v>○</v>
      </c>
      <c r="N78" s="123" t="str">
        <f t="shared" si="6"/>
        <v>○</v>
      </c>
      <c r="O78" s="146">
        <v>0.028</v>
      </c>
      <c r="P78" s="122" t="str">
        <f t="shared" si="8"/>
        <v>○</v>
      </c>
      <c r="Q78" s="124" t="str">
        <f t="shared" si="9"/>
        <v>○</v>
      </c>
      <c r="R78" s="145">
        <v>0.024</v>
      </c>
      <c r="S78" s="122" t="str">
        <f t="shared" si="10"/>
        <v>○</v>
      </c>
      <c r="T78" s="125" t="str">
        <f t="shared" si="11"/>
        <v>○</v>
      </c>
    </row>
    <row r="79" spans="1:20" s="6" customFormat="1" ht="14.25" customHeight="1">
      <c r="A79" s="443"/>
      <c r="B79" s="434"/>
      <c r="C79" s="19">
        <v>69</v>
      </c>
      <c r="D79" s="85" t="s">
        <v>131</v>
      </c>
      <c r="E79" s="169" t="s">
        <v>29</v>
      </c>
      <c r="F79" s="143">
        <v>0.03</v>
      </c>
      <c r="G79" s="91" t="s">
        <v>30</v>
      </c>
      <c r="H79" s="93" t="s">
        <v>30</v>
      </c>
      <c r="I79" s="90">
        <v>0.028</v>
      </c>
      <c r="J79" s="91" t="s">
        <v>30</v>
      </c>
      <c r="K79" s="93" t="s">
        <v>30</v>
      </c>
      <c r="L79" s="142">
        <v>0.029</v>
      </c>
      <c r="M79" s="91" t="str">
        <f t="shared" si="7"/>
        <v>○</v>
      </c>
      <c r="N79" s="92" t="str">
        <f t="shared" si="6"/>
        <v>○</v>
      </c>
      <c r="O79" s="143">
        <v>0.03</v>
      </c>
      <c r="P79" s="91" t="str">
        <f t="shared" si="8"/>
        <v>○</v>
      </c>
      <c r="Q79" s="93" t="str">
        <f t="shared" si="9"/>
        <v>○</v>
      </c>
      <c r="R79" s="142">
        <v>0.024</v>
      </c>
      <c r="S79" s="91" t="str">
        <f t="shared" si="10"/>
        <v>○</v>
      </c>
      <c r="T79" s="94" t="str">
        <f t="shared" si="11"/>
        <v>○</v>
      </c>
    </row>
    <row r="80" spans="1:20" s="6" customFormat="1" ht="14.25" customHeight="1">
      <c r="A80" s="443"/>
      <c r="B80" s="445"/>
      <c r="C80" s="71">
        <v>70</v>
      </c>
      <c r="D80" s="85" t="s">
        <v>132</v>
      </c>
      <c r="E80" s="169" t="s">
        <v>29</v>
      </c>
      <c r="F80" s="143">
        <v>0.019</v>
      </c>
      <c r="G80" s="91" t="s">
        <v>30</v>
      </c>
      <c r="H80" s="93" t="s">
        <v>30</v>
      </c>
      <c r="I80" s="90">
        <v>0.019</v>
      </c>
      <c r="J80" s="91" t="s">
        <v>30</v>
      </c>
      <c r="K80" s="93" t="s">
        <v>30</v>
      </c>
      <c r="L80" s="142">
        <v>0.017</v>
      </c>
      <c r="M80" s="91" t="str">
        <f t="shared" si="7"/>
        <v>○</v>
      </c>
      <c r="N80" s="92" t="str">
        <f t="shared" si="6"/>
        <v>○</v>
      </c>
      <c r="O80" s="143">
        <v>0.021</v>
      </c>
      <c r="P80" s="91" t="str">
        <f t="shared" si="8"/>
        <v>○</v>
      </c>
      <c r="Q80" s="93" t="str">
        <f t="shared" si="9"/>
        <v>○</v>
      </c>
      <c r="R80" s="142">
        <v>0.017</v>
      </c>
      <c r="S80" s="91" t="str">
        <f t="shared" si="10"/>
        <v>○</v>
      </c>
      <c r="T80" s="94" t="str">
        <f t="shared" si="11"/>
        <v>○</v>
      </c>
    </row>
    <row r="81" spans="1:20" s="6" customFormat="1" ht="14.25" customHeight="1">
      <c r="A81" s="443"/>
      <c r="B81" s="446" t="s">
        <v>133</v>
      </c>
      <c r="C81" s="19">
        <v>71</v>
      </c>
      <c r="D81" s="103" t="s">
        <v>134</v>
      </c>
      <c r="E81" s="176" t="s">
        <v>42</v>
      </c>
      <c r="F81" s="177">
        <v>0.028</v>
      </c>
      <c r="G81" s="109" t="s">
        <v>30</v>
      </c>
      <c r="H81" s="111" t="s">
        <v>30</v>
      </c>
      <c r="I81" s="140">
        <v>0.028</v>
      </c>
      <c r="J81" s="109" t="s">
        <v>30</v>
      </c>
      <c r="K81" s="111" t="s">
        <v>30</v>
      </c>
      <c r="L81" s="178">
        <v>0.028</v>
      </c>
      <c r="M81" s="109" t="str">
        <f t="shared" si="7"/>
        <v>○</v>
      </c>
      <c r="N81" s="110" t="str">
        <f t="shared" si="6"/>
        <v>○</v>
      </c>
      <c r="O81" s="177">
        <v>0.029</v>
      </c>
      <c r="P81" s="109" t="str">
        <f t="shared" si="8"/>
        <v>○</v>
      </c>
      <c r="Q81" s="111" t="str">
        <f t="shared" si="9"/>
        <v>○</v>
      </c>
      <c r="R81" s="178">
        <v>0.025</v>
      </c>
      <c r="S81" s="109" t="str">
        <f t="shared" si="10"/>
        <v>○</v>
      </c>
      <c r="T81" s="112" t="str">
        <f t="shared" si="11"/>
        <v>○</v>
      </c>
    </row>
    <row r="82" spans="1:20" s="6" customFormat="1" ht="14.25" customHeight="1">
      <c r="A82" s="443"/>
      <c r="B82" s="434"/>
      <c r="C82" s="19">
        <v>72</v>
      </c>
      <c r="D82" s="85" t="s">
        <v>135</v>
      </c>
      <c r="E82" s="169" t="s">
        <v>29</v>
      </c>
      <c r="F82" s="143">
        <v>0.032</v>
      </c>
      <c r="G82" s="91" t="s">
        <v>30</v>
      </c>
      <c r="H82" s="93" t="s">
        <v>30</v>
      </c>
      <c r="I82" s="90">
        <v>0.031</v>
      </c>
      <c r="J82" s="91" t="s">
        <v>30</v>
      </c>
      <c r="K82" s="93" t="s">
        <v>30</v>
      </c>
      <c r="L82" s="142">
        <v>0.03</v>
      </c>
      <c r="M82" s="91" t="str">
        <f t="shared" si="7"/>
        <v>○</v>
      </c>
      <c r="N82" s="92" t="str">
        <f t="shared" si="6"/>
        <v>○</v>
      </c>
      <c r="O82" s="143">
        <v>0.033</v>
      </c>
      <c r="P82" s="91" t="str">
        <f t="shared" si="8"/>
        <v>○</v>
      </c>
      <c r="Q82" s="93" t="str">
        <f t="shared" si="9"/>
        <v>○</v>
      </c>
      <c r="R82" s="142">
        <v>0.027</v>
      </c>
      <c r="S82" s="91" t="str">
        <f t="shared" si="10"/>
        <v>○</v>
      </c>
      <c r="T82" s="94" t="str">
        <f t="shared" si="11"/>
        <v>○</v>
      </c>
    </row>
    <row r="83" spans="1:20" s="6" customFormat="1" ht="14.25" customHeight="1">
      <c r="A83" s="443"/>
      <c r="B83" s="434"/>
      <c r="C83" s="114">
        <v>73</v>
      </c>
      <c r="D83" s="115" t="s">
        <v>136</v>
      </c>
      <c r="E83" s="170" t="s">
        <v>29</v>
      </c>
      <c r="F83" s="146">
        <v>0.021</v>
      </c>
      <c r="G83" s="122" t="s">
        <v>30</v>
      </c>
      <c r="H83" s="124" t="s">
        <v>30</v>
      </c>
      <c r="I83" s="121" t="s">
        <v>137</v>
      </c>
      <c r="J83" s="122" t="s">
        <v>138</v>
      </c>
      <c r="K83" s="124" t="s">
        <v>138</v>
      </c>
      <c r="L83" s="145">
        <v>0.023</v>
      </c>
      <c r="M83" s="122" t="str">
        <f t="shared" si="7"/>
        <v>○</v>
      </c>
      <c r="N83" s="123" t="str">
        <f t="shared" si="6"/>
        <v>○</v>
      </c>
      <c r="O83" s="146">
        <v>0.024</v>
      </c>
      <c r="P83" s="122" t="str">
        <f t="shared" si="8"/>
        <v>○</v>
      </c>
      <c r="Q83" s="124" t="str">
        <f>IF(O83="","",IF(O83&lt;=0.04,"○","×"))</f>
        <v>○</v>
      </c>
      <c r="R83" s="181" t="s">
        <v>139</v>
      </c>
      <c r="S83" s="182" t="s">
        <v>140</v>
      </c>
      <c r="T83" s="183" t="s">
        <v>140</v>
      </c>
    </row>
    <row r="84" spans="1:20" s="6" customFormat="1" ht="14.25" customHeight="1">
      <c r="A84" s="443"/>
      <c r="B84" s="434"/>
      <c r="C84" s="19">
        <v>74</v>
      </c>
      <c r="D84" s="85" t="s">
        <v>141</v>
      </c>
      <c r="E84" s="169" t="s">
        <v>142</v>
      </c>
      <c r="F84" s="143">
        <v>0.023</v>
      </c>
      <c r="G84" s="91" t="s">
        <v>30</v>
      </c>
      <c r="H84" s="93" t="s">
        <v>30</v>
      </c>
      <c r="I84" s="90">
        <v>0.028</v>
      </c>
      <c r="J84" s="91" t="s">
        <v>30</v>
      </c>
      <c r="K84" s="93" t="s">
        <v>30</v>
      </c>
      <c r="L84" s="142">
        <v>0.028</v>
      </c>
      <c r="M84" s="91" t="str">
        <f t="shared" si="7"/>
        <v>○</v>
      </c>
      <c r="N84" s="92" t="str">
        <f t="shared" si="6"/>
        <v>○</v>
      </c>
      <c r="O84" s="143">
        <v>0.034</v>
      </c>
      <c r="P84" s="91" t="str">
        <f t="shared" si="8"/>
        <v>○</v>
      </c>
      <c r="Q84" s="93" t="str">
        <f t="shared" si="9"/>
        <v>○</v>
      </c>
      <c r="R84" s="142">
        <v>0.029</v>
      </c>
      <c r="S84" s="91" t="str">
        <f t="shared" si="10"/>
        <v>○</v>
      </c>
      <c r="T84" s="94" t="str">
        <f aca="true" t="shared" si="12" ref="T84:T116">IF(R84="","",IF(R84&lt;=0.04,"○","×"))</f>
        <v>○</v>
      </c>
    </row>
    <row r="85" spans="1:20" s="6" customFormat="1" ht="14.25" customHeight="1">
      <c r="A85" s="443"/>
      <c r="B85" s="434"/>
      <c r="C85" s="19">
        <v>75</v>
      </c>
      <c r="D85" s="85" t="s">
        <v>143</v>
      </c>
      <c r="E85" s="169" t="s">
        <v>144</v>
      </c>
      <c r="F85" s="143">
        <v>0.02</v>
      </c>
      <c r="G85" s="91" t="s">
        <v>30</v>
      </c>
      <c r="H85" s="93" t="s">
        <v>30</v>
      </c>
      <c r="I85" s="90">
        <v>0.019</v>
      </c>
      <c r="J85" s="91" t="s">
        <v>30</v>
      </c>
      <c r="K85" s="93" t="s">
        <v>30</v>
      </c>
      <c r="L85" s="142">
        <v>0.017</v>
      </c>
      <c r="M85" s="91" t="str">
        <f t="shared" si="7"/>
        <v>○</v>
      </c>
      <c r="N85" s="92" t="str">
        <f t="shared" si="6"/>
        <v>○</v>
      </c>
      <c r="O85" s="143">
        <v>0.021</v>
      </c>
      <c r="P85" s="91" t="str">
        <f t="shared" si="8"/>
        <v>○</v>
      </c>
      <c r="Q85" s="93" t="str">
        <f t="shared" si="9"/>
        <v>○</v>
      </c>
      <c r="R85" s="142">
        <v>0.015</v>
      </c>
      <c r="S85" s="91" t="str">
        <f t="shared" si="10"/>
        <v>○</v>
      </c>
      <c r="T85" s="94" t="str">
        <f t="shared" si="12"/>
        <v>○</v>
      </c>
    </row>
    <row r="86" spans="1:20" s="6" customFormat="1" ht="14.25" customHeight="1">
      <c r="A86" s="443"/>
      <c r="B86" s="445"/>
      <c r="C86" s="71">
        <v>76</v>
      </c>
      <c r="D86" s="72" t="s">
        <v>145</v>
      </c>
      <c r="E86" s="185" t="s">
        <v>144</v>
      </c>
      <c r="F86" s="186">
        <v>0.023</v>
      </c>
      <c r="G86" s="79" t="s">
        <v>30</v>
      </c>
      <c r="H86" s="81" t="s">
        <v>30</v>
      </c>
      <c r="I86" s="78">
        <v>0.019</v>
      </c>
      <c r="J86" s="79" t="s">
        <v>30</v>
      </c>
      <c r="K86" s="81" t="s">
        <v>30</v>
      </c>
      <c r="L86" s="97">
        <v>0.026</v>
      </c>
      <c r="M86" s="79" t="str">
        <f t="shared" si="7"/>
        <v>○</v>
      </c>
      <c r="N86" s="80" t="str">
        <f t="shared" si="6"/>
        <v>○</v>
      </c>
      <c r="O86" s="186">
        <v>0.023</v>
      </c>
      <c r="P86" s="79" t="str">
        <f t="shared" si="8"/>
        <v>○</v>
      </c>
      <c r="Q86" s="81" t="str">
        <f t="shared" si="9"/>
        <v>○</v>
      </c>
      <c r="R86" s="97">
        <v>0.019</v>
      </c>
      <c r="S86" s="79" t="str">
        <f t="shared" si="10"/>
        <v>○</v>
      </c>
      <c r="T86" s="82" t="str">
        <f t="shared" si="12"/>
        <v>○</v>
      </c>
    </row>
    <row r="87" spans="1:20" s="6" customFormat="1" ht="14.25" customHeight="1">
      <c r="A87" s="443"/>
      <c r="B87" s="446" t="s">
        <v>146</v>
      </c>
      <c r="C87" s="19">
        <v>77</v>
      </c>
      <c r="D87" s="85" t="s">
        <v>147</v>
      </c>
      <c r="E87" s="169" t="s">
        <v>29</v>
      </c>
      <c r="F87" s="143">
        <v>0.032</v>
      </c>
      <c r="G87" s="91" t="s">
        <v>30</v>
      </c>
      <c r="H87" s="93" t="s">
        <v>30</v>
      </c>
      <c r="I87" s="90">
        <v>0.028</v>
      </c>
      <c r="J87" s="91" t="s">
        <v>30</v>
      </c>
      <c r="K87" s="93" t="s">
        <v>30</v>
      </c>
      <c r="L87" s="142">
        <v>0.028</v>
      </c>
      <c r="M87" s="109" t="str">
        <f t="shared" si="7"/>
        <v>○</v>
      </c>
      <c r="N87" s="110" t="str">
        <f t="shared" si="6"/>
        <v>○</v>
      </c>
      <c r="O87" s="143">
        <v>0.033</v>
      </c>
      <c r="P87" s="109" t="str">
        <f t="shared" si="8"/>
        <v>○</v>
      </c>
      <c r="Q87" s="111" t="str">
        <f t="shared" si="9"/>
        <v>○</v>
      </c>
      <c r="R87" s="142">
        <v>0.029</v>
      </c>
      <c r="S87" s="109" t="str">
        <f t="shared" si="10"/>
        <v>○</v>
      </c>
      <c r="T87" s="112" t="str">
        <f t="shared" si="12"/>
        <v>○</v>
      </c>
    </row>
    <row r="88" spans="1:20" s="6" customFormat="1" ht="14.25" customHeight="1">
      <c r="A88" s="443"/>
      <c r="B88" s="434"/>
      <c r="C88" s="19">
        <v>78</v>
      </c>
      <c r="D88" s="85" t="s">
        <v>148</v>
      </c>
      <c r="E88" s="169" t="s">
        <v>29</v>
      </c>
      <c r="F88" s="143">
        <v>0.027</v>
      </c>
      <c r="G88" s="91" t="s">
        <v>30</v>
      </c>
      <c r="H88" s="93" t="s">
        <v>30</v>
      </c>
      <c r="I88" s="90">
        <v>0.03</v>
      </c>
      <c r="J88" s="91" t="s">
        <v>30</v>
      </c>
      <c r="K88" s="93" t="s">
        <v>30</v>
      </c>
      <c r="L88" s="142">
        <v>0.029</v>
      </c>
      <c r="M88" s="91" t="str">
        <f t="shared" si="7"/>
        <v>○</v>
      </c>
      <c r="N88" s="92" t="str">
        <f t="shared" si="6"/>
        <v>○</v>
      </c>
      <c r="O88" s="143">
        <v>0.029</v>
      </c>
      <c r="P88" s="91" t="str">
        <f t="shared" si="8"/>
        <v>○</v>
      </c>
      <c r="Q88" s="93" t="str">
        <f t="shared" si="9"/>
        <v>○</v>
      </c>
      <c r="R88" s="142">
        <v>0.025</v>
      </c>
      <c r="S88" s="91" t="str">
        <f t="shared" si="10"/>
        <v>○</v>
      </c>
      <c r="T88" s="94" t="str">
        <f t="shared" si="12"/>
        <v>○</v>
      </c>
    </row>
    <row r="89" spans="1:20" s="6" customFormat="1" ht="14.25" customHeight="1">
      <c r="A89" s="443"/>
      <c r="B89" s="434"/>
      <c r="C89" s="114">
        <v>79</v>
      </c>
      <c r="D89" s="115" t="s">
        <v>149</v>
      </c>
      <c r="E89" s="170" t="s">
        <v>29</v>
      </c>
      <c r="F89" s="146">
        <v>0.022</v>
      </c>
      <c r="G89" s="122" t="s">
        <v>30</v>
      </c>
      <c r="H89" s="124" t="s">
        <v>30</v>
      </c>
      <c r="I89" s="121">
        <v>0.023</v>
      </c>
      <c r="J89" s="122" t="s">
        <v>30</v>
      </c>
      <c r="K89" s="124" t="s">
        <v>30</v>
      </c>
      <c r="L89" s="145">
        <v>0.023</v>
      </c>
      <c r="M89" s="122" t="str">
        <f t="shared" si="7"/>
        <v>○</v>
      </c>
      <c r="N89" s="123" t="str">
        <f t="shared" si="6"/>
        <v>○</v>
      </c>
      <c r="O89" s="146">
        <v>0.025</v>
      </c>
      <c r="P89" s="122" t="str">
        <f t="shared" si="8"/>
        <v>○</v>
      </c>
      <c r="Q89" s="124" t="str">
        <f t="shared" si="9"/>
        <v>○</v>
      </c>
      <c r="R89" s="145">
        <v>0.023</v>
      </c>
      <c r="S89" s="122" t="str">
        <f t="shared" si="10"/>
        <v>○</v>
      </c>
      <c r="T89" s="125" t="str">
        <f t="shared" si="12"/>
        <v>○</v>
      </c>
    </row>
    <row r="90" spans="1:20" s="6" customFormat="1" ht="14.25" customHeight="1">
      <c r="A90" s="443"/>
      <c r="B90" s="434"/>
      <c r="C90" s="147">
        <v>80</v>
      </c>
      <c r="D90" s="187" t="s">
        <v>150</v>
      </c>
      <c r="E90" s="188" t="s">
        <v>144</v>
      </c>
      <c r="F90" s="189">
        <v>0.024</v>
      </c>
      <c r="G90" s="171" t="s">
        <v>30</v>
      </c>
      <c r="H90" s="173" t="s">
        <v>30</v>
      </c>
      <c r="I90" s="190">
        <v>0.022</v>
      </c>
      <c r="J90" s="171" t="s">
        <v>30</v>
      </c>
      <c r="K90" s="173" t="s">
        <v>30</v>
      </c>
      <c r="L90" s="191">
        <v>0.023</v>
      </c>
      <c r="M90" s="171" t="str">
        <f t="shared" si="7"/>
        <v>○</v>
      </c>
      <c r="N90" s="172" t="str">
        <f t="shared" si="6"/>
        <v>○</v>
      </c>
      <c r="O90" s="189">
        <v>0.024</v>
      </c>
      <c r="P90" s="171" t="str">
        <f t="shared" si="8"/>
        <v>○</v>
      </c>
      <c r="Q90" s="173" t="str">
        <f t="shared" si="9"/>
        <v>○</v>
      </c>
      <c r="R90" s="191">
        <v>0.02</v>
      </c>
      <c r="S90" s="171" t="str">
        <f t="shared" si="10"/>
        <v>○</v>
      </c>
      <c r="T90" s="174" t="str">
        <f t="shared" si="12"/>
        <v>○</v>
      </c>
    </row>
    <row r="91" spans="1:20" s="6" customFormat="1" ht="13.5" customHeight="1">
      <c r="A91" s="443"/>
      <c r="B91" s="434"/>
      <c r="C91" s="19">
        <v>81</v>
      </c>
      <c r="D91" s="85" t="s">
        <v>151</v>
      </c>
      <c r="E91" s="18" t="s">
        <v>144</v>
      </c>
      <c r="F91" s="86">
        <v>0.021</v>
      </c>
      <c r="G91" s="87" t="s">
        <v>30</v>
      </c>
      <c r="H91" s="88" t="s">
        <v>30</v>
      </c>
      <c r="I91" s="192">
        <v>0.018</v>
      </c>
      <c r="J91" s="95" t="s">
        <v>30</v>
      </c>
      <c r="K91" s="193" t="s">
        <v>30</v>
      </c>
      <c r="L91" s="194">
        <v>0.019</v>
      </c>
      <c r="M91" s="195" t="str">
        <f t="shared" si="7"/>
        <v>○</v>
      </c>
      <c r="N91" s="196" t="str">
        <f t="shared" si="6"/>
        <v>○</v>
      </c>
      <c r="O91" s="197">
        <v>0.022</v>
      </c>
      <c r="P91" s="195" t="str">
        <f t="shared" si="8"/>
        <v>○</v>
      </c>
      <c r="Q91" s="193" t="str">
        <f t="shared" si="9"/>
        <v>○</v>
      </c>
      <c r="R91" s="194">
        <v>0.019</v>
      </c>
      <c r="S91" s="195" t="str">
        <f t="shared" si="10"/>
        <v>○</v>
      </c>
      <c r="T91" s="198" t="str">
        <f t="shared" si="12"/>
        <v>○</v>
      </c>
    </row>
    <row r="92" spans="1:20" s="6" customFormat="1" ht="13.5" customHeight="1">
      <c r="A92" s="443"/>
      <c r="B92" s="434"/>
      <c r="C92" s="114">
        <v>82</v>
      </c>
      <c r="D92" s="115" t="s">
        <v>152</v>
      </c>
      <c r="E92" s="116" t="s">
        <v>42</v>
      </c>
      <c r="F92" s="117">
        <v>0.032</v>
      </c>
      <c r="G92" s="118" t="s">
        <v>30</v>
      </c>
      <c r="H92" s="119" t="s">
        <v>30</v>
      </c>
      <c r="I92" s="120">
        <v>0.032</v>
      </c>
      <c r="J92" s="118" t="s">
        <v>30</v>
      </c>
      <c r="K92" s="124" t="s">
        <v>30</v>
      </c>
      <c r="L92" s="199">
        <v>0.03</v>
      </c>
      <c r="M92" s="122" t="str">
        <f t="shared" si="7"/>
        <v>○</v>
      </c>
      <c r="N92" s="123" t="str">
        <f t="shared" si="6"/>
        <v>○</v>
      </c>
      <c r="O92" s="200">
        <v>0.028</v>
      </c>
      <c r="P92" s="122" t="str">
        <f t="shared" si="8"/>
        <v>○</v>
      </c>
      <c r="Q92" s="124" t="str">
        <f t="shared" si="9"/>
        <v>○</v>
      </c>
      <c r="R92" s="199">
        <v>0.032</v>
      </c>
      <c r="S92" s="122" t="str">
        <f t="shared" si="10"/>
        <v>○</v>
      </c>
      <c r="T92" s="125" t="str">
        <f t="shared" si="12"/>
        <v>○</v>
      </c>
    </row>
    <row r="93" spans="1:20" s="6" customFormat="1" ht="13.5" customHeight="1" thickBot="1">
      <c r="A93" s="444"/>
      <c r="B93" s="435"/>
      <c r="C93" s="58">
        <v>83</v>
      </c>
      <c r="D93" s="59" t="s">
        <v>153</v>
      </c>
      <c r="E93" s="60" t="s">
        <v>144</v>
      </c>
      <c r="F93" s="61">
        <v>0.025</v>
      </c>
      <c r="G93" s="62" t="s">
        <v>30</v>
      </c>
      <c r="H93" s="63" t="s">
        <v>30</v>
      </c>
      <c r="I93" s="64">
        <v>0.033</v>
      </c>
      <c r="J93" s="62" t="s">
        <v>30</v>
      </c>
      <c r="K93" s="68" t="s">
        <v>30</v>
      </c>
      <c r="L93" s="201">
        <v>0.03</v>
      </c>
      <c r="M93" s="66" t="str">
        <f t="shared" si="7"/>
        <v>○</v>
      </c>
      <c r="N93" s="67" t="str">
        <f t="shared" si="6"/>
        <v>○</v>
      </c>
      <c r="O93" s="202">
        <v>0.023</v>
      </c>
      <c r="P93" s="66" t="str">
        <f t="shared" si="8"/>
        <v>○</v>
      </c>
      <c r="Q93" s="68" t="str">
        <f t="shared" si="9"/>
        <v>○</v>
      </c>
      <c r="R93" s="201">
        <v>0.023</v>
      </c>
      <c r="S93" s="66" t="str">
        <f t="shared" si="10"/>
        <v>○</v>
      </c>
      <c r="T93" s="69" t="str">
        <f t="shared" si="12"/>
        <v>○</v>
      </c>
    </row>
    <row r="94" spans="1:20" s="6" customFormat="1" ht="13.5" customHeight="1">
      <c r="A94" s="447" t="s">
        <v>154</v>
      </c>
      <c r="B94" s="437" t="s">
        <v>155</v>
      </c>
      <c r="C94" s="17">
        <v>84</v>
      </c>
      <c r="D94" s="158" t="s">
        <v>156</v>
      </c>
      <c r="E94" s="16" t="s">
        <v>144</v>
      </c>
      <c r="F94" s="203">
        <v>0.017</v>
      </c>
      <c r="G94" s="160" t="s">
        <v>30</v>
      </c>
      <c r="H94" s="161" t="s">
        <v>30</v>
      </c>
      <c r="I94" s="162">
        <v>0.014</v>
      </c>
      <c r="J94" s="160" t="s">
        <v>30</v>
      </c>
      <c r="K94" s="163" t="s">
        <v>30</v>
      </c>
      <c r="L94" s="164">
        <v>0.018</v>
      </c>
      <c r="M94" s="165" t="str">
        <f t="shared" si="7"/>
        <v>○</v>
      </c>
      <c r="N94" s="166" t="str">
        <f t="shared" si="6"/>
        <v>○</v>
      </c>
      <c r="O94" s="167">
        <v>0.016</v>
      </c>
      <c r="P94" s="165" t="str">
        <f t="shared" si="8"/>
        <v>○</v>
      </c>
      <c r="Q94" s="163" t="str">
        <f t="shared" si="9"/>
        <v>○</v>
      </c>
      <c r="R94" s="164">
        <v>0.014</v>
      </c>
      <c r="S94" s="165" t="str">
        <f t="shared" si="10"/>
        <v>○</v>
      </c>
      <c r="T94" s="168" t="str">
        <f t="shared" si="12"/>
        <v>○</v>
      </c>
    </row>
    <row r="95" spans="1:20" s="6" customFormat="1" ht="13.5" customHeight="1">
      <c r="A95" s="448"/>
      <c r="B95" s="450"/>
      <c r="C95" s="19">
        <v>85</v>
      </c>
      <c r="D95" s="85" t="s">
        <v>157</v>
      </c>
      <c r="E95" s="18" t="s">
        <v>144</v>
      </c>
      <c r="F95" s="86">
        <v>0.019</v>
      </c>
      <c r="G95" s="87" t="s">
        <v>30</v>
      </c>
      <c r="H95" s="88" t="s">
        <v>30</v>
      </c>
      <c r="I95" s="89">
        <v>0.014</v>
      </c>
      <c r="J95" s="87" t="s">
        <v>30</v>
      </c>
      <c r="K95" s="93" t="s">
        <v>30</v>
      </c>
      <c r="L95" s="142">
        <v>0.019</v>
      </c>
      <c r="M95" s="91" t="str">
        <f t="shared" si="7"/>
        <v>○</v>
      </c>
      <c r="N95" s="92" t="str">
        <f t="shared" si="6"/>
        <v>○</v>
      </c>
      <c r="O95" s="143">
        <v>0.016</v>
      </c>
      <c r="P95" s="91" t="str">
        <f t="shared" si="8"/>
        <v>○</v>
      </c>
      <c r="Q95" s="93" t="str">
        <f t="shared" si="9"/>
        <v>○</v>
      </c>
      <c r="R95" s="142">
        <v>0.015</v>
      </c>
      <c r="S95" s="91" t="str">
        <f t="shared" si="10"/>
        <v>○</v>
      </c>
      <c r="T95" s="94" t="str">
        <f t="shared" si="12"/>
        <v>○</v>
      </c>
    </row>
    <row r="96" spans="1:20" s="6" customFormat="1" ht="13.5" customHeight="1">
      <c r="A96" s="448"/>
      <c r="B96" s="450"/>
      <c r="C96" s="114">
        <v>86</v>
      </c>
      <c r="D96" s="115" t="s">
        <v>158</v>
      </c>
      <c r="E96" s="116" t="s">
        <v>144</v>
      </c>
      <c r="F96" s="117">
        <v>0.023</v>
      </c>
      <c r="G96" s="118" t="s">
        <v>30</v>
      </c>
      <c r="H96" s="204" t="s">
        <v>30</v>
      </c>
      <c r="I96" s="120">
        <v>0.018</v>
      </c>
      <c r="J96" s="118" t="s">
        <v>30</v>
      </c>
      <c r="K96" s="124" t="s">
        <v>30</v>
      </c>
      <c r="L96" s="145">
        <v>0.022</v>
      </c>
      <c r="M96" s="122" t="str">
        <f t="shared" si="7"/>
        <v>○</v>
      </c>
      <c r="N96" s="123" t="str">
        <f aca="true" t="shared" si="13" ref="N96:N101">IF(L96="","",IF(L96&lt;=0.04,"○","×"))</f>
        <v>○</v>
      </c>
      <c r="O96" s="146">
        <v>0.02</v>
      </c>
      <c r="P96" s="122" t="str">
        <f t="shared" si="8"/>
        <v>○</v>
      </c>
      <c r="Q96" s="124" t="str">
        <f t="shared" si="9"/>
        <v>○</v>
      </c>
      <c r="R96" s="145">
        <v>0.019</v>
      </c>
      <c r="S96" s="122" t="str">
        <f t="shared" si="10"/>
        <v>○</v>
      </c>
      <c r="T96" s="125" t="str">
        <f t="shared" si="12"/>
        <v>○</v>
      </c>
    </row>
    <row r="97" spans="1:20" s="6" customFormat="1" ht="13.5" customHeight="1">
      <c r="A97" s="448"/>
      <c r="B97" s="438"/>
      <c r="C97" s="148">
        <v>87</v>
      </c>
      <c r="D97" s="72" t="s">
        <v>159</v>
      </c>
      <c r="E97" s="73" t="s">
        <v>160</v>
      </c>
      <c r="F97" s="74">
        <v>0.019</v>
      </c>
      <c r="G97" s="75" t="s">
        <v>30</v>
      </c>
      <c r="H97" s="76" t="s">
        <v>30</v>
      </c>
      <c r="I97" s="77">
        <v>0.016</v>
      </c>
      <c r="J97" s="75" t="s">
        <v>30</v>
      </c>
      <c r="K97" s="81" t="s">
        <v>30</v>
      </c>
      <c r="L97" s="97">
        <v>0.017</v>
      </c>
      <c r="M97" s="79" t="str">
        <f t="shared" si="7"/>
        <v>○</v>
      </c>
      <c r="N97" s="80" t="str">
        <f t="shared" si="13"/>
        <v>○</v>
      </c>
      <c r="O97" s="186">
        <v>0.018</v>
      </c>
      <c r="P97" s="79" t="str">
        <f t="shared" si="8"/>
        <v>○</v>
      </c>
      <c r="Q97" s="81" t="str">
        <f t="shared" si="9"/>
        <v>○</v>
      </c>
      <c r="R97" s="97">
        <v>0.015</v>
      </c>
      <c r="S97" s="79" t="str">
        <f t="shared" si="10"/>
        <v>○</v>
      </c>
      <c r="T97" s="82" t="str">
        <f t="shared" si="12"/>
        <v>○</v>
      </c>
    </row>
    <row r="98" spans="1:20" s="6" customFormat="1" ht="13.5" customHeight="1" thickBot="1">
      <c r="A98" s="449"/>
      <c r="B98" s="205" t="s">
        <v>161</v>
      </c>
      <c r="C98" s="58">
        <v>88</v>
      </c>
      <c r="D98" s="59" t="s">
        <v>162</v>
      </c>
      <c r="E98" s="60" t="s">
        <v>29</v>
      </c>
      <c r="F98" s="61">
        <v>0.022</v>
      </c>
      <c r="G98" s="62" t="s">
        <v>30</v>
      </c>
      <c r="H98" s="206" t="s">
        <v>30</v>
      </c>
      <c r="I98" s="64">
        <v>0.018</v>
      </c>
      <c r="J98" s="62" t="s">
        <v>30</v>
      </c>
      <c r="K98" s="68" t="s">
        <v>30</v>
      </c>
      <c r="L98" s="156">
        <v>0.021</v>
      </c>
      <c r="M98" s="66" t="str">
        <f t="shared" si="7"/>
        <v>○</v>
      </c>
      <c r="N98" s="67" t="str">
        <f t="shared" si="13"/>
        <v>○</v>
      </c>
      <c r="O98" s="157">
        <v>0.019</v>
      </c>
      <c r="P98" s="66" t="str">
        <f t="shared" si="8"/>
        <v>○</v>
      </c>
      <c r="Q98" s="68" t="str">
        <f t="shared" si="9"/>
        <v>○</v>
      </c>
      <c r="R98" s="156">
        <v>0.018</v>
      </c>
      <c r="S98" s="66" t="str">
        <f t="shared" si="10"/>
        <v>○</v>
      </c>
      <c r="T98" s="69" t="str">
        <f t="shared" si="12"/>
        <v>○</v>
      </c>
    </row>
    <row r="99" spans="1:20" s="6" customFormat="1" ht="14.25" customHeight="1">
      <c r="A99" s="418" t="s">
        <v>163</v>
      </c>
      <c r="B99" s="437" t="s">
        <v>164</v>
      </c>
      <c r="C99" s="19">
        <v>89</v>
      </c>
      <c r="D99" s="85" t="s">
        <v>165</v>
      </c>
      <c r="E99" s="18" t="s">
        <v>166</v>
      </c>
      <c r="F99" s="86">
        <v>0.025</v>
      </c>
      <c r="G99" s="87" t="s">
        <v>30</v>
      </c>
      <c r="H99" s="88" t="s">
        <v>30</v>
      </c>
      <c r="I99" s="89">
        <v>0.022</v>
      </c>
      <c r="J99" s="87" t="s">
        <v>30</v>
      </c>
      <c r="K99" s="93" t="s">
        <v>30</v>
      </c>
      <c r="L99" s="142">
        <v>0.023</v>
      </c>
      <c r="M99" s="91" t="str">
        <f t="shared" si="7"/>
        <v>○</v>
      </c>
      <c r="N99" s="92" t="str">
        <f t="shared" si="13"/>
        <v>○</v>
      </c>
      <c r="O99" s="143">
        <v>0.022</v>
      </c>
      <c r="P99" s="91" t="str">
        <f t="shared" si="8"/>
        <v>○</v>
      </c>
      <c r="Q99" s="93" t="str">
        <f t="shared" si="9"/>
        <v>○</v>
      </c>
      <c r="R99" s="142">
        <v>0.032</v>
      </c>
      <c r="S99" s="91" t="str">
        <f t="shared" si="10"/>
        <v>○</v>
      </c>
      <c r="T99" s="94" t="str">
        <f t="shared" si="12"/>
        <v>○</v>
      </c>
    </row>
    <row r="100" spans="1:20" s="6" customFormat="1" ht="14.25" customHeight="1">
      <c r="A100" s="428"/>
      <c r="B100" s="434"/>
      <c r="C100" s="19">
        <v>90</v>
      </c>
      <c r="D100" s="85" t="s">
        <v>167</v>
      </c>
      <c r="E100" s="18" t="s">
        <v>166</v>
      </c>
      <c r="F100" s="86">
        <v>0.022</v>
      </c>
      <c r="G100" s="87" t="s">
        <v>30</v>
      </c>
      <c r="H100" s="88" t="s">
        <v>30</v>
      </c>
      <c r="I100" s="89">
        <v>0.02</v>
      </c>
      <c r="J100" s="87" t="s">
        <v>30</v>
      </c>
      <c r="K100" s="93" t="s">
        <v>30</v>
      </c>
      <c r="L100" s="142">
        <v>0.021</v>
      </c>
      <c r="M100" s="91" t="str">
        <f t="shared" si="7"/>
        <v>○</v>
      </c>
      <c r="N100" s="92" t="str">
        <f t="shared" si="13"/>
        <v>○</v>
      </c>
      <c r="O100" s="143">
        <v>0.018</v>
      </c>
      <c r="P100" s="91" t="str">
        <f t="shared" si="8"/>
        <v>○</v>
      </c>
      <c r="Q100" s="93" t="str">
        <f t="shared" si="9"/>
        <v>○</v>
      </c>
      <c r="R100" s="142">
        <v>0.019</v>
      </c>
      <c r="S100" s="91" t="str">
        <f t="shared" si="10"/>
        <v>○</v>
      </c>
      <c r="T100" s="94" t="str">
        <f t="shared" si="12"/>
        <v>○</v>
      </c>
    </row>
    <row r="101" spans="1:20" s="6" customFormat="1" ht="14.25" customHeight="1">
      <c r="A101" s="428"/>
      <c r="B101" s="434"/>
      <c r="C101" s="114">
        <v>91</v>
      </c>
      <c r="D101" s="115" t="s">
        <v>168</v>
      </c>
      <c r="E101" s="116" t="s">
        <v>29</v>
      </c>
      <c r="F101" s="117">
        <v>0.029</v>
      </c>
      <c r="G101" s="118" t="s">
        <v>30</v>
      </c>
      <c r="H101" s="119" t="s">
        <v>30</v>
      </c>
      <c r="I101" s="120">
        <v>0.024</v>
      </c>
      <c r="J101" s="118" t="s">
        <v>30</v>
      </c>
      <c r="K101" s="124" t="s">
        <v>30</v>
      </c>
      <c r="L101" s="145">
        <v>0.026</v>
      </c>
      <c r="M101" s="122" t="str">
        <f t="shared" si="7"/>
        <v>○</v>
      </c>
      <c r="N101" s="123" t="str">
        <f t="shared" si="13"/>
        <v>○</v>
      </c>
      <c r="O101" s="146">
        <v>0.024</v>
      </c>
      <c r="P101" s="122" t="str">
        <f t="shared" si="8"/>
        <v>○</v>
      </c>
      <c r="Q101" s="124" t="str">
        <f t="shared" si="9"/>
        <v>○</v>
      </c>
      <c r="R101" s="145">
        <v>0.025</v>
      </c>
      <c r="S101" s="122" t="str">
        <f t="shared" si="10"/>
        <v>○</v>
      </c>
      <c r="T101" s="125" t="str">
        <f t="shared" si="12"/>
        <v>○</v>
      </c>
    </row>
    <row r="102" spans="1:20" s="6" customFormat="1" ht="14.25" customHeight="1">
      <c r="A102" s="428"/>
      <c r="B102" s="438"/>
      <c r="C102" s="19">
        <v>92</v>
      </c>
      <c r="D102" s="72" t="s">
        <v>169</v>
      </c>
      <c r="E102" s="73" t="s">
        <v>144</v>
      </c>
      <c r="F102" s="74">
        <v>0.02</v>
      </c>
      <c r="G102" s="75" t="s">
        <v>30</v>
      </c>
      <c r="H102" s="76" t="s">
        <v>30</v>
      </c>
      <c r="I102" s="77">
        <v>0.016</v>
      </c>
      <c r="J102" s="75" t="s">
        <v>30</v>
      </c>
      <c r="K102" s="81" t="s">
        <v>30</v>
      </c>
      <c r="L102" s="97">
        <v>0.021</v>
      </c>
      <c r="M102" s="79" t="str">
        <f t="shared" si="7"/>
        <v>○</v>
      </c>
      <c r="N102" s="80" t="str">
        <f aca="true" t="shared" si="14" ref="N102:N111">IF(L102="","",IF(L102&lt;=0.04,"○","×"))</f>
        <v>○</v>
      </c>
      <c r="O102" s="186">
        <v>0.018</v>
      </c>
      <c r="P102" s="79" t="str">
        <f t="shared" si="8"/>
        <v>○</v>
      </c>
      <c r="Q102" s="81" t="str">
        <f t="shared" si="9"/>
        <v>○</v>
      </c>
      <c r="R102" s="97">
        <v>0.018</v>
      </c>
      <c r="S102" s="79" t="str">
        <f t="shared" si="10"/>
        <v>○</v>
      </c>
      <c r="T102" s="82" t="str">
        <f t="shared" si="12"/>
        <v>○</v>
      </c>
    </row>
    <row r="103" spans="1:20" s="6" customFormat="1" ht="14.25" customHeight="1" thickBot="1">
      <c r="A103" s="436"/>
      <c r="B103" s="126" t="s">
        <v>170</v>
      </c>
      <c r="C103" s="127">
        <v>93</v>
      </c>
      <c r="D103" s="72" t="s">
        <v>171</v>
      </c>
      <c r="E103" s="73" t="s">
        <v>166</v>
      </c>
      <c r="F103" s="74">
        <v>0.026</v>
      </c>
      <c r="G103" s="75" t="s">
        <v>30</v>
      </c>
      <c r="H103" s="76" t="s">
        <v>30</v>
      </c>
      <c r="I103" s="77">
        <v>0.022</v>
      </c>
      <c r="J103" s="75" t="s">
        <v>30</v>
      </c>
      <c r="K103" s="81" t="s">
        <v>30</v>
      </c>
      <c r="L103" s="97">
        <v>0.025</v>
      </c>
      <c r="M103" s="79" t="str">
        <f t="shared" si="7"/>
        <v>○</v>
      </c>
      <c r="N103" s="80" t="str">
        <f t="shared" si="14"/>
        <v>○</v>
      </c>
      <c r="O103" s="186">
        <v>0.024</v>
      </c>
      <c r="P103" s="79" t="str">
        <f t="shared" si="8"/>
        <v>○</v>
      </c>
      <c r="Q103" s="81" t="str">
        <f t="shared" si="9"/>
        <v>○</v>
      </c>
      <c r="R103" s="97">
        <v>0.022</v>
      </c>
      <c r="S103" s="79" t="str">
        <f t="shared" si="10"/>
        <v>○</v>
      </c>
      <c r="T103" s="82" t="str">
        <f t="shared" si="12"/>
        <v>○</v>
      </c>
    </row>
    <row r="104" spans="1:20" s="6" customFormat="1" ht="14.25" customHeight="1">
      <c r="A104" s="418" t="s">
        <v>172</v>
      </c>
      <c r="B104" s="208" t="s">
        <v>173</v>
      </c>
      <c r="C104" s="209">
        <v>94</v>
      </c>
      <c r="D104" s="210" t="s">
        <v>174</v>
      </c>
      <c r="E104" s="211" t="s">
        <v>29</v>
      </c>
      <c r="F104" s="212">
        <v>0.031</v>
      </c>
      <c r="G104" s="213" t="s">
        <v>30</v>
      </c>
      <c r="H104" s="214" t="s">
        <v>30</v>
      </c>
      <c r="I104" s="215">
        <v>0.028</v>
      </c>
      <c r="J104" s="213" t="s">
        <v>30</v>
      </c>
      <c r="K104" s="216" t="s">
        <v>30</v>
      </c>
      <c r="L104" s="217">
        <v>0.032</v>
      </c>
      <c r="M104" s="218" t="str">
        <f t="shared" si="7"/>
        <v>○</v>
      </c>
      <c r="N104" s="219" t="str">
        <f t="shared" si="14"/>
        <v>○</v>
      </c>
      <c r="O104" s="220">
        <v>0.032</v>
      </c>
      <c r="P104" s="218" t="str">
        <f t="shared" si="8"/>
        <v>○</v>
      </c>
      <c r="Q104" s="216" t="str">
        <f t="shared" si="9"/>
        <v>○</v>
      </c>
      <c r="R104" s="217">
        <v>0.031</v>
      </c>
      <c r="S104" s="218" t="str">
        <f t="shared" si="10"/>
        <v>○</v>
      </c>
      <c r="T104" s="221" t="str">
        <f t="shared" si="12"/>
        <v>○</v>
      </c>
    </row>
    <row r="105" spans="1:20" s="6" customFormat="1" ht="14.25" customHeight="1">
      <c r="A105" s="428"/>
      <c r="B105" s="126" t="s">
        <v>175</v>
      </c>
      <c r="C105" s="127">
        <v>95</v>
      </c>
      <c r="D105" s="128" t="s">
        <v>176</v>
      </c>
      <c r="E105" s="129" t="s">
        <v>29</v>
      </c>
      <c r="F105" s="130">
        <v>0.031</v>
      </c>
      <c r="G105" s="131" t="s">
        <v>30</v>
      </c>
      <c r="H105" s="132" t="s">
        <v>30</v>
      </c>
      <c r="I105" s="133">
        <v>0.028</v>
      </c>
      <c r="J105" s="131" t="s">
        <v>30</v>
      </c>
      <c r="K105" s="137" t="s">
        <v>30</v>
      </c>
      <c r="L105" s="150">
        <v>0.03</v>
      </c>
      <c r="M105" s="135" t="str">
        <f t="shared" si="7"/>
        <v>○</v>
      </c>
      <c r="N105" s="136" t="str">
        <f t="shared" si="14"/>
        <v>○</v>
      </c>
      <c r="O105" s="151">
        <v>0.03</v>
      </c>
      <c r="P105" s="135" t="str">
        <f t="shared" si="8"/>
        <v>○</v>
      </c>
      <c r="Q105" s="137" t="str">
        <f t="shared" si="9"/>
        <v>○</v>
      </c>
      <c r="R105" s="150">
        <v>0.029</v>
      </c>
      <c r="S105" s="135" t="str">
        <f t="shared" si="10"/>
        <v>○</v>
      </c>
      <c r="T105" s="138" t="str">
        <f t="shared" si="12"/>
        <v>○</v>
      </c>
    </row>
    <row r="106" spans="1:20" s="6" customFormat="1" ht="14.25" customHeight="1">
      <c r="A106" s="428"/>
      <c r="B106" s="126" t="s">
        <v>177</v>
      </c>
      <c r="C106" s="127">
        <v>96</v>
      </c>
      <c r="D106" s="128" t="s">
        <v>178</v>
      </c>
      <c r="E106" s="129" t="s">
        <v>29</v>
      </c>
      <c r="F106" s="130">
        <v>0.034</v>
      </c>
      <c r="G106" s="131" t="s">
        <v>30</v>
      </c>
      <c r="H106" s="132" t="s">
        <v>30</v>
      </c>
      <c r="I106" s="133">
        <v>0.03</v>
      </c>
      <c r="J106" s="131" t="s">
        <v>30</v>
      </c>
      <c r="K106" s="137" t="s">
        <v>30</v>
      </c>
      <c r="L106" s="150">
        <v>0.033</v>
      </c>
      <c r="M106" s="135" t="str">
        <f t="shared" si="7"/>
        <v>○</v>
      </c>
      <c r="N106" s="136" t="str">
        <f t="shared" si="14"/>
        <v>○</v>
      </c>
      <c r="O106" s="151">
        <v>0.033</v>
      </c>
      <c r="P106" s="135" t="str">
        <f t="shared" si="8"/>
        <v>○</v>
      </c>
      <c r="Q106" s="137" t="str">
        <f t="shared" si="9"/>
        <v>○</v>
      </c>
      <c r="R106" s="150">
        <v>0.029</v>
      </c>
      <c r="S106" s="135" t="str">
        <f t="shared" si="10"/>
        <v>○</v>
      </c>
      <c r="T106" s="138" t="str">
        <f t="shared" si="12"/>
        <v>○</v>
      </c>
    </row>
    <row r="107" spans="1:20" s="6" customFormat="1" ht="14.25" customHeight="1" thickBot="1">
      <c r="A107" s="436"/>
      <c r="B107" s="205" t="s">
        <v>179</v>
      </c>
      <c r="C107" s="207">
        <v>97</v>
      </c>
      <c r="D107" s="222" t="s">
        <v>180</v>
      </c>
      <c r="E107" s="223" t="s">
        <v>35</v>
      </c>
      <c r="F107" s="224">
        <v>0.026</v>
      </c>
      <c r="G107" s="225" t="s">
        <v>30</v>
      </c>
      <c r="H107" s="226" t="s">
        <v>30</v>
      </c>
      <c r="I107" s="227">
        <v>0.022</v>
      </c>
      <c r="J107" s="225" t="s">
        <v>30</v>
      </c>
      <c r="K107" s="228" t="s">
        <v>30</v>
      </c>
      <c r="L107" s="229">
        <v>0.025</v>
      </c>
      <c r="M107" s="230" t="str">
        <f t="shared" si="7"/>
        <v>○</v>
      </c>
      <c r="N107" s="231" t="str">
        <f t="shared" si="14"/>
        <v>○</v>
      </c>
      <c r="O107" s="232">
        <v>0.025</v>
      </c>
      <c r="P107" s="230" t="str">
        <f t="shared" si="8"/>
        <v>○</v>
      </c>
      <c r="Q107" s="228" t="str">
        <f t="shared" si="9"/>
        <v>○</v>
      </c>
      <c r="R107" s="229">
        <v>0.024</v>
      </c>
      <c r="S107" s="230" t="str">
        <f t="shared" si="10"/>
        <v>○</v>
      </c>
      <c r="T107" s="233" t="str">
        <f t="shared" si="12"/>
        <v>○</v>
      </c>
    </row>
    <row r="108" spans="1:20" s="6" customFormat="1" ht="14.25" customHeight="1">
      <c r="A108" s="418" t="s">
        <v>181</v>
      </c>
      <c r="B108" s="113" t="s">
        <v>182</v>
      </c>
      <c r="C108" s="17">
        <v>98</v>
      </c>
      <c r="D108" s="158" t="s">
        <v>183</v>
      </c>
      <c r="E108" s="16" t="s">
        <v>144</v>
      </c>
      <c r="F108" s="203">
        <v>0.016</v>
      </c>
      <c r="G108" s="160" t="s">
        <v>30</v>
      </c>
      <c r="H108" s="161" t="s">
        <v>30</v>
      </c>
      <c r="I108" s="162">
        <v>0.014</v>
      </c>
      <c r="J108" s="160" t="s">
        <v>30</v>
      </c>
      <c r="K108" s="163" t="s">
        <v>30</v>
      </c>
      <c r="L108" s="164">
        <v>0.015</v>
      </c>
      <c r="M108" s="165" t="str">
        <f t="shared" si="7"/>
        <v>○</v>
      </c>
      <c r="N108" s="166" t="str">
        <f t="shared" si="14"/>
        <v>○</v>
      </c>
      <c r="O108" s="167">
        <v>0.015</v>
      </c>
      <c r="P108" s="165" t="str">
        <f t="shared" si="8"/>
        <v>○</v>
      </c>
      <c r="Q108" s="163" t="str">
        <f t="shared" si="9"/>
        <v>○</v>
      </c>
      <c r="R108" s="164">
        <v>0.014</v>
      </c>
      <c r="S108" s="165" t="str">
        <f t="shared" si="10"/>
        <v>○</v>
      </c>
      <c r="T108" s="168" t="str">
        <f t="shared" si="12"/>
        <v>○</v>
      </c>
    </row>
    <row r="109" spans="1:20" s="6" customFormat="1" ht="14.25" customHeight="1">
      <c r="A109" s="415"/>
      <c r="B109" s="83" t="s">
        <v>184</v>
      </c>
      <c r="C109" s="19">
        <v>99</v>
      </c>
      <c r="D109" s="85" t="s">
        <v>185</v>
      </c>
      <c r="E109" s="18" t="s">
        <v>144</v>
      </c>
      <c r="F109" s="86">
        <v>0.023</v>
      </c>
      <c r="G109" s="87" t="s">
        <v>30</v>
      </c>
      <c r="H109" s="88" t="s">
        <v>30</v>
      </c>
      <c r="I109" s="89">
        <v>0.019</v>
      </c>
      <c r="J109" s="87" t="s">
        <v>30</v>
      </c>
      <c r="K109" s="93" t="s">
        <v>30</v>
      </c>
      <c r="L109" s="142">
        <v>0.023</v>
      </c>
      <c r="M109" s="91" t="str">
        <f t="shared" si="7"/>
        <v>○</v>
      </c>
      <c r="N109" s="92" t="str">
        <f t="shared" si="14"/>
        <v>○</v>
      </c>
      <c r="O109" s="143">
        <v>0.02</v>
      </c>
      <c r="P109" s="91" t="str">
        <f t="shared" si="8"/>
        <v>○</v>
      </c>
      <c r="Q109" s="93" t="str">
        <f t="shared" si="9"/>
        <v>○</v>
      </c>
      <c r="R109" s="142">
        <v>0.017</v>
      </c>
      <c r="S109" s="91" t="str">
        <f t="shared" si="10"/>
        <v>○</v>
      </c>
      <c r="T109" s="94" t="str">
        <f t="shared" si="12"/>
        <v>○</v>
      </c>
    </row>
    <row r="110" spans="1:20" s="6" customFormat="1" ht="14.25" customHeight="1">
      <c r="A110" s="415"/>
      <c r="B110" s="234" t="s">
        <v>186</v>
      </c>
      <c r="C110" s="114">
        <v>100</v>
      </c>
      <c r="D110" s="115" t="s">
        <v>187</v>
      </c>
      <c r="E110" s="116" t="s">
        <v>29</v>
      </c>
      <c r="F110" s="117">
        <v>0.026</v>
      </c>
      <c r="G110" s="118" t="s">
        <v>30</v>
      </c>
      <c r="H110" s="119" t="s">
        <v>30</v>
      </c>
      <c r="I110" s="120">
        <v>0.024</v>
      </c>
      <c r="J110" s="118" t="s">
        <v>30</v>
      </c>
      <c r="K110" s="124" t="s">
        <v>30</v>
      </c>
      <c r="L110" s="145">
        <v>0.029</v>
      </c>
      <c r="M110" s="122" t="str">
        <f t="shared" si="7"/>
        <v>○</v>
      </c>
      <c r="N110" s="123" t="str">
        <f t="shared" si="14"/>
        <v>○</v>
      </c>
      <c r="O110" s="146">
        <v>0.026</v>
      </c>
      <c r="P110" s="122" t="str">
        <f t="shared" si="8"/>
        <v>○</v>
      </c>
      <c r="Q110" s="124" t="str">
        <f t="shared" si="9"/>
        <v>○</v>
      </c>
      <c r="R110" s="145">
        <v>0.023</v>
      </c>
      <c r="S110" s="122" t="str">
        <f t="shared" si="10"/>
        <v>○</v>
      </c>
      <c r="T110" s="125" t="str">
        <f t="shared" si="12"/>
        <v>○</v>
      </c>
    </row>
    <row r="111" spans="1:20" s="6" customFormat="1" ht="14.25" customHeight="1" thickBot="1">
      <c r="A111" s="423"/>
      <c r="B111" s="57" t="s">
        <v>188</v>
      </c>
      <c r="C111" s="58">
        <v>101</v>
      </c>
      <c r="D111" s="59" t="s">
        <v>189</v>
      </c>
      <c r="E111" s="60" t="s">
        <v>29</v>
      </c>
      <c r="F111" s="61">
        <v>0.024</v>
      </c>
      <c r="G111" s="62" t="s">
        <v>30</v>
      </c>
      <c r="H111" s="63" t="s">
        <v>30</v>
      </c>
      <c r="I111" s="64">
        <v>0.022</v>
      </c>
      <c r="J111" s="62" t="s">
        <v>30</v>
      </c>
      <c r="K111" s="68" t="s">
        <v>30</v>
      </c>
      <c r="L111" s="156">
        <v>0.024</v>
      </c>
      <c r="M111" s="66" t="str">
        <f t="shared" si="7"/>
        <v>○</v>
      </c>
      <c r="N111" s="67" t="str">
        <f t="shared" si="14"/>
        <v>○</v>
      </c>
      <c r="O111" s="157">
        <v>0.022</v>
      </c>
      <c r="P111" s="66" t="str">
        <f t="shared" si="8"/>
        <v>○</v>
      </c>
      <c r="Q111" s="68" t="str">
        <f t="shared" si="9"/>
        <v>○</v>
      </c>
      <c r="R111" s="156">
        <v>0.019</v>
      </c>
      <c r="S111" s="66" t="str">
        <f t="shared" si="10"/>
        <v>○</v>
      </c>
      <c r="T111" s="69" t="str">
        <f t="shared" si="12"/>
        <v>○</v>
      </c>
    </row>
    <row r="112" spans="1:20" s="6" customFormat="1" ht="15.75" customHeight="1">
      <c r="A112" s="439" t="s">
        <v>190</v>
      </c>
      <c r="B112" s="113" t="s">
        <v>191</v>
      </c>
      <c r="C112" s="17">
        <v>102</v>
      </c>
      <c r="D112" s="158" t="s">
        <v>192</v>
      </c>
      <c r="E112" s="16" t="s">
        <v>144</v>
      </c>
      <c r="F112" s="203">
        <v>0.017</v>
      </c>
      <c r="G112" s="160" t="s">
        <v>30</v>
      </c>
      <c r="H112" s="161" t="s">
        <v>30</v>
      </c>
      <c r="I112" s="162">
        <v>0.016</v>
      </c>
      <c r="J112" s="160" t="s">
        <v>30</v>
      </c>
      <c r="K112" s="163" t="s">
        <v>30</v>
      </c>
      <c r="L112" s="164">
        <v>0.02</v>
      </c>
      <c r="M112" s="165" t="str">
        <f t="shared" si="7"/>
        <v>○</v>
      </c>
      <c r="N112" s="166" t="str">
        <f>IF(L112="","",IF(L112&lt;=0.04,"○","×"))</f>
        <v>○</v>
      </c>
      <c r="O112" s="167">
        <v>0.02</v>
      </c>
      <c r="P112" s="165" t="str">
        <f t="shared" si="8"/>
        <v>○</v>
      </c>
      <c r="Q112" s="163" t="str">
        <f t="shared" si="9"/>
        <v>○</v>
      </c>
      <c r="R112" s="164">
        <v>0.017</v>
      </c>
      <c r="S112" s="165" t="str">
        <f t="shared" si="10"/>
        <v>○</v>
      </c>
      <c r="T112" s="168" t="str">
        <f t="shared" si="12"/>
        <v>○</v>
      </c>
    </row>
    <row r="113" spans="1:20" s="6" customFormat="1" ht="15.75" customHeight="1">
      <c r="A113" s="440"/>
      <c r="B113" s="83" t="s">
        <v>193</v>
      </c>
      <c r="C113" s="19">
        <v>103</v>
      </c>
      <c r="D113" s="85" t="s">
        <v>194</v>
      </c>
      <c r="E113" s="18" t="s">
        <v>144</v>
      </c>
      <c r="F113" s="86">
        <v>0.019</v>
      </c>
      <c r="G113" s="87" t="s">
        <v>30</v>
      </c>
      <c r="H113" s="88" t="s">
        <v>30</v>
      </c>
      <c r="I113" s="89">
        <v>0.015</v>
      </c>
      <c r="J113" s="87" t="s">
        <v>30</v>
      </c>
      <c r="K113" s="93" t="s">
        <v>30</v>
      </c>
      <c r="L113" s="142">
        <v>0.017</v>
      </c>
      <c r="M113" s="91" t="str">
        <f t="shared" si="7"/>
        <v>○</v>
      </c>
      <c r="N113" s="92" t="str">
        <f>IF(L113="","",IF(L113&lt;=0.04,"○","×"))</f>
        <v>○</v>
      </c>
      <c r="O113" s="143">
        <v>0.017</v>
      </c>
      <c r="P113" s="91" t="str">
        <f t="shared" si="8"/>
        <v>○</v>
      </c>
      <c r="Q113" s="93" t="str">
        <f t="shared" si="9"/>
        <v>○</v>
      </c>
      <c r="R113" s="142">
        <v>0.014</v>
      </c>
      <c r="S113" s="91" t="str">
        <f t="shared" si="10"/>
        <v>○</v>
      </c>
      <c r="T113" s="94" t="str">
        <f t="shared" si="12"/>
        <v>○</v>
      </c>
    </row>
    <row r="114" spans="1:20" s="6" customFormat="1" ht="15.75" customHeight="1" thickBot="1">
      <c r="A114" s="441"/>
      <c r="B114" s="57" t="s">
        <v>195</v>
      </c>
      <c r="C114" s="58">
        <v>104</v>
      </c>
      <c r="D114" s="59" t="s">
        <v>196</v>
      </c>
      <c r="E114" s="60" t="s">
        <v>144</v>
      </c>
      <c r="F114" s="61">
        <v>0.014</v>
      </c>
      <c r="G114" s="62" t="s">
        <v>30</v>
      </c>
      <c r="H114" s="63" t="s">
        <v>30</v>
      </c>
      <c r="I114" s="64">
        <v>0.011</v>
      </c>
      <c r="J114" s="62" t="s">
        <v>30</v>
      </c>
      <c r="K114" s="68" t="s">
        <v>30</v>
      </c>
      <c r="L114" s="156">
        <v>0.012</v>
      </c>
      <c r="M114" s="66" t="str">
        <f t="shared" si="7"/>
        <v>○</v>
      </c>
      <c r="N114" s="67" t="str">
        <f>IF(L114="","",IF(L114&lt;=0.04,"○","×"))</f>
        <v>○</v>
      </c>
      <c r="O114" s="157">
        <v>0.012</v>
      </c>
      <c r="P114" s="66" t="str">
        <f t="shared" si="8"/>
        <v>○</v>
      </c>
      <c r="Q114" s="68" t="str">
        <f t="shared" si="9"/>
        <v>○</v>
      </c>
      <c r="R114" s="156">
        <v>0.011</v>
      </c>
      <c r="S114" s="66" t="str">
        <f t="shared" si="10"/>
        <v>○</v>
      </c>
      <c r="T114" s="69" t="str">
        <f t="shared" si="12"/>
        <v>○</v>
      </c>
    </row>
    <row r="115" spans="1:20" s="6" customFormat="1" ht="14.25" customHeight="1">
      <c r="A115" s="440" t="s">
        <v>197</v>
      </c>
      <c r="B115" s="83" t="s">
        <v>198</v>
      </c>
      <c r="C115" s="19">
        <v>105</v>
      </c>
      <c r="D115" s="85" t="s">
        <v>199</v>
      </c>
      <c r="E115" s="18" t="s">
        <v>144</v>
      </c>
      <c r="F115" s="86">
        <v>0.014</v>
      </c>
      <c r="G115" s="87" t="s">
        <v>30</v>
      </c>
      <c r="H115" s="88" t="s">
        <v>30</v>
      </c>
      <c r="I115" s="89">
        <v>0.013</v>
      </c>
      <c r="J115" s="87" t="s">
        <v>30</v>
      </c>
      <c r="K115" s="93" t="s">
        <v>30</v>
      </c>
      <c r="L115" s="142">
        <v>0.014</v>
      </c>
      <c r="M115" s="91" t="str">
        <f t="shared" si="7"/>
        <v>○</v>
      </c>
      <c r="N115" s="92" t="str">
        <f>IF(L115="","",IF(L115&lt;=0.04,"○","×"))</f>
        <v>○</v>
      </c>
      <c r="O115" s="143">
        <v>0.013</v>
      </c>
      <c r="P115" s="91" t="str">
        <f t="shared" si="8"/>
        <v>○</v>
      </c>
      <c r="Q115" s="93" t="str">
        <f t="shared" si="9"/>
        <v>○</v>
      </c>
      <c r="R115" s="142">
        <v>0.013</v>
      </c>
      <c r="S115" s="91" t="str">
        <f t="shared" si="10"/>
        <v>○</v>
      </c>
      <c r="T115" s="94" t="str">
        <f t="shared" si="12"/>
        <v>○</v>
      </c>
    </row>
    <row r="116" spans="1:20" s="6" customFormat="1" ht="14.25" customHeight="1" thickBot="1">
      <c r="A116" s="441"/>
      <c r="B116" s="57" t="s">
        <v>200</v>
      </c>
      <c r="C116" s="58">
        <v>106</v>
      </c>
      <c r="D116" s="59" t="s">
        <v>201</v>
      </c>
      <c r="E116" s="60" t="s">
        <v>144</v>
      </c>
      <c r="F116" s="61">
        <v>0.021</v>
      </c>
      <c r="G116" s="62" t="s">
        <v>30</v>
      </c>
      <c r="H116" s="63" t="s">
        <v>30</v>
      </c>
      <c r="I116" s="64">
        <v>0.018</v>
      </c>
      <c r="J116" s="62" t="s">
        <v>30</v>
      </c>
      <c r="K116" s="68" t="s">
        <v>30</v>
      </c>
      <c r="L116" s="156">
        <v>0.017</v>
      </c>
      <c r="M116" s="66" t="str">
        <f t="shared" si="7"/>
        <v>○</v>
      </c>
      <c r="N116" s="67" t="str">
        <f>IF(L116="","",IF(L116&lt;=0.04,"○","×"))</f>
        <v>○</v>
      </c>
      <c r="O116" s="157">
        <v>0.017</v>
      </c>
      <c r="P116" s="66" t="str">
        <f t="shared" si="8"/>
        <v>○</v>
      </c>
      <c r="Q116" s="68" t="str">
        <f t="shared" si="9"/>
        <v>○</v>
      </c>
      <c r="R116" s="156">
        <v>0.018</v>
      </c>
      <c r="S116" s="66" t="str">
        <f t="shared" si="10"/>
        <v>○</v>
      </c>
      <c r="T116" s="69" t="str">
        <f t="shared" si="12"/>
        <v>○</v>
      </c>
    </row>
    <row r="117" spans="1:20" s="6" customFormat="1" ht="14.25" customHeight="1">
      <c r="A117" s="418" t="s">
        <v>202</v>
      </c>
      <c r="B117" s="235" t="s">
        <v>36</v>
      </c>
      <c r="C117" s="127"/>
      <c r="D117" s="128" t="s">
        <v>203</v>
      </c>
      <c r="E117" s="129" t="s">
        <v>29</v>
      </c>
      <c r="F117" s="149">
        <v>0.041</v>
      </c>
      <c r="G117" s="131" t="s">
        <v>30</v>
      </c>
      <c r="H117" s="132" t="s">
        <v>38</v>
      </c>
      <c r="I117" s="236"/>
      <c r="J117" s="237"/>
      <c r="K117" s="238"/>
      <c r="L117" s="239"/>
      <c r="M117" s="240"/>
      <c r="N117" s="238"/>
      <c r="O117" s="241"/>
      <c r="P117" s="240"/>
      <c r="Q117" s="242"/>
      <c r="R117" s="239"/>
      <c r="S117" s="240"/>
      <c r="T117" s="243"/>
    </row>
    <row r="118" spans="1:20" s="6" customFormat="1" ht="14.25" customHeight="1">
      <c r="A118" s="415"/>
      <c r="B118" s="434" t="s">
        <v>204</v>
      </c>
      <c r="C118" s="19"/>
      <c r="D118" s="85" t="s">
        <v>205</v>
      </c>
      <c r="E118" s="18" t="s">
        <v>29</v>
      </c>
      <c r="F118" s="141">
        <v>0.042</v>
      </c>
      <c r="G118" s="87" t="s">
        <v>30</v>
      </c>
      <c r="H118" s="88" t="s">
        <v>38</v>
      </c>
      <c r="I118" s="89">
        <v>0.04</v>
      </c>
      <c r="J118" s="87" t="s">
        <v>30</v>
      </c>
      <c r="K118" s="93" t="s">
        <v>30</v>
      </c>
      <c r="L118" s="142">
        <v>0.04</v>
      </c>
      <c r="M118" s="91" t="str">
        <f aca="true" t="shared" si="15" ref="M118:M124">IF(L118="","",IF(L118&lt;=0.06,"○","×"))</f>
        <v>○</v>
      </c>
      <c r="N118" s="92" t="str">
        <f aca="true" t="shared" si="16" ref="N118:N124">IF(L118="","",IF(L118&lt;=0.04,"○","×"))</f>
        <v>○</v>
      </c>
      <c r="O118" s="143"/>
      <c r="P118" s="91">
        <f aca="true" t="shared" si="17" ref="P118:P124">IF(O118="","",IF(O118&lt;=0.06,"○","×"))</f>
      </c>
      <c r="Q118" s="93">
        <f aca="true" t="shared" si="18" ref="Q118:Q124">IF(O118="","",IF(O118&lt;=0.04,"○","×"))</f>
      </c>
      <c r="R118" s="142"/>
      <c r="S118" s="91">
        <f aca="true" t="shared" si="19" ref="S118:S124">IF(R118="","",IF(R118&lt;=0.06,"○","×"))</f>
      </c>
      <c r="T118" s="94">
        <f aca="true" t="shared" si="20" ref="T118:T124">IF(R118="","",IF(R118&lt;=0.04,"○","×"))</f>
      </c>
    </row>
    <row r="119" spans="1:20" s="6" customFormat="1" ht="14.25" customHeight="1">
      <c r="A119" s="415"/>
      <c r="B119" s="434"/>
      <c r="C119" s="19"/>
      <c r="D119" s="85" t="s">
        <v>206</v>
      </c>
      <c r="E119" s="18" t="s">
        <v>29</v>
      </c>
      <c r="F119" s="141">
        <v>0.032</v>
      </c>
      <c r="G119" s="87" t="s">
        <v>30</v>
      </c>
      <c r="H119" s="88" t="s">
        <v>30</v>
      </c>
      <c r="I119" s="89">
        <v>0.029</v>
      </c>
      <c r="J119" s="87" t="s">
        <v>30</v>
      </c>
      <c r="K119" s="93" t="s">
        <v>30</v>
      </c>
      <c r="L119" s="142">
        <v>0.031</v>
      </c>
      <c r="M119" s="91" t="str">
        <f t="shared" si="15"/>
        <v>○</v>
      </c>
      <c r="N119" s="92" t="str">
        <f t="shared" si="16"/>
        <v>○</v>
      </c>
      <c r="O119" s="143"/>
      <c r="P119" s="91">
        <f t="shared" si="17"/>
      </c>
      <c r="Q119" s="93">
        <f t="shared" si="18"/>
      </c>
      <c r="R119" s="142"/>
      <c r="S119" s="91">
        <f t="shared" si="19"/>
      </c>
      <c r="T119" s="94">
        <f t="shared" si="20"/>
      </c>
    </row>
    <row r="120" spans="1:20" s="6" customFormat="1" ht="14.25" customHeight="1">
      <c r="A120" s="415"/>
      <c r="B120" s="434"/>
      <c r="C120" s="114"/>
      <c r="D120" s="115" t="s">
        <v>207</v>
      </c>
      <c r="E120" s="116" t="s">
        <v>29</v>
      </c>
      <c r="F120" s="144">
        <v>0.031</v>
      </c>
      <c r="G120" s="118" t="s">
        <v>30</v>
      </c>
      <c r="H120" s="119" t="s">
        <v>30</v>
      </c>
      <c r="I120" s="120">
        <v>0.03</v>
      </c>
      <c r="J120" s="118" t="s">
        <v>30</v>
      </c>
      <c r="K120" s="124" t="s">
        <v>30</v>
      </c>
      <c r="L120" s="145">
        <v>0.036</v>
      </c>
      <c r="M120" s="122" t="str">
        <f t="shared" si="15"/>
        <v>○</v>
      </c>
      <c r="N120" s="123" t="str">
        <f t="shared" si="16"/>
        <v>○</v>
      </c>
      <c r="O120" s="146"/>
      <c r="P120" s="122">
        <f t="shared" si="17"/>
      </c>
      <c r="Q120" s="124">
        <f t="shared" si="18"/>
      </c>
      <c r="R120" s="145"/>
      <c r="S120" s="122">
        <f t="shared" si="19"/>
      </c>
      <c r="T120" s="125">
        <f t="shared" si="20"/>
      </c>
    </row>
    <row r="121" spans="1:20" s="6" customFormat="1" ht="14.25" customHeight="1">
      <c r="A121" s="415"/>
      <c r="B121" s="434"/>
      <c r="C121" s="19"/>
      <c r="D121" s="85" t="s">
        <v>208</v>
      </c>
      <c r="E121" s="18" t="s">
        <v>29</v>
      </c>
      <c r="F121" s="141">
        <v>0.035</v>
      </c>
      <c r="G121" s="87" t="s">
        <v>30</v>
      </c>
      <c r="H121" s="88" t="s">
        <v>30</v>
      </c>
      <c r="I121" s="89">
        <v>0.032</v>
      </c>
      <c r="J121" s="87" t="s">
        <v>30</v>
      </c>
      <c r="K121" s="93" t="s">
        <v>30</v>
      </c>
      <c r="L121" s="142">
        <v>0.034</v>
      </c>
      <c r="M121" s="91" t="str">
        <f t="shared" si="15"/>
        <v>○</v>
      </c>
      <c r="N121" s="92" t="str">
        <f t="shared" si="16"/>
        <v>○</v>
      </c>
      <c r="O121" s="143"/>
      <c r="P121" s="91">
        <f t="shared" si="17"/>
      </c>
      <c r="Q121" s="93">
        <f t="shared" si="18"/>
      </c>
      <c r="R121" s="142"/>
      <c r="S121" s="91">
        <f t="shared" si="19"/>
      </c>
      <c r="T121" s="94">
        <f t="shared" si="20"/>
      </c>
    </row>
    <row r="122" spans="1:20" s="6" customFormat="1" ht="14.25" customHeight="1">
      <c r="A122" s="415"/>
      <c r="B122" s="434"/>
      <c r="C122" s="19"/>
      <c r="D122" s="85" t="s">
        <v>209</v>
      </c>
      <c r="E122" s="18" t="s">
        <v>29</v>
      </c>
      <c r="F122" s="141">
        <v>0.034</v>
      </c>
      <c r="G122" s="87" t="s">
        <v>30</v>
      </c>
      <c r="H122" s="88" t="s">
        <v>30</v>
      </c>
      <c r="I122" s="89">
        <v>0.032</v>
      </c>
      <c r="J122" s="87" t="s">
        <v>30</v>
      </c>
      <c r="K122" s="93" t="s">
        <v>30</v>
      </c>
      <c r="L122" s="142">
        <v>0.035</v>
      </c>
      <c r="M122" s="91" t="str">
        <f t="shared" si="15"/>
        <v>○</v>
      </c>
      <c r="N122" s="92" t="str">
        <f t="shared" si="16"/>
        <v>○</v>
      </c>
      <c r="O122" s="143"/>
      <c r="P122" s="91">
        <f t="shared" si="17"/>
      </c>
      <c r="Q122" s="93">
        <f t="shared" si="18"/>
      </c>
      <c r="R122" s="142"/>
      <c r="S122" s="91">
        <f t="shared" si="19"/>
      </c>
      <c r="T122" s="94">
        <f t="shared" si="20"/>
      </c>
    </row>
    <row r="123" spans="1:20" s="6" customFormat="1" ht="14.25" customHeight="1">
      <c r="A123" s="415"/>
      <c r="B123" s="434"/>
      <c r="C123" s="114"/>
      <c r="D123" s="115" t="s">
        <v>210</v>
      </c>
      <c r="E123" s="116" t="s">
        <v>29</v>
      </c>
      <c r="F123" s="144">
        <v>0.037</v>
      </c>
      <c r="G123" s="118" t="s">
        <v>30</v>
      </c>
      <c r="H123" s="119" t="s">
        <v>30</v>
      </c>
      <c r="I123" s="120">
        <v>0.032</v>
      </c>
      <c r="J123" s="118" t="s">
        <v>30</v>
      </c>
      <c r="K123" s="124" t="s">
        <v>30</v>
      </c>
      <c r="L123" s="145">
        <v>0.036</v>
      </c>
      <c r="M123" s="122" t="str">
        <f t="shared" si="15"/>
        <v>○</v>
      </c>
      <c r="N123" s="123" t="str">
        <f t="shared" si="16"/>
        <v>○</v>
      </c>
      <c r="O123" s="146"/>
      <c r="P123" s="122">
        <f t="shared" si="17"/>
      </c>
      <c r="Q123" s="124">
        <f t="shared" si="18"/>
      </c>
      <c r="R123" s="145"/>
      <c r="S123" s="122">
        <f t="shared" si="19"/>
      </c>
      <c r="T123" s="125">
        <f t="shared" si="20"/>
      </c>
    </row>
    <row r="124" spans="1:20" s="6" customFormat="1" ht="14.25" customHeight="1" thickBot="1">
      <c r="A124" s="423"/>
      <c r="B124" s="435"/>
      <c r="C124" s="58"/>
      <c r="D124" s="59" t="s">
        <v>211</v>
      </c>
      <c r="E124" s="60" t="s">
        <v>49</v>
      </c>
      <c r="F124" s="155">
        <v>0.037</v>
      </c>
      <c r="G124" s="62" t="s">
        <v>30</v>
      </c>
      <c r="H124" s="63" t="s">
        <v>30</v>
      </c>
      <c r="I124" s="64">
        <v>0.036</v>
      </c>
      <c r="J124" s="62" t="s">
        <v>30</v>
      </c>
      <c r="K124" s="68" t="s">
        <v>30</v>
      </c>
      <c r="L124" s="156">
        <v>0.037</v>
      </c>
      <c r="M124" s="66" t="str">
        <f t="shared" si="15"/>
        <v>○</v>
      </c>
      <c r="N124" s="67" t="str">
        <f t="shared" si="16"/>
        <v>○</v>
      </c>
      <c r="O124" s="157"/>
      <c r="P124" s="66">
        <f t="shared" si="17"/>
      </c>
      <c r="Q124" s="68">
        <f t="shared" si="18"/>
      </c>
      <c r="R124" s="156"/>
      <c r="S124" s="66">
        <f t="shared" si="19"/>
      </c>
      <c r="T124" s="69">
        <f t="shared" si="20"/>
      </c>
    </row>
    <row r="126" spans="2:20" s="6" customFormat="1" ht="13.5" customHeight="1">
      <c r="B126" s="244" t="s">
        <v>212</v>
      </c>
      <c r="C126" s="6" t="s">
        <v>213</v>
      </c>
      <c r="F126" s="6" t="s">
        <v>214</v>
      </c>
      <c r="G126" s="245"/>
      <c r="Q126" s="246"/>
      <c r="T126" s="246"/>
    </row>
    <row r="127" spans="1:20" s="6" customFormat="1" ht="13.5" customHeight="1">
      <c r="A127" s="244"/>
      <c r="B127" s="84"/>
      <c r="C127" s="6" t="s">
        <v>215</v>
      </c>
      <c r="D127" s="247"/>
      <c r="F127" s="6" t="s">
        <v>216</v>
      </c>
      <c r="G127" s="245"/>
      <c r="Q127" s="246"/>
      <c r="T127" s="246"/>
    </row>
    <row r="128" spans="3:20" s="6" customFormat="1" ht="13.5" customHeight="1">
      <c r="C128" s="244" t="s">
        <v>217</v>
      </c>
      <c r="G128" s="245"/>
      <c r="Q128" s="246"/>
      <c r="T128" s="246"/>
    </row>
    <row r="129" spans="3:20" s="6" customFormat="1" ht="13.5" customHeight="1">
      <c r="C129" s="6" t="s">
        <v>218</v>
      </c>
      <c r="G129" s="245"/>
      <c r="Q129" s="246"/>
      <c r="T129" s="246"/>
    </row>
  </sheetData>
  <sheetProtection/>
  <mergeCells count="37">
    <mergeCell ref="A6:A10"/>
    <mergeCell ref="F6:H6"/>
    <mergeCell ref="I6:K6"/>
    <mergeCell ref="L6:N6"/>
    <mergeCell ref="O6:Q6"/>
    <mergeCell ref="R6:T6"/>
    <mergeCell ref="A11:A12"/>
    <mergeCell ref="B11:B12"/>
    <mergeCell ref="A13:A18"/>
    <mergeCell ref="B14:B15"/>
    <mergeCell ref="B16:B18"/>
    <mergeCell ref="A19:A38"/>
    <mergeCell ref="B19:B23"/>
    <mergeCell ref="B25:B32"/>
    <mergeCell ref="B34:B35"/>
    <mergeCell ref="B36:B38"/>
    <mergeCell ref="A39:A55"/>
    <mergeCell ref="B39:B51"/>
    <mergeCell ref="B53:B55"/>
    <mergeCell ref="A56:A67"/>
    <mergeCell ref="B56:B67"/>
    <mergeCell ref="A68:A75"/>
    <mergeCell ref="B68:B75"/>
    <mergeCell ref="A76:A93"/>
    <mergeCell ref="B76:B80"/>
    <mergeCell ref="B81:B86"/>
    <mergeCell ref="B87:B93"/>
    <mergeCell ref="A94:A98"/>
    <mergeCell ref="B94:B97"/>
    <mergeCell ref="A117:A124"/>
    <mergeCell ref="B118:B124"/>
    <mergeCell ref="A99:A103"/>
    <mergeCell ref="B99:B102"/>
    <mergeCell ref="A104:A107"/>
    <mergeCell ref="A108:A111"/>
    <mergeCell ref="A112:A114"/>
    <mergeCell ref="A115:A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2015-02-26T05:03:36Z</dcterms:created>
  <dcterms:modified xsi:type="dcterms:W3CDTF">2015-02-26T05:22:35Z</dcterms:modified>
  <cp:category/>
  <cp:version/>
  <cp:contentType/>
  <cp:contentStatus/>
</cp:coreProperties>
</file>