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0" documentId="13_ncr:1_{D7403D6B-D124-4F38-81E2-C55D99678264}" xr6:coauthVersionLast="47" xr6:coauthVersionMax="47" xr10:uidLastSave="{00000000-0000-0000-0000-000000000000}"/>
  <bookViews>
    <workbookView xWindow="-120" yWindow="-120" windowWidth="29040" windowHeight="15720" tabRatio="770" xr2:uid="{00000000-000D-0000-FFFF-FFFF00000000}"/>
  </bookViews>
  <sheets>
    <sheet name="亀山4.10" sheetId="283" r:id="rId1"/>
    <sheet name="亀山5.19" sheetId="284" r:id="rId2"/>
    <sheet name="亀山6.6" sheetId="285" r:id="rId3"/>
    <sheet name="亀山7.3" sheetId="286" r:id="rId4"/>
    <sheet name="亀山8.1" sheetId="287" r:id="rId5"/>
    <sheet name="亀山9.4" sheetId="288" r:id="rId6"/>
    <sheet name="亀山10.24" sheetId="289" r:id="rId7"/>
    <sheet name="亀山11.27" sheetId="290" r:id="rId8"/>
    <sheet name="亀山12.11" sheetId="291" r:id="rId9"/>
    <sheet name="亀山1.11" sheetId="292" r:id="rId10"/>
    <sheet name="亀山2.8" sheetId="293" r:id="rId11"/>
    <sheet name="亀山3.7" sheetId="294" r:id="rId12"/>
  </sheets>
  <definedNames>
    <definedName name="_xlnm.Print_Area" localSheetId="9">'亀山1.11'!$A$1:$N$89</definedName>
    <definedName name="_xlnm.Print_Area" localSheetId="6">'亀山10.24'!$A$1:$N$105</definedName>
    <definedName name="_xlnm.Print_Area" localSheetId="7">'亀山11.27'!$A$1:$N$92</definedName>
    <definedName name="_xlnm.Print_Area" localSheetId="8">'亀山12.11'!$A$1:$N$83</definedName>
    <definedName name="_xlnm.Print_Area" localSheetId="10">'亀山2.8'!$A$1:$N$86</definedName>
    <definedName name="_xlnm.Print_Area" localSheetId="11">'亀山3.7'!$A$1:$N$105</definedName>
    <definedName name="_xlnm.Print_Area" localSheetId="0">'亀山4.10'!$A$1:$N$111</definedName>
    <definedName name="_xlnm.Print_Area" localSheetId="1">'亀山5.19'!$A$1:$N$117</definedName>
    <definedName name="_xlnm.Print_Area" localSheetId="2">'亀山6.6'!$A$1:$N$131</definedName>
    <definedName name="_xlnm.Print_Area" localSheetId="3">'亀山7.3'!$A$1:$N$112</definedName>
    <definedName name="_xlnm.Print_Area" localSheetId="4">'亀山8.1'!$A$1:$N$111</definedName>
    <definedName name="_xlnm.Print_Area" localSheetId="5">'亀山9.4'!$A$1:$N$103</definedName>
    <definedName name="Z_D92ED840_E8BE_48EC_B440_BE31EC7871A1_.wvu.Cols" localSheetId="9" hidden="1">'亀山1.11'!$O:$O</definedName>
    <definedName name="Z_D92ED840_E8BE_48EC_B440_BE31EC7871A1_.wvu.Cols" localSheetId="6" hidden="1">'亀山10.24'!$O:$O</definedName>
    <definedName name="Z_D92ED840_E8BE_48EC_B440_BE31EC7871A1_.wvu.Cols" localSheetId="7" hidden="1">'亀山11.27'!$O:$O</definedName>
    <definedName name="Z_D92ED840_E8BE_48EC_B440_BE31EC7871A1_.wvu.Cols" localSheetId="8" hidden="1">'亀山12.11'!$O:$O</definedName>
    <definedName name="Z_D92ED840_E8BE_48EC_B440_BE31EC7871A1_.wvu.Cols" localSheetId="10" hidden="1">'亀山2.8'!$O:$O</definedName>
    <definedName name="Z_D92ED840_E8BE_48EC_B440_BE31EC7871A1_.wvu.Cols" localSheetId="11" hidden="1">'亀山3.7'!$O:$O</definedName>
    <definedName name="Z_D92ED840_E8BE_48EC_B440_BE31EC7871A1_.wvu.Cols" localSheetId="0" hidden="1">'亀山4.10'!$O:$O</definedName>
    <definedName name="Z_D92ED840_E8BE_48EC_B440_BE31EC7871A1_.wvu.Cols" localSheetId="1" hidden="1">'亀山5.19'!$O:$O</definedName>
    <definedName name="Z_D92ED840_E8BE_48EC_B440_BE31EC7871A1_.wvu.Cols" localSheetId="2" hidden="1">'亀山6.6'!$O:$O</definedName>
    <definedName name="Z_D92ED840_E8BE_48EC_B440_BE31EC7871A1_.wvu.Cols" localSheetId="3" hidden="1">'亀山7.3'!$O:$O</definedName>
    <definedName name="Z_D92ED840_E8BE_48EC_B440_BE31EC7871A1_.wvu.Cols" localSheetId="4" hidden="1">'亀山8.1'!$O:$O</definedName>
    <definedName name="Z_D92ED840_E8BE_48EC_B440_BE31EC7871A1_.wvu.Cols" localSheetId="5" hidden="1">'亀山9.4'!$O:$O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294" l="1"/>
  <c r="M5" i="294"/>
  <c r="B12" i="294"/>
  <c r="B13" i="294"/>
  <c r="B14" i="294"/>
  <c r="B15" i="294" s="1"/>
  <c r="B16" i="294" s="1"/>
  <c r="B17" i="294" s="1"/>
  <c r="B18" i="294" s="1"/>
  <c r="B19" i="294" s="1"/>
  <c r="B20" i="294" s="1"/>
  <c r="B21" i="294" s="1"/>
  <c r="B22" i="294" s="1"/>
  <c r="B23" i="294" s="1"/>
  <c r="B24" i="294" s="1"/>
  <c r="B25" i="294" s="1"/>
  <c r="B26" i="294" s="1"/>
  <c r="B27" i="294" s="1"/>
  <c r="B28" i="294" s="1"/>
  <c r="B29" i="294" s="1"/>
  <c r="B30" i="294" s="1"/>
  <c r="B31" i="294" s="1"/>
  <c r="B32" i="294" s="1"/>
  <c r="B33" i="294" s="1"/>
  <c r="B34" i="294" s="1"/>
  <c r="B35" i="294" s="1"/>
  <c r="B36" i="294" s="1"/>
  <c r="B37" i="294" s="1"/>
  <c r="B38" i="294" s="1"/>
  <c r="B39" i="294" s="1"/>
  <c r="B40" i="294" s="1"/>
  <c r="B41" i="294" s="1"/>
  <c r="B42" i="294" s="1"/>
  <c r="B43" i="294" s="1"/>
  <c r="B44" i="294" s="1"/>
  <c r="B45" i="294" s="1"/>
  <c r="B46" i="294" s="1"/>
  <c r="B47" i="294" s="1"/>
  <c r="B48" i="294" s="1"/>
  <c r="B49" i="294" s="1"/>
  <c r="B50" i="294" s="1"/>
  <c r="B51" i="294" s="1"/>
  <c r="B52" i="294" s="1"/>
  <c r="B53" i="294" s="1"/>
  <c r="B54" i="294" s="1"/>
  <c r="O32" i="294"/>
  <c r="P32" i="294"/>
  <c r="Q32" i="294"/>
  <c r="O51" i="294"/>
  <c r="P51" i="294"/>
  <c r="Q51" i="294"/>
  <c r="O55" i="294"/>
  <c r="P55" i="294"/>
  <c r="Q55" i="294"/>
  <c r="O56" i="294"/>
  <c r="P56" i="294"/>
  <c r="Q56" i="294"/>
  <c r="K60" i="294"/>
  <c r="L60" i="294" s="1"/>
  <c r="M60" i="294"/>
  <c r="K61" i="294"/>
  <c r="K63" i="294"/>
  <c r="L63" i="294"/>
  <c r="L61" i="294" s="1"/>
  <c r="M63" i="294"/>
  <c r="M61" i="294" s="1"/>
  <c r="O63" i="294"/>
  <c r="P63" i="294"/>
  <c r="Q63" i="294"/>
  <c r="K64" i="294"/>
  <c r="L64" i="294"/>
  <c r="M64" i="294"/>
  <c r="O64" i="294"/>
  <c r="P64" i="294"/>
  <c r="Q64" i="294"/>
  <c r="K65" i="294"/>
  <c r="L65" i="294"/>
  <c r="M65" i="294"/>
  <c r="K66" i="294"/>
  <c r="L66" i="294"/>
  <c r="M66" i="294"/>
  <c r="K67" i="294"/>
  <c r="L67" i="294"/>
  <c r="M67" i="294"/>
  <c r="K68" i="294"/>
  <c r="L68" i="294"/>
  <c r="M68" i="294"/>
  <c r="K69" i="294"/>
  <c r="L69" i="294"/>
  <c r="M69" i="294"/>
  <c r="K70" i="294"/>
  <c r="L70" i="294"/>
  <c r="M70" i="294"/>
  <c r="L5" i="293" l="1"/>
  <c r="M5" i="293"/>
  <c r="B12" i="293"/>
  <c r="B13" i="293" s="1"/>
  <c r="B14" i="293" s="1"/>
  <c r="B15" i="293" s="1"/>
  <c r="B16" i="293" s="1"/>
  <c r="B17" i="293" s="1"/>
  <c r="B18" i="293" s="1"/>
  <c r="B19" i="293" s="1"/>
  <c r="B20" i="293" s="1"/>
  <c r="B21" i="293" s="1"/>
  <c r="B22" i="293" s="1"/>
  <c r="B23" i="293" s="1"/>
  <c r="B24" i="293" s="1"/>
  <c r="B25" i="293" s="1"/>
  <c r="B26" i="293" s="1"/>
  <c r="B27" i="293" s="1"/>
  <c r="B28" i="293" s="1"/>
  <c r="B29" i="293" s="1"/>
  <c r="B30" i="293" s="1"/>
  <c r="B31" i="293" s="1"/>
  <c r="B32" i="293" s="1"/>
  <c r="B33" i="293" s="1"/>
  <c r="B34" i="293" s="1"/>
  <c r="B35" i="293" s="1"/>
  <c r="B36" i="293" s="1"/>
  <c r="B37" i="293" s="1"/>
  <c r="B38" i="293" s="1"/>
  <c r="B39" i="293" s="1"/>
  <c r="B40" i="293" s="1"/>
  <c r="B41" i="293" s="1"/>
  <c r="O23" i="293"/>
  <c r="P23" i="293"/>
  <c r="Q23" i="293"/>
  <c r="O38" i="293"/>
  <c r="P38" i="293"/>
  <c r="Q38" i="293"/>
  <c r="L42" i="293"/>
  <c r="K44" i="293"/>
  <c r="L44" i="293"/>
  <c r="M44" i="293"/>
  <c r="O44" i="293"/>
  <c r="P44" i="293"/>
  <c r="Q44" i="293"/>
  <c r="K45" i="293"/>
  <c r="K42" i="293" s="1"/>
  <c r="L45" i="293"/>
  <c r="M45" i="293"/>
  <c r="O45" i="293"/>
  <c r="P45" i="293"/>
  <c r="Q45" i="293"/>
  <c r="K46" i="293"/>
  <c r="L46" i="293"/>
  <c r="M46" i="293"/>
  <c r="M42" i="293" s="1"/>
  <c r="K47" i="293"/>
  <c r="L47" i="293"/>
  <c r="M47" i="293"/>
  <c r="K48" i="293"/>
  <c r="L48" i="293"/>
  <c r="M48" i="293"/>
  <c r="K49" i="293"/>
  <c r="L49" i="293"/>
  <c r="M49" i="293"/>
  <c r="K50" i="293"/>
  <c r="L50" i="293"/>
  <c r="M50" i="293"/>
  <c r="K51" i="293"/>
  <c r="L51" i="293"/>
  <c r="M51" i="293"/>
  <c r="L5" i="292" l="1"/>
  <c r="M5" i="292"/>
  <c r="P11" i="292"/>
  <c r="Q11" i="292"/>
  <c r="R11" i="292"/>
  <c r="B12" i="292"/>
  <c r="P12" i="292"/>
  <c r="K46" i="292" s="1"/>
  <c r="K45" i="292" s="1"/>
  <c r="Q12" i="292"/>
  <c r="L46" i="292" s="1"/>
  <c r="L45" i="292" s="1"/>
  <c r="R12" i="292"/>
  <c r="Q48" i="292" s="1"/>
  <c r="B13" i="292"/>
  <c r="B14" i="292" s="1"/>
  <c r="B15" i="292" s="1"/>
  <c r="B16" i="292" s="1"/>
  <c r="B17" i="292" s="1"/>
  <c r="B18" i="292" s="1"/>
  <c r="B19" i="292" s="1"/>
  <c r="B20" i="292" s="1"/>
  <c r="B21" i="292" s="1"/>
  <c r="B22" i="292" s="1"/>
  <c r="B23" i="292" s="1"/>
  <c r="B24" i="292" s="1"/>
  <c r="B25" i="292" s="1"/>
  <c r="B26" i="292" s="1"/>
  <c r="B27" i="292" s="1"/>
  <c r="B28" i="292" s="1"/>
  <c r="B29" i="292" s="1"/>
  <c r="B30" i="292" s="1"/>
  <c r="B31" i="292" s="1"/>
  <c r="B32" i="292" s="1"/>
  <c r="B33" i="292" s="1"/>
  <c r="B34" i="292" s="1"/>
  <c r="B35" i="292" s="1"/>
  <c r="B36" i="292" s="1"/>
  <c r="B37" i="292" s="1"/>
  <c r="B38" i="292" s="1"/>
  <c r="B39" i="292" s="1"/>
  <c r="B40" i="292" s="1"/>
  <c r="B41" i="292" s="1"/>
  <c r="B42" i="292" s="1"/>
  <c r="B43" i="292" s="1"/>
  <c r="B44" i="292" s="1"/>
  <c r="O25" i="292"/>
  <c r="P25" i="292"/>
  <c r="Q25" i="292"/>
  <c r="O41" i="292"/>
  <c r="P41" i="292"/>
  <c r="Q41" i="292"/>
  <c r="K47" i="292"/>
  <c r="L47" i="292"/>
  <c r="M47" i="292"/>
  <c r="O47" i="292"/>
  <c r="P47" i="292"/>
  <c r="Q47" i="292"/>
  <c r="K48" i="292"/>
  <c r="L48" i="292"/>
  <c r="M48" i="292"/>
  <c r="O48" i="292"/>
  <c r="P48" i="292"/>
  <c r="K49" i="292"/>
  <c r="L49" i="292"/>
  <c r="M49" i="292"/>
  <c r="K50" i="292"/>
  <c r="L50" i="292"/>
  <c r="M50" i="292"/>
  <c r="K51" i="292"/>
  <c r="L51" i="292"/>
  <c r="M51" i="292"/>
  <c r="K52" i="292"/>
  <c r="L52" i="292"/>
  <c r="M52" i="292"/>
  <c r="K53" i="292"/>
  <c r="L53" i="292"/>
  <c r="M53" i="292"/>
  <c r="K54" i="292"/>
  <c r="L54" i="292"/>
  <c r="M54" i="292"/>
  <c r="M46" i="292" l="1"/>
  <c r="M45" i="292" s="1"/>
  <c r="L5" i="291"/>
  <c r="M5" i="291"/>
  <c r="B12" i="291"/>
  <c r="B13" i="291"/>
  <c r="B14" i="291"/>
  <c r="B15" i="291" s="1"/>
  <c r="B16" i="291" s="1"/>
  <c r="B17" i="291" s="1"/>
  <c r="B18" i="291" s="1"/>
  <c r="B19" i="291" s="1"/>
  <c r="B20" i="291" s="1"/>
  <c r="B21" i="291" s="1"/>
  <c r="B22" i="291" s="1"/>
  <c r="B23" i="291" s="1"/>
  <c r="B24" i="291" s="1"/>
  <c r="B25" i="291" s="1"/>
  <c r="B26" i="291" s="1"/>
  <c r="B27" i="291" s="1"/>
  <c r="B28" i="291" s="1"/>
  <c r="B29" i="291" s="1"/>
  <c r="B30" i="291" s="1"/>
  <c r="B31" i="291" s="1"/>
  <c r="B32" i="291" s="1"/>
  <c r="B33" i="291" s="1"/>
  <c r="B34" i="291" s="1"/>
  <c r="B35" i="291" s="1"/>
  <c r="B36" i="291" s="1"/>
  <c r="B37" i="291" s="1"/>
  <c r="B38" i="291" s="1"/>
  <c r="O19" i="291"/>
  <c r="P19" i="291"/>
  <c r="Q19" i="291"/>
  <c r="O35" i="291"/>
  <c r="P35" i="291"/>
  <c r="Q35" i="291"/>
  <c r="K41" i="291"/>
  <c r="L41" i="291"/>
  <c r="M41" i="291"/>
  <c r="O41" i="291"/>
  <c r="P41" i="291"/>
  <c r="Q41" i="291"/>
  <c r="K42" i="291"/>
  <c r="K39" i="291" s="1"/>
  <c r="L42" i="291"/>
  <c r="M42" i="291"/>
  <c r="M39" i="291" s="1"/>
  <c r="O42" i="291"/>
  <c r="P42" i="291"/>
  <c r="Q42" i="291"/>
  <c r="K44" i="291"/>
  <c r="L44" i="291"/>
  <c r="M44" i="291"/>
  <c r="K45" i="291"/>
  <c r="L45" i="291"/>
  <c r="M45" i="291"/>
  <c r="K46" i="291"/>
  <c r="L46" i="291"/>
  <c r="M46" i="291"/>
  <c r="K47" i="291"/>
  <c r="L47" i="291"/>
  <c r="L39" i="291" s="1"/>
  <c r="M47" i="291"/>
  <c r="K48" i="291"/>
  <c r="L48" i="291"/>
  <c r="M48" i="291"/>
  <c r="L5" i="290" l="1"/>
  <c r="M5" i="290"/>
  <c r="P11" i="290"/>
  <c r="Q11" i="290"/>
  <c r="R11" i="290"/>
  <c r="B12" i="290"/>
  <c r="P12" i="290"/>
  <c r="Q12" i="290"/>
  <c r="P51" i="290" s="1"/>
  <c r="R12" i="290"/>
  <c r="M49" i="290" s="1"/>
  <c r="M48" i="290" s="1"/>
  <c r="B13" i="290"/>
  <c r="B14" i="290" s="1"/>
  <c r="B15" i="290" s="1"/>
  <c r="B16" i="290" s="1"/>
  <c r="B17" i="290" s="1"/>
  <c r="B18" i="290" s="1"/>
  <c r="B19" i="290" s="1"/>
  <c r="B20" i="290" s="1"/>
  <c r="B21" i="290" s="1"/>
  <c r="B22" i="290" s="1"/>
  <c r="B23" i="290" s="1"/>
  <c r="B24" i="290" s="1"/>
  <c r="B25" i="290" s="1"/>
  <c r="B26" i="290" s="1"/>
  <c r="B27" i="290" s="1"/>
  <c r="B28" i="290" s="1"/>
  <c r="B29" i="290" s="1"/>
  <c r="B30" i="290" s="1"/>
  <c r="B31" i="290" s="1"/>
  <c r="B32" i="290" s="1"/>
  <c r="B33" i="290" s="1"/>
  <c r="B34" i="290" s="1"/>
  <c r="B35" i="290" s="1"/>
  <c r="B36" i="290" s="1"/>
  <c r="B37" i="290" s="1"/>
  <c r="B38" i="290" s="1"/>
  <c r="B39" i="290" s="1"/>
  <c r="B40" i="290" s="1"/>
  <c r="B41" i="290" s="1"/>
  <c r="B42" i="290" s="1"/>
  <c r="B43" i="290" s="1"/>
  <c r="B44" i="290" s="1"/>
  <c r="B45" i="290" s="1"/>
  <c r="B46" i="290" s="1"/>
  <c r="B47" i="290" s="1"/>
  <c r="O17" i="290"/>
  <c r="P17" i="290"/>
  <c r="Q17" i="290"/>
  <c r="O25" i="290"/>
  <c r="P25" i="290"/>
  <c r="Q25" i="290"/>
  <c r="O44" i="290"/>
  <c r="P44" i="290"/>
  <c r="Q44" i="290"/>
  <c r="K49" i="290"/>
  <c r="K48" i="290" s="1"/>
  <c r="L49" i="290"/>
  <c r="L48" i="290" s="1"/>
  <c r="K50" i="290"/>
  <c r="L50" i="290"/>
  <c r="M50" i="290"/>
  <c r="O50" i="290"/>
  <c r="P50" i="290"/>
  <c r="Q50" i="290"/>
  <c r="K51" i="290"/>
  <c r="L51" i="290"/>
  <c r="M51" i="290"/>
  <c r="O51" i="290"/>
  <c r="K52" i="290"/>
  <c r="L52" i="290"/>
  <c r="M52" i="290"/>
  <c r="K53" i="290"/>
  <c r="L53" i="290"/>
  <c r="M53" i="290"/>
  <c r="K54" i="290"/>
  <c r="L54" i="290"/>
  <c r="M54" i="290"/>
  <c r="K55" i="290"/>
  <c r="L55" i="290"/>
  <c r="M55" i="290"/>
  <c r="K56" i="290"/>
  <c r="L56" i="290"/>
  <c r="M56" i="290"/>
  <c r="K57" i="290"/>
  <c r="L57" i="290"/>
  <c r="M57" i="290"/>
  <c r="Q51" i="290" l="1"/>
  <c r="L5" i="289"/>
  <c r="M5" i="289"/>
  <c r="P11" i="289"/>
  <c r="Q11" i="289"/>
  <c r="R11" i="289"/>
  <c r="B12" i="289"/>
  <c r="B13" i="289" s="1"/>
  <c r="B14" i="289" s="1"/>
  <c r="B15" i="289" s="1"/>
  <c r="B16" i="289" s="1"/>
  <c r="B17" i="289" s="1"/>
  <c r="B18" i="289" s="1"/>
  <c r="B19" i="289" s="1"/>
  <c r="B20" i="289" s="1"/>
  <c r="B21" i="289" s="1"/>
  <c r="B22" i="289" s="1"/>
  <c r="B23" i="289" s="1"/>
  <c r="B24" i="289" s="1"/>
  <c r="B25" i="289" s="1"/>
  <c r="B26" i="289" s="1"/>
  <c r="B27" i="289" s="1"/>
  <c r="B28" i="289" s="1"/>
  <c r="B29" i="289" s="1"/>
  <c r="B30" i="289" s="1"/>
  <c r="B31" i="289" s="1"/>
  <c r="B32" i="289" s="1"/>
  <c r="B33" i="289" s="1"/>
  <c r="B34" i="289" s="1"/>
  <c r="B35" i="289" s="1"/>
  <c r="B36" i="289" s="1"/>
  <c r="B37" i="289" s="1"/>
  <c r="B38" i="289" s="1"/>
  <c r="B39" i="289" s="1"/>
  <c r="B40" i="289" s="1"/>
  <c r="B41" i="289" s="1"/>
  <c r="B42" i="289" s="1"/>
  <c r="B43" i="289" s="1"/>
  <c r="B44" i="289" s="1"/>
  <c r="B45" i="289" s="1"/>
  <c r="B46" i="289" s="1"/>
  <c r="B47" i="289" s="1"/>
  <c r="B48" i="289" s="1"/>
  <c r="B49" i="289" s="1"/>
  <c r="B50" i="289" s="1"/>
  <c r="B51" i="289" s="1"/>
  <c r="B52" i="289" s="1"/>
  <c r="B53" i="289" s="1"/>
  <c r="B54" i="289" s="1"/>
  <c r="P12" i="289"/>
  <c r="O64" i="289" s="1"/>
  <c r="Q12" i="289"/>
  <c r="R12" i="289"/>
  <c r="P13" i="289"/>
  <c r="Q13" i="289"/>
  <c r="R13" i="289"/>
  <c r="M62" i="289" s="1"/>
  <c r="M61" i="289" s="1"/>
  <c r="P14" i="289"/>
  <c r="K62" i="289" s="1"/>
  <c r="K61" i="289" s="1"/>
  <c r="Q14" i="289"/>
  <c r="R14" i="289"/>
  <c r="P15" i="289"/>
  <c r="Q15" i="289"/>
  <c r="L62" i="289" s="1"/>
  <c r="L61" i="289" s="1"/>
  <c r="R15" i="289"/>
  <c r="O20" i="289"/>
  <c r="P20" i="289"/>
  <c r="Q20" i="289"/>
  <c r="O33" i="289"/>
  <c r="P33" i="289"/>
  <c r="Q33" i="289"/>
  <c r="O55" i="289"/>
  <c r="P55" i="289"/>
  <c r="Q55" i="289"/>
  <c r="P56" i="289"/>
  <c r="K60" i="289"/>
  <c r="L60" i="289" s="1"/>
  <c r="M60" i="289"/>
  <c r="K63" i="289"/>
  <c r="L63" i="289"/>
  <c r="M63" i="289"/>
  <c r="O63" i="289"/>
  <c r="P63" i="289"/>
  <c r="Q63" i="289"/>
  <c r="K64" i="289"/>
  <c r="L64" i="289"/>
  <c r="M64" i="289"/>
  <c r="P64" i="289"/>
  <c r="Q64" i="289"/>
  <c r="K65" i="289"/>
  <c r="L65" i="289"/>
  <c r="M65" i="289"/>
  <c r="K66" i="289"/>
  <c r="L66" i="289"/>
  <c r="M66" i="289"/>
  <c r="K67" i="289"/>
  <c r="L67" i="289"/>
  <c r="M67" i="289"/>
  <c r="K68" i="289"/>
  <c r="L68" i="289"/>
  <c r="M68" i="289"/>
  <c r="K69" i="289"/>
  <c r="L69" i="289"/>
  <c r="M69" i="289"/>
  <c r="K70" i="289"/>
  <c r="L70" i="289"/>
  <c r="M70" i="289"/>
  <c r="Q56" i="289" l="1"/>
  <c r="O56" i="289"/>
  <c r="L5" i="288"/>
  <c r="M5" i="288"/>
  <c r="P11" i="288"/>
  <c r="Q11" i="288"/>
  <c r="P54" i="288" s="1"/>
  <c r="R11" i="288"/>
  <c r="Q62" i="288" s="1"/>
  <c r="B12" i="288"/>
  <c r="P12" i="288"/>
  <c r="Q12" i="288"/>
  <c r="R12" i="288"/>
  <c r="B13" i="288"/>
  <c r="B14" i="288" s="1"/>
  <c r="B15" i="288" s="1"/>
  <c r="B16" i="288" s="1"/>
  <c r="B17" i="288" s="1"/>
  <c r="B18" i="288" s="1"/>
  <c r="B19" i="288" s="1"/>
  <c r="B20" i="288" s="1"/>
  <c r="B21" i="288" s="1"/>
  <c r="B22" i="288" s="1"/>
  <c r="B23" i="288" s="1"/>
  <c r="B24" i="288" s="1"/>
  <c r="B25" i="288" s="1"/>
  <c r="B26" i="288" s="1"/>
  <c r="B27" i="288" s="1"/>
  <c r="B28" i="288" s="1"/>
  <c r="B29" i="288" s="1"/>
  <c r="B30" i="288" s="1"/>
  <c r="B31" i="288" s="1"/>
  <c r="B32" i="288" s="1"/>
  <c r="B33" i="288" s="1"/>
  <c r="B34" i="288" s="1"/>
  <c r="B35" i="288" s="1"/>
  <c r="B36" i="288" s="1"/>
  <c r="B37" i="288" s="1"/>
  <c r="B38" i="288" s="1"/>
  <c r="B39" i="288" s="1"/>
  <c r="B40" i="288" s="1"/>
  <c r="B41" i="288" s="1"/>
  <c r="B42" i="288" s="1"/>
  <c r="B43" i="288" s="1"/>
  <c r="B44" i="288" s="1"/>
  <c r="B45" i="288" s="1"/>
  <c r="B46" i="288" s="1"/>
  <c r="B47" i="288" s="1"/>
  <c r="B48" i="288" s="1"/>
  <c r="B49" i="288" s="1"/>
  <c r="B50" i="288" s="1"/>
  <c r="B51" i="288" s="1"/>
  <c r="B52" i="288" s="1"/>
  <c r="P13" i="288"/>
  <c r="Q13" i="288"/>
  <c r="R13" i="288"/>
  <c r="P14" i="288"/>
  <c r="Q14" i="288"/>
  <c r="R14" i="288"/>
  <c r="P15" i="288"/>
  <c r="Q15" i="288"/>
  <c r="R15" i="288"/>
  <c r="O28" i="288"/>
  <c r="P28" i="288"/>
  <c r="Q28" i="288"/>
  <c r="O30" i="288"/>
  <c r="P30" i="288"/>
  <c r="O42" i="288"/>
  <c r="P42" i="288"/>
  <c r="Q42" i="288"/>
  <c r="O53" i="288"/>
  <c r="P53" i="288"/>
  <c r="Q53" i="288"/>
  <c r="O54" i="288"/>
  <c r="K58" i="288"/>
  <c r="L58" i="288" s="1"/>
  <c r="K59" i="288"/>
  <c r="K60" i="288"/>
  <c r="L60" i="288"/>
  <c r="L59" i="288" s="1"/>
  <c r="K61" i="288"/>
  <c r="L61" i="288"/>
  <c r="M61" i="288"/>
  <c r="O61" i="288"/>
  <c r="P61" i="288"/>
  <c r="Q61" i="288"/>
  <c r="K62" i="288"/>
  <c r="L62" i="288"/>
  <c r="M62" i="288"/>
  <c r="O62" i="288"/>
  <c r="P62" i="288"/>
  <c r="K63" i="288"/>
  <c r="L63" i="288"/>
  <c r="M63" i="288"/>
  <c r="K64" i="288"/>
  <c r="L64" i="288"/>
  <c r="M64" i="288"/>
  <c r="K65" i="288"/>
  <c r="L65" i="288"/>
  <c r="M65" i="288"/>
  <c r="K66" i="288"/>
  <c r="L66" i="288"/>
  <c r="M66" i="288"/>
  <c r="K67" i="288"/>
  <c r="L67" i="288"/>
  <c r="M67" i="288"/>
  <c r="K68" i="288"/>
  <c r="L68" i="288"/>
  <c r="M68" i="288"/>
  <c r="Q54" i="288" l="1"/>
  <c r="M60" i="288"/>
  <c r="M59" i="288" s="1"/>
  <c r="Q30" i="288"/>
  <c r="M58" i="288"/>
  <c r="L5" i="287"/>
  <c r="M5" i="287"/>
  <c r="P11" i="287"/>
  <c r="Q11" i="287"/>
  <c r="R11" i="287"/>
  <c r="B12" i="287"/>
  <c r="P12" i="287"/>
  <c r="Q12" i="287"/>
  <c r="P70" i="287" s="1"/>
  <c r="R12" i="287"/>
  <c r="B13" i="287"/>
  <c r="B14" i="287" s="1"/>
  <c r="B15" i="287" s="1"/>
  <c r="B16" i="287" s="1"/>
  <c r="B17" i="287" s="1"/>
  <c r="B18" i="287" s="1"/>
  <c r="B19" i="287" s="1"/>
  <c r="B20" i="287" s="1"/>
  <c r="B21" i="287" s="1"/>
  <c r="B22" i="287" s="1"/>
  <c r="B23" i="287" s="1"/>
  <c r="B24" i="287" s="1"/>
  <c r="B25" i="287" s="1"/>
  <c r="B26" i="287" s="1"/>
  <c r="B27" i="287" s="1"/>
  <c r="B28" i="287" s="1"/>
  <c r="B29" i="287" s="1"/>
  <c r="B30" i="287" s="1"/>
  <c r="B31" i="287" s="1"/>
  <c r="B32" i="287" s="1"/>
  <c r="B33" i="287" s="1"/>
  <c r="B34" i="287" s="1"/>
  <c r="B35" i="287" s="1"/>
  <c r="B36" i="287" s="1"/>
  <c r="B37" i="287" s="1"/>
  <c r="B38" i="287" s="1"/>
  <c r="B39" i="287" s="1"/>
  <c r="B40" i="287" s="1"/>
  <c r="B41" i="287" s="1"/>
  <c r="B42" i="287" s="1"/>
  <c r="B43" i="287" s="1"/>
  <c r="B44" i="287" s="1"/>
  <c r="B45" i="287" s="1"/>
  <c r="B46" i="287" s="1"/>
  <c r="B47" i="287" s="1"/>
  <c r="B48" i="287" s="1"/>
  <c r="B49" i="287" s="1"/>
  <c r="B50" i="287" s="1"/>
  <c r="B51" i="287" s="1"/>
  <c r="B52" i="287" s="1"/>
  <c r="B53" i="287" s="1"/>
  <c r="B54" i="287" s="1"/>
  <c r="B55" i="287" s="1"/>
  <c r="B56" i="287" s="1"/>
  <c r="B57" i="287" s="1"/>
  <c r="B58" i="287" s="1"/>
  <c r="B59" i="287" s="1"/>
  <c r="B60" i="287" s="1"/>
  <c r="P13" i="287"/>
  <c r="Q13" i="287"/>
  <c r="R13" i="287"/>
  <c r="Q38" i="287" s="1"/>
  <c r="P14" i="287"/>
  <c r="Q14" i="287"/>
  <c r="R14" i="287"/>
  <c r="P15" i="287"/>
  <c r="Q15" i="287"/>
  <c r="R15" i="287"/>
  <c r="P16" i="287"/>
  <c r="Q16" i="287"/>
  <c r="R16" i="287"/>
  <c r="P17" i="287"/>
  <c r="Q17" i="287"/>
  <c r="R17" i="287"/>
  <c r="Q70" i="287" s="1"/>
  <c r="P18" i="287"/>
  <c r="Q18" i="287"/>
  <c r="R18" i="287"/>
  <c r="P19" i="287"/>
  <c r="O62" i="287" s="1"/>
  <c r="Q19" i="287"/>
  <c r="R19" i="287"/>
  <c r="M68" i="287" s="1"/>
  <c r="M67" i="287" s="1"/>
  <c r="O34" i="287"/>
  <c r="P34" i="287"/>
  <c r="Q34" i="287"/>
  <c r="O53" i="287"/>
  <c r="P53" i="287"/>
  <c r="Q53" i="287"/>
  <c r="O61" i="287"/>
  <c r="P61" i="287"/>
  <c r="Q61" i="287"/>
  <c r="Q62" i="287"/>
  <c r="K66" i="287"/>
  <c r="L66" i="287"/>
  <c r="M66" i="287"/>
  <c r="K68" i="287"/>
  <c r="K67" i="287" s="1"/>
  <c r="K69" i="287"/>
  <c r="L69" i="287"/>
  <c r="M69" i="287"/>
  <c r="O69" i="287"/>
  <c r="P69" i="287"/>
  <c r="Q69" i="287"/>
  <c r="K70" i="287"/>
  <c r="L70" i="287"/>
  <c r="M70" i="287"/>
  <c r="O70" i="287"/>
  <c r="K71" i="287"/>
  <c r="L71" i="287"/>
  <c r="M71" i="287"/>
  <c r="K72" i="287"/>
  <c r="L72" i="287"/>
  <c r="M72" i="287"/>
  <c r="K73" i="287"/>
  <c r="L73" i="287"/>
  <c r="M73" i="287"/>
  <c r="K74" i="287"/>
  <c r="L74" i="287"/>
  <c r="M74" i="287"/>
  <c r="K75" i="287"/>
  <c r="L75" i="287"/>
  <c r="M75" i="287"/>
  <c r="K76" i="287"/>
  <c r="L76" i="287"/>
  <c r="M76" i="287"/>
  <c r="L68" i="287" l="1"/>
  <c r="L67" i="287" s="1"/>
  <c r="P38" i="287"/>
  <c r="P62" i="287"/>
  <c r="O38" i="287"/>
  <c r="L5" i="286"/>
  <c r="M5" i="286"/>
  <c r="P11" i="286"/>
  <c r="Q11" i="286"/>
  <c r="R11" i="286"/>
  <c r="B12" i="286"/>
  <c r="P12" i="286"/>
  <c r="Q12" i="286"/>
  <c r="R12" i="286"/>
  <c r="Q71" i="286" s="1"/>
  <c r="B13" i="286"/>
  <c r="B14" i="286" s="1"/>
  <c r="B15" i="286" s="1"/>
  <c r="B16" i="286" s="1"/>
  <c r="B17" i="286" s="1"/>
  <c r="B18" i="286" s="1"/>
  <c r="B19" i="286" s="1"/>
  <c r="B20" i="286" s="1"/>
  <c r="B21" i="286" s="1"/>
  <c r="B22" i="286" s="1"/>
  <c r="B23" i="286" s="1"/>
  <c r="B24" i="286" s="1"/>
  <c r="B25" i="286" s="1"/>
  <c r="B26" i="286" s="1"/>
  <c r="B27" i="286" s="1"/>
  <c r="B28" i="286" s="1"/>
  <c r="B29" i="286" s="1"/>
  <c r="B30" i="286" s="1"/>
  <c r="B31" i="286" s="1"/>
  <c r="B32" i="286" s="1"/>
  <c r="B33" i="286" s="1"/>
  <c r="B34" i="286" s="1"/>
  <c r="B35" i="286" s="1"/>
  <c r="B36" i="286" s="1"/>
  <c r="B37" i="286" s="1"/>
  <c r="B38" i="286" s="1"/>
  <c r="B39" i="286" s="1"/>
  <c r="B40" i="286" s="1"/>
  <c r="B41" i="286" s="1"/>
  <c r="B42" i="286" s="1"/>
  <c r="B43" i="286" s="1"/>
  <c r="B44" i="286" s="1"/>
  <c r="B45" i="286" s="1"/>
  <c r="B46" i="286" s="1"/>
  <c r="B47" i="286" s="1"/>
  <c r="B48" i="286" s="1"/>
  <c r="B49" i="286" s="1"/>
  <c r="B50" i="286" s="1"/>
  <c r="B51" i="286" s="1"/>
  <c r="B52" i="286" s="1"/>
  <c r="B53" i="286" s="1"/>
  <c r="B54" i="286" s="1"/>
  <c r="B55" i="286" s="1"/>
  <c r="B56" i="286" s="1"/>
  <c r="B57" i="286" s="1"/>
  <c r="B58" i="286" s="1"/>
  <c r="B59" i="286" s="1"/>
  <c r="B60" i="286" s="1"/>
  <c r="B61" i="286" s="1"/>
  <c r="P13" i="286"/>
  <c r="Q13" i="286"/>
  <c r="R13" i="286"/>
  <c r="P14" i="286"/>
  <c r="Q14" i="286"/>
  <c r="R14" i="286"/>
  <c r="P15" i="286"/>
  <c r="Q15" i="286"/>
  <c r="R15" i="286"/>
  <c r="P16" i="286"/>
  <c r="Q16" i="286"/>
  <c r="R16" i="286"/>
  <c r="P17" i="286"/>
  <c r="Q17" i="286"/>
  <c r="R17" i="286"/>
  <c r="P18" i="286"/>
  <c r="Q18" i="286"/>
  <c r="R18" i="286"/>
  <c r="P19" i="286"/>
  <c r="Q19" i="286"/>
  <c r="R19" i="286"/>
  <c r="P20" i="286"/>
  <c r="Q20" i="286"/>
  <c r="R20" i="286"/>
  <c r="P21" i="286"/>
  <c r="Q21" i="286"/>
  <c r="R21" i="286"/>
  <c r="O25" i="286"/>
  <c r="P25" i="286"/>
  <c r="Q25" i="286"/>
  <c r="O34" i="286"/>
  <c r="P34" i="286"/>
  <c r="Q34" i="286"/>
  <c r="O62" i="286"/>
  <c r="P62" i="286"/>
  <c r="Q62" i="286"/>
  <c r="O63" i="286"/>
  <c r="P63" i="286"/>
  <c r="Q63" i="286"/>
  <c r="K67" i="286"/>
  <c r="L67" i="286" s="1"/>
  <c r="K69" i="286"/>
  <c r="L69" i="286"/>
  <c r="L68" i="286" s="1"/>
  <c r="M69" i="286"/>
  <c r="M68" i="286" s="1"/>
  <c r="K70" i="286"/>
  <c r="L70" i="286"/>
  <c r="M70" i="286"/>
  <c r="O70" i="286"/>
  <c r="P70" i="286"/>
  <c r="Q70" i="286"/>
  <c r="K71" i="286"/>
  <c r="K68" i="286" s="1"/>
  <c r="L71" i="286"/>
  <c r="M71" i="286"/>
  <c r="O71" i="286"/>
  <c r="P71" i="286"/>
  <c r="K72" i="286"/>
  <c r="L72" i="286"/>
  <c r="M72" i="286"/>
  <c r="K73" i="286"/>
  <c r="L73" i="286"/>
  <c r="M73" i="286"/>
  <c r="K74" i="286"/>
  <c r="L74" i="286"/>
  <c r="M74" i="286"/>
  <c r="K75" i="286"/>
  <c r="L75" i="286"/>
  <c r="M75" i="286"/>
  <c r="K76" i="286"/>
  <c r="L76" i="286"/>
  <c r="M76" i="286"/>
  <c r="K77" i="286"/>
  <c r="L77" i="286"/>
  <c r="M77" i="286"/>
  <c r="M67" i="286" l="1"/>
  <c r="L5" i="285"/>
  <c r="M5" i="285"/>
  <c r="P11" i="285"/>
  <c r="O82" i="285" s="1"/>
  <c r="Q11" i="285"/>
  <c r="R11" i="285"/>
  <c r="Q90" i="285" s="1"/>
  <c r="B12" i="285"/>
  <c r="P12" i="285"/>
  <c r="Q12" i="285"/>
  <c r="R12" i="285"/>
  <c r="B13" i="285"/>
  <c r="B14" i="285" s="1"/>
  <c r="B15" i="285" s="1"/>
  <c r="B16" i="285" s="1"/>
  <c r="B17" i="285" s="1"/>
  <c r="B18" i="285" s="1"/>
  <c r="B19" i="285" s="1"/>
  <c r="B20" i="285" s="1"/>
  <c r="B21" i="285" s="1"/>
  <c r="B22" i="285" s="1"/>
  <c r="B23" i="285" s="1"/>
  <c r="B24" i="285" s="1"/>
  <c r="B25" i="285" s="1"/>
  <c r="B26" i="285" s="1"/>
  <c r="B27" i="285" s="1"/>
  <c r="B28" i="285" s="1"/>
  <c r="B29" i="285" s="1"/>
  <c r="B30" i="285" s="1"/>
  <c r="B31" i="285" s="1"/>
  <c r="B32" i="285" s="1"/>
  <c r="B33" i="285" s="1"/>
  <c r="B34" i="285" s="1"/>
  <c r="B35" i="285" s="1"/>
  <c r="B36" i="285" s="1"/>
  <c r="B37" i="285" s="1"/>
  <c r="B38" i="285" s="1"/>
  <c r="B39" i="285" s="1"/>
  <c r="B40" i="285" s="1"/>
  <c r="B41" i="285" s="1"/>
  <c r="B42" i="285" s="1"/>
  <c r="B43" i="285" s="1"/>
  <c r="B44" i="285" s="1"/>
  <c r="B45" i="285" s="1"/>
  <c r="B46" i="285" s="1"/>
  <c r="B47" i="285" s="1"/>
  <c r="B48" i="285" s="1"/>
  <c r="B49" i="285" s="1"/>
  <c r="B50" i="285" s="1"/>
  <c r="B51" i="285" s="1"/>
  <c r="B52" i="285" s="1"/>
  <c r="B53" i="285" s="1"/>
  <c r="B54" i="285" s="1"/>
  <c r="B55" i="285" s="1"/>
  <c r="B56" i="285" s="1"/>
  <c r="B57" i="285" s="1"/>
  <c r="B58" i="285" s="1"/>
  <c r="B59" i="285" s="1"/>
  <c r="B60" i="285" s="1"/>
  <c r="B61" i="285" s="1"/>
  <c r="B62" i="285" s="1"/>
  <c r="B63" i="285" s="1"/>
  <c r="B64" i="285" s="1"/>
  <c r="B65" i="285" s="1"/>
  <c r="B66" i="285" s="1"/>
  <c r="B67" i="285" s="1"/>
  <c r="B68" i="285" s="1"/>
  <c r="B69" i="285" s="1"/>
  <c r="B70" i="285" s="1"/>
  <c r="B71" i="285" s="1"/>
  <c r="B72" i="285" s="1"/>
  <c r="B73" i="285" s="1"/>
  <c r="B74" i="285" s="1"/>
  <c r="B75" i="285" s="1"/>
  <c r="B76" i="285" s="1"/>
  <c r="B77" i="285" s="1"/>
  <c r="B78" i="285" s="1"/>
  <c r="B79" i="285" s="1"/>
  <c r="B80" i="285" s="1"/>
  <c r="P13" i="285"/>
  <c r="Q13" i="285"/>
  <c r="P82" i="285" s="1"/>
  <c r="R13" i="285"/>
  <c r="P14" i="285"/>
  <c r="Q14" i="285"/>
  <c r="R14" i="285"/>
  <c r="P15" i="285"/>
  <c r="Q15" i="285"/>
  <c r="R15" i="285"/>
  <c r="P16" i="285"/>
  <c r="Q16" i="285"/>
  <c r="R16" i="285"/>
  <c r="P17" i="285"/>
  <c r="Q17" i="285"/>
  <c r="R17" i="285"/>
  <c r="P18" i="285"/>
  <c r="Q18" i="285"/>
  <c r="R18" i="285"/>
  <c r="P19" i="285"/>
  <c r="Q19" i="285"/>
  <c r="R19" i="285"/>
  <c r="M88" i="285" s="1"/>
  <c r="M87" i="285" s="1"/>
  <c r="O27" i="285"/>
  <c r="P27" i="285"/>
  <c r="Q27" i="285"/>
  <c r="O41" i="285"/>
  <c r="P41" i="285"/>
  <c r="Q41" i="285"/>
  <c r="O67" i="285"/>
  <c r="P67" i="285"/>
  <c r="Q67" i="285"/>
  <c r="O77" i="285"/>
  <c r="P77" i="285"/>
  <c r="Q77" i="285"/>
  <c r="O81" i="285"/>
  <c r="P81" i="285"/>
  <c r="Q81" i="285"/>
  <c r="K86" i="285"/>
  <c r="L86" i="285" s="1"/>
  <c r="K88" i="285"/>
  <c r="L88" i="285"/>
  <c r="L87" i="285" s="1"/>
  <c r="K89" i="285"/>
  <c r="L89" i="285"/>
  <c r="M89" i="285"/>
  <c r="O89" i="285"/>
  <c r="P89" i="285"/>
  <c r="Q89" i="285"/>
  <c r="K90" i="285"/>
  <c r="K87" i="285" s="1"/>
  <c r="L90" i="285"/>
  <c r="M90" i="285"/>
  <c r="O90" i="285"/>
  <c r="P90" i="285"/>
  <c r="K91" i="285"/>
  <c r="L91" i="285"/>
  <c r="M91" i="285"/>
  <c r="K92" i="285"/>
  <c r="L92" i="285"/>
  <c r="M92" i="285"/>
  <c r="K93" i="285"/>
  <c r="L93" i="285"/>
  <c r="M93" i="285"/>
  <c r="K94" i="285"/>
  <c r="L94" i="285"/>
  <c r="M94" i="285"/>
  <c r="K95" i="285"/>
  <c r="L95" i="285"/>
  <c r="M95" i="285"/>
  <c r="K96" i="285"/>
  <c r="L96" i="285"/>
  <c r="M96" i="285"/>
  <c r="M86" i="285" l="1"/>
  <c r="Q82" i="285"/>
  <c r="L5" i="284"/>
  <c r="M5" i="284"/>
  <c r="P11" i="284"/>
  <c r="Q11" i="284"/>
  <c r="R11" i="284"/>
  <c r="P12" i="284"/>
  <c r="O38" i="284" s="1"/>
  <c r="Q12" i="284"/>
  <c r="P38" i="284" s="1"/>
  <c r="R12" i="284"/>
  <c r="P13" i="284"/>
  <c r="Q13" i="284"/>
  <c r="R13" i="284"/>
  <c r="P14" i="284"/>
  <c r="Q14" i="284"/>
  <c r="R14" i="284"/>
  <c r="Q76" i="284" s="1"/>
  <c r="P15" i="284"/>
  <c r="O76" i="284" s="1"/>
  <c r="Q15" i="284"/>
  <c r="R15" i="284"/>
  <c r="P16" i="284"/>
  <c r="Q16" i="284"/>
  <c r="R16" i="284"/>
  <c r="O22" i="284"/>
  <c r="P22" i="284"/>
  <c r="Q22" i="284"/>
  <c r="O35" i="284"/>
  <c r="P35" i="284"/>
  <c r="Q35" i="284"/>
  <c r="O53" i="284"/>
  <c r="P53" i="284"/>
  <c r="Q53" i="284"/>
  <c r="O67" i="284"/>
  <c r="P67" i="284"/>
  <c r="Q67" i="284"/>
  <c r="Q68" i="284"/>
  <c r="K72" i="284"/>
  <c r="L72" i="284" s="1"/>
  <c r="M74" i="284"/>
  <c r="M73" i="284" s="1"/>
  <c r="K75" i="284"/>
  <c r="L75" i="284"/>
  <c r="M75" i="284"/>
  <c r="O75" i="284"/>
  <c r="P75" i="284"/>
  <c r="Q75" i="284"/>
  <c r="K76" i="284"/>
  <c r="L76" i="284"/>
  <c r="M76" i="284"/>
  <c r="P76" i="284"/>
  <c r="K77" i="284"/>
  <c r="L77" i="284"/>
  <c r="M77" i="284"/>
  <c r="K78" i="284"/>
  <c r="L78" i="284"/>
  <c r="M78" i="284"/>
  <c r="K79" i="284"/>
  <c r="L79" i="284"/>
  <c r="M79" i="284"/>
  <c r="K80" i="284"/>
  <c r="L80" i="284"/>
  <c r="M80" i="284"/>
  <c r="K81" i="284"/>
  <c r="L81" i="284"/>
  <c r="M81" i="284"/>
  <c r="K82" i="284"/>
  <c r="L82" i="284"/>
  <c r="M82" i="284"/>
  <c r="M72" i="284" l="1"/>
  <c r="K74" i="284"/>
  <c r="K73" i="284" s="1"/>
  <c r="P68" i="284"/>
  <c r="Q38" i="284"/>
  <c r="L74" i="284"/>
  <c r="L73" i="284" s="1"/>
  <c r="O68" i="284"/>
  <c r="L5" i="283"/>
  <c r="M5" i="283"/>
  <c r="B12" i="283"/>
  <c r="B13" i="283"/>
  <c r="B14" i="283"/>
  <c r="B15" i="283"/>
  <c r="B16" i="283" s="1"/>
  <c r="B17" i="283" s="1"/>
  <c r="B18" i="283" s="1"/>
  <c r="B19" i="283" s="1"/>
  <c r="B20" i="283" s="1"/>
  <c r="B21" i="283" s="1"/>
  <c r="B22" i="283" s="1"/>
  <c r="B23" i="283" s="1"/>
  <c r="B24" i="283" s="1"/>
  <c r="B25" i="283" s="1"/>
  <c r="B26" i="283" s="1"/>
  <c r="B27" i="283" s="1"/>
  <c r="B28" i="283" s="1"/>
  <c r="B29" i="283" s="1"/>
  <c r="B30" i="283" s="1"/>
  <c r="B31" i="283" s="1"/>
  <c r="B32" i="283" s="1"/>
  <c r="B33" i="283" s="1"/>
  <c r="B34" i="283" s="1"/>
  <c r="B35" i="283" s="1"/>
  <c r="B36" i="283" s="1"/>
  <c r="B37" i="283" s="1"/>
  <c r="B38" i="283" s="1"/>
  <c r="B39" i="283" s="1"/>
  <c r="B40" i="283" s="1"/>
  <c r="B41" i="283" s="1"/>
  <c r="B42" i="283" s="1"/>
  <c r="B43" i="283" s="1"/>
  <c r="B44" i="283" s="1"/>
  <c r="B45" i="283" s="1"/>
  <c r="B46" i="283" s="1"/>
  <c r="B47" i="283" s="1"/>
  <c r="B48" i="283" s="1"/>
  <c r="B49" i="283" s="1"/>
  <c r="B50" i="283" s="1"/>
  <c r="B51" i="283" s="1"/>
  <c r="B52" i="283" s="1"/>
  <c r="B53" i="283" s="1"/>
  <c r="B54" i="283" s="1"/>
  <c r="B55" i="283" s="1"/>
  <c r="B56" i="283" s="1"/>
  <c r="B57" i="283" s="1"/>
  <c r="B58" i="283" s="1"/>
  <c r="B59" i="283" s="1"/>
  <c r="B60" i="283" s="1"/>
  <c r="O29" i="283"/>
  <c r="P29" i="283"/>
  <c r="Q29" i="283"/>
  <c r="O49" i="283"/>
  <c r="P49" i="283"/>
  <c r="Q49" i="283"/>
  <c r="O57" i="283"/>
  <c r="P57" i="283"/>
  <c r="Q57" i="283"/>
  <c r="O61" i="283"/>
  <c r="P61" i="283"/>
  <c r="Q61" i="283"/>
  <c r="O62" i="283"/>
  <c r="P62" i="283"/>
  <c r="Q62" i="283"/>
  <c r="K66" i="283"/>
  <c r="L66" i="283"/>
  <c r="M66" i="283"/>
  <c r="K69" i="283"/>
  <c r="L69" i="283"/>
  <c r="L67" i="283" s="1"/>
  <c r="M69" i="283"/>
  <c r="O69" i="283"/>
  <c r="P69" i="283"/>
  <c r="Q69" i="283"/>
  <c r="K70" i="283"/>
  <c r="L70" i="283"/>
  <c r="M70" i="283"/>
  <c r="M67" i="283" s="1"/>
  <c r="O70" i="283"/>
  <c r="P70" i="283"/>
  <c r="Q70" i="283"/>
  <c r="K71" i="283"/>
  <c r="L71" i="283"/>
  <c r="M71" i="283"/>
  <c r="K72" i="283"/>
  <c r="L72" i="283"/>
  <c r="M72" i="283"/>
  <c r="K73" i="283"/>
  <c r="L73" i="283"/>
  <c r="M73" i="283"/>
  <c r="K74" i="283"/>
  <c r="K67" i="283" s="1"/>
  <c r="L74" i="283"/>
  <c r="M74" i="283"/>
  <c r="K75" i="283"/>
  <c r="L75" i="283"/>
  <c r="M75" i="283"/>
  <c r="K76" i="283"/>
  <c r="L76" i="283"/>
  <c r="M76" i="283"/>
</calcChain>
</file>

<file path=xl/sharedStrings.xml><?xml version="1.0" encoding="utf-8"?>
<sst xmlns="http://schemas.openxmlformats.org/spreadsheetml/2006/main" count="2183" uniqueCount="345">
  <si>
    <t>肉質鞭毛虫</t>
  </si>
  <si>
    <t>採取地点</t>
  </si>
  <si>
    <t>採取年月日</t>
  </si>
  <si>
    <t>採取時刻</t>
  </si>
  <si>
    <t>全水深</t>
  </si>
  <si>
    <t>(ｍ)</t>
  </si>
  <si>
    <t>採取水深</t>
  </si>
  <si>
    <t>採水量</t>
  </si>
  <si>
    <t>(ml)</t>
  </si>
  <si>
    <t>№</t>
  </si>
  <si>
    <t>門</t>
  </si>
  <si>
    <t>綱</t>
  </si>
  <si>
    <t>出現種名</t>
  </si>
  <si>
    <t>藍藻</t>
  </si>
  <si>
    <t>群体</t>
  </si>
  <si>
    <t>黄金色藻</t>
  </si>
  <si>
    <t>珪藻</t>
  </si>
  <si>
    <t>Nitzschia acicularis</t>
  </si>
  <si>
    <t>Thalassiosiraceae－5</t>
  </si>
  <si>
    <t>Thalassiosiraceae－10</t>
  </si>
  <si>
    <t>Thalassiosiraceae－25</t>
  </si>
  <si>
    <t>クリプト植物</t>
  </si>
  <si>
    <t>クリプト藻</t>
  </si>
  <si>
    <t>渦鞭毛植物</t>
  </si>
  <si>
    <t>渦鞭毛藻</t>
  </si>
  <si>
    <t>緑藻</t>
  </si>
  <si>
    <t>Pandorina morum</t>
  </si>
  <si>
    <t>CHLOROPHYCEAE</t>
  </si>
  <si>
    <t>節足動物</t>
  </si>
  <si>
    <t>甲殻</t>
  </si>
  <si>
    <t>CRUSTACEA</t>
  </si>
  <si>
    <t>輪形動物</t>
  </si>
  <si>
    <t>輪虫</t>
  </si>
  <si>
    <t>繊毛虫</t>
  </si>
  <si>
    <t>貧膜口</t>
  </si>
  <si>
    <t>多膜口</t>
  </si>
  <si>
    <t>POLYHYMENOPHORA</t>
  </si>
  <si>
    <t>－</t>
  </si>
  <si>
    <t>CILIOPHORA</t>
  </si>
  <si>
    <t>真正太陽虫</t>
  </si>
  <si>
    <t>HELIOZOA</t>
  </si>
  <si>
    <t>不明プランクトン</t>
  </si>
  <si>
    <t>微小鞭毛藻（５μｍ以下）</t>
  </si>
  <si>
    <t>鞭毛藻</t>
  </si>
  <si>
    <t>鞭毛虫</t>
  </si>
  <si>
    <t>動物性</t>
  </si>
  <si>
    <t>総　　　　　　　　　　　数</t>
  </si>
  <si>
    <t>種　　類　　組　　成</t>
  </si>
  <si>
    <t>その他の植物性</t>
  </si>
  <si>
    <t>検　　査　　条　　件</t>
  </si>
  <si>
    <t>固定条件</t>
  </si>
  <si>
    <t>定量試料：グルタールアルデヒド溶液による固定（１％）</t>
  </si>
  <si>
    <t>定性試料：無処理</t>
  </si>
  <si>
    <t>分離条件</t>
  </si>
  <si>
    <t>定量試料：採水試料を原液及び適宜希釈して検鏡試料とした。</t>
  </si>
  <si>
    <t>検鏡条件</t>
  </si>
  <si>
    <t>検鏡者所属氏名</t>
  </si>
  <si>
    <t>備　　　　　　　　考</t>
  </si>
  <si>
    <t>・計数値の単位は、「細胞／ml」又は「個体／ml」である。</t>
  </si>
  <si>
    <t>・細胞数の計数が困難である種については、群体数で計数してその結果に（　）を付した。</t>
  </si>
  <si>
    <t>・定量検鏡（計数時）において未出現の種が定性検鏡で確認された場合は、結果を＋で示した。</t>
  </si>
  <si>
    <t>　区別して各々計数した。</t>
  </si>
  <si>
    <t>藍色植物</t>
  </si>
  <si>
    <t>不等毛植物</t>
  </si>
  <si>
    <t>Skeletonema potamos</t>
  </si>
  <si>
    <t>ユーグレナ藻</t>
  </si>
  <si>
    <t>緑色植物</t>
  </si>
  <si>
    <t>クリプト藻　</t>
  </si>
  <si>
    <t>ユーグレナ植物</t>
  </si>
  <si>
    <t>・珪藻綱 Thalassiosira 科の種（Cyclotella 属、Stephanodiscus 属等）は、光学顕微鏡下での同定が困難であるため細胞の殻面直径（３サイズ：５μｍ、１０μｍ、２５μｍ）で</t>
  </si>
  <si>
    <t>提体直上流部</t>
    <rPh sb="0" eb="1">
      <t>テイ</t>
    </rPh>
    <rPh sb="1" eb="2">
      <t>タイ</t>
    </rPh>
    <rPh sb="2" eb="3">
      <t>チョク</t>
    </rPh>
    <rPh sb="3" eb="5">
      <t>ジョウリュウ</t>
    </rPh>
    <rPh sb="5" eb="6">
      <t>ブ</t>
    </rPh>
    <phoneticPr fontId="2"/>
  </si>
  <si>
    <t>小月橋</t>
    <rPh sb="0" eb="1">
      <t>コ</t>
    </rPh>
    <rPh sb="1" eb="2">
      <t>ツキ</t>
    </rPh>
    <rPh sb="2" eb="3">
      <t>ハシ</t>
    </rPh>
    <phoneticPr fontId="2"/>
  </si>
  <si>
    <t>小　月　橋</t>
    <rPh sb="0" eb="1">
      <t>コ</t>
    </rPh>
    <rPh sb="2" eb="3">
      <t>ツキ</t>
    </rPh>
    <rPh sb="4" eb="5">
      <t>ハシ</t>
    </rPh>
    <phoneticPr fontId="2"/>
  </si>
  <si>
    <t>亀 山 大 橋</t>
    <rPh sb="0" eb="1">
      <t>カメ</t>
    </rPh>
    <rPh sb="2" eb="3">
      <t>ヤマ</t>
    </rPh>
    <rPh sb="4" eb="5">
      <t>ダイ</t>
    </rPh>
    <rPh sb="6" eb="7">
      <t>ハシ</t>
    </rPh>
    <phoneticPr fontId="2"/>
  </si>
  <si>
    <t>堤体直上流部</t>
    <rPh sb="0" eb="1">
      <t>テイ</t>
    </rPh>
    <rPh sb="1" eb="2">
      <t>タイ</t>
    </rPh>
    <rPh sb="2" eb="3">
      <t>チョク</t>
    </rPh>
    <rPh sb="3" eb="5">
      <t>ジョウリュウ</t>
    </rPh>
    <rPh sb="5" eb="6">
      <t>ブ</t>
    </rPh>
    <phoneticPr fontId="2"/>
  </si>
  <si>
    <t>調査名：千葉県公共用水域水質監視調査（亀山ダム貯水池）プランクトン同定計数結果</t>
    <rPh sb="19" eb="21">
      <t>カメヤマ</t>
    </rPh>
    <rPh sb="23" eb="25">
      <t>チョスイ</t>
    </rPh>
    <rPh sb="25" eb="26">
      <t>イケ</t>
    </rPh>
    <phoneticPr fontId="2"/>
  </si>
  <si>
    <t>堤体</t>
    <rPh sb="0" eb="1">
      <t>テイ</t>
    </rPh>
    <rPh sb="1" eb="2">
      <t>タイ</t>
    </rPh>
    <phoneticPr fontId="2"/>
  </si>
  <si>
    <t>亀山大橋</t>
    <rPh sb="0" eb="1">
      <t>カメ</t>
    </rPh>
    <rPh sb="1" eb="2">
      <t>ヤマ</t>
    </rPh>
    <rPh sb="2" eb="3">
      <t>ダイ</t>
    </rPh>
    <rPh sb="3" eb="4">
      <t>ハシ</t>
    </rPh>
    <phoneticPr fontId="2"/>
  </si>
  <si>
    <t>　　　　　により10倍に濃縮した。</t>
    <rPh sb="10" eb="11">
      <t>バイ</t>
    </rPh>
    <phoneticPr fontId="2"/>
  </si>
  <si>
    <t>定量試料：枠付界線入スライドガラス (1.0ml）に検鏡試料を</t>
    <rPh sb="5" eb="6">
      <t>ワク</t>
    </rPh>
    <rPh sb="6" eb="7">
      <t>ヅケ</t>
    </rPh>
    <rPh sb="7" eb="8">
      <t>カイ</t>
    </rPh>
    <rPh sb="8" eb="9">
      <t>セン</t>
    </rPh>
    <rPh sb="9" eb="10">
      <t>ニュウ</t>
    </rPh>
    <phoneticPr fontId="2"/>
  </si>
  <si>
    <t>Closterium spp.</t>
  </si>
  <si>
    <t>・藍藻綱 Microcystis 属の種は、群体の形質から M.viridis、M.wesenbergii は容易に同定できるが、この２種類以外のものについては同定が困難な場合がある。したがって、</t>
    <rPh sb="55" eb="57">
      <t>ヨウイ</t>
    </rPh>
    <rPh sb="68" eb="70">
      <t>シュルイ</t>
    </rPh>
    <rPh sb="70" eb="72">
      <t>イガイ</t>
    </rPh>
    <rPh sb="80" eb="82">
      <t>ドウテイ</t>
    </rPh>
    <rPh sb="83" eb="85">
      <t>コンナン</t>
    </rPh>
    <rPh sb="86" eb="88">
      <t>バアイ</t>
    </rPh>
    <phoneticPr fontId="2"/>
  </si>
  <si>
    <t>　M.viridis、M.wesenbergii 以外の種類は、最も一般的に出現している M.aeruginosa として同定し、M.aeruginosa、M.viridis、M.wesenbergii の３種類について各々計数した。</t>
    <rPh sb="104" eb="106">
      <t>シュルイ</t>
    </rPh>
    <rPh sb="110" eb="112">
      <t>オノオノ</t>
    </rPh>
    <rPh sb="112" eb="114">
      <t>ケイスウ</t>
    </rPh>
    <phoneticPr fontId="2"/>
  </si>
  <si>
    <t>・珪藻綱 Navicula 属は、類似の属を含めて計数した。</t>
    <rPh sb="14" eb="15">
      <t>ゾク</t>
    </rPh>
    <rPh sb="20" eb="21">
      <t>ゾク</t>
    </rPh>
    <phoneticPr fontId="23"/>
  </si>
  <si>
    <t>　再分類されたため、本結果もこれに従うとともに、異質細胞とアキネートが形成されていないトリコームは Nostocaceae 科として計数した。</t>
    <rPh sb="10" eb="11">
      <t>ホン</t>
    </rPh>
    <rPh sb="11" eb="13">
      <t>ケッカ</t>
    </rPh>
    <rPh sb="17" eb="18">
      <t>シタガ</t>
    </rPh>
    <phoneticPr fontId="23"/>
  </si>
  <si>
    <t>・藍藻綱 Anabaena 属として従来分類されていた種のうち、ガス胞をもつ種（浮遊性種）は、異質細胞とアキネートの位置関係から Dolichospermum 属と Sphaerospermopsis 属に</t>
    <rPh sb="18" eb="20">
      <t>ジュウライ</t>
    </rPh>
    <rPh sb="20" eb="22">
      <t>ブンルイ</t>
    </rPh>
    <rPh sb="27" eb="28">
      <t>シュ</t>
    </rPh>
    <rPh sb="34" eb="35">
      <t>ホウ</t>
    </rPh>
    <rPh sb="38" eb="39">
      <t>シュ</t>
    </rPh>
    <rPh sb="40" eb="43">
      <t>フユウセイ</t>
    </rPh>
    <rPh sb="43" eb="44">
      <t>シュ</t>
    </rPh>
    <rPh sb="47" eb="49">
      <t>イシツ</t>
    </rPh>
    <rPh sb="49" eb="51">
      <t>サイボウ</t>
    </rPh>
    <rPh sb="58" eb="60">
      <t>イチ</t>
    </rPh>
    <rPh sb="60" eb="62">
      <t>カンケイ</t>
    </rPh>
    <phoneticPr fontId="2"/>
  </si>
  <si>
    <t>・藍藻綱 Aphanizomenon 属として従来分類されていた種のうち、トリコーム先端部が段階的に明瞭に細くなり尖って終わる種は Cuspidothrix 属に移されたため、本結果もこれに</t>
    <rPh sb="23" eb="25">
      <t>ジュウライ</t>
    </rPh>
    <rPh sb="25" eb="27">
      <t>ブンルイ</t>
    </rPh>
    <rPh sb="32" eb="33">
      <t>シュ</t>
    </rPh>
    <rPh sb="42" eb="44">
      <t>センタン</t>
    </rPh>
    <rPh sb="44" eb="45">
      <t>ブ</t>
    </rPh>
    <rPh sb="46" eb="49">
      <t>ダンカイテキ</t>
    </rPh>
    <rPh sb="50" eb="52">
      <t>メイリョウ</t>
    </rPh>
    <rPh sb="53" eb="54">
      <t>ホソ</t>
    </rPh>
    <rPh sb="57" eb="58">
      <t>トガ</t>
    </rPh>
    <rPh sb="60" eb="61">
      <t>オ</t>
    </rPh>
    <rPh sb="63" eb="64">
      <t>シュ</t>
    </rPh>
    <rPh sb="79" eb="80">
      <t>ゾク</t>
    </rPh>
    <rPh sb="81" eb="82">
      <t>ウツ</t>
    </rPh>
    <rPh sb="88" eb="89">
      <t>ホン</t>
    </rPh>
    <rPh sb="89" eb="91">
      <t>ケッカ</t>
    </rPh>
    <phoneticPr fontId="2"/>
  </si>
  <si>
    <t>・藍藻綱 Oscillatoria 属、Phormidium 属、Lyngbya 属として従来分類されていた種の一部は、光学顕微鏡下での確認が困難な特徴から Pseudanabaena 属等に再分類されたため、</t>
    <rPh sb="18" eb="19">
      <t>ゾク</t>
    </rPh>
    <rPh sb="31" eb="32">
      <t>ゾク</t>
    </rPh>
    <rPh sb="41" eb="42">
      <t>ゾク</t>
    </rPh>
    <rPh sb="47" eb="49">
      <t>ブンルイ</t>
    </rPh>
    <rPh sb="54" eb="55">
      <t>シュ</t>
    </rPh>
    <rPh sb="56" eb="58">
      <t>イチブ</t>
    </rPh>
    <rPh sb="60" eb="62">
      <t>コウガク</t>
    </rPh>
    <rPh sb="62" eb="65">
      <t>ケンビキョウ</t>
    </rPh>
    <rPh sb="65" eb="66">
      <t>カ</t>
    </rPh>
    <rPh sb="68" eb="70">
      <t>カクニン</t>
    </rPh>
    <rPh sb="71" eb="73">
      <t>コンナン</t>
    </rPh>
    <rPh sb="74" eb="76">
      <t>トクチョウ</t>
    </rPh>
    <rPh sb="93" eb="94">
      <t>ゾク</t>
    </rPh>
    <rPh sb="94" eb="95">
      <t>ナド</t>
    </rPh>
    <rPh sb="96" eb="99">
      <t>サイブンルイ</t>
    </rPh>
    <phoneticPr fontId="2"/>
  </si>
  <si>
    <t>　特徴的な種及び属以外は OSCILLATORIALES 目等の上位の分類群までの同定に留めた。</t>
    <rPh sb="6" eb="7">
      <t>オヨ</t>
    </rPh>
    <rPh sb="8" eb="9">
      <t>ゾク</t>
    </rPh>
    <phoneticPr fontId="23"/>
  </si>
  <si>
    <t>・珪藻綱 Acanthoceras zachariasiiは、従来シノニムであるAtteya zachariasiiとされていたが、本結果では Acanthoceras zachariasii を採用した。</t>
    <rPh sb="31" eb="33">
      <t>ジュウライ</t>
    </rPh>
    <rPh sb="66" eb="67">
      <t>ホン</t>
    </rPh>
    <rPh sb="67" eb="69">
      <t>ケッカ</t>
    </rPh>
    <rPh sb="98" eb="100">
      <t>サイヨウ</t>
    </rPh>
    <phoneticPr fontId="2"/>
  </si>
  <si>
    <t>・珪藻綱 Aulacoseira 属の種は、従来 Melosira 属で分類されていたが、胞紋構造や連結針の違いから Aulacoseira 属に組み替えられており、一般的に使用されていることから本結</t>
    <rPh sb="19" eb="20">
      <t>シュ</t>
    </rPh>
    <rPh sb="22" eb="24">
      <t>ジュウライ</t>
    </rPh>
    <rPh sb="34" eb="35">
      <t>ゾク</t>
    </rPh>
    <rPh sb="36" eb="38">
      <t>ブンルイ</t>
    </rPh>
    <rPh sb="45" eb="46">
      <t>ホウシ</t>
    </rPh>
    <rPh sb="46" eb="47">
      <t>カモン</t>
    </rPh>
    <rPh sb="47" eb="49">
      <t>コウゾウ</t>
    </rPh>
    <rPh sb="50" eb="52">
      <t>レンケツ</t>
    </rPh>
    <rPh sb="52" eb="53">
      <t>シン</t>
    </rPh>
    <rPh sb="54" eb="55">
      <t>チガ</t>
    </rPh>
    <rPh sb="73" eb="76">
      <t>クミカ</t>
    </rPh>
    <rPh sb="83" eb="86">
      <t>イッパンテキ</t>
    </rPh>
    <rPh sb="87" eb="89">
      <t>シヨウ</t>
    </rPh>
    <rPh sb="98" eb="99">
      <t>ホン</t>
    </rPh>
    <rPh sb="99" eb="100">
      <t>ケッカ</t>
    </rPh>
    <phoneticPr fontId="2"/>
  </si>
  <si>
    <t>・珪藻綱 Bacillaria paxillifer は従来シノニムである Bacillaria paradoxa とされていたが、本結果では Bacillaria paxillifer を採用した。</t>
    <rPh sb="28" eb="30">
      <t>ジュウライ</t>
    </rPh>
    <rPh sb="66" eb="67">
      <t>ホン</t>
    </rPh>
    <rPh sb="67" eb="69">
      <t>ケッカ</t>
    </rPh>
    <rPh sb="95" eb="97">
      <t>サイヨウ掆뤪掆뤺掆륊掆륚掆륪掆륺掆릊掆릚掆릪掆릺掆맊掆맚掆맪掆맺掆먊掆먚掆먪掆먴掆멊掆멢掆멾掆몘掆몮掆뫈掆뫞掆뫶掆묐掆묤掆문掆뭈掆뭚掆뭬掆뮂掆뮞掆뮶掆믐掆믪掆믴掆밂掆밐掆밞掆밬掆밺掆뱈掆뱖掆뱢掆뱴掆_x0000__x0000__x0000__x0000__x0000_䀀怄ٲ`_x0000_똈Ħꏈ揭黠揭ᔘ揵ʢ⨠揵윴揺⪠揵ʢⲐ揵黠揭Ⲱ揵黠揭㋘揵۞㎐揵臐ʢ㏨揵ퟐ͟㘈揵⛸揱㛨揵舀ʢ㜈揵꫔揭㭐揵黠揭㯐揵ʢ㻠揵臨ʢ䃀揵ꎰ揭䋐揵꫔揭䋰揵揻讔揵ꎰ揭谰揵着ʢꚤ揵꫔揭Ꜹ揵ꎰ揭Ꞙ揵ꎰ揭괈揾ꎰ揭괈揾黠揭_x0000__x0000__x0000__x0000__x0000_䀀怄ٲ`_x0000_밈Ħ䷀捭¸_x0000_ٯ_x0001__x0000__x0001__x0000_剆捭掌ٯ_x0001__x0000__x0001__x0000_囼捭掌ٯ_x0001__x0000__x0001__x0000_圤捭掌ٯ_x0001__x0000__x0001__x0000_坌捭掌ٯ_x0001__x0000__x0001__x0000_坴捭掌ٯ_x0001__x0000__x0001__x0000_垜捭掌ٯ_x0001__x0000__x0001__x0000_埄捭掌ٯ_x0001__x0000__x0001__x0000_埦捭掌ٯ_x0001__x0000__x0001__x0000_堒捭掌ٯ_x0001__x0000__x0001__x0000_堒捭窰ƪٯ_x0001__x0000__x0001__x0000__x0000__x0000_嚬捭ᛐ܃吀۠_x0001__x0000__x0001__x0000_囔捭_x0000__x0000_各۠_x0001__x0000__x0001__x0000_囼捭_x0000__x0000_合۠_x0001__x0000__x0001__x0000_圤捭_x0000__x0000_同۠_x0001__x0000__x0001__x0000_坌捭_x0000__x0000_吐۠_x0001__x0000__x0001__x0000_坴捭_x0000__x0000_吔۠_x0001__x0000__x0001__x0000_垜捭_x0000__x0000_吘۠_x0001__x0000__x0001__x0000_埄捭_x0000__x0000_吜۠_x0001__x0000__x0001__x0000_埦捭_x0000__x0000_吠۠_x0001__x0000__x0001__x0000_堒捭_x0000__x0000_吤۠_x0001__x0000__x0001__x0000__x0001__x0000__x0000__x0000__x0000__x0000__x0000__x0000__x0000__x0000__x0000__x0000_벘掆벨掆벸掆볈掆볘掆볨掆본掆봈掆봘掆봨掆봸掆뵈掆뵘掆뵨掆뵸掆불掆붘掆붨掆붸掆뷈掆뷒掆뷨掆븀掆븜掆븶掆빌掆빦掆빼掆뺔掆뺮掆뻂掆뻖掆뻦掆뻸掆뼊掆뼠掆뼼掆뽔掆뽮掆뾈掆뾒掆뾠掆뾮掆뾼掆뿊掆뿘掆뿦掆뿴掆쀀掆쀒掆推推推推推推ꘐ揱_x0006__x0000__x0000__x0000__x0015__x0000__x0006__x0000__x0000__x0000__x0015__x0000__x0000__x0000__x0000__x0000__xFFFF__xFFFF__x0000__x0000__x0000__x0000__x0000__x0000__x0000__x0000__x0000__x0000__x0000__x0000__x0000__x0000__x0000__x0000__x001C__x0000__x0006__x0000__x000C__x0000__x001F_螐Έૠɀ_x0000__x0000_ഀ܉Ỡ԰฀܉_x0000__x0000_	_x0000__x0003__x0000_	_x0000__x0003__x0000__x0001__x0000_č_x0000__xFFFF__xFFFF__xFFFF__xFFFF__x0001__x0000__x0001__x0000__x0000__x0000__x0000__x0000__x0000__x0000__x0000__x0000__x0000__x0000__x0000__x0000__x0000__x0000__x0000__x0000__x0000__x0000__x0002__x0000_̰_x0000__x0014__x0000__x0017__x0000_`_x0000__x0000__x0000_・珪藻綱 Bacillaria paxilliferハシノニムデアルAtteya zachariasiiトサレテイタガ、本結果デハAcanthoceras zachariasiiヲ採用シタ。_x0000__x0000__x0000__x0000__x0000__x0000__x0000__x0000__x0000__x0000_䀀␄Ӯ`_x0000__x0000__x0000_揻揻_x0000__x0000__x0000__x0000__x0000_䀀怀ٲ_x0000__x0000__x0000__x0000_慀܈慀܈_x0000__x0000__x0001__x0000__x0000__x0000__x0014__x0000_䨀ذ誀ܝ_x0000__x0000__x0014__x0000_㌠܈ꭄ揎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䀀怄ٲ`_x0000__x0000__x0000__x0000__x0000__x0000__x0000__x0000__x0000__x0000__x0000__x0000__x0000__x0000__x0000__x0000__x0000__x0000__x0000__x0000__x0000__x0000__x0000__x0000__x0000__x0000__x0000__x0000__x0000__x0000__x0000__x0000__x0000__x0000__x0000_TcidString_x0000__x0000__x0000__x0000_ζ_x0000__x0000__x000B__x0000_⓰揱_x0000__x0000__x0000__x0000_ζ_x0000__x0000__x000B__x0000_댐揭_x0000__x0000__x0000__x0000_ζ_x0000__x0000__x000B__x0000_윴揺_x0000__x0000__x0000__x0000_ζ_x0000__x0000__x000B__x0000_⛠揱_x0000__x0000__x0000__x0000__x0000__x0000__x0000__x0000_ζ_x0000__x0000__x000B__x0000_⛸揱_x0000__x0000__x0000__x0000_ζ_x0000__x0000__x000B__x0000_✐揱_x0000__x0000__x0000__x0000_ζ_x0000__x0000__x000B__x0000_᜸揼_x0000__x0000__x0000__x0000_ζ_x0000__x0000__x000B__x0000_✨揱_x0000__x0000__x0000__x0000_ζ_x0000__x0000__x000B__x0000_❀揱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ζ_x0000__x0000__x0000__x0000__x0000__x0000__x0000__x0000_ζ_x0000__x0000__x000B__x0000_ζ_x0000__x0000__x0000__x0000_ζ_x0000__x0000__x000B__x0000_ζ_x0000__x0000__x0000__x0000_ζ_x0000__x0000__x000B__x0000_ζ_x0000__x0000__x0000__x0000_ζ_x0000__x0000__x000B__x0000_￨ζ_x0000__x0000__x0000__x0000_￐ζ_x0000__x0000__x000B__x0000_ﾸζ_x0000__x0000__x0000__x0000__x0000__x0000__x0000__x0000_ﾠζ_x0000__x0000__x000B__x0000_ネζ_x0000__x0000__x0000__x0000_ーζ_x0000__x0000__x000B__x0000_ｘζ_x0000__x0000__x0000__x0000_｀ζ_x0000__x0000__x000B__x0000_Ｈζ_x0000__x0000__x0000__x0000_０ζ_x0000__x0000__x000B__x0000_ﻸζ_x0000__x0000__x0000__x0000_ﻠζ_x0000__x0000__x000B__x0000_ﻈζ_x0000__x0000__x0000__x0000__x0000__x0000__x0000__x0000_ﺰζ_x0000__x0000__x000B__x0000_ﺘζ_x0000__x0000__x0000__x0000_ﺀζ_x0000__x0000__x000B__x0000_﹨ζ_x0000__x0000__x0000__x0000_﹐ζ_x0000__x0000__x000B__x0000_︸ζ_x0000__x0000__x0000__x0000_︠ζ_x0000__x0000__x000B__x0000_︈ζ_x0000__x0000__x0000__x0000_ﷰζ_x0000__x0000__x000B__x0000_﷘ζ_x0000__x0000__x0000__x0000__x0000__x0000__x0000__x0000_ﷀζ_x0000__x0000__x000B__x0000_ﶨζ_x0000__x0000__x0000__x0000_﶐ζ_x0000__x0000__x000B__x0000_ﵸζ_x0000__x0000__x0000__x0000_ﵠζ_x0000__x0000__x000B__x0000_﵈ζ_x0000__x0000__x0000__x0000_ﴰζ_x0000__x0000__x000B__x0000_ﴘζ_x0000__x0000__x0000__x0000_ﴀζ_x0000__x0000__x000B__x0000_ﳨζ_x0000__x0000__x0000__x0000__x0000__x0000__x0000__x0000_ﳐζ_x0000__x0000__x000B__x0000_ﲸζ_x0000__x0000__x0000__x0000_ﲠζ_x0000__x0000__x000B__x0000_ﲈζ_x0000__x0000__x0000__x0000_ﱰζ_x0000__x0000__x000B__x0000_ﱘζ_x0000__x0000__x0000__x0000_ﱀζ_x0000__x0000__x000B__x0000_ﰨζ_x0000__x0000__x0000__x0000_ﰐζ_x0000__x0000__x000B__x0000_ﯸζ_x0000__x0000__x0000__x0000__x0000__x0000__x0000__x0000_ﯠζ_x0000__x0000__x000B__x0000_﯈ζ_x0000__x0000__x0000__x0000_ﮰζ_x0000__x0000__x000B__x0000_ﮘζ_x0000__x0000__x0000__x0000_ﮀζ_x0000__x0000__x000B__x0000_ﭨζ_x0000__x0000__x0000__x0000_ﭐζ_x0000__x0000__x000B__x0000_טּζ_x0000__x0000__x0000__x0000_ﬠζ_x0000__x0000__x000B__x0000_﬈ζ_x0000__x0000__x0000__x0000__x0000__x0000__x0000__x0000_﫰ζ_x0000__x0000__x000B__x0000_齃ζ_x0000__x0000__x0000__x0000_變ζ_x0000__x0000__x000B__x0000_直ζ_x0000__x0000__x0000__x0000_敖ζ_x0000__x0000__x000B__x0000_喝ζ_x0000__x0000__x0000__x0000_褐ζ_x0000__x0000__x000B__x0000_煮ζ_x0000__x0000__x0000__x0000_侮ζ_x0000__x0000__x000B__x0000_礼ζ_x0000__x0000__x0000__x0000__x0000__x0000__x0000__x0000_切ζ_x0000__x0000__x000B__x0000_裡ζ_x0000__x0000_揭扨ヌ½_x001C_ಠӯ錀 ⴏ_x0000_揭戠ヌ_x0019__x000C_ൠӯ耰_x0010_ࢌ_x0000_ﮬ凰㶬ヌ_x0000__x0000_⤀チ_x0004__x0000__x0000__x0000_舴΋舴΋舴΋舴΋舴΋_x0000__x0000__x0000__x0000__x0000__x0000__x0002__x0000__x0000__x0000_햰ӯ�_xFFFF_H؁￼_xFFFF__x0000__x0000__x0000__x0000__x0003__x0000_ꪠ҇_x0000__x0000__x0000__x0000__x0014__x0000__x0007__x0000__x0000__x0000_ÿ_x0000__x0000__x0000__x0000__x0000__x0002__x0000__x0000__x0000_혘ӯ�_xFFFF_A؁￼_xFFFF__x0000__x0000_ζ_x0000__x0000_0_x0000_͟_x0000__x0000__x0000__x0000__x0000__x0000_=_x0000_࿨Ӳ_x0000__x0000_@_x0000_ζ_x0000__x0000__x0014__x0000__x0007__x0000__x0000__x0000_ÿ_x0000__x0000__x0000__x0000__x0000_ﮬ凰㶬ヌ_x0000__x0000_⤀チ_x0004__x0000__x0000__x0000_TcidName_x0000__x0000__x0000__x0000_OutSource_x0000__x0000__x0000__x0000__x0000__x0000__x0000_龐⿑_x0001__x0000__x0000__x0000_룀ӱ_x0000_Ӳ_x0000__x0000_IsFishbowl_x0000__x0000_HelpIDFiles_x0000__x0011_─_x0005__x0000__x0005__x0000_쀃쀋မཬᯈ䈵_x0011_─_x0004__x0000__x0004__x0000_쀃쀋မཬ_x0000__x0000__x0000__x0000__x0000__x0000__x0001__x0000_2_x0000_2_x0000__x0004__x0000__x0004__x0000_ᯈ䈵=_x0000_ະӲ_x0000__x0000_@_x0000_❀揱_x0000__x0000_ﮬ凰Ξ_x0004__x0000_Ξ_x001C__x0000_⤀チ훘揱_x0002__x0000_㕲㐱_x0002__x0000__x0001__x0000_鏠_x0004__x0002__x0000__x0003__x0000__x0004__x0001_鮐ܑ_x0000__x0000_f)_x0000__x0000__x0000__x0000_Ꮠ揵베Ģ_x0001__x0000_Ᏸ揵벜Ģ_x0001__x0000_਀ఋ܉_x0001__x0000_欨_x0000_䝰_x0000__x000B__x0000_
Print_Area_x0000_龐⿑_x0001__x0000__x0000__x0000_뤀ӱ_x0000_Ӳ_x0000__x0000__x0000__x0000__x0000__x0000__x0000__x0000__x0000__x0000__x0000__x0000__x0000__x0000__x0000__x0000__x0000__x0000_
Print_Area_x0000_龐⿑_x0001__x0000__x0000__x0000_륀ӱ_x0000_Ӳ_x0000__x0000_並ベテ​​比較(&amp;B)_x0000_
Print_Area_x0000_龐⿑_x0001__x0000__x0000__x0000_릀ӱ_x0000_Ӳ_x0000__x0000__x0000__x0000__x0000__x0000_Ᏸ揵藰ʢ揻ꔀ·ᓜ揵藘ʢ
Print_Area_x0000_龐⿑_x0001__x0000__x0000__x0000_맀ӱ_x0000_Ӳ_x0000__x0000_⪠揵絈ʢⲐ揵黠揭⾀揵꫔揭IsVisible_x0000_숀ӱ_x0000__x0000__x0000__x0000__x0011_─_x0006__x0000__x0006__x0000_쀃쀋မཬ_x0000__x0000_ShowLabel_x0000__x0000__x0000_㯐揵౬Ӯ_x0002__x0000_㻠揵రӮ_x0005__x0000_DataContext_x0000_ActivePlace_x0000__x0000__x0000__x0000__x0000_FSControls_x0000__x0000_TcidName_x0000__x0000__x0000__x0000_Application_x0000_OutSpace_x0000__x0000__x0000__x0000_=_x0000_ຘӲ_x0000__x0000_@_x0000_ζ_x0000__x0000__x0000__x0000__x0000__x0000_⹄ӱ⼄ӱ⼄ӱ〄ӱツӱツӱ_x0001__x0000__x0000__x0000__x0000__x0000__x0000__x0000_陀Ģ_x0000__x0000_ﮬ凰㶬ヌ_x0000__x0000_⤀チ_x0004__x0000__x0000__x0000_=_x0000_෰Ӳ_x0000__x0000_@_x0000_❀揱_x0000__x0000__x0000__x0000__x0000__x0000__x0000__x0000__x0000__x0000__x0000__x0000__x0000__x0000__x0000__x0000__x0000__x0000_谰揵딀҇_x0002__x0000_ꚤ揵벨Ģ_x0001__x0000_=_x0000_ൠӲ_x0000__x0000_@_x0000_❀揱_x0000__x0000_㪰Ξ_xDAB0_ӯ_xDE00_܉꒘ӯ_x0000__x0000__x0000__x0000_ACROBAT_3D_x0000__x0000_=_x0000_೐Ӳ_x0000__x0000_@_x0000_❀揱_x0000__x0000__x0000__x0000__x0000__x0000_랄函ꖐӯᄀӱ가Οᄐӱ_x0000__x0000_SlabStyle_x0000__x0000__x0000_=_x0000_ీӲ_x0000__x0000_@_x0000_❀揱_x0000__x0000_Ⲱ揵黠揭㎰揵ʢ㟨揵꫔揭끘揵벬Ģ_x0001__x0000_끴揵벤Ģ_x0001__x0000__x0000__x0000__x0000__x0000_㴐揜_x0001__x0000__x0000__x0000__xDC48_揵_x0000__x0000__x0000__x0000__x0014__x0000__x0007__x0000__x0000__x0000__x0000__x0000__x0000__x0000__x0000__x0000_ꚤ揵벰Ģ_x0001__x0000_nt_x0000__xFFFF__x0000__x0000_Ᏸ揵藰ʢ揻꘸·ᓜ揵藘ʢ튤揵벴Ģ_x0001__x0000_ab_x0000__x0000__x0000__x0000__x0000__x0000__x0000__x0000_䅀揵벸Ģ_x0001__x0000_br_x0000__x0000__x0000__x0000_괈揺변Ģ_x0001__x0000_괨揺벼Ģ_x0001__x0000_Ᏸ揵별Ģ_x0001__x0000_hi_x0000__x0000__x0000__x0000_诤揵딈҇_x0002__x0000_ng_x0000__x0000__x0000__x0000_㺀揵෠Ӯ_x0003__x0000_㻠揵ුӮ_x0001__x0000__x0000__x0000__x0000__x0000_Ᏸ揵볈Ģ_x0001__x0000_mr_x0000__x0000__x0000__x0000_Ᏸ揵볌Ģ_x0001__x0000_da_x0000__x0000__x0000__x0000_鰌揵ៀӱ_x0004__x0000_Ᏸ揵_xDCC8_ӯ_x0006__x0000_⧰揵㎰揵躨揵䋰揵䌐揵_x0002__x0000_㭐揵ᒬӮ_x0001__x0000_㯐揵ᒸӮ_x0001__x0000__x0000__x0000__x0000__x0000_㺀揵ᓐӮ_x0001__x0000_㺠揵ᓜӮ_x0001__x0000_❨揵ᓴӮ_x0001__x0000_⦘揵ᓨӮ_x0001__x0000_ﮬ凰_x0006__x0000__x0004_桁区切リ_x0000__x0000__x0000_ﮬ凰_x0007__x0000__x0005_見出シ 1_x0000__x0000_ﮬ凰_x0007__x0000__x0005_見出シ 2_x0000__x0000__x0000__x0000__x0000__x0000_랄函콨⿐ቄӱꥤ҇_xFFFF__xFFFF_ቐӱ_x0000__x0000__x0000__x0000__x0000__x0000__x0000__x0000__x0000__x0000__x0000__x0000_ﮬ凰虀۠_x0004__x0000_ኔӱ_x0004__x0000_⤀チﮬ凰勔Ο_xFFFF__xFFFF__x0004__x0000__x0000__x0000__x0000__x0000_ﮬ凰㶬ヌ_x0000__x0000_⤀チ_x0004__x0000__x0000__x0000__x0000__x0000__x0000__x0000_ﮬ凰ዀӱ_x0004__x0000_ኴӱ_x0001__x0000_⤀チﮬ凰⒴Ο_xFFFF__xFFFF__xFFFF__xFFFF__x0000__x0000__x0000__x0000_ﮬ凰ዠӱ_x0004__x0000_ዔӱ_x0001__x0000_⤀チﮬ凰匤Ο_xFFFF__xFFFF__xFFFF__xFFFF__x0000__x0000__x0000__x0000__x0000__x0000__x0000__x0000__x0000__x0000__x0000__x0000__x0000__x0000__x0000__x0000__x0000__x0000__x0000__x0000_ﮬ凰_x0000__x0000__x0004__x0000_ጄӱ_x0000__x0000_⤀チﮬ凰_x0000__x0000__x0004__x0000_ጔӱ_x0000__x0000_⤀チﮬ凰࢐ƪ_x0004__x0000_ጤӱ_x0001__x0000_⤀チ_x0003__x0000__x0003__x0000__x0004__x0001_፰ӱ_x0000__x0000__x0000__x0000__x0001__x0000__x0001__x0000__x0004__x0001_버Ģ_x0000__x0000__x0000__x0000__x0000__x0000__x0000__x0000_砂԰䴈ƪ쀐ذ_x0000__x0000__x0000__x0000_Ľ_x0000_͘揳_x0001__x0000_뎀ӯ_x0000__x0000__x0000__x0000__x0000__x0000_͘揳_x0001__x0000_됀ӯ_x0000__x0000__x0000__x0000__x0000__x0000_͘揳_x0001__x0000_뒀ӯ_x0000__x0000__x0000__x0000__x0000__x0000_¸揳¨揳_x0001__x0000__x0003__x0000_뎀ӯ_x0000__x0000__x0000__x0000__x0000__x0000__x0000__x0000__x0000__x0000__x0003__x0000_ꩠ҇_x0000__x0000__x0000__x0000_¸揳¨揳_x0001__x0000__x0003__x0000_됀ӯ_x0000__x0000__x0000__x0000__x0000__x0000__x0003__x0000_ꪀ҇_x0000__x0000__x0000__x0000_¸揳¨揳_x0001__x0000__x0003__x0000_뒀ӯ_x0000__x0000_ﮬ凰_x0007__x0000__x0005_見出シ 3_x0000__x0000__x0000__x0000__x0000__x0000_揭_x0001__x0000__x0016__x0001_ӯ_x0001_Ё칈҇_x0001__x0000_⤐͵_x0001__x0000__x0000__x0000__x0000__x0000__x0000__x0000__x0003__x0000_揭揭揭揭枀Ɓ_x0000__x0000__x0001__x0000__x0000__x0000__x0000__x0000_甲_x0006__x0000__x0000_듐揭_x0001__x0000__x0016__x0001_ӯ_x0002_Ѐ츘҇_x0001__x0000_⣀͵_x0001__x0000__x0000__x0000__x0000__x0000__x0000__x0000__x0003__x0000_뒈揭둠揭둄揭돈揭枀Ɓ_x0000__x0000__x0001__x0000__x0000__x0000__x0000__x0000_甲_x0006__x0000__x0000_깸揙_x0001__x0000__x0016__x0001_ӯ_x0002_Ѐ칠҇态_x0000_⟐͵_x0001__x0000__x0000__x0000__x0000__x0000__x0000__x0000__x0003__x0000_기揙금揙귬揙군揙枀Ɓ_x0000__x0000__x0001__x0000__x0000__x0000__x0000__x0000_甲_x0006__x0000__x0000_듐揭_x0001__x0000__x0016__x0001_ӯ_x0003_Ё㘀҄_x0001__x0000_⣀͵_x0001__x0000__x0000__x0000__x0000__x0000__x0000__x0000__x0003__x0000_뒈揭둠揭둄揭돈揭枀Ɓ_x0000__x0000__x0001__x0000__x0000__x0000__x0000__x0000_甲_x0006__x0000__x0000_揭_x0001__x0000__x0016__x0001_ӯ_x0001_Ё캰҇_x0001__x0000_⤐͵_x0001__x0000__x0000__x0000__x0000__x0000__x0000__x0000__x0003__x0000_揭揭揭揭枀Ɓ_x0000__x0000__x0001__x0000__x0000__x0000__x0000__x0000_甲_x0006__x0000__x0000_揭_x0001__x0000__x0016__x0001_ӯ_x0001_Ё컈҇_x0001__x0000_⤐͵_x0001__x0000__x0000__x0000__x0000__x0000__x0000__x0000__x0003__x0000_揭揭揭揭枀Ɓ_x0000__x0000__x0001__x0000__x0000__x0000__x0000__x0000_甲_x0006__x0000__x0000_揭_x0001__x0000__x0016__x0001_ӯ_x0001_Ё컠҇_x0001__x0000_⤐͵_x0001__x0000__x0000__x0000__x0000__x0000__x0000__x0000__x0003__x0000_揭揭揭揭枀Ɓ_x0000__x0000__x0001__x0000__x0000__x0000__x0000__x0000_甲_x0006__x0000__x0000_揭_x0001__x0000__x0016__x0001_ӯ_x0001_Ё케҇_x0001__x0000_⤐͵_x0001__x0000__x0000__x0000__x0000__x0000__x0000__x0000__x0003__x0000_揭揭揭揭枀Ɓ_x0000__x0000__x0001__x0000__x0000__x0000__x0000__x0000_甲_x0006__x0000__x0000_揭_x0001__x0000__x0016__x0001_ӯ_x0001_Ё켘҇_x0001__x0000_⤐͵_x0001__x0000__x0000__x0000__x0000__x0000__x0000__x0000__x0003__x0000_揭揭揭揭枀Ɓ_x0000__x0000__x0001__x0000__x0000__x0000__x0000__x0000_甲_x0006__x0000__x0000_揭_x0001__x0000__x0016__x0001_ӯ_x0001_Ё켰҇_x0001__x0000_⤐͵_x0001__x0000__x0000__x0000__x0000__x0000__x0000__x0000__x0003__x0000_揭揭揭揭枀Ɓ_x0000__x0000__x0001__x0000__x0000__x0000__x0000__x0000_甲_x0006__x0000__x0000_揭_x0001__x0000__x0016__x0001_ӯ_x0001_Ё캀҇_x0001__x0000_⤐͵_x0001__x0000__x0000__x0000__x0000__x0000__x0000__x0000__x0003__x0000_揭揭揭揭枀Ɓ_x0000__x0000__x0001__x0000__x0000__x0000__x0000__x0000_甲_x0006__x0000__x0000_듐揭_x0001__x0000__x0016__x0001_ӯ_x0002_Ѐ콈҇_x0001__x0000_⣀͵_x0001__x0000__x0000__x0000__x0000__x0000__x0000__x0000__x0003__x0000_뒈揭둠揭둄揭돈揭枀Ɓ_x0000__x0000__x0001__x0000__x0000__x0000__x0000__x0000_甲_x0006__x0000__x0000_揭_x0001__x0000__x0016__x0001_ӯ_x0001_Ё콠҇态_x0000_⤐͵_x0001__x0000__x0000__x0000__x0000__x0000__x0000__x0000__x0003__x0000_揭揭揭揭枀Ɓ_x0000__x0000__x0001__x0000__x0000__x0000__x0000__x0000_甲_x0006__x0000__x0000_듐揭_x0001__x0000__x0016__x0001_ӯ_x0003_Ё㛰҄_x0001__x0000_⣀͵_x0001__x0000__x0000__x0000__x0000__x0000__x0000__x0000__x0003__x0000_뒈揭둠揭둄揭돈揭枀Ɓ_x0000__x0000__x0001__x0000__x0000__x0000__x0000__x0000_甲_x0006__x0000__x0000_揭_x0001__x0000__x0016__x0001_ӯ_x0002_Ѐ퀘ӯ냘҇倀Ο_x0001__x0000__x0000__x0000__x0000__x0000__x0000__x0000__x0003__x0000_揭揭揭揭枀Ɓ_x0000__x0000__x0001__x0000__x0000__x0000__x0000__x0000_甲_x0006__x0000__x0000_揭_x0001__x0000__x0016__x0001_ӯ_x0002_Ѐ퀰ӯ냠҇倀Ο_x0001__x0000__x0000__x0000__x0000__x0000__x0000__x0000__x0003__x0000_揭揭揭揭枀Ɓ_x0000__x0000__x0001__x0000__x0000__x0000__x0000__x0000_甲_x0006__x0000__x0000_揭_x0001__x0000__x0016__x0001_ӯ_x0002_Ѐ큈ӯ냨҇倀Ο_x0001__x0000__x0000__x0000__x0000__x0000__x0000__x0000__x0003__x0000_揭揭揭揭枀Ɓ_x0000__x0000__x0001__x0000__x0000__x0000__x0000__x0000_甲_x0006__x0000__x0000_揭_x0001__x0000__x0016__x0001_ӯ_x0002_Ѐ큠ӯ냰҇倀Ο_x0001__x0000__x0000__x0000__x0000__x0000__x0000__x0000__x0003__x0000_揭揭揭揭枀Ɓ_x0000__x0000__x0001__x0000__x0000__x0000__x0000__x0000_甲_x0006__x0000__x0000_揭_x0001__x0000__x0016__x0001_ӯ_x0002_Ѐ킀ӯ냸҇倀Ο_x0001__x0000__x0000__x0000__x0000__x0000__x0000__x0000__x0003__x0000_揭揭揭揭枀Ɓ_x0000__x0000__x0001__x0000__x0000__x0000__x0000__x0000_甲_x0006__x0000__x0000_揭_x0001__x0000__x0016__x0001_ӯ_x0002_Ѐ킘ӯ넀҇倀Ο_x0001__x0000__x0000__x0000__x0000__x0000__x0000__x0000__x0003__x0000_揭揭揭揭枀Ɓ_x0000__x0000__x0001__x0000__x0000__x0000__x0000__x0000_甲_x0006__x0000__x0000_揭_x0001__x0000__x0016__x0001_ӯ_x0002_Ѐ킰ӯ너҇倀Ο_x0001__x0000__x0000__x0000__x0000__x0000__x0000__x0000__x0003__x0000_揭揭揭揭枀Ɓ_x0000__x0000__x0001__x0000__x0000__x0000__x0000__x0000_甲_x0006__x0000__x0000_揭_x0001__x0000__x0016__x0001_ӯ_x0002_Ѐ탈ӯ널҇倀Ο_x0001__x0000__x0000__x0000__x0000__x0000__x0000__x0000__x0003__x0000_揭揭揭揭枀Ɓ_x0000__x0000__x0001__x0000__x0000__x0000__x0000__x0000_甲_x0006__x0000__x0000_揭_x0001__x0000__x0016__x0001_ӯ_x0002_Ѐ탠ӯ넘҇倀Ο_x0001__x0000__x0000__x0000__x0000__x0000__x0000__x0000__x0003__x0000_揭揭揭揭枀Ɓ_x0000__x0000__x0001__x0000__x0000__x0000__x0000__x0000_甲_x0006__x0000__x0000_揭_x0001__x0000__x0016__x0001_ӯ_x0002_Ѐ턀ӯ넠҇倀Ο_x0001__x0000__x0000__x0000__x0000__x0000__x0000__x0000__x0003__x0000_揭揭揭揭枀Ɓ_x0000__x0000__x0001__x0000__x0000__x0000__x0000__x0000_甲_x0006__x0000__x0000_揭_x0001__x0000__x0016__x0001_ӯ_x0002_Ѐ턘ӯ넨҇倀Ο_x0001__x0000__x0000__x0000__x0000__x0000__x0000__x0000__x0003__x0000_揭揭揭揭枀Ɓ_x0000__x0000__x0001__x0000__x0000__x0000__x0000__x0000_甲_x0006__x0000__x0000_揭_x0001__x0000__x0016__x0001_ӯ_x0002_Ѐ터ӯ넰҇倀Ο_x0001__x0000__x0000__x0000__x0000__x0000__x0000__x0000__x0003__x0000_揭揭揭揭枀Ɓ_x0000__x0000__x0001__x0000__x0000__x0000__x0000__x0000_甲_x0006__x0000__x0000_揭_x0001__x0000__x0016__x0001_ӯ_x0002_Ѐ텈ӯ넸҇倀Ο_x0001__x0000__x0000__x0000__x0000__x0000__x0000__x0000__x0003__x0000_揭揭揭揭枀Ɓ_x0000__x0000__x0001__x0000__x0000__x0000__x0000__x0000_甲_x0006__x0000__x0000_揭_x0001__x0000__x0016__x0001_ӯ_x0002_Ѐ텠ӯ녀҇倀Ο_x0001__x0000__x0000__x0000__x0000__x0000__x0000__x0000__x0003__x0000_揭揭揭揭枀Ɓ_x0000__x0000__x0001__x0000__x0000__x0000__x0000__x0000_甲_x0006__x0000__x0000_揭_x0001__x0000__x0016__x0001_ӯ_x0002_Ѐ톀ӯ녈҇倀Ο_x0001__x0000__x0000__x0000__x0000__x0000__x0000__x0000__x0003__x0000_揭揭揭揭枀Ɓ_x0000__x0000__x0001__x0000__x0000__x0000__x0000__x0000_甲_x0006__x0000__x0000_揭_x0001__x0000__x0016__x0001_ӯ_x0002_Ѐ톘ӯ념҇倀Ο_x0001__x0000__x0000__x0000__x0000__x0000__x0000__x0000__x0003__x0000_揭揭揭揭枀Ɓ_x0000__x0000__x0001__x0000__x0000__x0000__x0000__x0000_甲_x0006__x0000__x0000_揭_x0001__x0000__x0016__x0001_ӯ_x0002_Ѐ톰ӯ녘҇倀Ο_x0001__x0000__x0000__x0000__x0000__x0000__x0000__x0000__x0003__x0000_揭揭揭揭枀Ɓ_x0000__x0000__x0001__x0000__x0000__x0000__x0000__x0000_甲_x0006__x0000__x0000_揭_x0001__x0000__x0016__x0001_ӯ_x0002_Ѐ퇈ӯ녠҇倀Ο_x0001__x0000__x0000__x0000__x0000__x0000__x0000__x0000__x0003__x0000_揭揭揭揭枀Ɓ_x0000__x0000__x0001__x0000__x0000__x0000__x0000__x0000_甲_x0006__x0000__x0000_揭_x0001__x0000__x0016__x0001_ӯ_x0002_Ѐ퇠ӯ녨҇倀Ο_x0001__x0000__x0000__x0000__x0000__x0000__x0000__x0000__x0003__x0000_揭揭揭揭枀Ɓ_x0000__x0000__x0001__x0000__x0000__x0000__x0000__x0000_甲_x0006__x0000__x0000_揭_x0001__x0000__x0016__x0001_ӯ_x0002_Ѐ툀ӯ녰҇倀Ο_x0001__x0000__x0000__x0000__x0000__x0000__x0000__x0000__x0003__x0000_揭揭揭揭枀Ɓ_x0000__x0000__x0001__x0000__x0000__x0000__x0000__x0000_甲_x0006__x0000__x0000_揭_x0001__x0000__x0016__x0001_ӯ_x0002_Ѐ툘ӯ노҇倀Ο_x0001__x0000__x0000__x0000__x0000__x0000__x0000__x0000__x0003__x0000_揭揭揭揭枀Ɓ_x0000__x0000__x0001__x0000__x0000__x0000__x0000__x0000_甲_x0006__x0000__x0000_揭_x0001__x0000__x0016__x0001_ӯ_x0002_Ѐ툰ӯ놀҇倀Ο_x0001__x0000__x0000__x0000__x0000__x0000__x0000__x0000__x0003__x0000_揭揭揭揭枀Ɓ_x0000__x0000__x0001__x0000__x0000__x0000__x0000__x0000_甲_x0006__x0000__x0000_揭_x0001__x0000__x0016__x0001_ӯ_x0002_Ѐ퉈ӯ놈҇倀Ο_x0001__x0000__x0000__x0000__x0000__x0000__x0000__x0000__x0003__x0000_揭揭揭揭枀Ɓ_x0000__x0000__x0001__x0000__x0000__x0000__x0000__x0000_甲_x0006__x0000__x0000_揭_x0001__x0000__x0016__x0001_ӯ_x0002_Ѐ퉠ӯ놐҇倀Ο_x0001__x0000__x0000__x0000__x0000__x0000__x0000__x0000__x0003__x0000_揭揭揭揭枀Ɓ_x0000__x0000__x0001__x0000__x0000__x0000__x0000__x0000_甲_x0006__x0000__x0000_揭_x0001__x0000__x0016__x0001_ӯ_x0002_Ѐ튀ӯ놘҇倀Ο_x0001__x0000__x0000__x0000__x0000__x0000__x0000__x0000__x0003__x0000_揭揭揭揭枀Ɓ_x0000__x0000__x0001__x0000__x0000__x0000__x0000__x0000_甲_x0006__x0000__x0000_揭_x0001__x0000__x0016__x0001_ӯ_x0002_Ѐ튘ӯ놠҇倀Ο_x0001__x0000__x0000__x0000__x0000__x0000__x0000__x0000__x0003__x0000_揭揭揭揭枀Ɓ_x0000__x0000__x0001__x0000__x0000__x0000__x0000__x0000_甲_x0006__x0000__x0000_揭_x0001__x0000__x0016__x0001_ӯ_x0002_Ѐ튰ӯ놨҇倀Ο_x0001__x0000__x0000__x0000__x0000__x0000__x0000__x0000__x0003__x0000_揭揭揭揭枀Ɓ_x0000__x0000__x0001__x0000__x0000__x0000__x0000__x0000_甲_x0006__x0000__x0000_揭_x0001__x0000__x0016__x0001_ӯ_x0002_Ѐ틈ӯ놰҇倀Ο_x0001__x0000__x0000__x0000__x0000__x0000__x0000__x0000__x0003__x0000_揭揭揭揭枀Ɓ_x0000__x0000__x0001__x0000__x0000__x0000__x0000__x0000_甲_x0006__x0000__x0000__x0000__x0000__x0000__x0000__x0000__x0000__x0000__x0000__x0000__x0000__x0000__x0000__x0000__x0000__x0000__x0000__x0000__x0000__x0000__x0000__x0000__x0000__x0000__x0000__x0000__x0000__x0000__x0000__x0000__x0000__x0000__x0000_揭_x0001__x0000__x0016__x0001_ӯ_x0002_Ѐ틠ӯ놸҇倀Ο_x0001__x0000__x0000__x0000__x0000__x0000__x0000__x0000__x0003__x0000_揭揭揭揭枀Ɓ_x0000__x0000__x0001__x0000__x0000__x0000__x0000__x0000_甲_x0006__x0000__x0000_揭_x0001__x0000__x0016__x0001_ӯ_x0002_Ѐ팀ӯ뇀҇倀Ο_x0001__x0000__x0000__x0000__x0000__x0000__x0000__x0000__x0003__x0000_揭揭揭揭枀Ɓ_x0000__x0000__x0001__x0000__x0000__x0000__x0000__x0000_甲_x0006__x0000__x0000_揭_x0001__x0000__x0016__x0001_ӯ_x0002_Ѐ팘ӯ뇈҇倀Ο_x0001__x0000__x0000__x0000__x0000__x0000__x0000__x0000__x0003__x0000_揭揭揭揭枀Ɓ_x0000__x0000__x0001__x0000__x0000__x0000__x0000__x0000_甲_x0006__x0000__x0000_揭_x0001__x0000__x0016__x0001_ӯ_x0002_Ѐ팰ӯ뇐҇倀Ο_x0001__x0000__x0000__x0000__x0000__x0000__x0000__x0000__x0003__x0000_揭揭揭揭枀Ɓ_x0000__x0000__x0001__x0000__x0000__x0000__x0000__x0000_甲_x0006__x0000__x0000_揭_x0001__x0000__x0016__x0001_ӯ_x0002_Ѐ퍈ӯ뇘҇倀Ο_x0001__x0000__x0000__x0000__x0000__x0000__x0000__x0000__x0003__x0000_揭揭揭揭枀Ɓ_x0000__x0000__x0001__x0000__x0000__x0000__x0000__x0000_甲_x0006__x0000__x0000_揭_x0001__x0000__x0016__x0001_ӯ_x0002_Ѐ퍠ӯ뇠҇倀Ο_x0001__x0000__x0000__x0000__x0000__x0000__x0000__x0000__x0003__x0000_揭揭揭揭枀Ɓ_x0000__x0000__x0001__x0000__x0000__x0000__x0000__x0000_甲_x0006__x0000__x0000_揭_x0001__x0000__x0016__x0001_ӯ_x0002_Ѐ펀ӯ뇨҇倀Ο_x0001__x0000__x0000__x0000__x0000__x0000__x0000__x0000__x0003__x0000_揭揭揭揭枀Ɓ_x0000__x0000__x0001__x0000__x0000__x0000__x0000__x0000_甲_x0006__x0000__x0000_揭_x0001__x0000__x0016__x0001_ӯ_x0002_Ѐ페ӯ뇰҇倀Ο_x0001__x0000__x0000__x0000__x0000__x0000__x0000__x0000__x0003__x0000_揭揭揭揭枀Ɓ_x0000__x0000__x0001__x0000__x0000__x0000__x0000__x0000_甲_x0006__x0000__x0000_揭_x0001__x0000__x0016__x0001_ӯ_x0002_Ѐ펰ӯ뇸҇倀Ο_x0001__x0000__x0000__x0000__x0000__x0000__x0000__x0000__x0003__x0000_揭揭揭揭枀Ɓ_x0000__x0000__x0001__x0000__x0000__x0000__x0000__x0000_甲_x0006__x0000__x0000_揭_x0001__x0000__x0016__x0001_ӯ_x0002_Ѐ폈ӯ눀҇倀Ο_x0001__x0000__x0000__x0000__x0000__x0000__x0000__x0000__x0003__x0000_揭揭揭揭枀Ɓ_x0000__x0000__x0001__x0000__x0000__x0000__x0000__x0000_甲_x0006__x0000__x0000_揭_x0001__x0000__x0016__x0001_ӯ_x0002_Ѐ폠ӯ눈҇倀Ο_x0001__x0000__x0000__x0000__x0000__x0000__x0000__x0000__x0003__x0000_揭揭揭揭枀Ɓ_x0000__x0000__x0001__x0000__x0000__x0000__x0000__x0000_甲_x0006__x0000__x0000_揭_x0001__x0000__x0016__x0001_ӯ_x0002_Ѐ퐀ӯ눐҇倀Ο_x0001__x0000__x0000__x0000__x0000__x0000__x0000__x0000__x0003__x0000_揭揭揭揭枀Ɓ_x0000__x0000__x0001__x0000__x0000__x0000__x0000__x0000_甲_x0006__x0000__x0000_揭_x0001__x0000__x0016__x0001_ӯ_x0002_Ѐ퐘ӯ눘҇倀Ο_x0001__x0000__x0000__x0000__x0000__x0000__x0000__x0000__x0003__x0000_揭揭揭揭枀Ɓ_x0000__x0000__x0001__x0000__x0000__x0000__x0000__x0000_甲_x0006__x0000__x0000_揭_x0001__x0000__x0016__x0001_ӯ_x0002_Ѐ퐰ӯ눠҇倀Ο_x0001__x0000__x0000__x0000__x0000__x0000__x0000__x0000__x0003__x0000_揭揭揭揭枀Ɓ_x0000__x0000__x0001__x0000__x0000__x0000__x0000__x0000_甲_x0006__x0000__x0000_揭_x0001__x0000__x0016__x0001_ӯ_x0002_Ѐ푈ӯ눨҇倀Ο_x0001__x0000__x0000__x0000__x0000__x0000__x0000__x0000__x0003__x0000_揭揭揭揭枀Ɓ_x0000__x0000__x0001__x0000__x0000__x0000__x0000__x0000_甲_x0006__x0000__x0000_揭_x0001__x0000__x0016__x0001_ӯ_x0002_Ѐ푠ӯ눰҇倀Ο_x0001__x0000__x0000__x0000__x0000__x0000__x0000__x0000__x0003__x0000_揭揭揭揭枀Ɓ_x0000__x0000__x0001__x0000__x0000__x0000__x0000__x0000_甲_x0006__x0000__x0000_揭_x0001__x0000__x0016__x0001_ӯ_x0002_Ѐ풀ӯ눸҇倀Ο_x0001__x0000__x0000__x0000__x0000__x0000__x0000__x0000__x0003__x0000_揭揭揭揭枀Ɓ_x0000__x0000__x0001__x0000__x0000__x0000__x0000__x0000_甲_x0006__x0000__x0000_揭_x0001__x0000__x0016__x0001_ӯ_x0002_Ѐ풘ӯ뉀҇倀Ο_x0001__x0000__x0000__x0000__x0000__x0000__x0000__x0000__x0003__x0000_揭揭揭揭枀Ɓ_x0000__x0000__x0001__x0000__x0000__x0000__x0000__x0000_甲_x0006__x0000__x0000_揭_x0001__x0000__x0016__x0001_ӯ_x0002_Ѐ풰ӯ뉈҇倀Ο_x0001__x0000__x0000__x0000__x0000__x0000__x0000__x0000__x0003__x0000_揭揭揭揭枀Ɓ_x0000__x0000__x0001__x0000__x0000__x0000__x0000__x0000_甲_x0006__x0000__x0000_揭_x0001__x0000__x0016__x0001_ӯ_x0002_Ѐ퓈ӯ뉐҇倀Ο_x0001__x0000__x0000__x0000__x0000__x0000__x0000__x0000__x0003__x0000_揭揭揭揭枀Ɓ_x0000__x0000__x0001__x0000__x0000__x0000__x0000__x0000_甲_x0006__x0000__x0000_揭_x0001__x0000__x0016__x0001_ӯ_x0002_Ѐ퓠ӯ뉘҇倀Ο_x0001__x0000__x0000__x0000__x0000__x0000__x0000__x0000__x0003__x0000_揭揭揭揭枀Ɓ_x0000__x0000__x0001__x0000__x0000__x0000__x0000__x0000_甲_x0006__x0000__x0000_揭_x0001__x0000__x0016__x0001_ӯ_x0002_Ѐ픀ӯ뉠҇倀Ο_x0001__x0000__x0000__x0000__x0000__x0000__x0000__x0000__x0003__x0000_揭揭揭揭枀Ɓ_x0000__x0000__x0001__x0000__x0000__x0000__x0000__x0000_甲_x0006__x0000__x0000_揭_x0001__x0000__x0016__x0001_ӯ_x0001_Ё◠͠_x0001__x0000_⤐͵_x0001__x0000__x0000__x0000__x0000__x0000__x0000__x0000__x0003__x0000_揭揭揭揭枀Ɓ_x0000__x0000__x0001__x0000__x0000__x0000__x0000__x0000_甲_x0006__x0000__x0000_揭_x0001__x0000__x0016__x0001_ӯ_x0001_Ё쾀҇_x0001__x0000_⤐͵_x0001__x0000__x0000__x0000__x0000__x0000__x0000__x0000__x0003__x0000_揭揭揭揭枀Ɓ_x0000__x0000__x0001__x0000__x0000__x0000__x0000__x0000_甲_x0006__x0000_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0001__x0000__x0016__x0001_怒ӯ_x0008_Ѐ燎ӯ뉸҇⤐͵_x0001__x0000__x0000__x0000__x0000__x0000__x0000__x0000__x0003__x0000_揭揭揭揭枀Ɓ_x0000__x0000__x0001__x0000__x0000__x0000__x0000__x0000_甲_x0006__x0000__x0000__x0000__x0000_⓰揱_x0000__x0000__x000E__x0000_ζ_x0000__x0000__x0010__x0000_ζ_x0000__x0000__x0012__x0000_ζ_x0000__x0000__x0013__x0000_뀈·_x0000__x0000__x0017__x0000_ζ_x0000__x0000__x001B__x0000_ζ_x0000__x0000__x001C__x0000_ζ_x0000__x0000__x0000__x0000_⓰揱_x0000__x0000__x000E__x0000_ζ_x0000__x0000__x0010__x0000_ζ_x0000__x0000__x0013__x0000_ζ_x0000__x0000__x0017__x0000_ζ_x0000__x0000__x001B__x0000_ζ_x0000__x0000__x001C__x0000_ζ_x0000__x0000__x0000__x0000__x0000__x0000__x0000__x0000_듐揭_x0001__x0000__x0016__x0001_婢ӯ_x0002_Ѐ혀ӯ늈҇⣀͵_x000B__x0000__x0000__x0000__x0000__x0000__x0000__x0000__x0003__x0000_뒈揭둠揭둄揭돈揭枀Ɓ_x0000__x0000__x0001__x0000__x0000__x0000__x0000__x0000__x0000__x0000_)_x0000_듐揭_x0001__x0000__x0016__x0001_﫠ӯ_x0002_Ѐ_xD9E0_ӯ느҇⣀͵_x000B__x0000__x0000__x0000__x0000__x0000__x0000__x0000__x0003__x0000_뒈揭둠揭둄揭돈揭枀Ɓ_x0000__x0000__x0001__x0000__x0000__x0000__x0000__x0000__x0000__x0000_)_x0000_N䐀_x0015__x0000_쀌ė଀௿ș_x0007__x001E_ᤀ㔈䐀_x0015__x0000_쀌̗⠀଀⧿଀ș_x0007__x001E_ᤀᄈ䐀_x0015__x0000_쀌ᡁᤀ̈∀ăᤀ̈䈀ă_x0000__x0000__x0000__x0000__x0000__x0000__x0000__x0000_N䐀 _x0000_쀌ė଀௿ș_x0007__x001E_ᤀ㔈䐀 _x0000_쀌̗⠀଀⧿଀ș_x0007__x001E_ᤀᄈ䐀 _x0000_쀌ᡁᤀ̈∀ăᤀ̈䈀ă_x0000__x0000__x0000__x0000__x0000__x0000__x0000__x0000_N䐀 _x0000_쀊ė଀௿ș_x0007__x001E_ᤀ㔈䐀 _x0000_쀊̗⠀଀⧿଀ș_x0007__x001E_ᤀᄈ䐀 _x0000_쀊ᡁᤀ̈∀ăᤀ̈䈀ă_x0000__x0000__x0000__x0000__x0000__x0000__x0000__x0000_듐揭_x0001__x0000__x0016__x0001_ﱠӯ_x0004_Ѐ㤀҄늸҇⣀͵_x000B__x0000__x0000__x0000__x0000__x0000__x0000__x0000__x0003__x0000_뒈揭둠揭둄揭돈揭枀Ɓ_x0000__x0000__x0001__x0000__x0000__x0000__x0000__x0000__x0000__x0000_=_x0000_N䐀_x0015__x0000_쀍ė଀௿ș_x0007__x001E_ᤀ㔈䐀_x0015__x0000_쀍̗⠀଀⧿଀ș_x0007__x001E_ᤀᄈ䐀_x0015__x0000_쀍ᡁᤀ̈∀ăᤀ̈䈀ă_x0000__x0000__x0000__x0000__x0000__x0000__x0000__x0000_N䐀_x0015__x0000_쀋ė଀௿ș_x0007__x001E_ᤀ㔈䐀_x0015__x0000_쀋̗⠀଀⧿଀ș_x0007__x001E_ᤀᄈ䐀_x0015__x0000_쀋ᡁᤀ̈∀ăᤀ̈䈀ă_x0000__x0000__x0000__x0000__x0000__x0000__x0000__x0000_N䐀 _x0000_쀍ė଀௿ș_x0007__x001E_ᤀ㔈䐀 _x0000_쀍̗⠀଀⧿଀ș_x0007__x001E_ᤀᄈ䐀 _x0000_쀍ᡁᤀ̈∀ăᤀ̈䈀ă_x0000__x0000__x0000__x0000__x0000__x0000__x0000__x0000_듐揭_x0004__x0000__x0016__x0001_﷠ӯ_x0002_Ѐ宰΋ꀠɀ⺰͵_x000B__x0000__x0002__x0000__x0002__x0000_ꄨɀ_x0003__x0000_뒈揭둠揭둄揭돈揭枀Ɓ_x0000__x0000__x0001__x0000__x0000__x0000__x0000__x0000_ⴕ_x0000__x0001__x0000_揭_x0003__x0000__x0016__x0001_﹀ӯ_x0007_Ёﺠӯ닠҇⤐͵_x000B__x0000__x0000__x0000__x0000__x0000__x0000__x0000__x0003__x0000_揭揭揭揭枀Ɓ䕀͹델҇_x0000__x0000__x0000__x0000__x0000__x0000_&lt;_x0000__x0000__x0000_⓰揱_x0000__x0000__x000E__x0000_냸·_x0000__x0000__x0010__x0000_널·_x0000__x0000__x0013__x0000_넨·_x0000__x0000__x0017__x0000_냠·_x0000__x0000__x001B__x0000_鹿ζ_x0000__x0000__x001C__x0000_廊ζ_x0000__x0000__x0000__x0000__x0000__x0000__x0000__x0000_揭_x0008__x0000__x0016__x0001_＀ӯ_x0005_Ё─ɀ_x0001__x0000_⤐͵_x000F__x0000__x0003__x0000__x0004__x0000_֠ƪ_x0013_ᤀ揭揭揭揭枀Ɓ舠Ξ_x0001__x0000__x0000__x0000__x0000__x0000_ⴕ_x0000_ဴ_x0000_듐揭_x0001__x0000__x0016__x0001_｠ӯ_x0002_Ѐ톰͹_x0001__x0000_⣀͵_x0001__x0000__x0000__x0000__x0000__x0000__x0000__x0000_s_x0001_뒈揭둠揭둄揭돈揭枀Ɓ_x0000__x0000__x0001__x0000__x0000__x0000__x0000__x0000_ⴕ_x0000__x0000__x0000__x0000__x0000__x0000__x0000__x0000__x0000__x0000__x0000__x0000__x0000__x0000__x0000__x0000__x0000__x0000__x0000__x0000__x0000__x0000__x0000__x0000__x0000__x0000__x0000__x0000__x0000__x0000__x0000__x0000__x0000__x0000__x0000__x0005_ジュウライ</t>
    </rPh>
    <phoneticPr fontId="23"/>
  </si>
  <si>
    <t>・珪藻綱 Rhizosolenia 属として従来分類されていた種のうち、淡水性の種は Urosolenia 属として扱うことが一般的であるため、本結果もこれに従った。</t>
    <rPh sb="18" eb="19">
      <t>ゾク</t>
    </rPh>
    <rPh sb="22" eb="24">
      <t>ジュウライ</t>
    </rPh>
    <rPh sb="24" eb="26">
      <t>ブンルイ</t>
    </rPh>
    <rPh sb="31" eb="32">
      <t>シュ</t>
    </rPh>
    <rPh sb="36" eb="39">
      <t>タンスイセイ</t>
    </rPh>
    <rPh sb="40" eb="41">
      <t>シュ</t>
    </rPh>
    <rPh sb="54" eb="55">
      <t>ゾク</t>
    </rPh>
    <rPh sb="58" eb="59">
      <t>アツカ</t>
    </rPh>
    <rPh sb="63" eb="66">
      <t>イッパンテキ</t>
    </rPh>
    <rPh sb="72" eb="73">
      <t>ホン</t>
    </rPh>
    <rPh sb="73" eb="75">
      <t>ケッカ</t>
    </rPh>
    <rPh sb="79" eb="80">
      <t>シタガ</t>
    </rPh>
    <phoneticPr fontId="23"/>
  </si>
  <si>
    <t>・緑藻綱 Chodatella 属、Lagerheimia 属、Franceia 属は、針状突起の形態等から区別されるが、本結果では区別せずに Chodatella 属に一括して計数した。</t>
    <rPh sb="1" eb="3">
      <t>リョクソウ</t>
    </rPh>
    <rPh sb="16" eb="17">
      <t>ゾク</t>
    </rPh>
    <rPh sb="30" eb="31">
      <t>ゾク</t>
    </rPh>
    <rPh sb="44" eb="46">
      <t>ハリジョウ</t>
    </rPh>
    <rPh sb="46" eb="48">
      <t>トッキ</t>
    </rPh>
    <rPh sb="49" eb="51">
      <t>ケイタイ</t>
    </rPh>
    <rPh sb="51" eb="52">
      <t>トウ</t>
    </rPh>
    <rPh sb="54" eb="56">
      <t>クベツ</t>
    </rPh>
    <rPh sb="61" eb="62">
      <t>ホン</t>
    </rPh>
    <rPh sb="62" eb="64">
      <t>ケッカ</t>
    </rPh>
    <rPh sb="66" eb="68">
      <t>クベツ</t>
    </rPh>
    <rPh sb="85" eb="87">
      <t>イッカツ</t>
    </rPh>
    <rPh sb="89" eb="91">
      <t>ケイスウ</t>
    </rPh>
    <phoneticPr fontId="23"/>
  </si>
  <si>
    <t>・緑藻綱 Golenkinia 属と Golenkiniopsis 属は、形態から両属を識別することは困難であるため、Golenkinia 属に一括して計数した。</t>
    <rPh sb="1" eb="3">
      <t>リョクソウ</t>
    </rPh>
    <rPh sb="72" eb="74">
      <t>イッカツ</t>
    </rPh>
    <rPh sb="76" eb="78">
      <t>ケイスウ</t>
    </rPh>
    <phoneticPr fontId="23"/>
  </si>
  <si>
    <t>CHROOCOCCALES</t>
    <phoneticPr fontId="23"/>
  </si>
  <si>
    <t>CRYPTOPHYCEAE</t>
    <phoneticPr fontId="23"/>
  </si>
  <si>
    <t>Mallomonas akrokomos</t>
    <phoneticPr fontId="2"/>
  </si>
  <si>
    <t>Asterionella formosa</t>
    <phoneticPr fontId="23"/>
  </si>
  <si>
    <t>Aulacoseira pusilla</t>
    <phoneticPr fontId="23"/>
  </si>
  <si>
    <t>Ulnaria japonica</t>
    <phoneticPr fontId="23"/>
  </si>
  <si>
    <t>SESSILIDA</t>
    <phoneticPr fontId="23"/>
  </si>
  <si>
    <t>緑藻</t>
    <phoneticPr fontId="23"/>
  </si>
  <si>
    <t>定性試料：採水試料50mlをプランクトンネット（5μmメッシュ）</t>
    <phoneticPr fontId="2"/>
  </si>
  <si>
    <t>　　　　　注入し、倒立型顕微鏡（100～ 400倍）で検鏡した。</t>
    <phoneticPr fontId="2"/>
  </si>
  <si>
    <t>定性試料：枠付界線入スライドガラス (1.0ml）に検鏡試料を</t>
    <phoneticPr fontId="23"/>
  </si>
  <si>
    <t>　従った。</t>
    <phoneticPr fontId="23"/>
  </si>
  <si>
    <t>　また、単独細胞を計数したものは,すべて M.aeruginosa とした。</t>
    <phoneticPr fontId="2"/>
  </si>
  <si>
    <t>　果もこれに従った。</t>
    <phoneticPr fontId="23"/>
  </si>
  <si>
    <t>・珪藻綱 Asterionella formosa、Aulacoseira pusilla、Nitzschia acicularis は、それぞれ類似種を含めて計数した。</t>
    <phoneticPr fontId="23"/>
  </si>
  <si>
    <t>Elakatothrix sp.</t>
    <phoneticPr fontId="23"/>
  </si>
  <si>
    <t>Tintinnidium spp.</t>
    <phoneticPr fontId="23"/>
  </si>
  <si>
    <t>Peridinium spp.</t>
    <phoneticPr fontId="2"/>
  </si>
  <si>
    <t>Scenedesmus spp.</t>
    <phoneticPr fontId="23"/>
  </si>
  <si>
    <t>Micractinium spp.</t>
    <phoneticPr fontId="23"/>
  </si>
  <si>
    <t>Eudorina sp.</t>
    <phoneticPr fontId="23"/>
  </si>
  <si>
    <t>・緑藻綱 Crucigenia 属とCrucigeniella 属は、細胞の分裂様式から区別されるが、分裂様式が不明なものは Crucigenia 属に一括して計数した。</t>
    <rPh sb="1" eb="3">
      <t>リョクソウ</t>
    </rPh>
    <rPh sb="35" eb="37">
      <t>サイボウ</t>
    </rPh>
    <rPh sb="38" eb="40">
      <t>ブンレツ</t>
    </rPh>
    <rPh sb="40" eb="42">
      <t>ヨウシキ</t>
    </rPh>
    <rPh sb="44" eb="46">
      <t>クベツ</t>
    </rPh>
    <rPh sb="51" eb="53">
      <t>ブンレツ</t>
    </rPh>
    <rPh sb="53" eb="55">
      <t>ヨウシキ</t>
    </rPh>
    <rPh sb="56" eb="58">
      <t>フメイ</t>
    </rPh>
    <rPh sb="76" eb="78">
      <t>イッカツ</t>
    </rPh>
    <rPh sb="80" eb="82">
      <t>ケイスウ</t>
    </rPh>
    <phoneticPr fontId="23"/>
  </si>
  <si>
    <t>Trachelomonas spp.</t>
    <phoneticPr fontId="23"/>
  </si>
  <si>
    <t>(＋)</t>
    <phoneticPr fontId="23"/>
  </si>
  <si>
    <t>＋</t>
    <phoneticPr fontId="23"/>
  </si>
  <si>
    <t>Mallomonas spp.</t>
    <phoneticPr fontId="23"/>
  </si>
  <si>
    <t>Navicula sp.</t>
    <phoneticPr fontId="23"/>
  </si>
  <si>
    <t>Nitzschia spp.</t>
    <phoneticPr fontId="23"/>
  </si>
  <si>
    <t>Monoraphidium spp.</t>
    <phoneticPr fontId="23"/>
  </si>
  <si>
    <t>Brachionus sp.</t>
    <phoneticPr fontId="23"/>
  </si>
  <si>
    <t>Keratella sp.</t>
    <phoneticPr fontId="2"/>
  </si>
  <si>
    <t>Polyarthra spp.</t>
    <phoneticPr fontId="23"/>
  </si>
  <si>
    <t>（一財）千葉県環境財団　環境企画部　五味真人</t>
    <rPh sb="1" eb="2">
      <t>イチ</t>
    </rPh>
    <rPh sb="12" eb="16">
      <t>カンキョウキカク</t>
    </rPh>
    <rPh sb="16" eb="17">
      <t>ブ</t>
    </rPh>
    <rPh sb="18" eb="20">
      <t>ゴミ</t>
    </rPh>
    <rPh sb="20" eb="22">
      <t>マサト</t>
    </rPh>
    <phoneticPr fontId="2"/>
  </si>
  <si>
    <t>19.5</t>
    <phoneticPr fontId="23"/>
  </si>
  <si>
    <t>15.5</t>
    <phoneticPr fontId="23"/>
  </si>
  <si>
    <t>(5)</t>
    <phoneticPr fontId="23"/>
  </si>
  <si>
    <t>Pseudanabaena sp.</t>
    <phoneticPr fontId="23"/>
  </si>
  <si>
    <t>群体</t>
    <phoneticPr fontId="23"/>
  </si>
  <si>
    <t>Nostocaceae</t>
    <phoneticPr fontId="23"/>
  </si>
  <si>
    <t>Ceratium hirundinella</t>
  </si>
  <si>
    <t>Gymnodinium sp.</t>
    <phoneticPr fontId="2"/>
  </si>
  <si>
    <t>Dinobryon spp.</t>
    <phoneticPr fontId="23"/>
  </si>
  <si>
    <t>Synura spp.</t>
    <phoneticPr fontId="23"/>
  </si>
  <si>
    <t>ラフィド藻</t>
    <phoneticPr fontId="23"/>
  </si>
  <si>
    <t>RAPHIDOPHYCEAE</t>
    <phoneticPr fontId="23"/>
  </si>
  <si>
    <t>Acanthoceras zachariasi</t>
  </si>
  <si>
    <t>Aulacoseira ambigua</t>
  </si>
  <si>
    <t>Aulacoseira granulata</t>
  </si>
  <si>
    <t>Actinastrum spp.</t>
  </si>
  <si>
    <t>Ankyra sp.</t>
    <phoneticPr fontId="23"/>
  </si>
  <si>
    <t>Chodatella sp.</t>
    <phoneticPr fontId="23"/>
  </si>
  <si>
    <t>Coelastrum spp.</t>
    <phoneticPr fontId="23"/>
  </si>
  <si>
    <t>Dictyosphaerium sp.</t>
    <phoneticPr fontId="23"/>
  </si>
  <si>
    <t>Eudorina spp.</t>
    <phoneticPr fontId="23"/>
  </si>
  <si>
    <t>Oocystis sp.</t>
    <phoneticPr fontId="23"/>
  </si>
  <si>
    <t>Schroederia sp.</t>
    <phoneticPr fontId="23"/>
  </si>
  <si>
    <t>Staurastrum sp.</t>
    <phoneticPr fontId="23"/>
  </si>
  <si>
    <t>Tetraedron sp.</t>
    <phoneticPr fontId="23"/>
  </si>
  <si>
    <t>Treubaria sp.</t>
    <phoneticPr fontId="23"/>
  </si>
  <si>
    <t>Asplanchna sp.</t>
    <phoneticPr fontId="23"/>
  </si>
  <si>
    <t>Keratella spp.</t>
    <phoneticPr fontId="2"/>
  </si>
  <si>
    <t>Synchaeta sp.</t>
    <phoneticPr fontId="2"/>
  </si>
  <si>
    <t>EUROTATOREA</t>
  </si>
  <si>
    <t>Tintinnopsis spp.</t>
    <phoneticPr fontId="23"/>
  </si>
  <si>
    <t>16.1</t>
    <phoneticPr fontId="23"/>
  </si>
  <si>
    <t>Aphanizomenon spp.</t>
    <phoneticPr fontId="23"/>
  </si>
  <si>
    <t>(45)</t>
    <phoneticPr fontId="23"/>
  </si>
  <si>
    <t>Aphanocapsa spp.</t>
    <phoneticPr fontId="23"/>
  </si>
  <si>
    <t>(20)</t>
    <phoneticPr fontId="23"/>
  </si>
  <si>
    <t>Cuspidothrix spp.</t>
  </si>
  <si>
    <t>細胞</t>
    <phoneticPr fontId="23"/>
  </si>
  <si>
    <t>Microcystis aeruginosa</t>
  </si>
  <si>
    <t>Microcystis wesenbergii</t>
    <phoneticPr fontId="23"/>
  </si>
  <si>
    <t>Fragilaria crotonensis</t>
  </si>
  <si>
    <t>Urosolenia spp.</t>
  </si>
  <si>
    <t>Actinastrum sp.</t>
    <phoneticPr fontId="23"/>
  </si>
  <si>
    <t>Ankyra spp.</t>
    <phoneticPr fontId="23"/>
  </si>
  <si>
    <t>Crucigenia tetrapedia</t>
  </si>
  <si>
    <t>Crucigeniella crucifera</t>
  </si>
  <si>
    <t>Elakatothrix spp.</t>
    <phoneticPr fontId="23"/>
  </si>
  <si>
    <t>Oocystis spp.</t>
    <phoneticPr fontId="23"/>
  </si>
  <si>
    <t>Pediastrum duplex</t>
  </si>
  <si>
    <t>Pediastrum simplex</t>
  </si>
  <si>
    <t>Pediastrum tetras</t>
  </si>
  <si>
    <t>Staurastrum spp.</t>
    <phoneticPr fontId="23"/>
  </si>
  <si>
    <t>Trichocercidae</t>
  </si>
  <si>
    <t>(25)</t>
    <phoneticPr fontId="23"/>
  </si>
  <si>
    <t>(85)</t>
    <phoneticPr fontId="23"/>
  </si>
  <si>
    <t>Pseudanabaena mucicola</t>
  </si>
  <si>
    <t>(10)</t>
    <phoneticPr fontId="23"/>
  </si>
  <si>
    <t>(15)</t>
    <phoneticPr fontId="23"/>
  </si>
  <si>
    <t>Snowella spp.</t>
    <phoneticPr fontId="23"/>
  </si>
  <si>
    <t>(60)</t>
    <phoneticPr fontId="23"/>
  </si>
  <si>
    <t>(30)</t>
    <phoneticPr fontId="23"/>
  </si>
  <si>
    <t>(150)</t>
    <phoneticPr fontId="23"/>
  </si>
  <si>
    <t>OSCILLATORIALES</t>
    <phoneticPr fontId="23"/>
  </si>
  <si>
    <t>Dinobryon sp.</t>
    <phoneticPr fontId="23"/>
  </si>
  <si>
    <t>Fragilaria spp.</t>
  </si>
  <si>
    <t>Nitzschia fruticosa</t>
  </si>
  <si>
    <t>Nitzschia sp.</t>
    <phoneticPr fontId="23"/>
  </si>
  <si>
    <t>Dictyosphaerium spp.</t>
    <phoneticPr fontId="23"/>
  </si>
  <si>
    <t>Schroederia spp.</t>
    <phoneticPr fontId="23"/>
  </si>
  <si>
    <t>ｷﾈﾄﾌﾗｸﾞﾐﾉﾌｫｰﾗ</t>
  </si>
  <si>
    <t>Coleps spp.</t>
    <phoneticPr fontId="23"/>
  </si>
  <si>
    <t>Tintinnidium sp.</t>
    <phoneticPr fontId="23"/>
  </si>
  <si>
    <t>14.5</t>
    <phoneticPr fontId="23"/>
  </si>
  <si>
    <t>(40)</t>
    <phoneticPr fontId="23"/>
  </si>
  <si>
    <t>Dolichospermum spp.</t>
    <phoneticPr fontId="23"/>
  </si>
  <si>
    <t>Pseudanabaena spp.</t>
    <phoneticPr fontId="23"/>
  </si>
  <si>
    <t>Pseudanabaenaceae</t>
    <phoneticPr fontId="23"/>
  </si>
  <si>
    <t>Fragilaria sp.</t>
    <phoneticPr fontId="23"/>
  </si>
  <si>
    <t>Euglena sp.</t>
    <phoneticPr fontId="23"/>
  </si>
  <si>
    <t>Ankistrodesmus spp.</t>
    <phoneticPr fontId="23"/>
  </si>
  <si>
    <t>Coelastrum sp.</t>
    <phoneticPr fontId="23"/>
  </si>
  <si>
    <t>Golenkinia sp.</t>
    <phoneticPr fontId="23"/>
  </si>
  <si>
    <t>Diaphanosoma sp.</t>
    <phoneticPr fontId="23"/>
  </si>
  <si>
    <t>Tintinnopsis sp.</t>
    <phoneticPr fontId="23"/>
  </si>
  <si>
    <t>19.1</t>
    <phoneticPr fontId="23"/>
  </si>
  <si>
    <t>(1000)</t>
    <phoneticPr fontId="23"/>
  </si>
  <si>
    <t>(1050)</t>
    <phoneticPr fontId="23"/>
  </si>
  <si>
    <t>Mougeotia spp.</t>
  </si>
  <si>
    <t>Coleps sp.</t>
    <phoneticPr fontId="23"/>
  </si>
  <si>
    <t>19.0</t>
    <phoneticPr fontId="23"/>
  </si>
  <si>
    <t>15.3</t>
    <phoneticPr fontId="23"/>
  </si>
  <si>
    <t>15.1</t>
    <phoneticPr fontId="23"/>
  </si>
  <si>
    <t>(35)</t>
    <phoneticPr fontId="23"/>
  </si>
  <si>
    <t>(230)</t>
    <phoneticPr fontId="23"/>
  </si>
  <si>
    <t>Scenedesmus acuminatus</t>
  </si>
  <si>
    <t>Dolichospermum sp.</t>
    <phoneticPr fontId="23"/>
  </si>
  <si>
    <t>Micractinium sp.</t>
    <phoneticPr fontId="23"/>
  </si>
  <si>
    <t>Scenedesmus ecornis</t>
  </si>
  <si>
    <t>Mallomonas sp.</t>
    <phoneticPr fontId="23"/>
  </si>
  <si>
    <t>13.5</t>
    <phoneticPr fontId="23"/>
  </si>
  <si>
    <t>Kellicottia sp.</t>
    <phoneticPr fontId="23"/>
  </si>
  <si>
    <t>Polyarthra sp.</t>
    <phoneticPr fontId="23"/>
  </si>
  <si>
    <t>15.0</t>
    <phoneticPr fontId="23"/>
  </si>
  <si>
    <t>Tetrastrum elegans</t>
  </si>
  <si>
    <t>Chodatella quadriseta</t>
  </si>
  <si>
    <t>15.2</t>
    <phoneticPr fontId="23"/>
  </si>
  <si>
    <t>2023.4.10</t>
    <phoneticPr fontId="23"/>
  </si>
  <si>
    <t>Volvox spp.</t>
  </si>
  <si>
    <t>Pediastrum boryanum</t>
  </si>
  <si>
    <t>Surirella sp.</t>
    <phoneticPr fontId="23"/>
  </si>
  <si>
    <t>(14)</t>
    <phoneticPr fontId="23"/>
  </si>
  <si>
    <t>(9)</t>
    <phoneticPr fontId="23"/>
  </si>
  <si>
    <t>967</t>
    <phoneticPr fontId="23"/>
  </si>
  <si>
    <t>130</t>
    <phoneticPr fontId="23"/>
  </si>
  <si>
    <t>(302)</t>
    <phoneticPr fontId="23"/>
  </si>
  <si>
    <t>(32)</t>
    <phoneticPr fontId="23"/>
  </si>
  <si>
    <t>19.2</t>
    <phoneticPr fontId="23"/>
  </si>
  <si>
    <t>2023.5.19</t>
    <phoneticPr fontId="23"/>
  </si>
  <si>
    <t>Tetraedron spp.</t>
    <phoneticPr fontId="23"/>
  </si>
  <si>
    <t>Scenedesmus denticulatus</t>
  </si>
  <si>
    <t>Ankistrodesmus sp.</t>
    <phoneticPr fontId="23"/>
  </si>
  <si>
    <t>Urosolenia sp.</t>
    <phoneticPr fontId="23"/>
  </si>
  <si>
    <t>(115)</t>
    <phoneticPr fontId="23"/>
  </si>
  <si>
    <t>(144)</t>
    <phoneticPr fontId="23"/>
  </si>
  <si>
    <t>(18)</t>
    <phoneticPr fontId="23"/>
  </si>
  <si>
    <t>Aphanocapsa sp.</t>
    <phoneticPr fontId="23"/>
  </si>
  <si>
    <t>19.7</t>
    <phoneticPr fontId="23"/>
  </si>
  <si>
    <t>2023.6.6</t>
    <phoneticPr fontId="23"/>
  </si>
  <si>
    <t>Diaphanosoma spp.</t>
  </si>
  <si>
    <t>Mougeotia sp.</t>
    <phoneticPr fontId="23"/>
  </si>
  <si>
    <t>Chlorogonium sp.</t>
    <phoneticPr fontId="23"/>
  </si>
  <si>
    <t>(50)</t>
    <phoneticPr fontId="23"/>
  </si>
  <si>
    <t>(4200)</t>
    <phoneticPr fontId="23"/>
  </si>
  <si>
    <t>(1950)</t>
    <phoneticPr fontId="23"/>
  </si>
  <si>
    <t>(2700)</t>
    <phoneticPr fontId="23"/>
  </si>
  <si>
    <t>(48)</t>
    <phoneticPr fontId="23"/>
  </si>
  <si>
    <t>68</t>
    <phoneticPr fontId="23"/>
  </si>
  <si>
    <t>2384</t>
    <phoneticPr fontId="23"/>
  </si>
  <si>
    <t>1822</t>
    <phoneticPr fontId="23"/>
  </si>
  <si>
    <t>1249</t>
    <phoneticPr fontId="23"/>
  </si>
  <si>
    <t>(55)</t>
    <phoneticPr fontId="23"/>
  </si>
  <si>
    <t>Cuspidothrix sp.</t>
    <phoneticPr fontId="23"/>
  </si>
  <si>
    <t>Anabaenopsis sp.</t>
    <phoneticPr fontId="23"/>
  </si>
  <si>
    <t>19.3</t>
    <phoneticPr fontId="23"/>
  </si>
  <si>
    <t>2023.7.3</t>
    <phoneticPr fontId="23"/>
  </si>
  <si>
    <t>(1500)</t>
    <phoneticPr fontId="23"/>
  </si>
  <si>
    <t>(1400)</t>
    <phoneticPr fontId="23"/>
  </si>
  <si>
    <t>(1550)</t>
    <phoneticPr fontId="23"/>
  </si>
  <si>
    <t>(800)</t>
    <phoneticPr fontId="23"/>
  </si>
  <si>
    <t>30</t>
    <phoneticPr fontId="23"/>
  </si>
  <si>
    <t>127</t>
    <phoneticPr fontId="23"/>
  </si>
  <si>
    <t>Microcystis viridis</t>
    <phoneticPr fontId="23"/>
  </si>
  <si>
    <t>1121</t>
    <phoneticPr fontId="23"/>
  </si>
  <si>
    <t>386</t>
    <phoneticPr fontId="23"/>
  </si>
  <si>
    <t>403</t>
    <phoneticPr fontId="23"/>
  </si>
  <si>
    <t>(1250)</t>
    <phoneticPr fontId="23"/>
  </si>
  <si>
    <t>(180)</t>
    <phoneticPr fontId="23"/>
  </si>
  <si>
    <t>(490)</t>
    <phoneticPr fontId="23"/>
  </si>
  <si>
    <t>(475)</t>
    <phoneticPr fontId="23"/>
  </si>
  <si>
    <t>13.3</t>
    <phoneticPr fontId="23"/>
  </si>
  <si>
    <t>17.1</t>
    <phoneticPr fontId="23"/>
  </si>
  <si>
    <t>2023.8.1</t>
    <phoneticPr fontId="23"/>
  </si>
  <si>
    <t>Monoraphidium sp.</t>
    <phoneticPr fontId="23"/>
  </si>
  <si>
    <t>(570)</t>
    <phoneticPr fontId="23"/>
  </si>
  <si>
    <t>(75)</t>
    <phoneticPr fontId="23"/>
  </si>
  <si>
    <t>(2850)</t>
    <phoneticPr fontId="23"/>
  </si>
  <si>
    <t>(575)</t>
    <phoneticPr fontId="23"/>
  </si>
  <si>
    <t>13.0</t>
    <phoneticPr fontId="23"/>
  </si>
  <si>
    <t>12.1</t>
    <phoneticPr fontId="23"/>
  </si>
  <si>
    <t>16.0</t>
    <phoneticPr fontId="23"/>
  </si>
  <si>
    <t>2023.9.4</t>
    <phoneticPr fontId="23"/>
  </si>
  <si>
    <t>Synura sp.</t>
    <phoneticPr fontId="23"/>
  </si>
  <si>
    <t>14.3</t>
    <phoneticPr fontId="23"/>
  </si>
  <si>
    <t>2023.10.24</t>
    <phoneticPr fontId="23"/>
  </si>
  <si>
    <t>Merismopedia sp.</t>
    <phoneticPr fontId="23"/>
  </si>
  <si>
    <t>19.9</t>
    <phoneticPr fontId="23"/>
  </si>
  <si>
    <t>2023.11.27</t>
    <phoneticPr fontId="23"/>
  </si>
  <si>
    <t>Scenedesmus acuminatus</t>
    <phoneticPr fontId="23"/>
  </si>
  <si>
    <t>Crucigeniella crucifera</t>
    <phoneticPr fontId="23"/>
  </si>
  <si>
    <t>Closterium spp.</t>
    <phoneticPr fontId="23"/>
  </si>
  <si>
    <t>Chodatella quadriseta</t>
    <phoneticPr fontId="23"/>
  </si>
  <si>
    <t>Thalassiosiraceae－10</t>
    <phoneticPr fontId="23"/>
  </si>
  <si>
    <t>Thalassiosiraceae－5</t>
    <phoneticPr fontId="23"/>
  </si>
  <si>
    <t>14.2</t>
    <phoneticPr fontId="23"/>
  </si>
  <si>
    <t>2023.12.11</t>
    <phoneticPr fontId="23"/>
  </si>
  <si>
    <t>HELIOZOA</t>
    <phoneticPr fontId="23"/>
  </si>
  <si>
    <t>CILIOPHORA</t>
    <phoneticPr fontId="23"/>
  </si>
  <si>
    <t>POLYHYMENOPHORA</t>
    <phoneticPr fontId="23"/>
  </si>
  <si>
    <t>CHLOROPHYCEAE</t>
    <phoneticPr fontId="23"/>
  </si>
  <si>
    <t>Tetrastrum elegans</t>
    <phoneticPr fontId="23"/>
  </si>
  <si>
    <t>Pediastrum duplex</t>
    <phoneticPr fontId="23"/>
  </si>
  <si>
    <t>Pediastrum biradiatum</t>
    <phoneticPr fontId="23"/>
  </si>
  <si>
    <t>Crucigenia tetrapedia</t>
    <phoneticPr fontId="23"/>
  </si>
  <si>
    <t>Thalassiosiraceae－25</t>
    <phoneticPr fontId="23"/>
  </si>
  <si>
    <t>Skeletonema potamos</t>
    <phoneticPr fontId="23"/>
  </si>
  <si>
    <t>Aulacoseira granulata</t>
    <phoneticPr fontId="23"/>
  </si>
  <si>
    <t>Mallomonas akrokomos</t>
    <phoneticPr fontId="23"/>
  </si>
  <si>
    <t>Peridinium spp.</t>
    <phoneticPr fontId="23"/>
  </si>
  <si>
    <t>18.3</t>
    <phoneticPr fontId="23"/>
  </si>
  <si>
    <t>2024.1.11</t>
    <phoneticPr fontId="23"/>
  </si>
  <si>
    <t>鞭毛虫</t>
    <phoneticPr fontId="23"/>
  </si>
  <si>
    <t>鞭毛藻</t>
    <phoneticPr fontId="23"/>
  </si>
  <si>
    <t>微小鞭毛藻（５μｍ以下）</t>
    <phoneticPr fontId="23"/>
  </si>
  <si>
    <t>Synchaeta sp.</t>
    <phoneticPr fontId="23"/>
  </si>
  <si>
    <t>Scenedesmus sp.</t>
    <phoneticPr fontId="23"/>
  </si>
  <si>
    <t>Aulacoseira ambigua</t>
    <phoneticPr fontId="23"/>
  </si>
  <si>
    <t>13.9</t>
    <phoneticPr fontId="23"/>
  </si>
  <si>
    <t>18.8</t>
    <phoneticPr fontId="23"/>
  </si>
  <si>
    <t>2024.2.8</t>
    <phoneticPr fontId="23"/>
  </si>
  <si>
    <t>EUROTATOREA</t>
    <phoneticPr fontId="23"/>
  </si>
  <si>
    <t>Pandorina morum</t>
    <phoneticPr fontId="23"/>
  </si>
  <si>
    <t>Closterium sp.</t>
    <phoneticPr fontId="23"/>
  </si>
  <si>
    <t>Nitzschia acicularis</t>
    <phoneticPr fontId="23"/>
  </si>
  <si>
    <t>Bacillaria paxillifer</t>
    <phoneticPr fontId="23"/>
  </si>
  <si>
    <t>Uroglena sp.</t>
    <phoneticPr fontId="23"/>
  </si>
  <si>
    <t>Gymnodinium sp.</t>
    <phoneticPr fontId="23"/>
  </si>
  <si>
    <t>2024.3.7</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</si>
</sst>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明朝"/>
      <family val="1"/>
      <charset val="128"/>
    </font>
    <font>
      <sz val="11"/>
      <name val="ＭＳ 明朝"/>
      <family val="1"/>
      <charset val="128"/>
    </font>
    <font>
      <sz val="6"/>
      <name val="ＭＳ Ｐ明朝"/>
      <family val="1"/>
      <charset val="128"/>
    </font>
    <font>
      <sz val="14"/>
      <name val="ＭＳ 明朝"/>
      <family val="1"/>
      <charset val="128"/>
    </font>
    <font>
      <sz val="9"/>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double">
        <color indexed="64"/>
      </top>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6" fillId="0" borderId="0">
      <alignment vertical="center"/>
    </xf>
    <xf numFmtId="0" fontId="1" fillId="0" borderId="0"/>
    <xf numFmtId="0" fontId="6" fillId="0" borderId="0">
      <alignment vertical="center"/>
    </xf>
    <xf numFmtId="0" fontId="22" fillId="4" borderId="0" applyNumberFormat="0" applyBorder="0" applyAlignment="0" applyProtection="0">
      <alignment vertical="center"/>
    </xf>
  </cellStyleXfs>
  <cellXfs count="136">
    <xf numFmtId="0" fontId="0" fillId="0" borderId="0" xfId="0"/>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vertical="center"/>
    </xf>
    <xf numFmtId="0" fontId="0" fillId="0" borderId="0" xfId="0"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0" fillId="0" borderId="14" xfId="0" applyBorder="1" applyAlignment="1">
      <alignment horizontal="right" vertical="center"/>
    </xf>
    <xf numFmtId="0" fontId="0" fillId="0" borderId="20" xfId="0" applyBorder="1" applyAlignment="1">
      <alignment horizontal="righ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center" vertical="center"/>
    </xf>
    <xf numFmtId="0" fontId="0" fillId="0" borderId="23" xfId="0" applyBorder="1" applyAlignment="1">
      <alignment horizontal="distributed" vertical="center"/>
    </xf>
    <xf numFmtId="0" fontId="0" fillId="0" borderId="38"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33" xfId="0" applyBorder="1" applyAlignment="1">
      <alignment horizontal="distributed" vertical="center" justifyLastLine="1"/>
    </xf>
    <xf numFmtId="0" fontId="0" fillId="0" borderId="39" xfId="0" applyBorder="1" applyAlignment="1">
      <alignment horizontal="distributed" vertical="center" justifyLastLine="1"/>
    </xf>
    <xf numFmtId="0" fontId="0" fillId="0" borderId="26" xfId="0" applyBorder="1" applyAlignment="1">
      <alignment horizontal="distributed" vertical="center" justifyLastLine="1"/>
    </xf>
    <xf numFmtId="0" fontId="0" fillId="0" borderId="14"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1" xfId="0" applyBorder="1" applyAlignment="1">
      <alignment horizontal="distributed" vertical="center" justifyLastLine="1"/>
    </xf>
    <xf numFmtId="0" fontId="0" fillId="0" borderId="43" xfId="0" applyBorder="1" applyAlignment="1">
      <alignment vertical="center"/>
    </xf>
    <xf numFmtId="0" fontId="0" fillId="0" borderId="44" xfId="0" applyBorder="1" applyAlignment="1">
      <alignment vertical="center"/>
    </xf>
    <xf numFmtId="0" fontId="0" fillId="0" borderId="27" xfId="0" applyBorder="1" applyAlignment="1">
      <alignment horizontal="center" vertical="center"/>
    </xf>
    <xf numFmtId="0" fontId="0" fillId="0" borderId="15" xfId="0" applyBorder="1" applyAlignment="1">
      <alignment horizontal="distributed" vertical="center"/>
    </xf>
    <xf numFmtId="0" fontId="0" fillId="0" borderId="45" xfId="0" applyBorder="1" applyAlignment="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vertical="center"/>
    </xf>
    <xf numFmtId="0" fontId="0" fillId="0" borderId="39" xfId="0" applyBorder="1" applyAlignment="1">
      <alignment vertical="center"/>
    </xf>
    <xf numFmtId="0" fontId="0" fillId="0" borderId="0" xfId="0" applyAlignment="1">
      <alignment horizontal="distributed" vertical="center"/>
    </xf>
    <xf numFmtId="0" fontId="0" fillId="0" borderId="26" xfId="0"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25" xfId="0" applyFont="1" applyBorder="1" applyAlignment="1">
      <alignment vertical="center"/>
    </xf>
    <xf numFmtId="49" fontId="0" fillId="0" borderId="41" xfId="0" applyNumberFormat="1" applyBorder="1" applyAlignment="1">
      <alignment horizontal="right" vertical="center"/>
    </xf>
    <xf numFmtId="49" fontId="0" fillId="0" borderId="42" xfId="0" applyNumberFormat="1" applyBorder="1" applyAlignment="1">
      <alignment horizontal="right" vertical="center"/>
    </xf>
    <xf numFmtId="0" fontId="0" fillId="0" borderId="41" xfId="0" applyBorder="1" applyAlignment="1">
      <alignment horizontal="right" vertical="center"/>
    </xf>
    <xf numFmtId="0" fontId="0" fillId="0" borderId="42" xfId="0" applyBorder="1" applyAlignment="1">
      <alignment horizontal="right" vertical="center"/>
    </xf>
    <xf numFmtId="0" fontId="0" fillId="0" borderId="48" xfId="0" applyBorder="1" applyAlignment="1">
      <alignment horizontal="center" vertical="center"/>
    </xf>
    <xf numFmtId="0" fontId="0" fillId="0" borderId="48" xfId="0" applyBorder="1" applyAlignment="1">
      <alignment horizontal="distributed" vertical="center" justifyLastLine="1"/>
    </xf>
    <xf numFmtId="0" fontId="0" fillId="0" borderId="48" xfId="0" applyBorder="1" applyAlignment="1">
      <alignment vertical="center"/>
    </xf>
    <xf numFmtId="0" fontId="0" fillId="0" borderId="27" xfId="0" applyBorder="1" applyAlignment="1">
      <alignment horizontal="right" vertical="center"/>
    </xf>
    <xf numFmtId="0" fontId="5" fillId="0" borderId="27" xfId="0" applyFont="1" applyBorder="1" applyAlignment="1">
      <alignment vertical="center"/>
    </xf>
    <xf numFmtId="0" fontId="0" fillId="0" borderId="49" xfId="0" applyBorder="1" applyAlignment="1">
      <alignment horizontal="center" vertical="center"/>
    </xf>
    <xf numFmtId="2" fontId="0" fillId="0" borderId="38" xfId="0" applyNumberFormat="1" applyBorder="1" applyAlignment="1">
      <alignment horizontal="center" vertical="center"/>
    </xf>
    <xf numFmtId="0" fontId="0" fillId="0" borderId="43" xfId="0" applyBorder="1" applyAlignment="1">
      <alignment horizontal="center" vertical="center"/>
    </xf>
    <xf numFmtId="0" fontId="0" fillId="0" borderId="33" xfId="0" applyBorder="1" applyAlignment="1">
      <alignment vertical="center"/>
    </xf>
    <xf numFmtId="0" fontId="0" fillId="0" borderId="51" xfId="0" applyBorder="1" applyAlignment="1">
      <alignment vertical="center"/>
    </xf>
    <xf numFmtId="0" fontId="5" fillId="0" borderId="46" xfId="0" applyFont="1" applyBorder="1" applyAlignment="1">
      <alignment vertical="center"/>
    </xf>
    <xf numFmtId="0" fontId="5" fillId="0" borderId="22" xfId="0" applyFont="1" applyBorder="1" applyAlignment="1">
      <alignment vertical="center"/>
    </xf>
    <xf numFmtId="0" fontId="5" fillId="0" borderId="47" xfId="0" applyFont="1" applyBorder="1" applyAlignment="1">
      <alignment vertical="center"/>
    </xf>
    <xf numFmtId="0" fontId="5" fillId="0" borderId="39" xfId="0" applyFont="1" applyBorder="1" applyAlignment="1">
      <alignment vertical="center"/>
    </xf>
    <xf numFmtId="0" fontId="4" fillId="0" borderId="52" xfId="0" applyFont="1" applyBorder="1" applyAlignment="1">
      <alignment vertical="center"/>
    </xf>
    <xf numFmtId="0" fontId="0" fillId="0" borderId="50" xfId="0" applyBorder="1" applyAlignment="1">
      <alignment horizontal="center" vertical="center"/>
    </xf>
    <xf numFmtId="2" fontId="0" fillId="0" borderId="47" xfId="0" applyNumberFormat="1" applyBorder="1" applyAlignment="1">
      <alignment horizontal="center" vertical="center"/>
    </xf>
    <xf numFmtId="0" fontId="0" fillId="0" borderId="45" xfId="0" applyBorder="1" applyAlignment="1">
      <alignment horizontal="center" vertical="center"/>
    </xf>
    <xf numFmtId="0" fontId="5" fillId="0" borderId="36" xfId="0" applyFont="1" applyBorder="1" applyAlignment="1">
      <alignment vertical="center"/>
    </xf>
    <xf numFmtId="0" fontId="5" fillId="0" borderId="23" xfId="0" applyFont="1" applyBorder="1" applyAlignment="1">
      <alignment vertical="center"/>
    </xf>
    <xf numFmtId="0" fontId="5" fillId="0" borderId="53" xfId="0" applyFont="1" applyBorder="1" applyAlignment="1">
      <alignment vertical="center"/>
    </xf>
    <xf numFmtId="0" fontId="5" fillId="0" borderId="54" xfId="0" applyFont="1" applyBorder="1" applyAlignment="1">
      <alignment vertical="center"/>
    </xf>
    <xf numFmtId="0" fontId="5" fillId="0" borderId="55" xfId="0" applyFont="1" applyBorder="1" applyAlignment="1">
      <alignment vertical="center"/>
    </xf>
    <xf numFmtId="0" fontId="5" fillId="0" borderId="56" xfId="0" applyFont="1" applyBorder="1" applyAlignment="1">
      <alignment vertical="center"/>
    </xf>
    <xf numFmtId="0" fontId="0" fillId="0" borderId="57" xfId="0" applyBorder="1" applyAlignment="1">
      <alignment horizontal="center" vertical="center"/>
    </xf>
    <xf numFmtId="2" fontId="0" fillId="0" borderId="58" xfId="0" applyNumberFormat="1" applyBorder="1" applyAlignment="1">
      <alignment horizontal="center" vertical="center"/>
    </xf>
    <xf numFmtId="0" fontId="0" fillId="0" borderId="44" xfId="0" applyBorder="1" applyAlignment="1">
      <alignment horizontal="center" vertical="center"/>
    </xf>
    <xf numFmtId="0" fontId="0" fillId="0" borderId="59" xfId="0" applyBorder="1" applyAlignment="1">
      <alignment vertical="center"/>
    </xf>
    <xf numFmtId="0" fontId="5" fillId="0" borderId="60" xfId="0" applyFont="1" applyBorder="1" applyAlignment="1">
      <alignment vertical="center"/>
    </xf>
    <xf numFmtId="0" fontId="0" fillId="0" borderId="0" xfId="0" applyAlignment="1">
      <alignment horizontal="right"/>
    </xf>
    <xf numFmtId="0" fontId="0" fillId="0" borderId="25" xfId="0" applyBorder="1"/>
    <xf numFmtId="0" fontId="0" fillId="0" borderId="61" xfId="0" applyBorder="1"/>
    <xf numFmtId="0" fontId="0" fillId="0" borderId="52" xfId="0" applyBorder="1"/>
    <xf numFmtId="0" fontId="5" fillId="0" borderId="14" xfId="0" applyFont="1" applyBorder="1" applyAlignment="1">
      <alignment vertical="center"/>
    </xf>
    <xf numFmtId="20" fontId="0" fillId="0" borderId="41" xfId="0" applyNumberFormat="1" applyBorder="1" applyAlignment="1">
      <alignment horizontal="center" vertical="center"/>
    </xf>
    <xf numFmtId="20" fontId="0" fillId="0" borderId="27" xfId="0" applyNumberFormat="1" applyBorder="1" applyAlignment="1">
      <alignment horizontal="center" vertical="center"/>
    </xf>
    <xf numFmtId="20" fontId="0" fillId="0" borderId="42" xfId="0" applyNumberFormat="1" applyBorder="1" applyAlignment="1">
      <alignment horizontal="center" vertical="center"/>
    </xf>
    <xf numFmtId="49" fontId="0" fillId="0" borderId="27" xfId="0" applyNumberFormat="1" applyBorder="1" applyAlignment="1">
      <alignment horizontal="center" vertical="center"/>
    </xf>
    <xf numFmtId="49" fontId="0" fillId="0" borderId="42" xfId="0" applyNumberFormat="1" applyBorder="1" applyAlignment="1">
      <alignment horizontal="center" vertical="center"/>
    </xf>
    <xf numFmtId="57" fontId="0" fillId="0" borderId="27" xfId="0" applyNumberFormat="1" applyBorder="1" applyAlignment="1">
      <alignment horizontal="center" vertical="center"/>
    </xf>
    <xf numFmtId="57" fontId="0" fillId="0" borderId="42" xfId="0" applyNumberFormat="1" applyBorder="1" applyAlignment="1">
      <alignment horizontal="center" vertical="center"/>
    </xf>
    <xf numFmtId="57" fontId="0" fillId="0" borderId="38" xfId="0" applyNumberFormat="1" applyBorder="1" applyAlignment="1">
      <alignment horizontal="center" vertical="center"/>
    </xf>
    <xf numFmtId="57" fontId="0" fillId="0" borderId="47" xfId="0" applyNumberFormat="1" applyBorder="1" applyAlignment="1">
      <alignment horizontal="center" vertical="center"/>
    </xf>
    <xf numFmtId="57" fontId="0" fillId="0" borderId="58" xfId="0" applyNumberFormat="1" applyBorder="1" applyAlignment="1">
      <alignment horizontal="center" vertical="center"/>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distributed"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left"/>
    </xf>
    <xf numFmtId="49" fontId="0" fillId="0" borderId="27" xfId="0" applyNumberFormat="1" applyBorder="1" applyAlignment="1">
      <alignment horizontal="right" vertical="center"/>
    </xf>
    <xf numFmtId="0" fontId="0" fillId="0" borderId="14" xfId="0" applyBorder="1"/>
    <xf numFmtId="0" fontId="0" fillId="0" borderId="14" xfId="0" applyBorder="1" applyAlignment="1">
      <alignment horizontal="distributed" vertical="center"/>
    </xf>
    <xf numFmtId="0" fontId="0" fillId="0" borderId="20" xfId="0" applyBorder="1" applyAlignment="1">
      <alignment horizontal="distributed" vertical="center"/>
    </xf>
    <xf numFmtId="0" fontId="0" fillId="0" borderId="11" xfId="0" applyBorder="1" applyAlignment="1">
      <alignment horizontal="distributed" vertical="center"/>
    </xf>
    <xf numFmtId="0" fontId="0" fillId="0" borderId="14" xfId="0" applyBorder="1" applyAlignment="1">
      <alignment vertical="center"/>
    </xf>
    <xf numFmtId="0" fontId="0" fillId="0" borderId="62" xfId="0" applyBorder="1" applyAlignment="1">
      <alignment horizontal="distributed" vertical="center"/>
    </xf>
    <xf numFmtId="0" fontId="0" fillId="0" borderId="4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17" xfId="0" applyBorder="1" applyAlignment="1">
      <alignment horizontal="distributed" vertical="center"/>
    </xf>
    <xf numFmtId="0" fontId="3" fillId="0" borderId="63" xfId="0" applyFont="1" applyBorder="1" applyAlignment="1">
      <alignment horizontal="center" vertical="center"/>
    </xf>
    <xf numFmtId="0" fontId="0" fillId="0" borderId="6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4"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6" xfId="0" applyBorder="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2" xr:uid="{00000000-0005-0000-0000-00002A000000}"/>
    <cellStyle name="標準 2_亀山Ｈ20入力0819" xfId="43" xr:uid="{00000000-0005-0000-0000-00002B000000}"/>
    <cellStyle name="良い" xfId="44" builtinId="26" customBuiltin="1"/>
  </cellStyles>
  <dxfs count="15">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00CCFF"/>
        </patternFill>
      </fill>
    </dxf>
    <dxf>
      <fill>
        <patternFill>
          <bgColor theme="8" tint="0.59996337778862885"/>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
      <fill>
        <patternFill>
          <bgColor rgb="FF00CCFF"/>
        </patternFill>
      </fill>
    </dxf>
  </dxfs>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8CE7A-B22C-4022-B9AB-BFB7B16B7026}">
  <sheetPr>
    <tabColor rgb="FFC00000"/>
  </sheetPr>
  <dimension ref="B1:R111"/>
  <sheetViews>
    <sheetView tabSelected="1" view="pageBreakPreview" zoomScale="75" zoomScaleNormal="75" zoomScaleSheetLayoutView="75" workbookViewId="0">
      <pane ySplit="10" topLeftCell="A17" activePane="bottomLeft" state="frozen"/>
      <selection activeCell="H21" sqref="H21"/>
      <selection pane="bottomLeft" activeCell="W24" sqref="W24"/>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234</v>
      </c>
      <c r="L5" s="105" t="str">
        <f>K5</f>
        <v>2023.4.10</v>
      </c>
      <c r="M5" s="106" t="str">
        <f>K5</f>
        <v>2023.4.10</v>
      </c>
    </row>
    <row r="6" spans="2:18" ht="18" customHeight="1" x14ac:dyDescent="0.15">
      <c r="B6" s="4"/>
      <c r="C6" s="37"/>
      <c r="D6" s="119" t="s">
        <v>3</v>
      </c>
      <c r="E6" s="119"/>
      <c r="F6" s="119"/>
      <c r="G6" s="119"/>
      <c r="H6" s="37"/>
      <c r="I6" s="37"/>
      <c r="J6" s="5"/>
      <c r="K6" s="100">
        <v>0.40277777777777773</v>
      </c>
      <c r="L6" s="101">
        <v>0.42152777777777778</v>
      </c>
      <c r="M6" s="102">
        <v>0.38125000000000003</v>
      </c>
    </row>
    <row r="7" spans="2:18" ht="18" customHeight="1" x14ac:dyDescent="0.15">
      <c r="B7" s="4"/>
      <c r="C7" s="37"/>
      <c r="D7" s="119" t="s">
        <v>4</v>
      </c>
      <c r="E7" s="122"/>
      <c r="F7" s="122"/>
      <c r="G7" s="25" t="s">
        <v>5</v>
      </c>
      <c r="H7" s="37"/>
      <c r="I7" s="37"/>
      <c r="J7" s="5"/>
      <c r="K7" s="103" t="s">
        <v>217</v>
      </c>
      <c r="L7" s="103" t="s">
        <v>233</v>
      </c>
      <c r="M7" s="104" t="s">
        <v>219</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5" customHeight="1" x14ac:dyDescent="0.15">
      <c r="B11" s="30">
        <v>1</v>
      </c>
      <c r="C11" s="32" t="s">
        <v>21</v>
      </c>
      <c r="D11" s="32" t="s">
        <v>22</v>
      </c>
      <c r="E11" s="37"/>
      <c r="F11" s="37" t="s">
        <v>96</v>
      </c>
      <c r="G11" s="37"/>
      <c r="H11" s="37"/>
      <c r="I11" s="37"/>
      <c r="J11" s="37"/>
      <c r="K11" s="64">
        <v>475</v>
      </c>
      <c r="L11" s="69">
        <v>1300</v>
      </c>
      <c r="M11" s="65">
        <v>80</v>
      </c>
    </row>
    <row r="12" spans="2:18" ht="13.5" customHeight="1" x14ac:dyDescent="0.15">
      <c r="B12" s="30">
        <f t="shared" ref="B12:B43" si="0">B11+1</f>
        <v>2</v>
      </c>
      <c r="C12" s="32" t="s">
        <v>23</v>
      </c>
      <c r="D12" s="32" t="s">
        <v>24</v>
      </c>
      <c r="E12" s="37"/>
      <c r="F12" s="37" t="s">
        <v>134</v>
      </c>
      <c r="G12" s="37"/>
      <c r="H12" s="37"/>
      <c r="I12" s="37"/>
      <c r="J12" s="37"/>
      <c r="K12" s="64"/>
      <c r="L12" s="69" t="s">
        <v>119</v>
      </c>
      <c r="M12" s="65"/>
    </row>
    <row r="13" spans="2:18" ht="13.9" customHeight="1" x14ac:dyDescent="0.15">
      <c r="B13" s="30">
        <f t="shared" si="0"/>
        <v>3</v>
      </c>
      <c r="C13" s="33"/>
      <c r="D13" s="33"/>
      <c r="E13" s="37"/>
      <c r="F13" s="37" t="s">
        <v>112</v>
      </c>
      <c r="G13" s="37"/>
      <c r="H13" s="37"/>
      <c r="I13" s="37"/>
      <c r="J13" s="37"/>
      <c r="K13" s="64">
        <v>5</v>
      </c>
      <c r="L13" s="64">
        <v>25</v>
      </c>
      <c r="M13" s="65">
        <v>80</v>
      </c>
    </row>
    <row r="14" spans="2:18" ht="13.5" customHeight="1" x14ac:dyDescent="0.15">
      <c r="B14" s="30">
        <f t="shared" si="0"/>
        <v>4</v>
      </c>
      <c r="C14" s="32" t="s">
        <v>63</v>
      </c>
      <c r="D14" s="32" t="s">
        <v>15</v>
      </c>
      <c r="E14" s="37"/>
      <c r="F14" s="37" t="s">
        <v>136</v>
      </c>
      <c r="G14" s="37"/>
      <c r="H14" s="37"/>
      <c r="I14" s="37"/>
      <c r="J14" s="37"/>
      <c r="K14" s="64"/>
      <c r="L14" s="69"/>
      <c r="M14" s="65">
        <v>25</v>
      </c>
    </row>
    <row r="15" spans="2:18" ht="13.9" customHeight="1" x14ac:dyDescent="0.15">
      <c r="B15" s="30">
        <f t="shared" si="0"/>
        <v>5</v>
      </c>
      <c r="C15" s="33"/>
      <c r="D15" s="33"/>
      <c r="E15" s="37"/>
      <c r="F15" s="37" t="s">
        <v>97</v>
      </c>
      <c r="G15" s="37"/>
      <c r="H15" s="37"/>
      <c r="I15" s="37"/>
      <c r="J15" s="37"/>
      <c r="K15" s="64">
        <v>20</v>
      </c>
      <c r="L15" s="69">
        <v>75</v>
      </c>
      <c r="M15" s="65">
        <v>15</v>
      </c>
    </row>
    <row r="16" spans="2:18" ht="13.9" customHeight="1" x14ac:dyDescent="0.15">
      <c r="B16" s="30">
        <f t="shared" si="0"/>
        <v>6</v>
      </c>
      <c r="C16" s="33"/>
      <c r="D16" s="33"/>
      <c r="E16" s="37"/>
      <c r="F16" s="37" t="s">
        <v>120</v>
      </c>
      <c r="G16" s="37"/>
      <c r="H16" s="37"/>
      <c r="I16" s="37"/>
      <c r="J16" s="37"/>
      <c r="K16" s="64" t="s">
        <v>119</v>
      </c>
      <c r="L16" s="64" t="s">
        <v>119</v>
      </c>
      <c r="M16" s="65">
        <v>5</v>
      </c>
    </row>
    <row r="17" spans="2:17" ht="13.9" customHeight="1" x14ac:dyDescent="0.15">
      <c r="B17" s="30">
        <f t="shared" si="0"/>
        <v>7</v>
      </c>
      <c r="C17" s="33"/>
      <c r="D17" s="32" t="s">
        <v>16</v>
      </c>
      <c r="E17" s="37"/>
      <c r="F17" s="37" t="s">
        <v>140</v>
      </c>
      <c r="G17" s="37"/>
      <c r="H17" s="37"/>
      <c r="I17" s="37"/>
      <c r="J17" s="37"/>
      <c r="K17" s="64"/>
      <c r="L17" s="69"/>
      <c r="M17" s="65" t="s">
        <v>119</v>
      </c>
    </row>
    <row r="18" spans="2:17" ht="13.9" customHeight="1" x14ac:dyDescent="0.15">
      <c r="B18" s="30">
        <f t="shared" si="0"/>
        <v>8</v>
      </c>
      <c r="C18" s="33"/>
      <c r="D18" s="33"/>
      <c r="E18" s="37"/>
      <c r="F18" s="37" t="s">
        <v>98</v>
      </c>
      <c r="G18" s="37"/>
      <c r="H18" s="37"/>
      <c r="I18" s="37"/>
      <c r="J18" s="37"/>
      <c r="K18" s="64" t="s">
        <v>119</v>
      </c>
      <c r="L18" s="69" t="s">
        <v>119</v>
      </c>
      <c r="M18" s="65">
        <v>90</v>
      </c>
    </row>
    <row r="19" spans="2:17" ht="13.9" customHeight="1" x14ac:dyDescent="0.15">
      <c r="B19" s="30">
        <f t="shared" si="0"/>
        <v>9</v>
      </c>
      <c r="C19" s="33"/>
      <c r="D19" s="33"/>
      <c r="E19" s="37"/>
      <c r="F19" s="37" t="s">
        <v>141</v>
      </c>
      <c r="G19" s="37"/>
      <c r="H19" s="37"/>
      <c r="I19" s="37"/>
      <c r="J19" s="37"/>
      <c r="K19" s="64"/>
      <c r="L19" s="69"/>
      <c r="M19" s="65" t="s">
        <v>119</v>
      </c>
    </row>
    <row r="20" spans="2:17" ht="13.5" customHeight="1" x14ac:dyDescent="0.15">
      <c r="B20" s="30">
        <f t="shared" si="0"/>
        <v>10</v>
      </c>
      <c r="C20" s="33"/>
      <c r="D20" s="33"/>
      <c r="E20" s="37"/>
      <c r="F20" s="37" t="s">
        <v>99</v>
      </c>
      <c r="G20" s="37"/>
      <c r="H20" s="37"/>
      <c r="I20" s="37"/>
      <c r="J20" s="37"/>
      <c r="K20" s="64">
        <v>155</v>
      </c>
      <c r="L20" s="64">
        <v>155</v>
      </c>
      <c r="M20" s="65">
        <v>140</v>
      </c>
    </row>
    <row r="21" spans="2:17" ht="13.9" customHeight="1" x14ac:dyDescent="0.15">
      <c r="B21" s="30">
        <f t="shared" si="0"/>
        <v>11</v>
      </c>
      <c r="C21" s="33"/>
      <c r="D21" s="33"/>
      <c r="E21" s="37"/>
      <c r="F21" s="37" t="s">
        <v>168</v>
      </c>
      <c r="G21" s="37"/>
      <c r="H21" s="37"/>
      <c r="I21" s="37"/>
      <c r="J21" s="37"/>
      <c r="K21" s="64" t="s">
        <v>119</v>
      </c>
      <c r="L21" s="69"/>
      <c r="M21" s="65"/>
    </row>
    <row r="22" spans="2:17" ht="13.9" customHeight="1" x14ac:dyDescent="0.15">
      <c r="B22" s="30">
        <f t="shared" si="0"/>
        <v>12</v>
      </c>
      <c r="C22" s="33"/>
      <c r="D22" s="33"/>
      <c r="E22" s="37"/>
      <c r="F22" s="37" t="s">
        <v>17</v>
      </c>
      <c r="G22" s="37"/>
      <c r="H22" s="37"/>
      <c r="I22" s="37"/>
      <c r="J22" s="37"/>
      <c r="K22" s="64"/>
      <c r="L22" s="69">
        <v>5</v>
      </c>
      <c r="M22" s="65">
        <v>10</v>
      </c>
    </row>
    <row r="23" spans="2:17" ht="13.9" customHeight="1" x14ac:dyDescent="0.15">
      <c r="B23" s="30">
        <f t="shared" si="0"/>
        <v>13</v>
      </c>
      <c r="C23" s="33"/>
      <c r="D23" s="33"/>
      <c r="E23" s="37"/>
      <c r="F23" s="37" t="s">
        <v>122</v>
      </c>
      <c r="G23" s="37"/>
      <c r="H23" s="37"/>
      <c r="I23" s="37"/>
      <c r="J23" s="37"/>
      <c r="K23" s="64"/>
      <c r="L23" s="69">
        <v>5</v>
      </c>
      <c r="M23" s="65" t="s">
        <v>119</v>
      </c>
    </row>
    <row r="24" spans="2:17" ht="13.9" customHeight="1" x14ac:dyDescent="0.15">
      <c r="B24" s="30">
        <f t="shared" si="0"/>
        <v>14</v>
      </c>
      <c r="C24" s="33"/>
      <c r="D24" s="33"/>
      <c r="E24" s="37"/>
      <c r="F24" s="37" t="s">
        <v>64</v>
      </c>
      <c r="G24" s="37"/>
      <c r="H24" s="37"/>
      <c r="I24" s="37"/>
      <c r="J24" s="37"/>
      <c r="K24" s="64" t="s">
        <v>119</v>
      </c>
      <c r="L24" s="69"/>
      <c r="M24" s="65">
        <v>40</v>
      </c>
    </row>
    <row r="25" spans="2:17" ht="13.9" customHeight="1" x14ac:dyDescent="0.15">
      <c r="B25" s="30">
        <f t="shared" si="0"/>
        <v>15</v>
      </c>
      <c r="C25" s="33"/>
      <c r="D25" s="33"/>
      <c r="E25" s="37"/>
      <c r="F25" s="37" t="s">
        <v>100</v>
      </c>
      <c r="G25" s="37"/>
      <c r="H25" s="37"/>
      <c r="I25" s="37"/>
      <c r="J25" s="37"/>
      <c r="K25" s="64">
        <v>5</v>
      </c>
      <c r="L25" s="69" t="s">
        <v>119</v>
      </c>
      <c r="M25" s="65">
        <v>320</v>
      </c>
    </row>
    <row r="26" spans="2:17" ht="13.5" customHeight="1" x14ac:dyDescent="0.15">
      <c r="B26" s="30">
        <f t="shared" si="0"/>
        <v>16</v>
      </c>
      <c r="C26" s="33"/>
      <c r="D26" s="33"/>
      <c r="E26" s="37"/>
      <c r="F26" s="37" t="s">
        <v>18</v>
      </c>
      <c r="G26" s="37"/>
      <c r="H26" s="37"/>
      <c r="I26" s="37"/>
      <c r="J26" s="37"/>
      <c r="K26" s="64">
        <v>500</v>
      </c>
      <c r="L26" s="69">
        <v>120</v>
      </c>
      <c r="M26" s="65">
        <v>1000</v>
      </c>
    </row>
    <row r="27" spans="2:17" ht="13.9" customHeight="1" x14ac:dyDescent="0.15">
      <c r="B27" s="30">
        <f t="shared" si="0"/>
        <v>17</v>
      </c>
      <c r="C27" s="33"/>
      <c r="D27" s="33"/>
      <c r="E27" s="37"/>
      <c r="F27" s="37" t="s">
        <v>19</v>
      </c>
      <c r="G27" s="37"/>
      <c r="H27" s="37"/>
      <c r="I27" s="37"/>
      <c r="J27" s="37"/>
      <c r="K27" s="64">
        <v>40</v>
      </c>
      <c r="L27" s="64">
        <v>20</v>
      </c>
      <c r="M27" s="65">
        <v>170</v>
      </c>
    </row>
    <row r="28" spans="2:17" ht="13.9" customHeight="1" x14ac:dyDescent="0.15">
      <c r="B28" s="30">
        <f t="shared" si="0"/>
        <v>18</v>
      </c>
      <c r="C28" s="33"/>
      <c r="D28" s="33"/>
      <c r="E28" s="37"/>
      <c r="F28" s="37" t="s">
        <v>20</v>
      </c>
      <c r="G28" s="37"/>
      <c r="H28" s="37"/>
      <c r="I28" s="37"/>
      <c r="J28" s="37"/>
      <c r="K28" s="64" t="s">
        <v>119</v>
      </c>
      <c r="L28" s="69" t="s">
        <v>119</v>
      </c>
      <c r="M28" s="65" t="s">
        <v>119</v>
      </c>
    </row>
    <row r="29" spans="2:17" ht="13.9" customHeight="1" x14ac:dyDescent="0.15">
      <c r="B29" s="30">
        <f t="shared" si="0"/>
        <v>19</v>
      </c>
      <c r="C29" s="32" t="s">
        <v>68</v>
      </c>
      <c r="D29" s="32" t="s">
        <v>65</v>
      </c>
      <c r="E29" s="37"/>
      <c r="F29" s="37" t="s">
        <v>117</v>
      </c>
      <c r="G29" s="37"/>
      <c r="H29" s="37"/>
      <c r="I29" s="37"/>
      <c r="J29" s="37"/>
      <c r="K29" s="64">
        <v>160</v>
      </c>
      <c r="L29" s="64">
        <v>65</v>
      </c>
      <c r="M29" s="65">
        <v>60</v>
      </c>
      <c r="O29">
        <f>COUNTA(K29:K29)</f>
        <v>1</v>
      </c>
      <c r="P29">
        <f>COUNTA(L29:L29)</f>
        <v>1</v>
      </c>
      <c r="Q29">
        <f>COUNTA(M29:M29)</f>
        <v>1</v>
      </c>
    </row>
    <row r="30" spans="2:17" ht="13.5" customHeight="1" x14ac:dyDescent="0.15">
      <c r="B30" s="30">
        <f t="shared" si="0"/>
        <v>20</v>
      </c>
      <c r="C30" s="32" t="s">
        <v>66</v>
      </c>
      <c r="D30" s="32" t="s">
        <v>25</v>
      </c>
      <c r="E30" s="37"/>
      <c r="F30" s="37" t="s">
        <v>171</v>
      </c>
      <c r="G30" s="37"/>
      <c r="H30" s="37"/>
      <c r="I30" s="37"/>
      <c r="J30" s="37"/>
      <c r="K30" s="64"/>
      <c r="L30" s="69">
        <v>10</v>
      </c>
      <c r="M30" s="65">
        <v>25</v>
      </c>
    </row>
    <row r="31" spans="2:17" ht="13.9" customHeight="1" x14ac:dyDescent="0.15">
      <c r="B31" s="30">
        <f t="shared" si="0"/>
        <v>21</v>
      </c>
      <c r="C31" s="33"/>
      <c r="D31" s="33"/>
      <c r="E31" s="37"/>
      <c r="F31" s="37" t="s">
        <v>232</v>
      </c>
      <c r="G31" s="37"/>
      <c r="H31" s="37"/>
      <c r="I31" s="37"/>
      <c r="J31" s="37"/>
      <c r="K31" s="64"/>
      <c r="L31" s="69">
        <v>5</v>
      </c>
      <c r="M31" s="65"/>
    </row>
    <row r="32" spans="2:17" ht="13.9" customHeight="1" x14ac:dyDescent="0.15">
      <c r="B32" s="30">
        <f t="shared" si="0"/>
        <v>22</v>
      </c>
      <c r="C32" s="33"/>
      <c r="D32" s="33"/>
      <c r="E32" s="37"/>
      <c r="F32" s="37" t="s">
        <v>80</v>
      </c>
      <c r="G32" s="37"/>
      <c r="H32" s="37"/>
      <c r="I32" s="37"/>
      <c r="J32" s="37"/>
      <c r="K32" s="64">
        <v>5</v>
      </c>
      <c r="L32" s="69" t="s">
        <v>119</v>
      </c>
      <c r="M32" s="65">
        <v>2</v>
      </c>
    </row>
    <row r="33" spans="2:13" ht="13.9" customHeight="1" x14ac:dyDescent="0.15">
      <c r="B33" s="30">
        <f t="shared" si="0"/>
        <v>23</v>
      </c>
      <c r="C33" s="33"/>
      <c r="D33" s="33"/>
      <c r="E33" s="37"/>
      <c r="F33" s="37" t="s">
        <v>146</v>
      </c>
      <c r="G33" s="37"/>
      <c r="H33" s="37"/>
      <c r="I33" s="37"/>
      <c r="J33" s="37"/>
      <c r="K33" s="64">
        <v>80</v>
      </c>
      <c r="L33" s="64">
        <v>120</v>
      </c>
      <c r="M33" s="65" t="s">
        <v>119</v>
      </c>
    </row>
    <row r="34" spans="2:13" ht="13.9" customHeight="1" x14ac:dyDescent="0.15">
      <c r="B34" s="30">
        <f t="shared" si="0"/>
        <v>24</v>
      </c>
      <c r="C34" s="33"/>
      <c r="D34" s="33"/>
      <c r="E34" s="37"/>
      <c r="F34" s="37" t="s">
        <v>172</v>
      </c>
      <c r="G34" s="37"/>
      <c r="H34" s="37"/>
      <c r="I34" s="37"/>
      <c r="J34" s="37"/>
      <c r="K34" s="64"/>
      <c r="L34" s="69">
        <v>20</v>
      </c>
      <c r="M34" s="65"/>
    </row>
    <row r="35" spans="2:13" ht="13.5" customHeight="1" x14ac:dyDescent="0.15">
      <c r="B35" s="30">
        <f t="shared" si="0"/>
        <v>25</v>
      </c>
      <c r="C35" s="33"/>
      <c r="D35" s="33"/>
      <c r="E35" s="37"/>
      <c r="F35" s="37" t="s">
        <v>147</v>
      </c>
      <c r="G35" s="37"/>
      <c r="H35" s="37"/>
      <c r="I35" s="37"/>
      <c r="J35" s="37"/>
      <c r="K35" s="64"/>
      <c r="L35" s="64" t="s">
        <v>119</v>
      </c>
      <c r="M35" s="65"/>
    </row>
    <row r="36" spans="2:13" ht="13.5" customHeight="1" x14ac:dyDescent="0.15">
      <c r="B36" s="30">
        <f t="shared" si="0"/>
        <v>26</v>
      </c>
      <c r="C36" s="33"/>
      <c r="D36" s="33"/>
      <c r="E36" s="37"/>
      <c r="F36" s="37" t="s">
        <v>110</v>
      </c>
      <c r="G36" s="37"/>
      <c r="H36" s="37"/>
      <c r="I36" s="37"/>
      <c r="J36" s="37"/>
      <c r="K36" s="69">
        <v>10</v>
      </c>
      <c r="L36" s="64"/>
      <c r="M36" s="65"/>
    </row>
    <row r="37" spans="2:13" ht="13.9" customHeight="1" x14ac:dyDescent="0.15">
      <c r="B37" s="30">
        <f t="shared" si="0"/>
        <v>27</v>
      </c>
      <c r="C37" s="33"/>
      <c r="D37" s="33"/>
      <c r="E37" s="37"/>
      <c r="F37" s="37" t="s">
        <v>148</v>
      </c>
      <c r="G37" s="37"/>
      <c r="H37" s="37"/>
      <c r="I37" s="37"/>
      <c r="J37" s="37"/>
      <c r="K37" s="69">
        <v>32</v>
      </c>
      <c r="L37" s="64"/>
      <c r="M37" s="65">
        <v>32</v>
      </c>
    </row>
    <row r="38" spans="2:13" ht="13.9" customHeight="1" x14ac:dyDescent="0.15">
      <c r="B38" s="30">
        <f t="shared" si="0"/>
        <v>28</v>
      </c>
      <c r="C38" s="33"/>
      <c r="D38" s="33"/>
      <c r="E38" s="37"/>
      <c r="F38" s="37" t="s">
        <v>209</v>
      </c>
      <c r="G38" s="37"/>
      <c r="H38" s="37"/>
      <c r="I38" s="37"/>
      <c r="J38" s="37"/>
      <c r="K38" s="64"/>
      <c r="L38" s="69"/>
      <c r="M38" s="65">
        <v>5</v>
      </c>
    </row>
    <row r="39" spans="2:13" ht="13.9" customHeight="1" x14ac:dyDescent="0.15">
      <c r="B39" s="30">
        <f t="shared" si="0"/>
        <v>29</v>
      </c>
      <c r="C39" s="33"/>
      <c r="D39" s="33"/>
      <c r="E39" s="37"/>
      <c r="F39" s="37" t="s">
        <v>224</v>
      </c>
      <c r="G39" s="37"/>
      <c r="H39" s="37"/>
      <c r="I39" s="37"/>
      <c r="J39" s="37"/>
      <c r="K39" s="64"/>
      <c r="L39" s="69"/>
      <c r="M39" s="65">
        <v>20</v>
      </c>
    </row>
    <row r="40" spans="2:13" ht="13.9" customHeight="1" x14ac:dyDescent="0.15">
      <c r="B40" s="30">
        <f t="shared" si="0"/>
        <v>30</v>
      </c>
      <c r="C40" s="33"/>
      <c r="D40" s="33"/>
      <c r="E40" s="37"/>
      <c r="F40" s="37" t="s">
        <v>123</v>
      </c>
      <c r="G40" s="37"/>
      <c r="H40" s="37"/>
      <c r="I40" s="37"/>
      <c r="J40" s="37"/>
      <c r="K40" s="64">
        <v>10</v>
      </c>
      <c r="L40" s="69">
        <v>15</v>
      </c>
      <c r="M40" s="65">
        <v>40</v>
      </c>
    </row>
    <row r="41" spans="2:13" ht="13.9" customHeight="1" x14ac:dyDescent="0.15">
      <c r="B41" s="30">
        <f t="shared" si="0"/>
        <v>31</v>
      </c>
      <c r="C41" s="33"/>
      <c r="D41" s="33"/>
      <c r="E41" s="37"/>
      <c r="F41" s="37" t="s">
        <v>175</v>
      </c>
      <c r="G41" s="37"/>
      <c r="H41" s="37"/>
      <c r="I41" s="37"/>
      <c r="J41" s="37"/>
      <c r="K41" s="64">
        <v>20</v>
      </c>
      <c r="L41" s="64" t="s">
        <v>119</v>
      </c>
      <c r="M41" s="65" t="s">
        <v>119</v>
      </c>
    </row>
    <row r="42" spans="2:13" ht="13.9" customHeight="1" x14ac:dyDescent="0.15">
      <c r="B42" s="30">
        <f t="shared" si="0"/>
        <v>32</v>
      </c>
      <c r="C42" s="33"/>
      <c r="D42" s="33"/>
      <c r="E42" s="37"/>
      <c r="F42" s="37" t="s">
        <v>26</v>
      </c>
      <c r="G42" s="37"/>
      <c r="H42" s="37"/>
      <c r="I42" s="37"/>
      <c r="J42" s="37"/>
      <c r="K42" s="64"/>
      <c r="L42" s="69"/>
      <c r="M42" s="65">
        <v>8</v>
      </c>
    </row>
    <row r="43" spans="2:13" ht="13.9" customHeight="1" x14ac:dyDescent="0.15">
      <c r="B43" s="30">
        <f t="shared" si="0"/>
        <v>33</v>
      </c>
      <c r="C43" s="33"/>
      <c r="D43" s="33"/>
      <c r="E43" s="37"/>
      <c r="F43" s="37" t="s">
        <v>177</v>
      </c>
      <c r="G43" s="37"/>
      <c r="H43" s="37"/>
      <c r="I43" s="37"/>
      <c r="J43" s="37"/>
      <c r="K43" s="64"/>
      <c r="L43" s="69" t="s">
        <v>119</v>
      </c>
      <c r="M43" s="65"/>
    </row>
    <row r="44" spans="2:13" ht="13.5" customHeight="1" x14ac:dyDescent="0.15">
      <c r="B44" s="30">
        <f t="shared" ref="B44:B60" si="1">B43+1</f>
        <v>34</v>
      </c>
      <c r="C44" s="33"/>
      <c r="D44" s="33"/>
      <c r="E44" s="37"/>
      <c r="F44" s="37" t="s">
        <v>222</v>
      </c>
      <c r="G44" s="37"/>
      <c r="H44" s="37"/>
      <c r="I44" s="37"/>
      <c r="J44" s="37"/>
      <c r="K44" s="64"/>
      <c r="L44" s="69" t="s">
        <v>119</v>
      </c>
      <c r="M44" s="65">
        <v>40</v>
      </c>
    </row>
    <row r="45" spans="2:13" ht="13.9" customHeight="1" x14ac:dyDescent="0.15">
      <c r="B45" s="30">
        <f t="shared" si="1"/>
        <v>35</v>
      </c>
      <c r="C45" s="33"/>
      <c r="D45" s="33"/>
      <c r="E45" s="37"/>
      <c r="F45" s="37" t="s">
        <v>113</v>
      </c>
      <c r="G45" s="37"/>
      <c r="H45" s="37"/>
      <c r="I45" s="37"/>
      <c r="J45" s="37"/>
      <c r="K45" s="64">
        <v>140</v>
      </c>
      <c r="L45" s="69">
        <v>100</v>
      </c>
      <c r="M45" s="65">
        <v>160</v>
      </c>
    </row>
    <row r="46" spans="2:13" ht="13.9" customHeight="1" x14ac:dyDescent="0.15">
      <c r="B46" s="30">
        <f t="shared" si="1"/>
        <v>36</v>
      </c>
      <c r="C46" s="33"/>
      <c r="D46" s="33"/>
      <c r="E46" s="37"/>
      <c r="F46" s="37" t="s">
        <v>152</v>
      </c>
      <c r="G46" s="37"/>
      <c r="H46" s="37"/>
      <c r="I46" s="37"/>
      <c r="J46" s="37"/>
      <c r="K46" s="64" t="s">
        <v>119</v>
      </c>
      <c r="L46" s="69"/>
      <c r="M46" s="65"/>
    </row>
    <row r="47" spans="2:13" ht="13.9" customHeight="1" x14ac:dyDescent="0.15">
      <c r="B47" s="30">
        <f t="shared" si="1"/>
        <v>37</v>
      </c>
      <c r="C47" s="33"/>
      <c r="D47" s="33"/>
      <c r="E47" s="37"/>
      <c r="F47" s="37" t="s">
        <v>231</v>
      </c>
      <c r="G47" s="37"/>
      <c r="H47" s="37"/>
      <c r="I47" s="37"/>
      <c r="J47" s="37"/>
      <c r="K47" s="64"/>
      <c r="L47" s="69"/>
      <c r="M47" s="65" t="s">
        <v>119</v>
      </c>
    </row>
    <row r="48" spans="2:13" ht="13.9" customHeight="1" x14ac:dyDescent="0.15">
      <c r="B48" s="30">
        <f t="shared" si="1"/>
        <v>38</v>
      </c>
      <c r="C48" s="33"/>
      <c r="D48" s="33"/>
      <c r="E48" s="37"/>
      <c r="F48" s="37" t="s">
        <v>27</v>
      </c>
      <c r="G48" s="37"/>
      <c r="H48" s="37"/>
      <c r="I48" s="37"/>
      <c r="J48" s="37"/>
      <c r="K48" s="64">
        <v>50</v>
      </c>
      <c r="L48" s="69">
        <v>50</v>
      </c>
      <c r="M48" s="65">
        <v>260</v>
      </c>
    </row>
    <row r="49" spans="2:17" ht="13.9" customHeight="1" x14ac:dyDescent="0.15">
      <c r="B49" s="30">
        <f t="shared" si="1"/>
        <v>39</v>
      </c>
      <c r="C49" s="32" t="s">
        <v>28</v>
      </c>
      <c r="D49" s="32" t="s">
        <v>29</v>
      </c>
      <c r="E49" s="37"/>
      <c r="F49" s="37" t="s">
        <v>30</v>
      </c>
      <c r="G49" s="37"/>
      <c r="H49" s="37"/>
      <c r="I49" s="37"/>
      <c r="J49" s="37"/>
      <c r="K49" s="64"/>
      <c r="L49" s="69">
        <v>1</v>
      </c>
      <c r="M49" s="65"/>
      <c r="O49">
        <f>COUNTA(K30:K48)</f>
        <v>9</v>
      </c>
      <c r="P49">
        <f>COUNTA(L30:L48)</f>
        <v>12</v>
      </c>
      <c r="Q49">
        <f>COUNTA(M30:M48)</f>
        <v>13</v>
      </c>
    </row>
    <row r="50" spans="2:17" ht="13.5" customHeight="1" x14ac:dyDescent="0.15">
      <c r="B50" s="30">
        <f t="shared" si="1"/>
        <v>40</v>
      </c>
      <c r="C50" s="32" t="s">
        <v>31</v>
      </c>
      <c r="D50" s="32" t="s">
        <v>32</v>
      </c>
      <c r="E50" s="37"/>
      <c r="F50" s="37" t="s">
        <v>155</v>
      </c>
      <c r="G50" s="37"/>
      <c r="H50" s="37"/>
      <c r="I50" s="37"/>
      <c r="J50" s="37"/>
      <c r="K50" s="64"/>
      <c r="L50" s="69"/>
      <c r="M50" s="65">
        <v>2</v>
      </c>
    </row>
    <row r="51" spans="2:17" ht="13.5" customHeight="1" x14ac:dyDescent="0.15">
      <c r="B51" s="30">
        <f t="shared" si="1"/>
        <v>41</v>
      </c>
      <c r="C51" s="33"/>
      <c r="D51" s="33"/>
      <c r="E51" s="37"/>
      <c r="F51" s="37" t="s">
        <v>126</v>
      </c>
      <c r="G51" s="37"/>
      <c r="H51" s="37"/>
      <c r="I51" s="37"/>
      <c r="J51" s="37"/>
      <c r="K51" s="64"/>
      <c r="L51" s="69" t="s">
        <v>119</v>
      </c>
      <c r="M51" s="65" t="s">
        <v>119</v>
      </c>
    </row>
    <row r="52" spans="2:17" ht="13.9" customHeight="1" x14ac:dyDescent="0.15">
      <c r="B52" s="30">
        <f t="shared" si="1"/>
        <v>42</v>
      </c>
      <c r="C52" s="33"/>
      <c r="D52" s="33"/>
      <c r="E52" s="37"/>
      <c r="F52" s="37" t="s">
        <v>156</v>
      </c>
      <c r="G52" s="37"/>
      <c r="H52" s="37"/>
      <c r="I52" s="37"/>
      <c r="J52" s="37"/>
      <c r="K52" s="64" t="s">
        <v>119</v>
      </c>
      <c r="L52" s="69"/>
      <c r="M52" s="65"/>
    </row>
    <row r="53" spans="2:17" ht="13.9" customHeight="1" x14ac:dyDescent="0.15">
      <c r="B53" s="30">
        <f t="shared" si="1"/>
        <v>43</v>
      </c>
      <c r="C53" s="32" t="s">
        <v>33</v>
      </c>
      <c r="D53" s="32" t="s">
        <v>34</v>
      </c>
      <c r="E53" s="37"/>
      <c r="F53" s="37" t="s">
        <v>101</v>
      </c>
      <c r="G53" s="37"/>
      <c r="H53" s="37"/>
      <c r="I53" s="37"/>
      <c r="J53" s="37"/>
      <c r="K53" s="64"/>
      <c r="L53" s="69" t="s">
        <v>119</v>
      </c>
      <c r="M53" s="65"/>
    </row>
    <row r="54" spans="2:17" ht="13.9" customHeight="1" x14ac:dyDescent="0.15">
      <c r="B54" s="30">
        <f t="shared" si="1"/>
        <v>44</v>
      </c>
      <c r="C54" s="33"/>
      <c r="D54" s="32" t="s">
        <v>35</v>
      </c>
      <c r="E54" s="37"/>
      <c r="F54" s="37" t="s">
        <v>199</v>
      </c>
      <c r="G54" s="37"/>
      <c r="H54" s="37"/>
      <c r="I54" s="37"/>
      <c r="J54" s="37"/>
      <c r="K54" s="64"/>
      <c r="L54" s="69"/>
      <c r="M54" s="65">
        <v>1</v>
      </c>
    </row>
    <row r="55" spans="2:17" ht="13.9" customHeight="1" x14ac:dyDescent="0.15">
      <c r="B55" s="30">
        <f t="shared" si="1"/>
        <v>45</v>
      </c>
      <c r="C55" s="33"/>
      <c r="D55" s="33"/>
      <c r="E55" s="37"/>
      <c r="F55" s="37" t="s">
        <v>36</v>
      </c>
      <c r="G55" s="37"/>
      <c r="H55" s="37"/>
      <c r="I55" s="37"/>
      <c r="J55" s="37"/>
      <c r="K55" s="64">
        <v>15</v>
      </c>
      <c r="L55" s="69">
        <v>30</v>
      </c>
      <c r="M55" s="65" t="s">
        <v>119</v>
      </c>
    </row>
    <row r="56" spans="2:17" ht="13.9" customHeight="1" x14ac:dyDescent="0.15">
      <c r="B56" s="30">
        <f t="shared" si="1"/>
        <v>46</v>
      </c>
      <c r="C56" s="34"/>
      <c r="D56" s="40" t="s">
        <v>37</v>
      </c>
      <c r="E56" s="37"/>
      <c r="F56" s="37" t="s">
        <v>38</v>
      </c>
      <c r="G56" s="37"/>
      <c r="H56" s="37"/>
      <c r="I56" s="37"/>
      <c r="J56" s="37"/>
      <c r="K56" s="64" t="s">
        <v>119</v>
      </c>
      <c r="L56" s="64">
        <v>5</v>
      </c>
      <c r="M56" s="65">
        <v>15</v>
      </c>
    </row>
    <row r="57" spans="2:17" ht="13.9" customHeight="1" x14ac:dyDescent="0.15">
      <c r="B57" s="30">
        <f t="shared" si="1"/>
        <v>47</v>
      </c>
      <c r="C57" s="32" t="s">
        <v>0</v>
      </c>
      <c r="D57" s="40" t="s">
        <v>39</v>
      </c>
      <c r="E57" s="37"/>
      <c r="F57" s="37" t="s">
        <v>40</v>
      </c>
      <c r="G57" s="37"/>
      <c r="H57" s="37"/>
      <c r="I57" s="37"/>
      <c r="J57" s="37"/>
      <c r="K57" s="64" t="s">
        <v>119</v>
      </c>
      <c r="L57" s="64"/>
      <c r="M57" s="65" t="s">
        <v>119</v>
      </c>
      <c r="O57">
        <f>COUNTA(K49:K57)</f>
        <v>4</v>
      </c>
      <c r="P57">
        <f>COUNTA(L49:L57)</f>
        <v>5</v>
      </c>
      <c r="Q57">
        <f>COUNTA(M49:M57)</f>
        <v>6</v>
      </c>
    </row>
    <row r="58" spans="2:17" ht="13.9" customHeight="1" x14ac:dyDescent="0.15">
      <c r="B58" s="30">
        <f t="shared" si="1"/>
        <v>48</v>
      </c>
      <c r="C58" s="124" t="s">
        <v>41</v>
      </c>
      <c r="D58" s="125"/>
      <c r="E58" s="37"/>
      <c r="F58" s="37" t="s">
        <v>42</v>
      </c>
      <c r="G58" s="37"/>
      <c r="H58" s="37"/>
      <c r="I58" s="37"/>
      <c r="J58" s="37"/>
      <c r="K58" s="64"/>
      <c r="L58" s="69"/>
      <c r="M58" s="65">
        <v>50</v>
      </c>
    </row>
    <row r="59" spans="2:17" ht="13.9" customHeight="1" x14ac:dyDescent="0.15">
      <c r="B59" s="30">
        <f t="shared" si="1"/>
        <v>49</v>
      </c>
      <c r="C59" s="35"/>
      <c r="D59" s="36"/>
      <c r="E59" s="37"/>
      <c r="F59" s="37" t="s">
        <v>43</v>
      </c>
      <c r="G59" s="37"/>
      <c r="H59" s="37"/>
      <c r="I59" s="37"/>
      <c r="J59" s="37"/>
      <c r="K59" s="64"/>
      <c r="L59" s="69"/>
      <c r="M59" s="65">
        <v>20</v>
      </c>
    </row>
    <row r="60" spans="2:17" ht="13.5" customHeight="1" thickBot="1" x14ac:dyDescent="0.2">
      <c r="B60" s="30">
        <f t="shared" si="1"/>
        <v>50</v>
      </c>
      <c r="C60" s="35"/>
      <c r="D60" s="36"/>
      <c r="E60" s="37"/>
      <c r="F60" s="37" t="s">
        <v>44</v>
      </c>
      <c r="G60" s="37"/>
      <c r="H60" s="37"/>
      <c r="I60" s="37"/>
      <c r="J60" s="37"/>
      <c r="K60" s="64">
        <v>10</v>
      </c>
      <c r="L60" s="69">
        <v>40</v>
      </c>
      <c r="M60" s="65">
        <v>20</v>
      </c>
    </row>
    <row r="61" spans="2:17" ht="13.9" customHeight="1" x14ac:dyDescent="0.15">
      <c r="B61" s="66"/>
      <c r="C61" s="67"/>
      <c r="D61" s="67"/>
      <c r="E61" s="68"/>
      <c r="F61" s="68"/>
      <c r="G61" s="68"/>
      <c r="H61" s="68"/>
      <c r="I61" s="68"/>
      <c r="J61" s="68"/>
      <c r="K61" s="68"/>
      <c r="L61" s="68"/>
      <c r="M61" s="68"/>
      <c r="O61">
        <f>COUNTA(K$11:K$60)</f>
        <v>27</v>
      </c>
      <c r="P61">
        <f>COUNTA(L$11:L$60)</f>
        <v>32</v>
      </c>
      <c r="Q61">
        <f>COUNTA(M$11:M$60)</f>
        <v>39</v>
      </c>
    </row>
    <row r="62" spans="2:17" ht="18" customHeight="1" x14ac:dyDescent="0.15">
      <c r="O62" s="95" t="e">
        <f>SUM(K$11:K$60,#REF!)</f>
        <v>#REF!</v>
      </c>
      <c r="P62" s="95" t="e">
        <f>SUM(L$11:L$60,#REF!)</f>
        <v>#REF!</v>
      </c>
      <c r="Q62" s="95" t="e">
        <f>SUM(M$11:M$60,#REF!)</f>
        <v>#REF!</v>
      </c>
    </row>
    <row r="63" spans="2:17" ht="18" customHeight="1" x14ac:dyDescent="0.15">
      <c r="B63" s="18"/>
    </row>
    <row r="64" spans="2:17" ht="9" customHeight="1" thickBot="1" x14ac:dyDescent="0.2"/>
    <row r="65" spans="2:17" ht="18" customHeight="1" x14ac:dyDescent="0.15">
      <c r="B65" s="1"/>
      <c r="C65" s="2"/>
      <c r="D65" s="121" t="s">
        <v>1</v>
      </c>
      <c r="E65" s="121"/>
      <c r="F65" s="121"/>
      <c r="G65" s="121"/>
      <c r="H65" s="2"/>
      <c r="I65" s="2"/>
      <c r="J65" s="3"/>
      <c r="K65" s="71" t="s">
        <v>70</v>
      </c>
      <c r="L65" s="81" t="s">
        <v>72</v>
      </c>
      <c r="M65" s="90" t="s">
        <v>73</v>
      </c>
    </row>
    <row r="66" spans="2:17" ht="18" customHeight="1" thickBot="1" x14ac:dyDescent="0.2">
      <c r="B66" s="6"/>
      <c r="C66" s="7"/>
      <c r="D66" s="126" t="s">
        <v>2</v>
      </c>
      <c r="E66" s="126"/>
      <c r="F66" s="126"/>
      <c r="G66" s="126"/>
      <c r="H66" s="7"/>
      <c r="I66" s="7"/>
      <c r="J66" s="8"/>
      <c r="K66" s="107" t="str">
        <f>K5</f>
        <v>2023.4.10</v>
      </c>
      <c r="L66" s="108" t="str">
        <f>K66</f>
        <v>2023.4.10</v>
      </c>
      <c r="M66" s="109" t="str">
        <f>K66</f>
        <v>2023.4.10</v>
      </c>
    </row>
    <row r="67" spans="2:17" ht="19.899999999999999" customHeight="1" thickTop="1" x14ac:dyDescent="0.15">
      <c r="B67" s="127" t="s">
        <v>46</v>
      </c>
      <c r="C67" s="128"/>
      <c r="D67" s="128"/>
      <c r="E67" s="128"/>
      <c r="F67" s="128"/>
      <c r="G67" s="128"/>
      <c r="H67" s="128"/>
      <c r="I67" s="128"/>
      <c r="J67" s="29"/>
      <c r="K67" s="75">
        <f>SUM(K68:K76)</f>
        <v>1732</v>
      </c>
      <c r="L67" s="75">
        <f>SUM(L68:L76)</f>
        <v>2166</v>
      </c>
      <c r="M67" s="93">
        <f>SUM(M68:M76)</f>
        <v>2735</v>
      </c>
    </row>
    <row r="68" spans="2:17" ht="13.9" customHeight="1" x14ac:dyDescent="0.15">
      <c r="B68" s="129" t="s">
        <v>47</v>
      </c>
      <c r="C68" s="130"/>
      <c r="D68" s="131"/>
      <c r="E68" s="43"/>
      <c r="F68" s="15"/>
      <c r="G68" s="119" t="s">
        <v>13</v>
      </c>
      <c r="H68" s="119"/>
      <c r="I68" s="15"/>
      <c r="J68" s="16"/>
      <c r="K68" s="38">
        <v>0</v>
      </c>
      <c r="L68" s="20">
        <v>0</v>
      </c>
      <c r="M68" s="39">
        <v>0</v>
      </c>
    </row>
    <row r="69" spans="2:17" ht="13.9" customHeight="1" x14ac:dyDescent="0.15">
      <c r="B69" s="17"/>
      <c r="C69" s="18"/>
      <c r="D69" s="19"/>
      <c r="E69" s="20"/>
      <c r="F69" s="37"/>
      <c r="G69" s="119" t="s">
        <v>67</v>
      </c>
      <c r="H69" s="119"/>
      <c r="I69" s="112"/>
      <c r="J69" s="44"/>
      <c r="K69" s="38">
        <f>SUM(K$11)</f>
        <v>475</v>
      </c>
      <c r="L69" s="20">
        <f>SUM(L$11)</f>
        <v>1300</v>
      </c>
      <c r="M69" s="39">
        <f>SUM(M$11)</f>
        <v>80</v>
      </c>
      <c r="O69">
        <f>COUNTA(K$11:K$60)</f>
        <v>27</v>
      </c>
      <c r="P69">
        <f>COUNTA(L$11:L$60)</f>
        <v>32</v>
      </c>
      <c r="Q69">
        <f>COUNTA(M$11:M$60)</f>
        <v>39</v>
      </c>
    </row>
    <row r="70" spans="2:17" ht="13.9" customHeight="1" x14ac:dyDescent="0.15">
      <c r="B70" s="17"/>
      <c r="C70" s="18"/>
      <c r="D70" s="19"/>
      <c r="E70" s="20"/>
      <c r="F70" s="37"/>
      <c r="G70" s="119" t="s">
        <v>24</v>
      </c>
      <c r="H70" s="119"/>
      <c r="I70" s="15"/>
      <c r="J70" s="16"/>
      <c r="K70" s="38">
        <f>SUM(K$12:K$13)</f>
        <v>5</v>
      </c>
      <c r="L70" s="20">
        <f>SUM(L$12:L$13)</f>
        <v>25</v>
      </c>
      <c r="M70" s="39">
        <f>SUM(M$12:M$13)</f>
        <v>80</v>
      </c>
      <c r="O70" s="95" t="e">
        <f>SUM(K$11:K$60,#REF!)</f>
        <v>#REF!</v>
      </c>
      <c r="P70" s="95" t="e">
        <f>SUM(L$11:L$60,#REF!)</f>
        <v>#REF!</v>
      </c>
      <c r="Q70" s="95" t="e">
        <f>SUM(M$11:M$60,#REF!)</f>
        <v>#REF!</v>
      </c>
    </row>
    <row r="71" spans="2:17" ht="13.9" customHeight="1" x14ac:dyDescent="0.15">
      <c r="B71" s="17"/>
      <c r="C71" s="18"/>
      <c r="D71" s="19"/>
      <c r="E71" s="20"/>
      <c r="F71" s="37"/>
      <c r="G71" s="119" t="s">
        <v>15</v>
      </c>
      <c r="H71" s="119"/>
      <c r="I71" s="15"/>
      <c r="J71" s="16"/>
      <c r="K71" s="38">
        <f>SUM(K$14:K$16)</f>
        <v>20</v>
      </c>
      <c r="L71" s="20">
        <f>SUM(L$14:L$16)</f>
        <v>75</v>
      </c>
      <c r="M71" s="39">
        <f>SUM(M$14:M$16)</f>
        <v>45</v>
      </c>
    </row>
    <row r="72" spans="2:17" ht="13.9" customHeight="1" x14ac:dyDescent="0.15">
      <c r="B72" s="17"/>
      <c r="C72" s="18"/>
      <c r="D72" s="19"/>
      <c r="E72" s="20"/>
      <c r="F72" s="37"/>
      <c r="G72" s="119" t="s">
        <v>16</v>
      </c>
      <c r="H72" s="119"/>
      <c r="I72" s="15"/>
      <c r="J72" s="16"/>
      <c r="K72" s="38">
        <f>SUM(K$17:K$28)</f>
        <v>700</v>
      </c>
      <c r="L72" s="20">
        <f>SUM(L$17:L$28)</f>
        <v>305</v>
      </c>
      <c r="M72" s="39">
        <f>SUM(M$17:M$28)</f>
        <v>1770</v>
      </c>
    </row>
    <row r="73" spans="2:17" ht="13.9" customHeight="1" x14ac:dyDescent="0.15">
      <c r="B73" s="17"/>
      <c r="C73" s="18"/>
      <c r="D73" s="19"/>
      <c r="E73" s="20"/>
      <c r="F73" s="37"/>
      <c r="G73" s="119" t="s">
        <v>65</v>
      </c>
      <c r="H73" s="119"/>
      <c r="I73" s="15"/>
      <c r="J73" s="16"/>
      <c r="K73" s="38">
        <f>SUM(K$29:K$29)</f>
        <v>160</v>
      </c>
      <c r="L73" s="20">
        <f>SUM(L$29:L$29)</f>
        <v>65</v>
      </c>
      <c r="M73" s="39">
        <f>SUM(M$29:M$29)</f>
        <v>60</v>
      </c>
    </row>
    <row r="74" spans="2:17" ht="13.9" customHeight="1" x14ac:dyDescent="0.15">
      <c r="B74" s="17"/>
      <c r="C74" s="18"/>
      <c r="D74" s="19"/>
      <c r="E74" s="20"/>
      <c r="F74" s="37"/>
      <c r="G74" s="119" t="s">
        <v>102</v>
      </c>
      <c r="H74" s="119"/>
      <c r="I74" s="15"/>
      <c r="J74" s="16"/>
      <c r="K74" s="38">
        <f>SUM(K$30:K$48)</f>
        <v>347</v>
      </c>
      <c r="L74" s="20">
        <f>SUM(L$30:L$48)</f>
        <v>320</v>
      </c>
      <c r="M74" s="39">
        <f>SUM(M$30:M$48)</f>
        <v>592</v>
      </c>
    </row>
    <row r="75" spans="2:17" ht="13.9" customHeight="1" x14ac:dyDescent="0.15">
      <c r="B75" s="17"/>
      <c r="C75" s="18"/>
      <c r="D75" s="19"/>
      <c r="E75" s="20"/>
      <c r="F75" s="37"/>
      <c r="G75" s="119" t="s">
        <v>48</v>
      </c>
      <c r="H75" s="119"/>
      <c r="I75" s="15"/>
      <c r="J75" s="16"/>
      <c r="K75" s="38">
        <f>SUM(K$58:K$59)</f>
        <v>0</v>
      </c>
      <c r="L75" s="20">
        <f>SUM(L$58:L$59)</f>
        <v>0</v>
      </c>
      <c r="M75" s="39">
        <f>SUM(M$58:M$59)</f>
        <v>70</v>
      </c>
    </row>
    <row r="76" spans="2:17" ht="13.9" customHeight="1" thickBot="1" x14ac:dyDescent="0.2">
      <c r="B76" s="21"/>
      <c r="C76" s="22"/>
      <c r="D76" s="23"/>
      <c r="E76" s="45"/>
      <c r="F76" s="10"/>
      <c r="G76" s="120" t="s">
        <v>45</v>
      </c>
      <c r="H76" s="120"/>
      <c r="I76" s="46"/>
      <c r="J76" s="47"/>
      <c r="K76" s="41">
        <f>SUM(K$49:K$57,K$60)</f>
        <v>25</v>
      </c>
      <c r="L76" s="45">
        <f>SUM(L$49:L$57,L$60)</f>
        <v>76</v>
      </c>
      <c r="M76" s="42">
        <f>SUM(M$49:M$57,M$60)</f>
        <v>38</v>
      </c>
    </row>
    <row r="77" spans="2:17" ht="18" customHeight="1" thickTop="1" x14ac:dyDescent="0.15">
      <c r="B77" s="132" t="s">
        <v>49</v>
      </c>
      <c r="C77" s="133"/>
      <c r="D77" s="134"/>
      <c r="E77" s="53"/>
      <c r="F77" s="113"/>
      <c r="G77" s="135" t="s">
        <v>50</v>
      </c>
      <c r="H77" s="135"/>
      <c r="I77" s="113"/>
      <c r="J77" s="114"/>
      <c r="K77" s="76" t="s">
        <v>51</v>
      </c>
      <c r="L77" s="84"/>
      <c r="M77" s="94"/>
    </row>
    <row r="78" spans="2:17" ht="18" customHeight="1" x14ac:dyDescent="0.15">
      <c r="B78" s="50"/>
      <c r="C78" s="51"/>
      <c r="D78" s="51"/>
      <c r="E78" s="48"/>
      <c r="F78" s="49"/>
      <c r="G78" s="31"/>
      <c r="H78" s="31"/>
      <c r="I78" s="49"/>
      <c r="J78" s="52"/>
      <c r="K78" s="77" t="s">
        <v>52</v>
      </c>
      <c r="L78" s="85"/>
      <c r="M78" s="88"/>
    </row>
    <row r="79" spans="2:17" ht="18" customHeight="1" x14ac:dyDescent="0.15">
      <c r="B79" s="17"/>
      <c r="C79" s="18"/>
      <c r="D79" s="18"/>
      <c r="E79" s="54"/>
      <c r="F79" s="7"/>
      <c r="G79" s="126" t="s">
        <v>53</v>
      </c>
      <c r="H79" s="126"/>
      <c r="I79" s="111"/>
      <c r="J79" s="115"/>
      <c r="K79" s="78" t="s">
        <v>54</v>
      </c>
      <c r="L79" s="86"/>
      <c r="M79" s="86"/>
    </row>
    <row r="80" spans="2:17" ht="18" customHeight="1" x14ac:dyDescent="0.15">
      <c r="B80" s="17"/>
      <c r="C80" s="18"/>
      <c r="D80" s="18"/>
      <c r="E80" s="55"/>
      <c r="F80" s="18"/>
      <c r="G80" s="56"/>
      <c r="H80" s="56"/>
      <c r="I80" s="51"/>
      <c r="J80" s="57"/>
      <c r="K80" s="79" t="s">
        <v>103</v>
      </c>
      <c r="L80" s="87"/>
      <c r="M80" s="87"/>
    </row>
    <row r="81" spans="2:14" ht="18" customHeight="1" x14ac:dyDescent="0.15">
      <c r="B81" s="17"/>
      <c r="C81" s="18"/>
      <c r="D81" s="18"/>
      <c r="E81" s="55"/>
      <c r="F81" s="18"/>
      <c r="G81" s="56"/>
      <c r="H81" s="56"/>
      <c r="I81" s="51"/>
      <c r="J81" s="57"/>
      <c r="K81" s="77" t="s">
        <v>78</v>
      </c>
      <c r="L81" s="85"/>
      <c r="M81" s="88"/>
    </row>
    <row r="82" spans="2:14" ht="18" customHeight="1" x14ac:dyDescent="0.15">
      <c r="B82" s="17"/>
      <c r="C82" s="18"/>
      <c r="D82" s="18"/>
      <c r="E82" s="54"/>
      <c r="F82" s="7"/>
      <c r="G82" s="126" t="s">
        <v>55</v>
      </c>
      <c r="H82" s="126"/>
      <c r="I82" s="111"/>
      <c r="J82" s="115"/>
      <c r="K82" s="78" t="s">
        <v>79</v>
      </c>
      <c r="L82" s="86"/>
      <c r="M82" s="86"/>
    </row>
    <row r="83" spans="2:14" ht="18" customHeight="1" x14ac:dyDescent="0.15">
      <c r="B83" s="17"/>
      <c r="C83" s="18"/>
      <c r="D83" s="18"/>
      <c r="E83" s="55"/>
      <c r="F83" s="18"/>
      <c r="G83" s="56"/>
      <c r="H83" s="56"/>
      <c r="I83" s="51"/>
      <c r="J83" s="57"/>
      <c r="K83" s="79" t="s">
        <v>104</v>
      </c>
      <c r="L83" s="87"/>
      <c r="M83" s="87"/>
    </row>
    <row r="84" spans="2:14" ht="18" customHeight="1" x14ac:dyDescent="0.15">
      <c r="B84" s="17"/>
      <c r="C84" s="18"/>
      <c r="D84" s="18"/>
      <c r="E84" s="55"/>
      <c r="F84" s="18"/>
      <c r="G84" s="56"/>
      <c r="H84" s="56"/>
      <c r="I84" s="51"/>
      <c r="J84" s="57"/>
      <c r="K84" s="79" t="s">
        <v>105</v>
      </c>
      <c r="L84" s="87"/>
      <c r="M84" s="87"/>
    </row>
    <row r="85" spans="2:14" ht="18" customHeight="1" x14ac:dyDescent="0.15">
      <c r="B85" s="17"/>
      <c r="C85" s="18"/>
      <c r="D85" s="18"/>
      <c r="E85" s="12"/>
      <c r="F85" s="13"/>
      <c r="G85" s="31"/>
      <c r="H85" s="31"/>
      <c r="I85" s="49"/>
      <c r="J85" s="52"/>
      <c r="K85" s="79" t="s">
        <v>104</v>
      </c>
      <c r="L85" s="88"/>
      <c r="M85" s="88"/>
    </row>
    <row r="86" spans="2:14" ht="18" customHeight="1" x14ac:dyDescent="0.15">
      <c r="B86" s="24"/>
      <c r="C86" s="13"/>
      <c r="D86" s="13"/>
      <c r="E86" s="20"/>
      <c r="F86" s="37"/>
      <c r="G86" s="119" t="s">
        <v>56</v>
      </c>
      <c r="H86" s="119"/>
      <c r="I86" s="15"/>
      <c r="J86" s="16"/>
      <c r="K86" s="70" t="s">
        <v>127</v>
      </c>
      <c r="L86" s="99"/>
      <c r="M86" s="89"/>
    </row>
    <row r="87" spans="2:14" ht="18" customHeight="1" x14ac:dyDescent="0.15">
      <c r="B87" s="129" t="s">
        <v>57</v>
      </c>
      <c r="C87" s="130"/>
      <c r="D87" s="130"/>
      <c r="E87" s="7"/>
      <c r="F87" s="7"/>
      <c r="G87" s="7"/>
      <c r="H87" s="7"/>
      <c r="I87" s="7"/>
      <c r="J87" s="7"/>
      <c r="K87" s="7"/>
      <c r="L87" s="7"/>
      <c r="M87" s="7"/>
      <c r="N87" s="17"/>
    </row>
    <row r="88" spans="2:14" ht="14.1" customHeight="1" x14ac:dyDescent="0.15">
      <c r="B88" s="58"/>
      <c r="C88" s="59" t="s">
        <v>58</v>
      </c>
      <c r="D88" s="60"/>
      <c r="E88" s="59"/>
      <c r="F88" s="59"/>
      <c r="G88" s="59"/>
      <c r="H88" s="59"/>
      <c r="I88" s="59"/>
      <c r="J88" s="59"/>
      <c r="K88" s="59"/>
      <c r="L88" s="59"/>
      <c r="M88" s="59"/>
      <c r="N88" s="61"/>
    </row>
    <row r="89" spans="2:14" ht="14.1" customHeight="1" x14ac:dyDescent="0.15">
      <c r="B89" s="58"/>
      <c r="C89" s="59" t="s">
        <v>59</v>
      </c>
      <c r="D89" s="60"/>
      <c r="E89" s="59"/>
      <c r="F89" s="59"/>
      <c r="G89" s="59"/>
      <c r="H89" s="59"/>
      <c r="I89" s="59"/>
      <c r="J89" s="59"/>
      <c r="K89" s="59"/>
      <c r="L89" s="59"/>
      <c r="M89" s="59"/>
      <c r="N89" s="61"/>
    </row>
    <row r="90" spans="2:14" ht="14.1" customHeight="1" x14ac:dyDescent="0.15">
      <c r="B90" s="58"/>
      <c r="C90" s="59" t="s">
        <v>60</v>
      </c>
      <c r="D90" s="60"/>
      <c r="E90" s="59"/>
      <c r="F90" s="59"/>
      <c r="G90" s="59"/>
      <c r="H90" s="59"/>
      <c r="I90" s="59"/>
      <c r="J90" s="59"/>
      <c r="K90" s="59"/>
      <c r="L90" s="59"/>
      <c r="M90" s="59"/>
      <c r="N90" s="61"/>
    </row>
    <row r="91" spans="2:14" ht="14.1" customHeight="1" x14ac:dyDescent="0.15">
      <c r="B91" s="58"/>
      <c r="C91" s="59" t="s">
        <v>86</v>
      </c>
      <c r="D91" s="60"/>
      <c r="E91" s="59"/>
      <c r="F91" s="59"/>
      <c r="G91" s="59"/>
      <c r="H91" s="59"/>
      <c r="I91" s="59"/>
      <c r="J91" s="59"/>
      <c r="K91" s="59"/>
      <c r="L91" s="59"/>
      <c r="M91" s="59"/>
      <c r="N91" s="61"/>
    </row>
    <row r="92" spans="2:14" ht="14.1" customHeight="1" x14ac:dyDescent="0.15">
      <c r="B92" s="58"/>
      <c r="C92" s="59" t="s">
        <v>106</v>
      </c>
      <c r="D92" s="60"/>
      <c r="E92" s="59"/>
      <c r="F92" s="59"/>
      <c r="G92" s="59"/>
      <c r="H92" s="59"/>
      <c r="I92" s="59"/>
      <c r="J92" s="59"/>
      <c r="K92" s="59"/>
      <c r="L92" s="59"/>
      <c r="M92" s="59"/>
      <c r="N92" s="61"/>
    </row>
    <row r="93" spans="2:14" ht="14.1" customHeight="1" x14ac:dyDescent="0.15">
      <c r="B93" s="61"/>
      <c r="C93" s="59" t="s">
        <v>85</v>
      </c>
      <c r="D93" s="59"/>
      <c r="E93" s="59"/>
      <c r="F93" s="59"/>
      <c r="G93" s="59"/>
      <c r="H93" s="59"/>
      <c r="I93" s="59"/>
      <c r="J93" s="59"/>
      <c r="K93" s="59"/>
      <c r="L93" s="59"/>
      <c r="M93" s="59"/>
      <c r="N93" s="61"/>
    </row>
    <row r="94" spans="2:14" ht="14.1" customHeight="1" x14ac:dyDescent="0.15">
      <c r="B94" s="61"/>
      <c r="C94" s="59" t="s">
        <v>84</v>
      </c>
      <c r="D94" s="59"/>
      <c r="E94" s="59"/>
      <c r="F94" s="59"/>
      <c r="G94" s="59"/>
      <c r="H94" s="59"/>
      <c r="I94" s="59"/>
      <c r="J94" s="59"/>
      <c r="K94" s="59"/>
      <c r="L94" s="59"/>
      <c r="M94" s="59"/>
      <c r="N94" s="61"/>
    </row>
    <row r="95" spans="2:14" ht="14.1" customHeight="1" x14ac:dyDescent="0.15">
      <c r="B95" s="61"/>
      <c r="C95" s="59" t="s">
        <v>81</v>
      </c>
      <c r="D95" s="59"/>
      <c r="E95" s="59"/>
      <c r="F95" s="59"/>
      <c r="G95" s="59"/>
      <c r="H95" s="59"/>
      <c r="I95" s="59"/>
      <c r="J95" s="59"/>
      <c r="K95" s="59"/>
      <c r="L95" s="59"/>
      <c r="M95" s="59"/>
      <c r="N95" s="61"/>
    </row>
    <row r="96" spans="2:14" ht="14.1" customHeight="1" x14ac:dyDescent="0.15">
      <c r="B96" s="61"/>
      <c r="C96" s="59" t="s">
        <v>82</v>
      </c>
      <c r="D96" s="59"/>
      <c r="E96" s="59"/>
      <c r="F96" s="59"/>
      <c r="G96" s="59"/>
      <c r="H96" s="59"/>
      <c r="I96" s="59"/>
      <c r="J96" s="59"/>
      <c r="K96" s="59"/>
      <c r="L96" s="59"/>
      <c r="M96" s="59"/>
      <c r="N96" s="61"/>
    </row>
    <row r="97" spans="2:14" ht="14.1" customHeight="1" x14ac:dyDescent="0.15">
      <c r="B97" s="61"/>
      <c r="C97" s="59" t="s">
        <v>107</v>
      </c>
      <c r="D97" s="59"/>
      <c r="E97" s="59"/>
      <c r="F97" s="59"/>
      <c r="G97" s="59"/>
      <c r="H97" s="59"/>
      <c r="I97" s="59"/>
      <c r="J97" s="59"/>
      <c r="K97" s="59"/>
      <c r="L97" s="59"/>
      <c r="M97" s="59"/>
      <c r="N97" s="61"/>
    </row>
    <row r="98" spans="2:14" ht="14.1" customHeight="1" x14ac:dyDescent="0.15">
      <c r="B98" s="61"/>
      <c r="C98" s="59" t="s">
        <v>87</v>
      </c>
      <c r="D98" s="59"/>
      <c r="E98" s="59"/>
      <c r="F98" s="59"/>
      <c r="G98" s="59"/>
      <c r="H98" s="59"/>
      <c r="I98" s="59"/>
      <c r="J98" s="59"/>
      <c r="K98" s="59"/>
      <c r="L98" s="59"/>
      <c r="M98" s="59"/>
      <c r="N98" s="61"/>
    </row>
    <row r="99" spans="2:14" ht="14.1" customHeight="1" x14ac:dyDescent="0.15">
      <c r="B99" s="61"/>
      <c r="C99" s="59" t="s">
        <v>88</v>
      </c>
      <c r="D99" s="59"/>
      <c r="E99" s="59"/>
      <c r="F99" s="59"/>
      <c r="G99" s="59"/>
      <c r="H99" s="59"/>
      <c r="I99" s="59"/>
      <c r="J99" s="59"/>
      <c r="K99" s="59"/>
      <c r="L99" s="59"/>
      <c r="M99" s="59"/>
      <c r="N99" s="61"/>
    </row>
    <row r="100" spans="2:14" ht="14.1" customHeight="1" x14ac:dyDescent="0.15">
      <c r="B100" s="61"/>
      <c r="C100" s="59" t="s">
        <v>89</v>
      </c>
      <c r="D100" s="59"/>
      <c r="E100" s="59"/>
      <c r="F100" s="59"/>
      <c r="G100" s="59"/>
      <c r="H100" s="59"/>
      <c r="I100" s="59"/>
      <c r="J100" s="59"/>
      <c r="K100" s="59"/>
      <c r="L100" s="59"/>
      <c r="M100" s="59"/>
      <c r="N100" s="61"/>
    </row>
    <row r="101" spans="2:14" ht="14.1" customHeight="1" x14ac:dyDescent="0.15">
      <c r="B101" s="61"/>
      <c r="C101" s="59" t="s">
        <v>90</v>
      </c>
      <c r="D101" s="59"/>
      <c r="E101" s="59"/>
      <c r="F101" s="59"/>
      <c r="G101" s="59"/>
      <c r="H101" s="59"/>
      <c r="I101" s="59"/>
      <c r="J101" s="59"/>
      <c r="K101" s="59"/>
      <c r="L101" s="59"/>
      <c r="M101" s="59"/>
      <c r="N101" s="61"/>
    </row>
    <row r="102" spans="2:14" ht="18" customHeight="1" x14ac:dyDescent="0.15">
      <c r="B102" s="61"/>
      <c r="C102" s="59" t="s">
        <v>108</v>
      </c>
      <c r="D102" s="59"/>
      <c r="E102" s="59"/>
      <c r="F102" s="59"/>
      <c r="G102" s="59"/>
      <c r="H102" s="59"/>
      <c r="I102" s="59"/>
      <c r="J102" s="59"/>
      <c r="K102" s="59"/>
      <c r="L102" s="59"/>
      <c r="M102" s="59"/>
      <c r="N102" s="61"/>
    </row>
    <row r="103" spans="2:14" x14ac:dyDescent="0.15">
      <c r="B103" s="61"/>
      <c r="C103" s="59" t="s">
        <v>109</v>
      </c>
      <c r="D103" s="59"/>
      <c r="E103" s="59"/>
      <c r="F103" s="59"/>
      <c r="G103" s="59"/>
      <c r="H103" s="59"/>
      <c r="I103" s="59"/>
      <c r="J103" s="59"/>
      <c r="K103" s="59"/>
      <c r="L103" s="59"/>
      <c r="M103" s="59"/>
      <c r="N103" s="61"/>
    </row>
    <row r="104" spans="2:14" x14ac:dyDescent="0.15">
      <c r="B104" s="61"/>
      <c r="C104" s="59" t="s">
        <v>91</v>
      </c>
      <c r="D104" s="59"/>
      <c r="E104" s="59"/>
      <c r="F104" s="59"/>
      <c r="G104" s="59"/>
      <c r="H104" s="59"/>
      <c r="I104" s="59"/>
      <c r="J104" s="59"/>
      <c r="K104" s="59"/>
      <c r="L104" s="59"/>
      <c r="M104" s="59"/>
      <c r="N104" s="61"/>
    </row>
    <row r="105" spans="2:14" ht="14.1" customHeight="1" x14ac:dyDescent="0.15">
      <c r="B105" s="61"/>
      <c r="C105" s="59" t="s">
        <v>83</v>
      </c>
      <c r="D105" s="59"/>
      <c r="E105" s="59"/>
      <c r="F105" s="59"/>
      <c r="G105" s="59"/>
      <c r="H105" s="59"/>
      <c r="I105" s="59"/>
      <c r="J105" s="59"/>
      <c r="K105" s="59"/>
      <c r="L105" s="59"/>
      <c r="M105" s="59"/>
      <c r="N105" s="61"/>
    </row>
    <row r="106" spans="2:14" x14ac:dyDescent="0.15">
      <c r="B106" s="96"/>
      <c r="C106" s="59" t="s">
        <v>92</v>
      </c>
      <c r="N106" s="96"/>
    </row>
    <row r="107" spans="2:14" x14ac:dyDescent="0.15">
      <c r="B107" s="61"/>
      <c r="C107" s="59" t="s">
        <v>69</v>
      </c>
      <c r="D107" s="59"/>
      <c r="E107" s="59"/>
      <c r="F107" s="59"/>
      <c r="G107" s="59"/>
      <c r="H107" s="59"/>
      <c r="I107" s="59"/>
      <c r="J107" s="59"/>
      <c r="K107" s="59"/>
      <c r="L107" s="59"/>
      <c r="M107" s="59"/>
      <c r="N107" s="61"/>
    </row>
    <row r="108" spans="2:14" x14ac:dyDescent="0.15">
      <c r="B108" s="61"/>
      <c r="C108" s="59" t="s">
        <v>61</v>
      </c>
      <c r="D108" s="59"/>
      <c r="E108" s="59"/>
      <c r="F108" s="59"/>
      <c r="G108" s="59"/>
      <c r="H108" s="59"/>
      <c r="I108" s="59"/>
      <c r="J108" s="59"/>
      <c r="K108" s="59"/>
      <c r="L108" s="59"/>
      <c r="M108" s="59"/>
      <c r="N108" s="61"/>
    </row>
    <row r="109" spans="2:14" x14ac:dyDescent="0.15">
      <c r="B109" s="96"/>
      <c r="C109" s="59" t="s">
        <v>93</v>
      </c>
      <c r="N109" s="96"/>
    </row>
    <row r="110" spans="2:14" x14ac:dyDescent="0.15">
      <c r="B110" s="96"/>
      <c r="C110" s="59" t="s">
        <v>116</v>
      </c>
      <c r="N110" s="96"/>
    </row>
    <row r="111" spans="2:14" ht="14.25" thickBot="1" x14ac:dyDescent="0.2">
      <c r="B111" s="97"/>
      <c r="C111" s="80" t="s">
        <v>94</v>
      </c>
      <c r="D111" s="98"/>
      <c r="E111" s="98"/>
      <c r="F111" s="98"/>
      <c r="G111" s="98"/>
      <c r="H111" s="98"/>
      <c r="I111" s="98"/>
      <c r="J111" s="98"/>
      <c r="K111" s="98"/>
      <c r="L111" s="98"/>
      <c r="M111" s="98"/>
      <c r="N111" s="96"/>
    </row>
  </sheetData>
  <mergeCells count="27">
    <mergeCell ref="G86:H86"/>
    <mergeCell ref="B87:D87"/>
    <mergeCell ref="G75:H75"/>
    <mergeCell ref="G76:H76"/>
    <mergeCell ref="B77:D77"/>
    <mergeCell ref="G77:H77"/>
    <mergeCell ref="G79:H79"/>
    <mergeCell ref="G82:H82"/>
    <mergeCell ref="G74:H74"/>
    <mergeCell ref="G10:H10"/>
    <mergeCell ref="C58:D58"/>
    <mergeCell ref="D65:G65"/>
    <mergeCell ref="D66:G66"/>
    <mergeCell ref="B67:I67"/>
    <mergeCell ref="B68:D68"/>
    <mergeCell ref="G68:H68"/>
    <mergeCell ref="G69:H69"/>
    <mergeCell ref="G70:H70"/>
    <mergeCell ref="G71:H71"/>
    <mergeCell ref="G72:H72"/>
    <mergeCell ref="G73:H73"/>
    <mergeCell ref="D9:F9"/>
    <mergeCell ref="D4:G4"/>
    <mergeCell ref="D5:G5"/>
    <mergeCell ref="D6:G6"/>
    <mergeCell ref="D7:F7"/>
    <mergeCell ref="D8:F8"/>
  </mergeCells>
  <phoneticPr fontId="23"/>
  <conditionalFormatting sqref="N11:N60">
    <cfRule type="expression" dxfId="14" priority="1"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6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328C3-2160-4333-BD4D-E73384E3EFA0}">
  <sheetPr>
    <tabColor rgb="FFC00000"/>
  </sheetPr>
  <dimension ref="B1:R89"/>
  <sheetViews>
    <sheetView view="pageBreakPreview" zoomScale="80" zoomScaleNormal="75" zoomScaleSheetLayoutView="80" workbookViewId="0">
      <pane ySplit="10" topLeftCell="A11" activePane="bottomLeft" state="frozen"/>
      <selection activeCell="H21" sqref="H21"/>
      <selection pane="bottomLeft" activeCell="L22" sqref="L22"/>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327</v>
      </c>
      <c r="L5" s="105" t="str">
        <f>K5</f>
        <v>2024.1.11</v>
      </c>
      <c r="M5" s="106" t="str">
        <f>K5</f>
        <v>2024.1.11</v>
      </c>
    </row>
    <row r="6" spans="2:18" ht="18" customHeight="1" x14ac:dyDescent="0.15">
      <c r="B6" s="4"/>
      <c r="C6" s="37"/>
      <c r="D6" s="119" t="s">
        <v>3</v>
      </c>
      <c r="E6" s="119"/>
      <c r="F6" s="119"/>
      <c r="G6" s="119"/>
      <c r="H6" s="37"/>
      <c r="I6" s="37"/>
      <c r="J6" s="5"/>
      <c r="K6" s="100">
        <v>0.42777777777777781</v>
      </c>
      <c r="L6" s="101">
        <v>0.45347222222222222</v>
      </c>
      <c r="M6" s="102">
        <v>0.3888888888888889</v>
      </c>
    </row>
    <row r="7" spans="2:18" ht="18" customHeight="1" x14ac:dyDescent="0.15">
      <c r="B7" s="4"/>
      <c r="C7" s="37"/>
      <c r="D7" s="119" t="s">
        <v>4</v>
      </c>
      <c r="E7" s="122"/>
      <c r="F7" s="122"/>
      <c r="G7" s="25" t="s">
        <v>5</v>
      </c>
      <c r="H7" s="37"/>
      <c r="I7" s="37"/>
      <c r="J7" s="5"/>
      <c r="K7" s="103" t="s">
        <v>326</v>
      </c>
      <c r="L7" s="103" t="s">
        <v>200</v>
      </c>
      <c r="M7" s="104" t="s">
        <v>227</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9" customHeight="1" x14ac:dyDescent="0.15">
      <c r="B11" s="30">
        <v>1</v>
      </c>
      <c r="C11" s="32" t="s">
        <v>62</v>
      </c>
      <c r="D11" s="32" t="s">
        <v>13</v>
      </c>
      <c r="E11" s="37"/>
      <c r="F11" s="118" t="s">
        <v>131</v>
      </c>
      <c r="G11" s="37"/>
      <c r="H11" s="37"/>
      <c r="I11" s="37"/>
      <c r="J11" s="37"/>
      <c r="K11" s="62"/>
      <c r="L11" s="62" t="s">
        <v>118</v>
      </c>
      <c r="M11" s="63"/>
      <c r="O11" s="116" t="s">
        <v>132</v>
      </c>
      <c r="P11">
        <f t="shared" ref="P11:R12" si="0">IF(K11="＋",0,IF(K11="(＋)",0,ABS(K11)))</f>
        <v>0</v>
      </c>
      <c r="Q11">
        <f t="shared" si="0"/>
        <v>0</v>
      </c>
      <c r="R11">
        <f t="shared" si="0"/>
        <v>0</v>
      </c>
    </row>
    <row r="12" spans="2:18" ht="13.5" customHeight="1" x14ac:dyDescent="0.15">
      <c r="B12" s="30">
        <f t="shared" ref="B12:B44" si="1">B11+1</f>
        <v>2</v>
      </c>
      <c r="C12" s="35"/>
      <c r="D12" s="33"/>
      <c r="E12" s="37"/>
      <c r="F12" s="118" t="s">
        <v>95</v>
      </c>
      <c r="G12" s="37"/>
      <c r="H12" s="37"/>
      <c r="I12" s="37"/>
      <c r="J12" s="37"/>
      <c r="K12" s="62"/>
      <c r="L12" s="62"/>
      <c r="M12" s="63" t="s">
        <v>130</v>
      </c>
      <c r="O12" t="s">
        <v>14</v>
      </c>
      <c r="P12">
        <f t="shared" si="0"/>
        <v>0</v>
      </c>
      <c r="Q12">
        <f t="shared" si="0"/>
        <v>0</v>
      </c>
      <c r="R12">
        <f t="shared" si="0"/>
        <v>5</v>
      </c>
    </row>
    <row r="13" spans="2:18" ht="13.5" customHeight="1" x14ac:dyDescent="0.15">
      <c r="B13" s="30">
        <f t="shared" si="1"/>
        <v>3</v>
      </c>
      <c r="C13" s="32" t="s">
        <v>21</v>
      </c>
      <c r="D13" s="32" t="s">
        <v>22</v>
      </c>
      <c r="E13" s="37"/>
      <c r="F13" s="118" t="s">
        <v>96</v>
      </c>
      <c r="G13" s="37"/>
      <c r="H13" s="37"/>
      <c r="I13" s="37"/>
      <c r="J13" s="37"/>
      <c r="K13" s="64">
        <v>15</v>
      </c>
      <c r="L13" s="69">
        <v>25</v>
      </c>
      <c r="M13" s="65">
        <v>30</v>
      </c>
    </row>
    <row r="14" spans="2:18" ht="13.9" customHeight="1" x14ac:dyDescent="0.15">
      <c r="B14" s="30">
        <f t="shared" si="1"/>
        <v>4</v>
      </c>
      <c r="C14" s="32" t="s">
        <v>23</v>
      </c>
      <c r="D14" s="32" t="s">
        <v>24</v>
      </c>
      <c r="E14" s="37"/>
      <c r="F14" s="118" t="s">
        <v>325</v>
      </c>
      <c r="G14" s="37"/>
      <c r="H14" s="37"/>
      <c r="I14" s="37"/>
      <c r="J14" s="37"/>
      <c r="K14" s="64">
        <v>15</v>
      </c>
      <c r="L14" s="64">
        <v>30</v>
      </c>
      <c r="M14" s="65">
        <v>25</v>
      </c>
    </row>
    <row r="15" spans="2:18" ht="13.9" customHeight="1" x14ac:dyDescent="0.15">
      <c r="B15" s="30">
        <f t="shared" si="1"/>
        <v>5</v>
      </c>
      <c r="C15" s="32" t="s">
        <v>63</v>
      </c>
      <c r="D15" s="32" t="s">
        <v>15</v>
      </c>
      <c r="E15" s="37"/>
      <c r="F15" s="118" t="s">
        <v>324</v>
      </c>
      <c r="G15" s="37"/>
      <c r="H15" s="37"/>
      <c r="I15" s="37"/>
      <c r="J15" s="37"/>
      <c r="K15" s="64"/>
      <c r="L15" s="69"/>
      <c r="M15" s="65">
        <v>5</v>
      </c>
    </row>
    <row r="16" spans="2:18" ht="13.9" customHeight="1" x14ac:dyDescent="0.15">
      <c r="B16" s="30">
        <f t="shared" si="1"/>
        <v>6</v>
      </c>
      <c r="C16" s="33"/>
      <c r="D16" s="33"/>
      <c r="E16" s="37"/>
      <c r="F16" s="118" t="s">
        <v>226</v>
      </c>
      <c r="G16" s="37"/>
      <c r="H16" s="37"/>
      <c r="I16" s="37"/>
      <c r="J16" s="37"/>
      <c r="K16" s="64"/>
      <c r="L16" s="64"/>
      <c r="M16" s="65" t="s">
        <v>119</v>
      </c>
    </row>
    <row r="17" spans="2:17" ht="13.9" customHeight="1" x14ac:dyDescent="0.15">
      <c r="B17" s="30">
        <f t="shared" si="1"/>
        <v>7</v>
      </c>
      <c r="C17" s="33"/>
      <c r="D17" s="33"/>
      <c r="E17" s="37"/>
      <c r="F17" s="118" t="s">
        <v>299</v>
      </c>
      <c r="G17" s="37"/>
      <c r="H17" s="37"/>
      <c r="I17" s="37"/>
      <c r="J17" s="37"/>
      <c r="K17" s="64"/>
      <c r="L17" s="64"/>
      <c r="M17" s="65">
        <v>5</v>
      </c>
    </row>
    <row r="18" spans="2:17" ht="13.5" customHeight="1" x14ac:dyDescent="0.15">
      <c r="B18" s="30">
        <f t="shared" si="1"/>
        <v>8</v>
      </c>
      <c r="C18" s="33"/>
      <c r="D18" s="32" t="s">
        <v>16</v>
      </c>
      <c r="E18" s="37"/>
      <c r="F18" s="118" t="s">
        <v>99</v>
      </c>
      <c r="G18" s="37"/>
      <c r="H18" s="37"/>
      <c r="I18" s="37"/>
      <c r="J18" s="37"/>
      <c r="K18" s="64" t="s">
        <v>119</v>
      </c>
      <c r="L18" s="64">
        <v>16</v>
      </c>
      <c r="M18" s="65" t="s">
        <v>119</v>
      </c>
    </row>
    <row r="19" spans="2:17" ht="13.9" customHeight="1" x14ac:dyDescent="0.15">
      <c r="B19" s="30">
        <f t="shared" si="1"/>
        <v>9</v>
      </c>
      <c r="C19" s="33"/>
      <c r="D19" s="33"/>
      <c r="E19" s="37"/>
      <c r="F19" s="118" t="s">
        <v>323</v>
      </c>
      <c r="G19" s="37"/>
      <c r="H19" s="37"/>
      <c r="I19" s="37"/>
      <c r="J19" s="37"/>
      <c r="K19" s="64" t="s">
        <v>119</v>
      </c>
      <c r="L19" s="64"/>
      <c r="M19" s="65"/>
    </row>
    <row r="20" spans="2:17" ht="13.9" customHeight="1" x14ac:dyDescent="0.15">
      <c r="B20" s="30">
        <f t="shared" si="1"/>
        <v>10</v>
      </c>
      <c r="C20" s="33"/>
      <c r="D20" s="33"/>
      <c r="E20" s="37"/>
      <c r="F20" s="118" t="s">
        <v>322</v>
      </c>
      <c r="G20" s="37"/>
      <c r="H20" s="37"/>
      <c r="I20" s="37"/>
      <c r="J20" s="37"/>
      <c r="K20" s="64" t="s">
        <v>119</v>
      </c>
      <c r="L20" s="69">
        <v>10</v>
      </c>
      <c r="M20" s="65">
        <v>30</v>
      </c>
    </row>
    <row r="21" spans="2:17" ht="13.9" customHeight="1" x14ac:dyDescent="0.15">
      <c r="B21" s="30">
        <f t="shared" si="1"/>
        <v>11</v>
      </c>
      <c r="C21" s="33"/>
      <c r="D21" s="33"/>
      <c r="E21" s="37"/>
      <c r="F21" s="118" t="s">
        <v>100</v>
      </c>
      <c r="G21" s="37"/>
      <c r="H21" s="37"/>
      <c r="I21" s="37"/>
      <c r="J21" s="37"/>
      <c r="K21" s="64" t="s">
        <v>119</v>
      </c>
      <c r="L21" s="69">
        <v>1</v>
      </c>
      <c r="M21" s="65" t="s">
        <v>119</v>
      </c>
    </row>
    <row r="22" spans="2:17" ht="13.5" customHeight="1" x14ac:dyDescent="0.15">
      <c r="B22" s="30">
        <f t="shared" si="1"/>
        <v>12</v>
      </c>
      <c r="C22" s="33"/>
      <c r="D22" s="33"/>
      <c r="E22" s="37"/>
      <c r="F22" s="118" t="s">
        <v>310</v>
      </c>
      <c r="G22" s="37"/>
      <c r="H22" s="37"/>
      <c r="I22" s="37"/>
      <c r="J22" s="37"/>
      <c r="K22" s="64">
        <v>10</v>
      </c>
      <c r="L22" s="69"/>
      <c r="M22" s="65">
        <v>10</v>
      </c>
    </row>
    <row r="23" spans="2:17" ht="13.9" customHeight="1" x14ac:dyDescent="0.15">
      <c r="B23" s="30">
        <f t="shared" si="1"/>
        <v>13</v>
      </c>
      <c r="C23" s="33"/>
      <c r="D23" s="33"/>
      <c r="E23" s="37"/>
      <c r="F23" s="118" t="s">
        <v>309</v>
      </c>
      <c r="G23" s="37"/>
      <c r="H23" s="37"/>
      <c r="I23" s="37"/>
      <c r="J23" s="37"/>
      <c r="K23" s="64">
        <v>5</v>
      </c>
      <c r="L23" s="64">
        <v>5</v>
      </c>
      <c r="M23" s="65">
        <v>5</v>
      </c>
    </row>
    <row r="24" spans="2:17" ht="13.9" customHeight="1" x14ac:dyDescent="0.15">
      <c r="B24" s="30">
        <f t="shared" si="1"/>
        <v>14</v>
      </c>
      <c r="C24" s="33"/>
      <c r="D24" s="33"/>
      <c r="E24" s="37"/>
      <c r="F24" s="118" t="s">
        <v>321</v>
      </c>
      <c r="G24" s="37"/>
      <c r="H24" s="37"/>
      <c r="I24" s="37"/>
      <c r="J24" s="37"/>
      <c r="K24" s="64"/>
      <c r="L24" s="69" t="s">
        <v>119</v>
      </c>
      <c r="M24" s="65"/>
    </row>
    <row r="25" spans="2:17" ht="13.9" customHeight="1" x14ac:dyDescent="0.15">
      <c r="B25" s="30">
        <f t="shared" si="1"/>
        <v>15</v>
      </c>
      <c r="C25" s="32" t="s">
        <v>68</v>
      </c>
      <c r="D25" s="32" t="s">
        <v>65</v>
      </c>
      <c r="E25" s="37"/>
      <c r="F25" s="118" t="s">
        <v>117</v>
      </c>
      <c r="G25" s="37"/>
      <c r="H25" s="37"/>
      <c r="I25" s="37"/>
      <c r="J25" s="37"/>
      <c r="K25" s="64" t="s">
        <v>119</v>
      </c>
      <c r="L25" s="64">
        <v>15</v>
      </c>
      <c r="M25" s="65">
        <v>15</v>
      </c>
      <c r="O25">
        <f>COUNTA(K25:K25)</f>
        <v>1</v>
      </c>
      <c r="P25">
        <f>COUNTA(L25:L25)</f>
        <v>1</v>
      </c>
      <c r="Q25">
        <f>COUNTA(M25:M25)</f>
        <v>1</v>
      </c>
    </row>
    <row r="26" spans="2:17" ht="13.9" customHeight="1" x14ac:dyDescent="0.15">
      <c r="B26" s="30">
        <f t="shared" si="1"/>
        <v>16</v>
      </c>
      <c r="C26" s="32" t="s">
        <v>66</v>
      </c>
      <c r="D26" s="32" t="s">
        <v>25</v>
      </c>
      <c r="E26" s="37"/>
      <c r="F26" s="118" t="s">
        <v>308</v>
      </c>
      <c r="G26" s="37"/>
      <c r="H26" s="37"/>
      <c r="I26" s="37"/>
      <c r="J26" s="37"/>
      <c r="K26" s="64"/>
      <c r="L26" s="69"/>
      <c r="M26" s="65" t="s">
        <v>119</v>
      </c>
    </row>
    <row r="27" spans="2:17" ht="13.9" customHeight="1" x14ac:dyDescent="0.15">
      <c r="B27" s="30">
        <f t="shared" si="1"/>
        <v>17</v>
      </c>
      <c r="C27" s="33"/>
      <c r="D27" s="33"/>
      <c r="E27" s="37"/>
      <c r="F27" s="118" t="s">
        <v>307</v>
      </c>
      <c r="G27" s="37"/>
      <c r="H27" s="37"/>
      <c r="I27" s="37"/>
      <c r="J27" s="37"/>
      <c r="K27" s="64">
        <v>2</v>
      </c>
      <c r="L27" s="69">
        <v>5</v>
      </c>
      <c r="M27" s="65">
        <v>7</v>
      </c>
    </row>
    <row r="28" spans="2:17" ht="13.9" customHeight="1" x14ac:dyDescent="0.15">
      <c r="B28" s="30">
        <f t="shared" si="1"/>
        <v>18</v>
      </c>
      <c r="C28" s="33"/>
      <c r="D28" s="33"/>
      <c r="E28" s="37"/>
      <c r="F28" s="118" t="s">
        <v>320</v>
      </c>
      <c r="G28" s="37"/>
      <c r="H28" s="37"/>
      <c r="I28" s="37"/>
      <c r="J28" s="37"/>
      <c r="K28" s="64"/>
      <c r="L28" s="69" t="s">
        <v>119</v>
      </c>
      <c r="M28" s="65">
        <v>20</v>
      </c>
    </row>
    <row r="29" spans="2:17" ht="13.9" customHeight="1" x14ac:dyDescent="0.15">
      <c r="B29" s="30">
        <f t="shared" si="1"/>
        <v>19</v>
      </c>
      <c r="C29" s="33"/>
      <c r="D29" s="33"/>
      <c r="E29" s="37"/>
      <c r="F29" s="118" t="s">
        <v>290</v>
      </c>
      <c r="G29" s="37"/>
      <c r="H29" s="37"/>
      <c r="I29" s="37"/>
      <c r="J29" s="37"/>
      <c r="K29" s="64">
        <v>15</v>
      </c>
      <c r="L29" s="69"/>
      <c r="M29" s="65"/>
    </row>
    <row r="30" spans="2:17" ht="13.9" customHeight="1" x14ac:dyDescent="0.15">
      <c r="B30" s="30">
        <f t="shared" si="1"/>
        <v>20</v>
      </c>
      <c r="C30" s="33"/>
      <c r="D30" s="33"/>
      <c r="E30" s="37"/>
      <c r="F30" s="118" t="s">
        <v>319</v>
      </c>
      <c r="G30" s="37"/>
      <c r="H30" s="37"/>
      <c r="I30" s="37"/>
      <c r="J30" s="37"/>
      <c r="K30" s="64"/>
      <c r="L30" s="69"/>
      <c r="M30" s="65" t="s">
        <v>119</v>
      </c>
    </row>
    <row r="31" spans="2:17" ht="13.9" customHeight="1" x14ac:dyDescent="0.15">
      <c r="B31" s="30">
        <f t="shared" si="1"/>
        <v>21</v>
      </c>
      <c r="C31" s="33"/>
      <c r="D31" s="33"/>
      <c r="E31" s="37"/>
      <c r="F31" s="118" t="s">
        <v>318</v>
      </c>
      <c r="G31" s="37"/>
      <c r="H31" s="37"/>
      <c r="I31" s="37"/>
      <c r="J31" s="37"/>
      <c r="K31" s="64" t="s">
        <v>119</v>
      </c>
      <c r="L31" s="69"/>
      <c r="M31" s="65"/>
    </row>
    <row r="32" spans="2:17" ht="13.9" customHeight="1" x14ac:dyDescent="0.15">
      <c r="B32" s="30">
        <f t="shared" si="1"/>
        <v>22</v>
      </c>
      <c r="C32" s="33"/>
      <c r="D32" s="33"/>
      <c r="E32" s="37"/>
      <c r="F32" s="118" t="s">
        <v>113</v>
      </c>
      <c r="G32" s="37"/>
      <c r="H32" s="37"/>
      <c r="I32" s="37"/>
      <c r="J32" s="37"/>
      <c r="K32" s="64" t="s">
        <v>119</v>
      </c>
      <c r="L32" s="69" t="s">
        <v>119</v>
      </c>
      <c r="M32" s="65"/>
    </row>
    <row r="33" spans="2:17" ht="13.9" customHeight="1" x14ac:dyDescent="0.15">
      <c r="B33" s="30">
        <f t="shared" si="1"/>
        <v>23</v>
      </c>
      <c r="C33" s="33"/>
      <c r="D33" s="33"/>
      <c r="E33" s="37"/>
      <c r="F33" s="118" t="s">
        <v>317</v>
      </c>
      <c r="G33" s="37"/>
      <c r="H33" s="37"/>
      <c r="I33" s="37"/>
      <c r="J33" s="37"/>
      <c r="K33" s="64"/>
      <c r="L33" s="69" t="s">
        <v>119</v>
      </c>
      <c r="M33" s="65"/>
    </row>
    <row r="34" spans="2:17" ht="13.9" customHeight="1" x14ac:dyDescent="0.15">
      <c r="B34" s="30">
        <f t="shared" si="1"/>
        <v>24</v>
      </c>
      <c r="C34" s="33"/>
      <c r="D34" s="33"/>
      <c r="E34" s="37"/>
      <c r="F34" s="118" t="s">
        <v>316</v>
      </c>
      <c r="G34" s="37"/>
      <c r="H34" s="37"/>
      <c r="I34" s="37"/>
      <c r="J34" s="37"/>
      <c r="K34" s="64">
        <v>35</v>
      </c>
      <c r="L34" s="69">
        <v>30</v>
      </c>
      <c r="M34" s="65">
        <v>10</v>
      </c>
    </row>
    <row r="35" spans="2:17" ht="13.9" customHeight="1" x14ac:dyDescent="0.15">
      <c r="B35" s="30">
        <f t="shared" si="1"/>
        <v>25</v>
      </c>
      <c r="C35" s="32" t="s">
        <v>31</v>
      </c>
      <c r="D35" s="32" t="s">
        <v>32</v>
      </c>
      <c r="E35" s="37"/>
      <c r="F35" s="118" t="s">
        <v>228</v>
      </c>
      <c r="G35" s="37"/>
      <c r="H35" s="37"/>
      <c r="I35" s="37"/>
      <c r="J35" s="37"/>
      <c r="K35" s="64"/>
      <c r="L35" s="69"/>
      <c r="M35" s="65" t="s">
        <v>119</v>
      </c>
    </row>
    <row r="36" spans="2:17" ht="13.5" customHeight="1" x14ac:dyDescent="0.15">
      <c r="B36" s="30">
        <f t="shared" si="1"/>
        <v>26</v>
      </c>
      <c r="C36" s="33"/>
      <c r="D36" s="33"/>
      <c r="E36" s="37"/>
      <c r="F36" s="118" t="s">
        <v>126</v>
      </c>
      <c r="G36" s="37"/>
      <c r="H36" s="37"/>
      <c r="I36" s="37"/>
      <c r="J36" s="37"/>
      <c r="K36" s="64"/>
      <c r="L36" s="69">
        <v>1</v>
      </c>
      <c r="M36" s="65" t="s">
        <v>119</v>
      </c>
    </row>
    <row r="37" spans="2:17" ht="13.9" customHeight="1" x14ac:dyDescent="0.15">
      <c r="B37" s="30">
        <f t="shared" si="1"/>
        <v>27</v>
      </c>
      <c r="C37" s="33"/>
      <c r="D37" s="32" t="s">
        <v>35</v>
      </c>
      <c r="E37" s="37"/>
      <c r="F37" s="118" t="s">
        <v>111</v>
      </c>
      <c r="G37" s="37"/>
      <c r="H37" s="37"/>
      <c r="I37" s="37"/>
      <c r="J37" s="37"/>
      <c r="K37" s="64">
        <v>2</v>
      </c>
      <c r="L37" s="69">
        <v>5</v>
      </c>
      <c r="M37" s="65">
        <v>2</v>
      </c>
    </row>
    <row r="38" spans="2:17" ht="13.9" customHeight="1" x14ac:dyDescent="0.15">
      <c r="B38" s="30">
        <f t="shared" si="1"/>
        <v>28</v>
      </c>
      <c r="C38" s="33"/>
      <c r="D38" s="33"/>
      <c r="E38" s="37"/>
      <c r="F38" s="118" t="s">
        <v>211</v>
      </c>
      <c r="G38" s="37"/>
      <c r="H38" s="37"/>
      <c r="I38" s="37"/>
      <c r="J38" s="37"/>
      <c r="K38" s="64" t="s">
        <v>119</v>
      </c>
      <c r="L38" s="69"/>
      <c r="M38" s="65"/>
    </row>
    <row r="39" spans="2:17" ht="13.9" customHeight="1" x14ac:dyDescent="0.15">
      <c r="B39" s="30">
        <f t="shared" si="1"/>
        <v>29</v>
      </c>
      <c r="C39" s="33"/>
      <c r="D39" s="33"/>
      <c r="E39" s="37"/>
      <c r="F39" s="118" t="s">
        <v>315</v>
      </c>
      <c r="G39" s="37"/>
      <c r="H39" s="37"/>
      <c r="I39" s="37"/>
      <c r="J39" s="37"/>
      <c r="K39" s="64" t="s">
        <v>119</v>
      </c>
      <c r="L39" s="69"/>
      <c r="M39" s="65">
        <v>5</v>
      </c>
    </row>
    <row r="40" spans="2:17" ht="13.9" customHeight="1" x14ac:dyDescent="0.15">
      <c r="B40" s="30">
        <f t="shared" si="1"/>
        <v>30</v>
      </c>
      <c r="C40" s="34"/>
      <c r="D40" s="40" t="s">
        <v>37</v>
      </c>
      <c r="E40" s="37"/>
      <c r="F40" s="118" t="s">
        <v>314</v>
      </c>
      <c r="G40" s="37"/>
      <c r="H40" s="37"/>
      <c r="I40" s="37"/>
      <c r="J40" s="37"/>
      <c r="K40" s="64"/>
      <c r="L40" s="64" t="s">
        <v>119</v>
      </c>
      <c r="M40" s="65"/>
    </row>
    <row r="41" spans="2:17" ht="13.9" customHeight="1" x14ac:dyDescent="0.15">
      <c r="B41" s="30">
        <f t="shared" si="1"/>
        <v>31</v>
      </c>
      <c r="C41" s="32" t="s">
        <v>0</v>
      </c>
      <c r="D41" s="40" t="s">
        <v>39</v>
      </c>
      <c r="E41" s="37"/>
      <c r="F41" s="118" t="s">
        <v>313</v>
      </c>
      <c r="G41" s="37"/>
      <c r="H41" s="37"/>
      <c r="I41" s="37"/>
      <c r="J41" s="37"/>
      <c r="K41" s="64" t="s">
        <v>119</v>
      </c>
      <c r="L41" s="64">
        <v>10</v>
      </c>
      <c r="M41" s="65">
        <v>5</v>
      </c>
      <c r="O41">
        <f>COUNTA(K35:K41)</f>
        <v>4</v>
      </c>
      <c r="P41">
        <f>COUNTA(L35:L41)</f>
        <v>4</v>
      </c>
      <c r="Q41">
        <f>COUNTA(M35:M41)</f>
        <v>5</v>
      </c>
    </row>
    <row r="42" spans="2:17" ht="13.9" customHeight="1" x14ac:dyDescent="0.15">
      <c r="B42" s="30">
        <f t="shared" si="1"/>
        <v>32</v>
      </c>
      <c r="C42" s="124" t="s">
        <v>41</v>
      </c>
      <c r="D42" s="125"/>
      <c r="E42" s="37"/>
      <c r="F42" s="37" t="s">
        <v>42</v>
      </c>
      <c r="G42" s="37"/>
      <c r="H42" s="37"/>
      <c r="I42" s="37"/>
      <c r="J42" s="37"/>
      <c r="K42" s="64" t="s">
        <v>119</v>
      </c>
      <c r="L42" s="69"/>
      <c r="M42" s="65">
        <v>30</v>
      </c>
    </row>
    <row r="43" spans="2:17" ht="13.9" customHeight="1" x14ac:dyDescent="0.15">
      <c r="B43" s="30">
        <f t="shared" si="1"/>
        <v>33</v>
      </c>
      <c r="C43" s="35"/>
      <c r="D43" s="36"/>
      <c r="E43" s="37"/>
      <c r="F43" s="37" t="s">
        <v>43</v>
      </c>
      <c r="G43" s="37"/>
      <c r="H43" s="37"/>
      <c r="I43" s="37"/>
      <c r="J43" s="37"/>
      <c r="K43" s="64"/>
      <c r="L43" s="69">
        <v>10</v>
      </c>
      <c r="M43" s="65">
        <v>50</v>
      </c>
    </row>
    <row r="44" spans="2:17" ht="13.5" customHeight="1" thickBot="1" x14ac:dyDescent="0.2">
      <c r="B44" s="30">
        <f t="shared" si="1"/>
        <v>34</v>
      </c>
      <c r="C44" s="35"/>
      <c r="D44" s="36"/>
      <c r="E44" s="37"/>
      <c r="F44" s="37" t="s">
        <v>44</v>
      </c>
      <c r="G44" s="37"/>
      <c r="H44" s="37"/>
      <c r="I44" s="37"/>
      <c r="J44" s="37"/>
      <c r="K44" s="64">
        <v>20</v>
      </c>
      <c r="L44" s="69">
        <v>10</v>
      </c>
      <c r="M44" s="65">
        <v>30</v>
      </c>
    </row>
    <row r="45" spans="2:17" ht="19.899999999999999" customHeight="1" thickTop="1" x14ac:dyDescent="0.15">
      <c r="B45" s="127" t="s">
        <v>46</v>
      </c>
      <c r="C45" s="128"/>
      <c r="D45" s="128"/>
      <c r="E45" s="128"/>
      <c r="F45" s="128"/>
      <c r="G45" s="128"/>
      <c r="H45" s="128"/>
      <c r="I45" s="128"/>
      <c r="J45" s="29"/>
      <c r="K45" s="75">
        <f>SUM(K46:K54)</f>
        <v>119</v>
      </c>
      <c r="L45" s="75">
        <f>SUM(L46:L54)</f>
        <v>173</v>
      </c>
      <c r="M45" s="93">
        <f>SUM(M46:M54)</f>
        <v>289</v>
      </c>
    </row>
    <row r="46" spans="2:17" ht="13.9" customHeight="1" x14ac:dyDescent="0.15">
      <c r="B46" s="129" t="s">
        <v>47</v>
      </c>
      <c r="C46" s="130"/>
      <c r="D46" s="131"/>
      <c r="E46" s="43"/>
      <c r="F46" s="15"/>
      <c r="G46" s="119" t="s">
        <v>13</v>
      </c>
      <c r="H46" s="119"/>
      <c r="I46" s="15"/>
      <c r="J46" s="16"/>
      <c r="K46" s="38">
        <f>SUM(P$11:P$12)</f>
        <v>0</v>
      </c>
      <c r="L46" s="20">
        <f>SUM(Q$11:Q$12)</f>
        <v>0</v>
      </c>
      <c r="M46" s="39">
        <f>SUM(R$11:R$12)</f>
        <v>5</v>
      </c>
    </row>
    <row r="47" spans="2:17" ht="13.9" customHeight="1" x14ac:dyDescent="0.15">
      <c r="B47" s="17"/>
      <c r="C47" s="18"/>
      <c r="D47" s="19"/>
      <c r="E47" s="20"/>
      <c r="F47" s="37"/>
      <c r="G47" s="119" t="s">
        <v>67</v>
      </c>
      <c r="H47" s="119"/>
      <c r="I47" s="112"/>
      <c r="J47" s="44"/>
      <c r="K47" s="38">
        <f>SUM(K$13)</f>
        <v>15</v>
      </c>
      <c r="L47" s="20">
        <f>SUM(L$13)</f>
        <v>25</v>
      </c>
      <c r="M47" s="39">
        <f>SUM(M$13)</f>
        <v>30</v>
      </c>
      <c r="O47">
        <f>COUNTA(K$11:K$44)</f>
        <v>20</v>
      </c>
      <c r="P47">
        <f>COUNTA(L$11:L$44)</f>
        <v>20</v>
      </c>
      <c r="Q47">
        <f>COUNTA(M$11:M$44)</f>
        <v>25</v>
      </c>
    </row>
    <row r="48" spans="2:17" ht="13.9" customHeight="1" x14ac:dyDescent="0.15">
      <c r="B48" s="17"/>
      <c r="C48" s="18"/>
      <c r="D48" s="19"/>
      <c r="E48" s="20"/>
      <c r="F48" s="37"/>
      <c r="G48" s="119" t="s">
        <v>24</v>
      </c>
      <c r="H48" s="119"/>
      <c r="I48" s="15"/>
      <c r="J48" s="16"/>
      <c r="K48" s="38">
        <f>SUM(K$14:K$14)</f>
        <v>15</v>
      </c>
      <c r="L48" s="20">
        <f>SUM(L$14:L$14)</f>
        <v>30</v>
      </c>
      <c r="M48" s="39">
        <f>SUM(M$14:M$14)</f>
        <v>25</v>
      </c>
      <c r="O48" s="95">
        <f>SUM(K$13:K$44,P$11:P$12)</f>
        <v>119</v>
      </c>
      <c r="P48" s="95">
        <f>SUM(L$13:L$44,Q$11:Q$12)</f>
        <v>173</v>
      </c>
      <c r="Q48" s="95">
        <f>SUM(M$13:M$44,R$11:R$12)</f>
        <v>289</v>
      </c>
    </row>
    <row r="49" spans="2:13" ht="13.9" customHeight="1" x14ac:dyDescent="0.15">
      <c r="B49" s="17"/>
      <c r="C49" s="18"/>
      <c r="D49" s="19"/>
      <c r="E49" s="20"/>
      <c r="F49" s="37"/>
      <c r="G49" s="119" t="s">
        <v>15</v>
      </c>
      <c r="H49" s="119"/>
      <c r="I49" s="15"/>
      <c r="J49" s="16"/>
      <c r="K49" s="38">
        <f>SUM(K$15:K$17)</f>
        <v>0</v>
      </c>
      <c r="L49" s="20">
        <f>SUM(L$15:L$17)</f>
        <v>0</v>
      </c>
      <c r="M49" s="39">
        <f>SUM(M$15:M$17)</f>
        <v>10</v>
      </c>
    </row>
    <row r="50" spans="2:13" ht="13.9" customHeight="1" x14ac:dyDescent="0.15">
      <c r="B50" s="17"/>
      <c r="C50" s="18"/>
      <c r="D50" s="19"/>
      <c r="E50" s="20"/>
      <c r="F50" s="37"/>
      <c r="G50" s="119" t="s">
        <v>16</v>
      </c>
      <c r="H50" s="119"/>
      <c r="I50" s="15"/>
      <c r="J50" s="16"/>
      <c r="K50" s="38">
        <f>SUM(K$18:K$24)</f>
        <v>15</v>
      </c>
      <c r="L50" s="20">
        <f>SUM(L$18:L$24)</f>
        <v>32</v>
      </c>
      <c r="M50" s="39">
        <f>SUM(M$18:M$24)</f>
        <v>45</v>
      </c>
    </row>
    <row r="51" spans="2:13" ht="13.9" customHeight="1" x14ac:dyDescent="0.15">
      <c r="B51" s="17"/>
      <c r="C51" s="18"/>
      <c r="D51" s="19"/>
      <c r="E51" s="20"/>
      <c r="F51" s="37"/>
      <c r="G51" s="119" t="s">
        <v>65</v>
      </c>
      <c r="H51" s="119"/>
      <c r="I51" s="15"/>
      <c r="J51" s="16"/>
      <c r="K51" s="38">
        <f>SUM(K$25:K$25)</f>
        <v>0</v>
      </c>
      <c r="L51" s="20">
        <f>SUM(L$25:L$25)</f>
        <v>15</v>
      </c>
      <c r="M51" s="39">
        <f>SUM(M$25:M$25)</f>
        <v>15</v>
      </c>
    </row>
    <row r="52" spans="2:13" ht="13.9" customHeight="1" x14ac:dyDescent="0.15">
      <c r="B52" s="17"/>
      <c r="C52" s="18"/>
      <c r="D52" s="19"/>
      <c r="E52" s="20"/>
      <c r="F52" s="37"/>
      <c r="G52" s="119" t="s">
        <v>102</v>
      </c>
      <c r="H52" s="119"/>
      <c r="I52" s="15"/>
      <c r="J52" s="16"/>
      <c r="K52" s="38">
        <f>SUM(K$26:K$34)</f>
        <v>52</v>
      </c>
      <c r="L52" s="20">
        <f>SUM(L$26:L$34)</f>
        <v>35</v>
      </c>
      <c r="M52" s="39">
        <f>SUM(M$26:M$34)</f>
        <v>37</v>
      </c>
    </row>
    <row r="53" spans="2:13" ht="13.9" customHeight="1" x14ac:dyDescent="0.15">
      <c r="B53" s="17"/>
      <c r="C53" s="18"/>
      <c r="D53" s="19"/>
      <c r="E53" s="20"/>
      <c r="F53" s="37"/>
      <c r="G53" s="119" t="s">
        <v>48</v>
      </c>
      <c r="H53" s="119"/>
      <c r="I53" s="15"/>
      <c r="J53" s="16"/>
      <c r="K53" s="38">
        <f>SUM(K$42:K$43)</f>
        <v>0</v>
      </c>
      <c r="L53" s="20">
        <f>SUM(L$42:L$43)</f>
        <v>10</v>
      </c>
      <c r="M53" s="39">
        <f>SUM(M$42:M$43)</f>
        <v>80</v>
      </c>
    </row>
    <row r="54" spans="2:13" ht="13.9" customHeight="1" thickBot="1" x14ac:dyDescent="0.2">
      <c r="B54" s="21"/>
      <c r="C54" s="22"/>
      <c r="D54" s="23"/>
      <c r="E54" s="45"/>
      <c r="F54" s="10"/>
      <c r="G54" s="120" t="s">
        <v>45</v>
      </c>
      <c r="H54" s="120"/>
      <c r="I54" s="46"/>
      <c r="J54" s="47"/>
      <c r="K54" s="41">
        <f>SUM(K$35:K$41,K$44)</f>
        <v>22</v>
      </c>
      <c r="L54" s="45">
        <f>SUM(L$35:L$41,L$44)</f>
        <v>26</v>
      </c>
      <c r="M54" s="42">
        <f>SUM(M$35:M$41,M$44)</f>
        <v>42</v>
      </c>
    </row>
    <row r="55" spans="2:13" ht="18" customHeight="1" thickTop="1" x14ac:dyDescent="0.15">
      <c r="B55" s="132" t="s">
        <v>49</v>
      </c>
      <c r="C55" s="133"/>
      <c r="D55" s="134"/>
      <c r="E55" s="53"/>
      <c r="F55" s="113"/>
      <c r="G55" s="135" t="s">
        <v>50</v>
      </c>
      <c r="H55" s="135"/>
      <c r="I55" s="113"/>
      <c r="J55" s="114"/>
      <c r="K55" s="76" t="s">
        <v>51</v>
      </c>
      <c r="L55" s="84"/>
      <c r="M55" s="94"/>
    </row>
    <row r="56" spans="2:13" ht="18" customHeight="1" x14ac:dyDescent="0.15">
      <c r="B56" s="50"/>
      <c r="C56" s="51"/>
      <c r="D56" s="51"/>
      <c r="E56" s="48"/>
      <c r="F56" s="49"/>
      <c r="G56" s="31"/>
      <c r="H56" s="31"/>
      <c r="I56" s="49"/>
      <c r="J56" s="52"/>
      <c r="K56" s="77" t="s">
        <v>52</v>
      </c>
      <c r="L56" s="85"/>
      <c r="M56" s="88"/>
    </row>
    <row r="57" spans="2:13" ht="18" customHeight="1" x14ac:dyDescent="0.15">
      <c r="B57" s="17"/>
      <c r="C57" s="18"/>
      <c r="D57" s="18"/>
      <c r="E57" s="54"/>
      <c r="F57" s="7"/>
      <c r="G57" s="126" t="s">
        <v>53</v>
      </c>
      <c r="H57" s="126"/>
      <c r="I57" s="111"/>
      <c r="J57" s="115"/>
      <c r="K57" s="78" t="s">
        <v>54</v>
      </c>
      <c r="L57" s="86"/>
      <c r="M57" s="86"/>
    </row>
    <row r="58" spans="2:13" ht="18" customHeight="1" x14ac:dyDescent="0.15">
      <c r="B58" s="17"/>
      <c r="C58" s="18"/>
      <c r="D58" s="18"/>
      <c r="E58" s="55"/>
      <c r="F58" s="18"/>
      <c r="G58" s="56"/>
      <c r="H58" s="56"/>
      <c r="I58" s="51"/>
      <c r="J58" s="57"/>
      <c r="K58" s="79" t="s">
        <v>103</v>
      </c>
      <c r="L58" s="87"/>
      <c r="M58" s="87"/>
    </row>
    <row r="59" spans="2:13" ht="18" customHeight="1" x14ac:dyDescent="0.15">
      <c r="B59" s="17"/>
      <c r="C59" s="18"/>
      <c r="D59" s="18"/>
      <c r="E59" s="55"/>
      <c r="F59" s="18"/>
      <c r="G59" s="56"/>
      <c r="H59" s="56"/>
      <c r="I59" s="51"/>
      <c r="J59" s="57"/>
      <c r="K59" s="77" t="s">
        <v>78</v>
      </c>
      <c r="L59" s="85"/>
      <c r="M59" s="88"/>
    </row>
    <row r="60" spans="2:13" ht="18" customHeight="1" x14ac:dyDescent="0.15">
      <c r="B60" s="17"/>
      <c r="C60" s="18"/>
      <c r="D60" s="18"/>
      <c r="E60" s="54"/>
      <c r="F60" s="7"/>
      <c r="G60" s="126" t="s">
        <v>55</v>
      </c>
      <c r="H60" s="126"/>
      <c r="I60" s="111"/>
      <c r="J60" s="115"/>
      <c r="K60" s="78" t="s">
        <v>79</v>
      </c>
      <c r="L60" s="86"/>
      <c r="M60" s="86"/>
    </row>
    <row r="61" spans="2:13" ht="18" customHeight="1" x14ac:dyDescent="0.15">
      <c r="B61" s="17"/>
      <c r="C61" s="18"/>
      <c r="D61" s="18"/>
      <c r="E61" s="55"/>
      <c r="F61" s="18"/>
      <c r="G61" s="56"/>
      <c r="H61" s="56"/>
      <c r="I61" s="51"/>
      <c r="J61" s="57"/>
      <c r="K61" s="79" t="s">
        <v>104</v>
      </c>
      <c r="L61" s="87"/>
      <c r="M61" s="87"/>
    </row>
    <row r="62" spans="2:13" ht="18" customHeight="1" x14ac:dyDescent="0.15">
      <c r="B62" s="17"/>
      <c r="C62" s="18"/>
      <c r="D62" s="18"/>
      <c r="E62" s="55"/>
      <c r="F62" s="18"/>
      <c r="G62" s="56"/>
      <c r="H62" s="56"/>
      <c r="I62" s="51"/>
      <c r="J62" s="57"/>
      <c r="K62" s="79" t="s">
        <v>105</v>
      </c>
      <c r="L62" s="87"/>
      <c r="M62" s="87"/>
    </row>
    <row r="63" spans="2:13" ht="18" customHeight="1" x14ac:dyDescent="0.15">
      <c r="B63" s="17"/>
      <c r="C63" s="18"/>
      <c r="D63" s="18"/>
      <c r="E63" s="12"/>
      <c r="F63" s="13"/>
      <c r="G63" s="31"/>
      <c r="H63" s="31"/>
      <c r="I63" s="49"/>
      <c r="J63" s="52"/>
      <c r="K63" s="79" t="s">
        <v>104</v>
      </c>
      <c r="L63" s="88"/>
      <c r="M63" s="88"/>
    </row>
    <row r="64" spans="2:13" ht="18" customHeight="1" x14ac:dyDescent="0.15">
      <c r="B64" s="24"/>
      <c r="C64" s="13"/>
      <c r="D64" s="13"/>
      <c r="E64" s="20"/>
      <c r="F64" s="37"/>
      <c r="G64" s="119" t="s">
        <v>56</v>
      </c>
      <c r="H64" s="119"/>
      <c r="I64" s="15"/>
      <c r="J64" s="16"/>
      <c r="K64" s="70" t="s">
        <v>127</v>
      </c>
      <c r="L64" s="99"/>
      <c r="M64" s="89"/>
    </row>
    <row r="65" spans="2:14" ht="18" customHeight="1" x14ac:dyDescent="0.15">
      <c r="B65" s="129" t="s">
        <v>57</v>
      </c>
      <c r="C65" s="130"/>
      <c r="D65" s="130"/>
      <c r="E65" s="7"/>
      <c r="F65" s="7"/>
      <c r="G65" s="7"/>
      <c r="H65" s="7"/>
      <c r="I65" s="7"/>
      <c r="J65" s="7"/>
      <c r="K65" s="7"/>
      <c r="L65" s="7"/>
      <c r="M65" s="7"/>
      <c r="N65" s="17"/>
    </row>
    <row r="66" spans="2:14" ht="14.1" customHeight="1" x14ac:dyDescent="0.15">
      <c r="B66" s="58"/>
      <c r="C66" s="59" t="s">
        <v>58</v>
      </c>
      <c r="D66" s="60"/>
      <c r="E66" s="59"/>
      <c r="F66" s="59"/>
      <c r="G66" s="59"/>
      <c r="H66" s="59"/>
      <c r="I66" s="59"/>
      <c r="J66" s="59"/>
      <c r="K66" s="59"/>
      <c r="L66" s="59"/>
      <c r="M66" s="59"/>
      <c r="N66" s="61"/>
    </row>
    <row r="67" spans="2:14" ht="14.1" customHeight="1" x14ac:dyDescent="0.15">
      <c r="B67" s="58"/>
      <c r="C67" s="59" t="s">
        <v>59</v>
      </c>
      <c r="D67" s="60"/>
      <c r="E67" s="59"/>
      <c r="F67" s="59"/>
      <c r="G67" s="59"/>
      <c r="H67" s="59"/>
      <c r="I67" s="59"/>
      <c r="J67" s="59"/>
      <c r="K67" s="59"/>
      <c r="L67" s="59"/>
      <c r="M67" s="59"/>
      <c r="N67" s="61"/>
    </row>
    <row r="68" spans="2:14" ht="14.1" customHeight="1" x14ac:dyDescent="0.15">
      <c r="B68" s="58"/>
      <c r="C68" s="59" t="s">
        <v>60</v>
      </c>
      <c r="D68" s="60"/>
      <c r="E68" s="59"/>
      <c r="F68" s="59"/>
      <c r="G68" s="59"/>
      <c r="H68" s="59"/>
      <c r="I68" s="59"/>
      <c r="J68" s="59"/>
      <c r="K68" s="59"/>
      <c r="L68" s="59"/>
      <c r="M68" s="59"/>
      <c r="N68" s="61"/>
    </row>
    <row r="69" spans="2:14" ht="14.1" customHeight="1" x14ac:dyDescent="0.15">
      <c r="B69" s="58"/>
      <c r="C69" s="59" t="s">
        <v>86</v>
      </c>
      <c r="D69" s="60"/>
      <c r="E69" s="59"/>
      <c r="F69" s="59"/>
      <c r="G69" s="59"/>
      <c r="H69" s="59"/>
      <c r="I69" s="59"/>
      <c r="J69" s="59"/>
      <c r="K69" s="59"/>
      <c r="L69" s="59"/>
      <c r="M69" s="59"/>
      <c r="N69" s="61"/>
    </row>
    <row r="70" spans="2:14" ht="14.1" customHeight="1" x14ac:dyDescent="0.15">
      <c r="B70" s="58"/>
      <c r="C70" s="59" t="s">
        <v>106</v>
      </c>
      <c r="D70" s="60"/>
      <c r="E70" s="59"/>
      <c r="F70" s="59"/>
      <c r="G70" s="59"/>
      <c r="H70" s="59"/>
      <c r="I70" s="59"/>
      <c r="J70" s="59"/>
      <c r="K70" s="59"/>
      <c r="L70" s="59"/>
      <c r="M70" s="59"/>
      <c r="N70" s="61"/>
    </row>
    <row r="71" spans="2:14" ht="14.1" customHeight="1" x14ac:dyDescent="0.15">
      <c r="B71" s="61"/>
      <c r="C71" s="59" t="s">
        <v>85</v>
      </c>
      <c r="D71" s="59"/>
      <c r="E71" s="59"/>
      <c r="F71" s="59"/>
      <c r="G71" s="59"/>
      <c r="H71" s="59"/>
      <c r="I71" s="59"/>
      <c r="J71" s="59"/>
      <c r="K71" s="59"/>
      <c r="L71" s="59"/>
      <c r="M71" s="59"/>
      <c r="N71" s="61"/>
    </row>
    <row r="72" spans="2:14" ht="14.1" customHeight="1" x14ac:dyDescent="0.15">
      <c r="B72" s="61"/>
      <c r="C72" s="59" t="s">
        <v>84</v>
      </c>
      <c r="D72" s="59"/>
      <c r="E72" s="59"/>
      <c r="F72" s="59"/>
      <c r="G72" s="59"/>
      <c r="H72" s="59"/>
      <c r="I72" s="59"/>
      <c r="J72" s="59"/>
      <c r="K72" s="59"/>
      <c r="L72" s="59"/>
      <c r="M72" s="59"/>
      <c r="N72" s="61"/>
    </row>
    <row r="73" spans="2:14" ht="14.1" customHeight="1" x14ac:dyDescent="0.15">
      <c r="B73" s="61"/>
      <c r="C73" s="59" t="s">
        <v>81</v>
      </c>
      <c r="D73" s="59"/>
      <c r="E73" s="59"/>
      <c r="F73" s="59"/>
      <c r="G73" s="59"/>
      <c r="H73" s="59"/>
      <c r="I73" s="59"/>
      <c r="J73" s="59"/>
      <c r="K73" s="59"/>
      <c r="L73" s="59"/>
      <c r="M73" s="59"/>
      <c r="N73" s="61"/>
    </row>
    <row r="74" spans="2:14" ht="14.1" customHeight="1" x14ac:dyDescent="0.15">
      <c r="B74" s="61"/>
      <c r="C74" s="59" t="s">
        <v>82</v>
      </c>
      <c r="D74" s="59"/>
      <c r="E74" s="59"/>
      <c r="F74" s="59"/>
      <c r="G74" s="59"/>
      <c r="H74" s="59"/>
      <c r="I74" s="59"/>
      <c r="J74" s="59"/>
      <c r="K74" s="59"/>
      <c r="L74" s="59"/>
      <c r="M74" s="59"/>
      <c r="N74" s="61"/>
    </row>
    <row r="75" spans="2:14" ht="14.1" customHeight="1" x14ac:dyDescent="0.15">
      <c r="B75" s="61"/>
      <c r="C75" s="59" t="s">
        <v>107</v>
      </c>
      <c r="D75" s="59"/>
      <c r="E75" s="59"/>
      <c r="F75" s="59"/>
      <c r="G75" s="59"/>
      <c r="H75" s="59"/>
      <c r="I75" s="59"/>
      <c r="J75" s="59"/>
      <c r="K75" s="59"/>
      <c r="L75" s="59"/>
      <c r="M75" s="59"/>
      <c r="N75" s="61"/>
    </row>
    <row r="76" spans="2:14" ht="14.1" customHeight="1" x14ac:dyDescent="0.15">
      <c r="B76" s="61"/>
      <c r="C76" s="59" t="s">
        <v>87</v>
      </c>
      <c r="D76" s="59"/>
      <c r="E76" s="59"/>
      <c r="F76" s="59"/>
      <c r="G76" s="59"/>
      <c r="H76" s="59"/>
      <c r="I76" s="59"/>
      <c r="J76" s="59"/>
      <c r="K76" s="59"/>
      <c r="L76" s="59"/>
      <c r="M76" s="59"/>
      <c r="N76" s="61"/>
    </row>
    <row r="77" spans="2:14" ht="14.1" customHeight="1" x14ac:dyDescent="0.15">
      <c r="B77" s="61"/>
      <c r="C77" s="59" t="s">
        <v>88</v>
      </c>
      <c r="D77" s="59"/>
      <c r="E77" s="59"/>
      <c r="F77" s="59"/>
      <c r="G77" s="59"/>
      <c r="H77" s="59"/>
      <c r="I77" s="59"/>
      <c r="J77" s="59"/>
      <c r="K77" s="59"/>
      <c r="L77" s="59"/>
      <c r="M77" s="59"/>
      <c r="N77" s="61"/>
    </row>
    <row r="78" spans="2:14" ht="14.1" customHeight="1" x14ac:dyDescent="0.15">
      <c r="B78" s="61"/>
      <c r="C78" s="59" t="s">
        <v>89</v>
      </c>
      <c r="D78" s="59"/>
      <c r="E78" s="59"/>
      <c r="F78" s="59"/>
      <c r="G78" s="59"/>
      <c r="H78" s="59"/>
      <c r="I78" s="59"/>
      <c r="J78" s="59"/>
      <c r="K78" s="59"/>
      <c r="L78" s="59"/>
      <c r="M78" s="59"/>
      <c r="N78" s="61"/>
    </row>
    <row r="79" spans="2:14" ht="14.1" customHeight="1" x14ac:dyDescent="0.15">
      <c r="B79" s="61"/>
      <c r="C79" s="59" t="s">
        <v>90</v>
      </c>
      <c r="D79" s="59"/>
      <c r="E79" s="59"/>
      <c r="F79" s="59"/>
      <c r="G79" s="59"/>
      <c r="H79" s="59"/>
      <c r="I79" s="59"/>
      <c r="J79" s="59"/>
      <c r="K79" s="59"/>
      <c r="L79" s="59"/>
      <c r="M79" s="59"/>
      <c r="N79" s="61"/>
    </row>
    <row r="80" spans="2:14" ht="18" customHeight="1" x14ac:dyDescent="0.15">
      <c r="B80" s="61"/>
      <c r="C80" s="59" t="s">
        <v>108</v>
      </c>
      <c r="D80" s="59"/>
      <c r="E80" s="59"/>
      <c r="F80" s="59"/>
      <c r="G80" s="59"/>
      <c r="H80" s="59"/>
      <c r="I80" s="59"/>
      <c r="J80" s="59"/>
      <c r="K80" s="59"/>
      <c r="L80" s="59"/>
      <c r="M80" s="59"/>
      <c r="N80" s="61"/>
    </row>
    <row r="81" spans="2:14" x14ac:dyDescent="0.15">
      <c r="B81" s="61"/>
      <c r="C81" s="59" t="s">
        <v>109</v>
      </c>
      <c r="D81" s="59"/>
      <c r="E81" s="59"/>
      <c r="F81" s="59"/>
      <c r="G81" s="59"/>
      <c r="H81" s="59"/>
      <c r="I81" s="59"/>
      <c r="J81" s="59"/>
      <c r="K81" s="59"/>
      <c r="L81" s="59"/>
      <c r="M81" s="59"/>
      <c r="N81" s="61"/>
    </row>
    <row r="82" spans="2:14" x14ac:dyDescent="0.15">
      <c r="B82" s="61"/>
      <c r="C82" s="59" t="s">
        <v>91</v>
      </c>
      <c r="D82" s="59"/>
      <c r="E82" s="59"/>
      <c r="F82" s="59"/>
      <c r="G82" s="59"/>
      <c r="H82" s="59"/>
      <c r="I82" s="59"/>
      <c r="J82" s="59"/>
      <c r="K82" s="59"/>
      <c r="L82" s="59"/>
      <c r="M82" s="59"/>
      <c r="N82" s="61"/>
    </row>
    <row r="83" spans="2:14" ht="14.1" customHeight="1" x14ac:dyDescent="0.15">
      <c r="B83" s="61"/>
      <c r="C83" s="59" t="s">
        <v>83</v>
      </c>
      <c r="D83" s="59"/>
      <c r="E83" s="59"/>
      <c r="F83" s="59"/>
      <c r="G83" s="59"/>
      <c r="H83" s="59"/>
      <c r="I83" s="59"/>
      <c r="J83" s="59"/>
      <c r="K83" s="59"/>
      <c r="L83" s="59"/>
      <c r="M83" s="59"/>
      <c r="N83" s="61"/>
    </row>
    <row r="84" spans="2:14" x14ac:dyDescent="0.15">
      <c r="B84" s="96"/>
      <c r="C84" s="59" t="s">
        <v>92</v>
      </c>
      <c r="N84" s="96"/>
    </row>
    <row r="85" spans="2:14" x14ac:dyDescent="0.15">
      <c r="B85" s="61"/>
      <c r="C85" s="59" t="s">
        <v>69</v>
      </c>
      <c r="D85" s="59"/>
      <c r="E85" s="59"/>
      <c r="F85" s="59"/>
      <c r="G85" s="59"/>
      <c r="H85" s="59"/>
      <c r="I85" s="59"/>
      <c r="J85" s="59"/>
      <c r="K85" s="59"/>
      <c r="L85" s="59"/>
      <c r="M85" s="59"/>
      <c r="N85" s="61"/>
    </row>
    <row r="86" spans="2:14" x14ac:dyDescent="0.15">
      <c r="B86" s="61"/>
      <c r="C86" s="59" t="s">
        <v>61</v>
      </c>
      <c r="D86" s="59"/>
      <c r="E86" s="59"/>
      <c r="F86" s="59"/>
      <c r="G86" s="59"/>
      <c r="H86" s="59"/>
      <c r="I86" s="59"/>
      <c r="J86" s="59"/>
      <c r="K86" s="59"/>
      <c r="L86" s="59"/>
      <c r="M86" s="59"/>
      <c r="N86" s="61"/>
    </row>
    <row r="87" spans="2:14" x14ac:dyDescent="0.15">
      <c r="B87" s="96"/>
      <c r="C87" s="59" t="s">
        <v>93</v>
      </c>
      <c r="N87" s="96"/>
    </row>
    <row r="88" spans="2:14" x14ac:dyDescent="0.15">
      <c r="B88" s="96"/>
      <c r="C88" s="59" t="s">
        <v>116</v>
      </c>
      <c r="N88" s="96"/>
    </row>
    <row r="89" spans="2:14" ht="14.25" thickBot="1" x14ac:dyDescent="0.2">
      <c r="B89" s="97"/>
      <c r="C89" s="80" t="s">
        <v>94</v>
      </c>
      <c r="D89" s="98"/>
      <c r="E89" s="98"/>
      <c r="F89" s="98"/>
      <c r="G89" s="98"/>
      <c r="H89" s="98"/>
      <c r="I89" s="98"/>
      <c r="J89" s="98"/>
      <c r="K89" s="98"/>
      <c r="L89" s="98"/>
      <c r="M89" s="98"/>
      <c r="N89" s="96"/>
    </row>
  </sheetData>
  <mergeCells count="25">
    <mergeCell ref="B65:D65"/>
    <mergeCell ref="G54:H54"/>
    <mergeCell ref="B55:D55"/>
    <mergeCell ref="G55:H55"/>
    <mergeCell ref="G57:H57"/>
    <mergeCell ref="G60:H60"/>
    <mergeCell ref="G64:H64"/>
    <mergeCell ref="G53:H53"/>
    <mergeCell ref="G10:H10"/>
    <mergeCell ref="C42:D42"/>
    <mergeCell ref="B45:I45"/>
    <mergeCell ref="B46:D46"/>
    <mergeCell ref="G46:H46"/>
    <mergeCell ref="G47:H47"/>
    <mergeCell ref="G48:H48"/>
    <mergeCell ref="G49:H49"/>
    <mergeCell ref="G50:H50"/>
    <mergeCell ref="G51:H51"/>
    <mergeCell ref="G52:H52"/>
    <mergeCell ref="D9:F9"/>
    <mergeCell ref="D4:G4"/>
    <mergeCell ref="D5:G5"/>
    <mergeCell ref="D6:G6"/>
    <mergeCell ref="D7:F7"/>
    <mergeCell ref="D8:F8"/>
  </mergeCells>
  <phoneticPr fontId="23"/>
  <conditionalFormatting sqref="F11:F41">
    <cfRule type="expression" dxfId="5" priority="1" stopIfTrue="1">
      <formula>COUNTBLANK($K11:$M11)=3</formula>
    </cfRule>
  </conditionalFormatting>
  <conditionalFormatting sqref="N11:N44">
    <cfRule type="expression" dxfId="4"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E944D-EC2D-42AA-94BA-586C7D2A8D09}">
  <sheetPr>
    <tabColor rgb="FFC00000"/>
  </sheetPr>
  <dimension ref="B1:R86"/>
  <sheetViews>
    <sheetView view="pageBreakPreview" zoomScale="75" zoomScaleNormal="75" zoomScaleSheetLayoutView="75" workbookViewId="0">
      <pane ySplit="10" topLeftCell="A11" activePane="bottomLeft" state="frozen"/>
      <selection activeCell="H21" sqref="H21"/>
      <selection pane="bottomLeft" activeCell="S24" sqref="S24"/>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336</v>
      </c>
      <c r="L5" s="105" t="str">
        <f>K5</f>
        <v>2024.2.8</v>
      </c>
      <c r="M5" s="106" t="str">
        <f>K5</f>
        <v>2024.2.8</v>
      </c>
    </row>
    <row r="6" spans="2:18" ht="18" customHeight="1" x14ac:dyDescent="0.15">
      <c r="B6" s="4"/>
      <c r="C6" s="37"/>
      <c r="D6" s="119" t="s">
        <v>3</v>
      </c>
      <c r="E6" s="119"/>
      <c r="F6" s="119"/>
      <c r="G6" s="119"/>
      <c r="H6" s="37"/>
      <c r="I6" s="37"/>
      <c r="J6" s="5"/>
      <c r="K6" s="100">
        <v>0.37986111111111115</v>
      </c>
      <c r="L6" s="101">
        <v>0.40486111111111112</v>
      </c>
      <c r="M6" s="102">
        <v>0.36319444444444443</v>
      </c>
    </row>
    <row r="7" spans="2:18" ht="18" customHeight="1" x14ac:dyDescent="0.15">
      <c r="B7" s="4"/>
      <c r="C7" s="37"/>
      <c r="D7" s="119" t="s">
        <v>4</v>
      </c>
      <c r="E7" s="122"/>
      <c r="F7" s="122"/>
      <c r="G7" s="25" t="s">
        <v>5</v>
      </c>
      <c r="H7" s="37"/>
      <c r="I7" s="37"/>
      <c r="J7" s="5"/>
      <c r="K7" s="103" t="s">
        <v>335</v>
      </c>
      <c r="L7" s="103" t="s">
        <v>200</v>
      </c>
      <c r="M7" s="104" t="s">
        <v>334</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5" customHeight="1" x14ac:dyDescent="0.15">
      <c r="B11" s="30">
        <v>1</v>
      </c>
      <c r="C11" s="32" t="s">
        <v>21</v>
      </c>
      <c r="D11" s="32" t="s">
        <v>22</v>
      </c>
      <c r="E11" s="37"/>
      <c r="F11" s="118" t="s">
        <v>96</v>
      </c>
      <c r="G11" s="37"/>
      <c r="H11" s="37"/>
      <c r="I11" s="37"/>
      <c r="J11" s="37"/>
      <c r="K11" s="64">
        <v>10</v>
      </c>
      <c r="L11" s="69">
        <v>40</v>
      </c>
      <c r="M11" s="65">
        <v>20</v>
      </c>
    </row>
    <row r="12" spans="2:18" ht="13.9" customHeight="1" x14ac:dyDescent="0.15">
      <c r="B12" s="30">
        <f t="shared" ref="B12:B41" si="0">B11+1</f>
        <v>2</v>
      </c>
      <c r="C12" s="32" t="s">
        <v>23</v>
      </c>
      <c r="D12" s="32" t="s">
        <v>24</v>
      </c>
      <c r="E12" s="37"/>
      <c r="F12" s="118" t="s">
        <v>325</v>
      </c>
      <c r="G12" s="37"/>
      <c r="H12" s="37"/>
      <c r="I12" s="37"/>
      <c r="J12" s="37"/>
      <c r="K12" s="64"/>
      <c r="L12" s="64">
        <v>10</v>
      </c>
      <c r="M12" s="65">
        <v>25</v>
      </c>
    </row>
    <row r="13" spans="2:18" ht="13.9" customHeight="1" x14ac:dyDescent="0.15">
      <c r="B13" s="30">
        <f t="shared" si="0"/>
        <v>3</v>
      </c>
      <c r="C13" s="32" t="s">
        <v>63</v>
      </c>
      <c r="D13" s="32" t="s">
        <v>15</v>
      </c>
      <c r="E13" s="37"/>
      <c r="F13" s="118" t="s">
        <v>120</v>
      </c>
      <c r="G13" s="37"/>
      <c r="H13" s="37"/>
      <c r="I13" s="37"/>
      <c r="J13" s="37"/>
      <c r="K13" s="64"/>
      <c r="L13" s="64">
        <v>10</v>
      </c>
      <c r="M13" s="65"/>
    </row>
    <row r="14" spans="2:18" ht="13.9" customHeight="1" x14ac:dyDescent="0.15">
      <c r="B14" s="30">
        <f t="shared" si="0"/>
        <v>4</v>
      </c>
      <c r="C14" s="33"/>
      <c r="D14" s="33"/>
      <c r="E14" s="37"/>
      <c r="F14" s="118" t="s">
        <v>137</v>
      </c>
      <c r="G14" s="37"/>
      <c r="H14" s="37"/>
      <c r="I14" s="37"/>
      <c r="J14" s="37"/>
      <c r="K14" s="64">
        <v>215</v>
      </c>
      <c r="L14" s="64">
        <v>775</v>
      </c>
      <c r="M14" s="65">
        <v>180</v>
      </c>
    </row>
    <row r="15" spans="2:18" ht="13.9" customHeight="1" x14ac:dyDescent="0.15">
      <c r="B15" s="30">
        <f t="shared" si="0"/>
        <v>5</v>
      </c>
      <c r="C15" s="33"/>
      <c r="D15" s="32" t="s">
        <v>16</v>
      </c>
      <c r="E15" s="37"/>
      <c r="F15" s="118" t="s">
        <v>98</v>
      </c>
      <c r="G15" s="37"/>
      <c r="H15" s="37"/>
      <c r="I15" s="37"/>
      <c r="J15" s="37"/>
      <c r="K15" s="64"/>
      <c r="L15" s="69" t="s">
        <v>119</v>
      </c>
      <c r="M15" s="65"/>
    </row>
    <row r="16" spans="2:18" ht="13.9" customHeight="1" x14ac:dyDescent="0.15">
      <c r="B16" s="30">
        <f t="shared" si="0"/>
        <v>6</v>
      </c>
      <c r="C16" s="33"/>
      <c r="D16" s="33"/>
      <c r="E16" s="37"/>
      <c r="F16" s="118" t="s">
        <v>333</v>
      </c>
      <c r="G16" s="37"/>
      <c r="H16" s="37"/>
      <c r="I16" s="37"/>
      <c r="J16" s="37"/>
      <c r="K16" s="64" t="s">
        <v>119</v>
      </c>
      <c r="L16" s="69">
        <v>30</v>
      </c>
      <c r="M16" s="65">
        <v>55</v>
      </c>
    </row>
    <row r="17" spans="2:17" ht="13.5" customHeight="1" x14ac:dyDescent="0.15">
      <c r="B17" s="30">
        <f t="shared" si="0"/>
        <v>7</v>
      </c>
      <c r="C17" s="33"/>
      <c r="D17" s="33"/>
      <c r="E17" s="37"/>
      <c r="F17" s="118" t="s">
        <v>99</v>
      </c>
      <c r="G17" s="37"/>
      <c r="H17" s="37"/>
      <c r="I17" s="37"/>
      <c r="J17" s="37"/>
      <c r="K17" s="64">
        <v>15</v>
      </c>
      <c r="L17" s="64">
        <v>135</v>
      </c>
      <c r="M17" s="65">
        <v>5</v>
      </c>
    </row>
    <row r="18" spans="2:17" ht="13.9" customHeight="1" x14ac:dyDescent="0.15">
      <c r="B18" s="30">
        <f t="shared" si="0"/>
        <v>8</v>
      </c>
      <c r="C18" s="33"/>
      <c r="D18" s="33"/>
      <c r="E18" s="37"/>
      <c r="F18" s="118" t="s">
        <v>322</v>
      </c>
      <c r="G18" s="37"/>
      <c r="H18" s="37"/>
      <c r="I18" s="37"/>
      <c r="J18" s="37"/>
      <c r="K18" s="64">
        <v>195</v>
      </c>
      <c r="L18" s="69">
        <v>400</v>
      </c>
      <c r="M18" s="65">
        <v>195</v>
      </c>
    </row>
    <row r="19" spans="2:17" ht="13.9" customHeight="1" x14ac:dyDescent="0.15">
      <c r="B19" s="30">
        <f t="shared" si="0"/>
        <v>9</v>
      </c>
      <c r="C19" s="33"/>
      <c r="D19" s="33"/>
      <c r="E19" s="37"/>
      <c r="F19" s="118" t="s">
        <v>100</v>
      </c>
      <c r="G19" s="37"/>
      <c r="H19" s="37"/>
      <c r="I19" s="37"/>
      <c r="J19" s="37"/>
      <c r="K19" s="64" t="s">
        <v>119</v>
      </c>
      <c r="L19" s="69">
        <v>2</v>
      </c>
      <c r="M19" s="65">
        <v>2</v>
      </c>
    </row>
    <row r="20" spans="2:17" ht="13.5" customHeight="1" x14ac:dyDescent="0.15">
      <c r="B20" s="30">
        <f t="shared" si="0"/>
        <v>10</v>
      </c>
      <c r="C20" s="33"/>
      <c r="D20" s="33"/>
      <c r="E20" s="37"/>
      <c r="F20" s="118" t="s">
        <v>310</v>
      </c>
      <c r="G20" s="37"/>
      <c r="H20" s="37"/>
      <c r="I20" s="37"/>
      <c r="J20" s="37"/>
      <c r="K20" s="64"/>
      <c r="L20" s="69" t="s">
        <v>119</v>
      </c>
      <c r="M20" s="65">
        <v>10</v>
      </c>
    </row>
    <row r="21" spans="2:17" ht="13.9" customHeight="1" x14ac:dyDescent="0.15">
      <c r="B21" s="30">
        <f t="shared" si="0"/>
        <v>11</v>
      </c>
      <c r="C21" s="33"/>
      <c r="D21" s="33"/>
      <c r="E21" s="37"/>
      <c r="F21" s="118" t="s">
        <v>309</v>
      </c>
      <c r="G21" s="37"/>
      <c r="H21" s="37"/>
      <c r="I21" s="37"/>
      <c r="J21" s="37"/>
      <c r="K21" s="64">
        <v>15</v>
      </c>
      <c r="L21" s="64">
        <v>20</v>
      </c>
      <c r="M21" s="65">
        <v>5</v>
      </c>
    </row>
    <row r="22" spans="2:17" ht="13.9" customHeight="1" x14ac:dyDescent="0.15">
      <c r="B22" s="30">
        <f t="shared" si="0"/>
        <v>12</v>
      </c>
      <c r="C22" s="33"/>
      <c r="D22" s="33"/>
      <c r="E22" s="37"/>
      <c r="F22" s="118" t="s">
        <v>321</v>
      </c>
      <c r="G22" s="37"/>
      <c r="H22" s="37"/>
      <c r="I22" s="37"/>
      <c r="J22" s="37"/>
      <c r="K22" s="64"/>
      <c r="L22" s="69">
        <v>15</v>
      </c>
      <c r="M22" s="65" t="s">
        <v>119</v>
      </c>
    </row>
    <row r="23" spans="2:17" ht="13.9" customHeight="1" x14ac:dyDescent="0.15">
      <c r="B23" s="30">
        <f t="shared" si="0"/>
        <v>13</v>
      </c>
      <c r="C23" s="32" t="s">
        <v>68</v>
      </c>
      <c r="D23" s="32" t="s">
        <v>65</v>
      </c>
      <c r="E23" s="37"/>
      <c r="F23" s="118" t="s">
        <v>117</v>
      </c>
      <c r="G23" s="37"/>
      <c r="H23" s="37"/>
      <c r="I23" s="37"/>
      <c r="J23" s="37"/>
      <c r="K23" s="64">
        <v>10</v>
      </c>
      <c r="L23" s="64">
        <v>35</v>
      </c>
      <c r="M23" s="65">
        <v>30</v>
      </c>
      <c r="O23">
        <f>COUNTA(K23:K23)</f>
        <v>1</v>
      </c>
      <c r="P23">
        <f>COUNTA(L23:L23)</f>
        <v>1</v>
      </c>
      <c r="Q23">
        <f>COUNTA(M23:M23)</f>
        <v>1</v>
      </c>
    </row>
    <row r="24" spans="2:17" ht="13.9" customHeight="1" x14ac:dyDescent="0.15">
      <c r="B24" s="30">
        <f t="shared" si="0"/>
        <v>14</v>
      </c>
      <c r="C24" s="32" t="s">
        <v>66</v>
      </c>
      <c r="D24" s="32" t="s">
        <v>25</v>
      </c>
      <c r="E24" s="37"/>
      <c r="F24" s="118" t="s">
        <v>258</v>
      </c>
      <c r="G24" s="37"/>
      <c r="H24" s="37"/>
      <c r="I24" s="37"/>
      <c r="J24" s="37"/>
      <c r="K24" s="64" t="s">
        <v>119</v>
      </c>
      <c r="L24" s="69"/>
      <c r="M24" s="65"/>
    </row>
    <row r="25" spans="2:17" ht="13.9" customHeight="1" x14ac:dyDescent="0.15">
      <c r="B25" s="30">
        <f t="shared" si="0"/>
        <v>15</v>
      </c>
      <c r="C25" s="33"/>
      <c r="D25" s="33"/>
      <c r="E25" s="37"/>
      <c r="F25" s="118" t="s">
        <v>308</v>
      </c>
      <c r="G25" s="37"/>
      <c r="H25" s="37"/>
      <c r="I25" s="37"/>
      <c r="J25" s="37"/>
      <c r="K25" s="64">
        <v>5</v>
      </c>
      <c r="L25" s="69"/>
      <c r="M25" s="65">
        <v>5</v>
      </c>
    </row>
    <row r="26" spans="2:17" ht="13.9" customHeight="1" x14ac:dyDescent="0.15">
      <c r="B26" s="30">
        <f t="shared" si="0"/>
        <v>16</v>
      </c>
      <c r="C26" s="33"/>
      <c r="D26" s="33"/>
      <c r="E26" s="37"/>
      <c r="F26" s="118" t="s">
        <v>307</v>
      </c>
      <c r="G26" s="37"/>
      <c r="H26" s="37"/>
      <c r="I26" s="37"/>
      <c r="J26" s="37"/>
      <c r="K26" s="64">
        <v>1</v>
      </c>
      <c r="L26" s="69">
        <v>2</v>
      </c>
      <c r="M26" s="65">
        <v>2</v>
      </c>
    </row>
    <row r="27" spans="2:17" ht="13.5" customHeight="1" x14ac:dyDescent="0.15">
      <c r="B27" s="30">
        <f t="shared" si="0"/>
        <v>17</v>
      </c>
      <c r="C27" s="33"/>
      <c r="D27" s="33"/>
      <c r="E27" s="37"/>
      <c r="F27" s="118" t="s">
        <v>147</v>
      </c>
      <c r="G27" s="37"/>
      <c r="H27" s="37"/>
      <c r="I27" s="37"/>
      <c r="J27" s="37"/>
      <c r="K27" s="64"/>
      <c r="L27" s="64" t="s">
        <v>119</v>
      </c>
      <c r="M27" s="65"/>
    </row>
    <row r="28" spans="2:17" ht="13.9" customHeight="1" x14ac:dyDescent="0.15">
      <c r="B28" s="30">
        <f t="shared" si="0"/>
        <v>18</v>
      </c>
      <c r="C28" s="33"/>
      <c r="D28" s="33"/>
      <c r="E28" s="37"/>
      <c r="F28" s="118" t="s">
        <v>115</v>
      </c>
      <c r="G28" s="37"/>
      <c r="H28" s="37"/>
      <c r="I28" s="37"/>
      <c r="J28" s="37"/>
      <c r="K28" s="69"/>
      <c r="L28" s="64">
        <v>36</v>
      </c>
      <c r="M28" s="65"/>
    </row>
    <row r="29" spans="2:17" ht="13.9" customHeight="1" x14ac:dyDescent="0.15">
      <c r="B29" s="30">
        <f t="shared" si="0"/>
        <v>19</v>
      </c>
      <c r="C29" s="33"/>
      <c r="D29" s="33"/>
      <c r="E29" s="37"/>
      <c r="F29" s="118" t="s">
        <v>209</v>
      </c>
      <c r="G29" s="37"/>
      <c r="H29" s="37"/>
      <c r="I29" s="37"/>
      <c r="J29" s="37"/>
      <c r="K29" s="64"/>
      <c r="L29" s="69">
        <v>5</v>
      </c>
      <c r="M29" s="65"/>
    </row>
    <row r="30" spans="2:17" ht="13.9" customHeight="1" x14ac:dyDescent="0.15">
      <c r="B30" s="30">
        <f t="shared" si="0"/>
        <v>20</v>
      </c>
      <c r="C30" s="33"/>
      <c r="D30" s="33"/>
      <c r="E30" s="37"/>
      <c r="F30" s="118" t="s">
        <v>332</v>
      </c>
      <c r="G30" s="37"/>
      <c r="H30" s="37"/>
      <c r="I30" s="37"/>
      <c r="J30" s="37"/>
      <c r="K30" s="64"/>
      <c r="L30" s="69" t="s">
        <v>119</v>
      </c>
      <c r="M30" s="65"/>
    </row>
    <row r="31" spans="2:17" ht="13.9" customHeight="1" x14ac:dyDescent="0.15">
      <c r="B31" s="30">
        <f t="shared" si="0"/>
        <v>21</v>
      </c>
      <c r="C31" s="33"/>
      <c r="D31" s="33"/>
      <c r="E31" s="37"/>
      <c r="F31" s="118" t="s">
        <v>316</v>
      </c>
      <c r="G31" s="37"/>
      <c r="H31" s="37"/>
      <c r="I31" s="37"/>
      <c r="J31" s="37"/>
      <c r="K31" s="64" t="s">
        <v>119</v>
      </c>
      <c r="L31" s="69">
        <v>35</v>
      </c>
      <c r="M31" s="65">
        <v>30</v>
      </c>
    </row>
    <row r="32" spans="2:17" ht="13.9" customHeight="1" x14ac:dyDescent="0.15">
      <c r="B32" s="30">
        <f t="shared" si="0"/>
        <v>22</v>
      </c>
      <c r="C32" s="32" t="s">
        <v>28</v>
      </c>
      <c r="D32" s="32" t="s">
        <v>29</v>
      </c>
      <c r="E32" s="37"/>
      <c r="F32" s="118" t="s">
        <v>210</v>
      </c>
      <c r="G32" s="37"/>
      <c r="H32" s="37"/>
      <c r="I32" s="37"/>
      <c r="J32" s="37"/>
      <c r="K32" s="64" t="s">
        <v>119</v>
      </c>
      <c r="L32" s="69"/>
      <c r="M32" s="65"/>
    </row>
    <row r="33" spans="2:17" ht="13.5" customHeight="1" x14ac:dyDescent="0.15">
      <c r="B33" s="30">
        <f t="shared" si="0"/>
        <v>23</v>
      </c>
      <c r="C33" s="32" t="s">
        <v>31</v>
      </c>
      <c r="D33" s="32" t="s">
        <v>32</v>
      </c>
      <c r="E33" s="37"/>
      <c r="F33" s="118" t="s">
        <v>229</v>
      </c>
      <c r="G33" s="37"/>
      <c r="H33" s="37"/>
      <c r="I33" s="37"/>
      <c r="J33" s="37"/>
      <c r="K33" s="64"/>
      <c r="L33" s="69" t="s">
        <v>119</v>
      </c>
      <c r="M33" s="65"/>
    </row>
    <row r="34" spans="2:17" ht="13.9" customHeight="1" x14ac:dyDescent="0.15">
      <c r="B34" s="30">
        <f t="shared" si="0"/>
        <v>24</v>
      </c>
      <c r="C34" s="33"/>
      <c r="D34" s="33"/>
      <c r="E34" s="37"/>
      <c r="F34" s="118" t="s">
        <v>331</v>
      </c>
      <c r="G34" s="37"/>
      <c r="H34" s="37"/>
      <c r="I34" s="37"/>
      <c r="J34" s="37"/>
      <c r="K34" s="64"/>
      <c r="L34" s="69"/>
      <c r="M34" s="65" t="s">
        <v>119</v>
      </c>
    </row>
    <row r="35" spans="2:17" ht="13.9" customHeight="1" x14ac:dyDescent="0.15">
      <c r="B35" s="30">
        <f t="shared" si="0"/>
        <v>25</v>
      </c>
      <c r="C35" s="32" t="s">
        <v>33</v>
      </c>
      <c r="D35" s="32" t="s">
        <v>35</v>
      </c>
      <c r="E35" s="37"/>
      <c r="F35" s="118" t="s">
        <v>111</v>
      </c>
      <c r="G35" s="37"/>
      <c r="H35" s="37"/>
      <c r="I35" s="37"/>
      <c r="J35" s="37"/>
      <c r="K35" s="64">
        <v>9</v>
      </c>
      <c r="L35" s="69">
        <v>4</v>
      </c>
      <c r="M35" s="65">
        <v>7</v>
      </c>
    </row>
    <row r="36" spans="2:17" ht="13.9" customHeight="1" x14ac:dyDescent="0.15">
      <c r="B36" s="30">
        <f t="shared" si="0"/>
        <v>26</v>
      </c>
      <c r="C36" s="33"/>
      <c r="D36" s="33"/>
      <c r="E36" s="37"/>
      <c r="F36" s="118" t="s">
        <v>315</v>
      </c>
      <c r="G36" s="37"/>
      <c r="H36" s="37"/>
      <c r="I36" s="37"/>
      <c r="J36" s="37"/>
      <c r="K36" s="64">
        <v>5</v>
      </c>
      <c r="L36" s="69"/>
      <c r="M36" s="65">
        <v>5</v>
      </c>
    </row>
    <row r="37" spans="2:17" ht="13.9" customHeight="1" x14ac:dyDescent="0.15">
      <c r="B37" s="30">
        <f t="shared" si="0"/>
        <v>27</v>
      </c>
      <c r="C37" s="34"/>
      <c r="D37" s="40" t="s">
        <v>37</v>
      </c>
      <c r="E37" s="37"/>
      <c r="F37" s="118" t="s">
        <v>314</v>
      </c>
      <c r="G37" s="37"/>
      <c r="H37" s="37"/>
      <c r="I37" s="37"/>
      <c r="J37" s="37"/>
      <c r="K37" s="64">
        <v>5</v>
      </c>
      <c r="L37" s="64">
        <v>5</v>
      </c>
      <c r="M37" s="65"/>
    </row>
    <row r="38" spans="2:17" ht="13.9" customHeight="1" x14ac:dyDescent="0.15">
      <c r="B38" s="30">
        <f t="shared" si="0"/>
        <v>28</v>
      </c>
      <c r="C38" s="32" t="s">
        <v>0</v>
      </c>
      <c r="D38" s="40" t="s">
        <v>39</v>
      </c>
      <c r="E38" s="37"/>
      <c r="F38" s="118" t="s">
        <v>313</v>
      </c>
      <c r="G38" s="37"/>
      <c r="H38" s="37"/>
      <c r="I38" s="37"/>
      <c r="J38" s="37"/>
      <c r="K38" s="64"/>
      <c r="L38" s="64">
        <v>5</v>
      </c>
      <c r="M38" s="65" t="s">
        <v>119</v>
      </c>
      <c r="O38">
        <f>COUNTA(K33:K38)</f>
        <v>3</v>
      </c>
      <c r="P38">
        <f>COUNTA(L33:L38)</f>
        <v>4</v>
      </c>
      <c r="Q38">
        <f>COUNTA(M33:M38)</f>
        <v>4</v>
      </c>
    </row>
    <row r="39" spans="2:17" ht="13.9" customHeight="1" x14ac:dyDescent="0.15">
      <c r="B39" s="30">
        <f t="shared" si="0"/>
        <v>29</v>
      </c>
      <c r="C39" s="124" t="s">
        <v>41</v>
      </c>
      <c r="D39" s="125"/>
      <c r="E39" s="37"/>
      <c r="F39" s="118" t="s">
        <v>330</v>
      </c>
      <c r="G39" s="37"/>
      <c r="H39" s="37"/>
      <c r="I39" s="37"/>
      <c r="J39" s="37"/>
      <c r="K39" s="64">
        <v>20</v>
      </c>
      <c r="L39" s="69">
        <v>40</v>
      </c>
      <c r="M39" s="65" t="s">
        <v>119</v>
      </c>
    </row>
    <row r="40" spans="2:17" ht="13.9" customHeight="1" x14ac:dyDescent="0.15">
      <c r="B40" s="30">
        <f t="shared" si="0"/>
        <v>30</v>
      </c>
      <c r="C40" s="35"/>
      <c r="D40" s="36"/>
      <c r="E40" s="37"/>
      <c r="F40" s="118" t="s">
        <v>329</v>
      </c>
      <c r="G40" s="37"/>
      <c r="H40" s="37"/>
      <c r="I40" s="37"/>
      <c r="J40" s="37"/>
      <c r="K40" s="64">
        <v>30</v>
      </c>
      <c r="L40" s="69">
        <v>30</v>
      </c>
      <c r="M40" s="65">
        <v>10</v>
      </c>
    </row>
    <row r="41" spans="2:17" ht="13.5" customHeight="1" thickBot="1" x14ac:dyDescent="0.2">
      <c r="B41" s="30">
        <f t="shared" si="0"/>
        <v>31</v>
      </c>
      <c r="C41" s="35"/>
      <c r="D41" s="36"/>
      <c r="E41" s="37"/>
      <c r="F41" s="118" t="s">
        <v>328</v>
      </c>
      <c r="G41" s="37"/>
      <c r="H41" s="37"/>
      <c r="I41" s="37"/>
      <c r="J41" s="37"/>
      <c r="K41" s="64">
        <v>20</v>
      </c>
      <c r="L41" s="69">
        <v>10</v>
      </c>
      <c r="M41" s="65">
        <v>40</v>
      </c>
    </row>
    <row r="42" spans="2:17" ht="19.899999999999999" customHeight="1" thickTop="1" x14ac:dyDescent="0.15">
      <c r="B42" s="127" t="s">
        <v>46</v>
      </c>
      <c r="C42" s="128"/>
      <c r="D42" s="128"/>
      <c r="E42" s="128"/>
      <c r="F42" s="128"/>
      <c r="G42" s="128"/>
      <c r="H42" s="128"/>
      <c r="I42" s="128"/>
      <c r="J42" s="29"/>
      <c r="K42" s="75">
        <f>SUM(K43:K51)</f>
        <v>555</v>
      </c>
      <c r="L42" s="75">
        <f>SUM(L43:L51)</f>
        <v>1644</v>
      </c>
      <c r="M42" s="93">
        <f>SUM(M43:M51)</f>
        <v>626</v>
      </c>
    </row>
    <row r="43" spans="2:17" ht="13.9" customHeight="1" x14ac:dyDescent="0.15">
      <c r="B43" s="129" t="s">
        <v>47</v>
      </c>
      <c r="C43" s="130"/>
      <c r="D43" s="131"/>
      <c r="E43" s="43"/>
      <c r="F43" s="15"/>
      <c r="G43" s="119" t="s">
        <v>13</v>
      </c>
      <c r="H43" s="119"/>
      <c r="I43" s="15"/>
      <c r="J43" s="16"/>
      <c r="K43" s="38">
        <v>0</v>
      </c>
      <c r="L43" s="20">
        <v>0</v>
      </c>
      <c r="M43" s="39">
        <v>0</v>
      </c>
    </row>
    <row r="44" spans="2:17" ht="13.9" customHeight="1" x14ac:dyDescent="0.15">
      <c r="B44" s="17"/>
      <c r="C44" s="18"/>
      <c r="D44" s="19"/>
      <c r="E44" s="20"/>
      <c r="F44" s="37"/>
      <c r="G44" s="119" t="s">
        <v>67</v>
      </c>
      <c r="H44" s="119"/>
      <c r="I44" s="112"/>
      <c r="J44" s="44"/>
      <c r="K44" s="38">
        <f>SUM(K$11)</f>
        <v>10</v>
      </c>
      <c r="L44" s="20">
        <f>SUM(L$11)</f>
        <v>40</v>
      </c>
      <c r="M44" s="39">
        <f>SUM(M$11)</f>
        <v>20</v>
      </c>
      <c r="O44">
        <f>COUNTA(K$11:K$41)</f>
        <v>19</v>
      </c>
      <c r="P44">
        <f>COUNTA(L$11:L$41)</f>
        <v>26</v>
      </c>
      <c r="Q44">
        <f>COUNTA(M$11:M$41)</f>
        <v>21</v>
      </c>
    </row>
    <row r="45" spans="2:17" ht="13.9" customHeight="1" x14ac:dyDescent="0.15">
      <c r="B45" s="17"/>
      <c r="C45" s="18"/>
      <c r="D45" s="19"/>
      <c r="E45" s="20"/>
      <c r="F45" s="37"/>
      <c r="G45" s="119" t="s">
        <v>24</v>
      </c>
      <c r="H45" s="119"/>
      <c r="I45" s="15"/>
      <c r="J45" s="16"/>
      <c r="K45" s="38">
        <f>SUM(K$12:K$12)</f>
        <v>0</v>
      </c>
      <c r="L45" s="20">
        <f>SUM(L$12:L$12)</f>
        <v>10</v>
      </c>
      <c r="M45" s="39">
        <f>SUM(M$12:M$12)</f>
        <v>25</v>
      </c>
      <c r="O45" s="95" t="e">
        <f>SUM(K$11:K$41,#REF!)</f>
        <v>#REF!</v>
      </c>
      <c r="P45" s="95" t="e">
        <f>SUM(L$11:L$41,#REF!)</f>
        <v>#REF!</v>
      </c>
      <c r="Q45" s="95" t="e">
        <f>SUM(M$11:M$41,#REF!)</f>
        <v>#REF!</v>
      </c>
    </row>
    <row r="46" spans="2:17" ht="13.9" customHeight="1" x14ac:dyDescent="0.15">
      <c r="B46" s="17"/>
      <c r="C46" s="18"/>
      <c r="D46" s="19"/>
      <c r="E46" s="20"/>
      <c r="F46" s="37"/>
      <c r="G46" s="119" t="s">
        <v>15</v>
      </c>
      <c r="H46" s="119"/>
      <c r="I46" s="15"/>
      <c r="J46" s="16"/>
      <c r="K46" s="38">
        <f>SUM(K$13:K$14)</f>
        <v>215</v>
      </c>
      <c r="L46" s="20">
        <f>SUM(L$13:L$14)</f>
        <v>785</v>
      </c>
      <c r="M46" s="39">
        <f>SUM(M$13:M$14)</f>
        <v>180</v>
      </c>
    </row>
    <row r="47" spans="2:17" ht="13.9" customHeight="1" x14ac:dyDescent="0.15">
      <c r="B47" s="17"/>
      <c r="C47" s="18"/>
      <c r="D47" s="19"/>
      <c r="E47" s="20"/>
      <c r="F47" s="37"/>
      <c r="G47" s="119" t="s">
        <v>16</v>
      </c>
      <c r="H47" s="119"/>
      <c r="I47" s="15"/>
      <c r="J47" s="16"/>
      <c r="K47" s="38">
        <f>SUM(K$15:K$22)</f>
        <v>225</v>
      </c>
      <c r="L47" s="20">
        <f>SUM(L$15:L$22)</f>
        <v>602</v>
      </c>
      <c r="M47" s="39">
        <f>SUM(M$15:M$22)</f>
        <v>272</v>
      </c>
    </row>
    <row r="48" spans="2:17" ht="13.9" customHeight="1" x14ac:dyDescent="0.15">
      <c r="B48" s="17"/>
      <c r="C48" s="18"/>
      <c r="D48" s="19"/>
      <c r="E48" s="20"/>
      <c r="F48" s="37"/>
      <c r="G48" s="119" t="s">
        <v>65</v>
      </c>
      <c r="H48" s="119"/>
      <c r="I48" s="15"/>
      <c r="J48" s="16"/>
      <c r="K48" s="38">
        <f>SUM(K$23:K$23)</f>
        <v>10</v>
      </c>
      <c r="L48" s="20">
        <f>SUM(L$23:L$23)</f>
        <v>35</v>
      </c>
      <c r="M48" s="39">
        <f>SUM(M$23:M$23)</f>
        <v>30</v>
      </c>
    </row>
    <row r="49" spans="2:14" ht="13.9" customHeight="1" x14ac:dyDescent="0.15">
      <c r="B49" s="17"/>
      <c r="C49" s="18"/>
      <c r="D49" s="19"/>
      <c r="E49" s="20"/>
      <c r="F49" s="37"/>
      <c r="G49" s="119" t="s">
        <v>102</v>
      </c>
      <c r="H49" s="119"/>
      <c r="I49" s="15"/>
      <c r="J49" s="16"/>
      <c r="K49" s="38">
        <f>SUM(K$24:K$31)</f>
        <v>6</v>
      </c>
      <c r="L49" s="20">
        <f>SUM(L$24:L$31)</f>
        <v>78</v>
      </c>
      <c r="M49" s="39">
        <f>SUM(M$24:M$31)</f>
        <v>37</v>
      </c>
    </row>
    <row r="50" spans="2:14" ht="13.9" customHeight="1" x14ac:dyDescent="0.15">
      <c r="B50" s="17"/>
      <c r="C50" s="18"/>
      <c r="D50" s="19"/>
      <c r="E50" s="20"/>
      <c r="F50" s="37"/>
      <c r="G50" s="119" t="s">
        <v>48</v>
      </c>
      <c r="H50" s="119"/>
      <c r="I50" s="15"/>
      <c r="J50" s="16"/>
      <c r="K50" s="38">
        <f>SUM(K$39:K$40)</f>
        <v>50</v>
      </c>
      <c r="L50" s="20">
        <f>SUM(L$39:L$40)</f>
        <v>70</v>
      </c>
      <c r="M50" s="39">
        <f>SUM(M$39:M$40)</f>
        <v>10</v>
      </c>
    </row>
    <row r="51" spans="2:14" ht="13.9" customHeight="1" thickBot="1" x14ac:dyDescent="0.2">
      <c r="B51" s="21"/>
      <c r="C51" s="22"/>
      <c r="D51" s="23"/>
      <c r="E51" s="45"/>
      <c r="F51" s="10"/>
      <c r="G51" s="120" t="s">
        <v>45</v>
      </c>
      <c r="H51" s="120"/>
      <c r="I51" s="46"/>
      <c r="J51" s="47"/>
      <c r="K51" s="41">
        <f>SUM(K$32:K$38,K$41)</f>
        <v>39</v>
      </c>
      <c r="L51" s="45">
        <f>SUM(L$33:L$38,L$41)</f>
        <v>24</v>
      </c>
      <c r="M51" s="42">
        <f>SUM(M$32:M$38,M$41)</f>
        <v>52</v>
      </c>
    </row>
    <row r="52" spans="2:14" ht="18" customHeight="1" thickTop="1" x14ac:dyDescent="0.15">
      <c r="B52" s="132" t="s">
        <v>49</v>
      </c>
      <c r="C52" s="133"/>
      <c r="D52" s="134"/>
      <c r="E52" s="53"/>
      <c r="F52" s="113"/>
      <c r="G52" s="135" t="s">
        <v>50</v>
      </c>
      <c r="H52" s="135"/>
      <c r="I52" s="113"/>
      <c r="J52" s="114"/>
      <c r="K52" s="76" t="s">
        <v>51</v>
      </c>
      <c r="L52" s="84"/>
      <c r="M52" s="94"/>
    </row>
    <row r="53" spans="2:14" ht="18" customHeight="1" x14ac:dyDescent="0.15">
      <c r="B53" s="50"/>
      <c r="C53" s="51"/>
      <c r="D53" s="51"/>
      <c r="E53" s="48"/>
      <c r="F53" s="49"/>
      <c r="G53" s="31"/>
      <c r="H53" s="31"/>
      <c r="I53" s="49"/>
      <c r="J53" s="52"/>
      <c r="K53" s="77" t="s">
        <v>52</v>
      </c>
      <c r="L53" s="85"/>
      <c r="M53" s="88"/>
    </row>
    <row r="54" spans="2:14" ht="18" customHeight="1" x14ac:dyDescent="0.15">
      <c r="B54" s="17"/>
      <c r="C54" s="18"/>
      <c r="D54" s="18"/>
      <c r="E54" s="54"/>
      <c r="F54" s="7"/>
      <c r="G54" s="126" t="s">
        <v>53</v>
      </c>
      <c r="H54" s="126"/>
      <c r="I54" s="111"/>
      <c r="J54" s="115"/>
      <c r="K54" s="78" t="s">
        <v>54</v>
      </c>
      <c r="L54" s="86"/>
      <c r="M54" s="86"/>
    </row>
    <row r="55" spans="2:14" ht="18" customHeight="1" x14ac:dyDescent="0.15">
      <c r="B55" s="17"/>
      <c r="C55" s="18"/>
      <c r="D55" s="18"/>
      <c r="E55" s="55"/>
      <c r="F55" s="18"/>
      <c r="G55" s="56"/>
      <c r="H55" s="56"/>
      <c r="I55" s="51"/>
      <c r="J55" s="57"/>
      <c r="K55" s="79" t="s">
        <v>103</v>
      </c>
      <c r="L55" s="87"/>
      <c r="M55" s="87"/>
    </row>
    <row r="56" spans="2:14" ht="18" customHeight="1" x14ac:dyDescent="0.15">
      <c r="B56" s="17"/>
      <c r="C56" s="18"/>
      <c r="D56" s="18"/>
      <c r="E56" s="55"/>
      <c r="F56" s="18"/>
      <c r="G56" s="56"/>
      <c r="H56" s="56"/>
      <c r="I56" s="51"/>
      <c r="J56" s="57"/>
      <c r="K56" s="77" t="s">
        <v>78</v>
      </c>
      <c r="L56" s="85"/>
      <c r="M56" s="88"/>
    </row>
    <row r="57" spans="2:14" ht="18" customHeight="1" x14ac:dyDescent="0.15">
      <c r="B57" s="17"/>
      <c r="C57" s="18"/>
      <c r="D57" s="18"/>
      <c r="E57" s="54"/>
      <c r="F57" s="7"/>
      <c r="G57" s="126" t="s">
        <v>55</v>
      </c>
      <c r="H57" s="126"/>
      <c r="I57" s="111"/>
      <c r="J57" s="115"/>
      <c r="K57" s="78" t="s">
        <v>79</v>
      </c>
      <c r="L57" s="86"/>
      <c r="M57" s="86"/>
    </row>
    <row r="58" spans="2:14" ht="18" customHeight="1" x14ac:dyDescent="0.15">
      <c r="B58" s="17"/>
      <c r="C58" s="18"/>
      <c r="D58" s="18"/>
      <c r="E58" s="55"/>
      <c r="F58" s="18"/>
      <c r="G58" s="56"/>
      <c r="H58" s="56"/>
      <c r="I58" s="51"/>
      <c r="J58" s="57"/>
      <c r="K58" s="79" t="s">
        <v>104</v>
      </c>
      <c r="L58" s="87"/>
      <c r="M58" s="87"/>
    </row>
    <row r="59" spans="2:14" ht="18" customHeight="1" x14ac:dyDescent="0.15">
      <c r="B59" s="17"/>
      <c r="C59" s="18"/>
      <c r="D59" s="18"/>
      <c r="E59" s="55"/>
      <c r="F59" s="18"/>
      <c r="G59" s="56"/>
      <c r="H59" s="56"/>
      <c r="I59" s="51"/>
      <c r="J59" s="57"/>
      <c r="K59" s="79" t="s">
        <v>105</v>
      </c>
      <c r="L59" s="87"/>
      <c r="M59" s="87"/>
    </row>
    <row r="60" spans="2:14" ht="18" customHeight="1" x14ac:dyDescent="0.15">
      <c r="B60" s="17"/>
      <c r="C60" s="18"/>
      <c r="D60" s="18"/>
      <c r="E60" s="12"/>
      <c r="F60" s="13"/>
      <c r="G60" s="31"/>
      <c r="H60" s="31"/>
      <c r="I60" s="49"/>
      <c r="J60" s="52"/>
      <c r="K60" s="79" t="s">
        <v>104</v>
      </c>
      <c r="L60" s="88"/>
      <c r="M60" s="88"/>
    </row>
    <row r="61" spans="2:14" ht="18" customHeight="1" x14ac:dyDescent="0.15">
      <c r="B61" s="24"/>
      <c r="C61" s="13"/>
      <c r="D61" s="13"/>
      <c r="E61" s="20"/>
      <c r="F61" s="37"/>
      <c r="G61" s="119" t="s">
        <v>56</v>
      </c>
      <c r="H61" s="119"/>
      <c r="I61" s="15"/>
      <c r="J61" s="16"/>
      <c r="K61" s="70" t="s">
        <v>127</v>
      </c>
      <c r="L61" s="99"/>
      <c r="M61" s="89"/>
    </row>
    <row r="62" spans="2:14" ht="18" customHeight="1" x14ac:dyDescent="0.15">
      <c r="B62" s="129" t="s">
        <v>57</v>
      </c>
      <c r="C62" s="130"/>
      <c r="D62" s="130"/>
      <c r="E62" s="7"/>
      <c r="F62" s="7"/>
      <c r="G62" s="7"/>
      <c r="H62" s="7"/>
      <c r="I62" s="7"/>
      <c r="J62" s="7"/>
      <c r="K62" s="7"/>
      <c r="L62" s="7"/>
      <c r="M62" s="7"/>
      <c r="N62" s="17"/>
    </row>
    <row r="63" spans="2:14" ht="14.1" customHeight="1" x14ac:dyDescent="0.15">
      <c r="B63" s="58"/>
      <c r="C63" s="59" t="s">
        <v>58</v>
      </c>
      <c r="D63" s="60"/>
      <c r="E63" s="59"/>
      <c r="F63" s="59"/>
      <c r="G63" s="59"/>
      <c r="H63" s="59"/>
      <c r="I63" s="59"/>
      <c r="J63" s="59"/>
      <c r="K63" s="59"/>
      <c r="L63" s="59"/>
      <c r="M63" s="59"/>
      <c r="N63" s="61"/>
    </row>
    <row r="64" spans="2:14" ht="14.1" customHeight="1" x14ac:dyDescent="0.15">
      <c r="B64" s="58"/>
      <c r="C64" s="59" t="s">
        <v>59</v>
      </c>
      <c r="D64" s="60"/>
      <c r="E64" s="59"/>
      <c r="F64" s="59"/>
      <c r="G64" s="59"/>
      <c r="H64" s="59"/>
      <c r="I64" s="59"/>
      <c r="J64" s="59"/>
      <c r="K64" s="59"/>
      <c r="L64" s="59"/>
      <c r="M64" s="59"/>
      <c r="N64" s="61"/>
    </row>
    <row r="65" spans="2:14" ht="14.1" customHeight="1" x14ac:dyDescent="0.15">
      <c r="B65" s="58"/>
      <c r="C65" s="59" t="s">
        <v>60</v>
      </c>
      <c r="D65" s="60"/>
      <c r="E65" s="59"/>
      <c r="F65" s="59"/>
      <c r="G65" s="59"/>
      <c r="H65" s="59"/>
      <c r="I65" s="59"/>
      <c r="J65" s="59"/>
      <c r="K65" s="59"/>
      <c r="L65" s="59"/>
      <c r="M65" s="59"/>
      <c r="N65" s="61"/>
    </row>
    <row r="66" spans="2:14" ht="14.1" customHeight="1" x14ac:dyDescent="0.15">
      <c r="B66" s="58"/>
      <c r="C66" s="59" t="s">
        <v>86</v>
      </c>
      <c r="D66" s="60"/>
      <c r="E66" s="59"/>
      <c r="F66" s="59"/>
      <c r="G66" s="59"/>
      <c r="H66" s="59"/>
      <c r="I66" s="59"/>
      <c r="J66" s="59"/>
      <c r="K66" s="59"/>
      <c r="L66" s="59"/>
      <c r="M66" s="59"/>
      <c r="N66" s="61"/>
    </row>
    <row r="67" spans="2:14" ht="14.1" customHeight="1" x14ac:dyDescent="0.15">
      <c r="B67" s="58"/>
      <c r="C67" s="59" t="s">
        <v>106</v>
      </c>
      <c r="D67" s="60"/>
      <c r="E67" s="59"/>
      <c r="F67" s="59"/>
      <c r="G67" s="59"/>
      <c r="H67" s="59"/>
      <c r="I67" s="59"/>
      <c r="J67" s="59"/>
      <c r="K67" s="59"/>
      <c r="L67" s="59"/>
      <c r="M67" s="59"/>
      <c r="N67" s="61"/>
    </row>
    <row r="68" spans="2:14" ht="14.1" customHeight="1" x14ac:dyDescent="0.15">
      <c r="B68" s="61"/>
      <c r="C68" s="59" t="s">
        <v>85</v>
      </c>
      <c r="D68" s="59"/>
      <c r="E68" s="59"/>
      <c r="F68" s="59"/>
      <c r="G68" s="59"/>
      <c r="H68" s="59"/>
      <c r="I68" s="59"/>
      <c r="J68" s="59"/>
      <c r="K68" s="59"/>
      <c r="L68" s="59"/>
      <c r="M68" s="59"/>
      <c r="N68" s="61"/>
    </row>
    <row r="69" spans="2:14" ht="14.1" customHeight="1" x14ac:dyDescent="0.15">
      <c r="B69" s="61"/>
      <c r="C69" s="59" t="s">
        <v>84</v>
      </c>
      <c r="D69" s="59"/>
      <c r="E69" s="59"/>
      <c r="F69" s="59"/>
      <c r="G69" s="59"/>
      <c r="H69" s="59"/>
      <c r="I69" s="59"/>
      <c r="J69" s="59"/>
      <c r="K69" s="59"/>
      <c r="L69" s="59"/>
      <c r="M69" s="59"/>
      <c r="N69" s="61"/>
    </row>
    <row r="70" spans="2:14" ht="14.1" customHeight="1" x14ac:dyDescent="0.15">
      <c r="B70" s="61"/>
      <c r="C70" s="59" t="s">
        <v>81</v>
      </c>
      <c r="D70" s="59"/>
      <c r="E70" s="59"/>
      <c r="F70" s="59"/>
      <c r="G70" s="59"/>
      <c r="H70" s="59"/>
      <c r="I70" s="59"/>
      <c r="J70" s="59"/>
      <c r="K70" s="59"/>
      <c r="L70" s="59"/>
      <c r="M70" s="59"/>
      <c r="N70" s="61"/>
    </row>
    <row r="71" spans="2:14" ht="14.1" customHeight="1" x14ac:dyDescent="0.15">
      <c r="B71" s="61"/>
      <c r="C71" s="59" t="s">
        <v>82</v>
      </c>
      <c r="D71" s="59"/>
      <c r="E71" s="59"/>
      <c r="F71" s="59"/>
      <c r="G71" s="59"/>
      <c r="H71" s="59"/>
      <c r="I71" s="59"/>
      <c r="J71" s="59"/>
      <c r="K71" s="59"/>
      <c r="L71" s="59"/>
      <c r="M71" s="59"/>
      <c r="N71" s="61"/>
    </row>
    <row r="72" spans="2:14" ht="14.1" customHeight="1" x14ac:dyDescent="0.15">
      <c r="B72" s="61"/>
      <c r="C72" s="59" t="s">
        <v>107</v>
      </c>
      <c r="D72" s="59"/>
      <c r="E72" s="59"/>
      <c r="F72" s="59"/>
      <c r="G72" s="59"/>
      <c r="H72" s="59"/>
      <c r="I72" s="59"/>
      <c r="J72" s="59"/>
      <c r="K72" s="59"/>
      <c r="L72" s="59"/>
      <c r="M72" s="59"/>
      <c r="N72" s="61"/>
    </row>
    <row r="73" spans="2:14" ht="14.1" customHeight="1" x14ac:dyDescent="0.15">
      <c r="B73" s="61"/>
      <c r="C73" s="59" t="s">
        <v>87</v>
      </c>
      <c r="D73" s="59"/>
      <c r="E73" s="59"/>
      <c r="F73" s="59"/>
      <c r="G73" s="59"/>
      <c r="H73" s="59"/>
      <c r="I73" s="59"/>
      <c r="J73" s="59"/>
      <c r="K73" s="59"/>
      <c r="L73" s="59"/>
      <c r="M73" s="59"/>
      <c r="N73" s="61"/>
    </row>
    <row r="74" spans="2:14" ht="14.1" customHeight="1" x14ac:dyDescent="0.15">
      <c r="B74" s="61"/>
      <c r="C74" s="59" t="s">
        <v>88</v>
      </c>
      <c r="D74" s="59"/>
      <c r="E74" s="59"/>
      <c r="F74" s="59"/>
      <c r="G74" s="59"/>
      <c r="H74" s="59"/>
      <c r="I74" s="59"/>
      <c r="J74" s="59"/>
      <c r="K74" s="59"/>
      <c r="L74" s="59"/>
      <c r="M74" s="59"/>
      <c r="N74" s="61"/>
    </row>
    <row r="75" spans="2:14" ht="14.1" customHeight="1" x14ac:dyDescent="0.15">
      <c r="B75" s="61"/>
      <c r="C75" s="59" t="s">
        <v>89</v>
      </c>
      <c r="D75" s="59"/>
      <c r="E75" s="59"/>
      <c r="F75" s="59"/>
      <c r="G75" s="59"/>
      <c r="H75" s="59"/>
      <c r="I75" s="59"/>
      <c r="J75" s="59"/>
      <c r="K75" s="59"/>
      <c r="L75" s="59"/>
      <c r="M75" s="59"/>
      <c r="N75" s="61"/>
    </row>
    <row r="76" spans="2:14" ht="14.1" customHeight="1" x14ac:dyDescent="0.15">
      <c r="B76" s="61"/>
      <c r="C76" s="59" t="s">
        <v>90</v>
      </c>
      <c r="D76" s="59"/>
      <c r="E76" s="59"/>
      <c r="F76" s="59"/>
      <c r="G76" s="59"/>
      <c r="H76" s="59"/>
      <c r="I76" s="59"/>
      <c r="J76" s="59"/>
      <c r="K76" s="59"/>
      <c r="L76" s="59"/>
      <c r="M76" s="59"/>
      <c r="N76" s="61"/>
    </row>
    <row r="77" spans="2:14" ht="18" customHeight="1" x14ac:dyDescent="0.15">
      <c r="B77" s="61"/>
      <c r="C77" s="59" t="s">
        <v>108</v>
      </c>
      <c r="D77" s="59"/>
      <c r="E77" s="59"/>
      <c r="F77" s="59"/>
      <c r="G77" s="59"/>
      <c r="H77" s="59"/>
      <c r="I77" s="59"/>
      <c r="J77" s="59"/>
      <c r="K77" s="59"/>
      <c r="L77" s="59"/>
      <c r="M77" s="59"/>
      <c r="N77" s="61"/>
    </row>
    <row r="78" spans="2:14" x14ac:dyDescent="0.15">
      <c r="B78" s="61"/>
      <c r="C78" s="59" t="s">
        <v>109</v>
      </c>
      <c r="D78" s="59"/>
      <c r="E78" s="59"/>
      <c r="F78" s="59"/>
      <c r="G78" s="59"/>
      <c r="H78" s="59"/>
      <c r="I78" s="59"/>
      <c r="J78" s="59"/>
      <c r="K78" s="59"/>
      <c r="L78" s="59"/>
      <c r="M78" s="59"/>
      <c r="N78" s="61"/>
    </row>
    <row r="79" spans="2:14" x14ac:dyDescent="0.15">
      <c r="B79" s="61"/>
      <c r="C79" s="59" t="s">
        <v>91</v>
      </c>
      <c r="D79" s="59"/>
      <c r="E79" s="59"/>
      <c r="F79" s="59"/>
      <c r="G79" s="59"/>
      <c r="H79" s="59"/>
      <c r="I79" s="59"/>
      <c r="J79" s="59"/>
      <c r="K79" s="59"/>
      <c r="L79" s="59"/>
      <c r="M79" s="59"/>
      <c r="N79" s="61"/>
    </row>
    <row r="80" spans="2:14" ht="14.1" customHeight="1" x14ac:dyDescent="0.15">
      <c r="B80" s="61"/>
      <c r="C80" s="59" t="s">
        <v>83</v>
      </c>
      <c r="D80" s="59"/>
      <c r="E80" s="59"/>
      <c r="F80" s="59"/>
      <c r="G80" s="59"/>
      <c r="H80" s="59"/>
      <c r="I80" s="59"/>
      <c r="J80" s="59"/>
      <c r="K80" s="59"/>
      <c r="L80" s="59"/>
      <c r="M80" s="59"/>
      <c r="N80" s="61"/>
    </row>
    <row r="81" spans="2:14" x14ac:dyDescent="0.15">
      <c r="B81" s="96"/>
      <c r="C81" s="59" t="s">
        <v>92</v>
      </c>
      <c r="N81" s="96"/>
    </row>
    <row r="82" spans="2:14" x14ac:dyDescent="0.15">
      <c r="B82" s="61"/>
      <c r="C82" s="59" t="s">
        <v>69</v>
      </c>
      <c r="D82" s="59"/>
      <c r="E82" s="59"/>
      <c r="F82" s="59"/>
      <c r="G82" s="59"/>
      <c r="H82" s="59"/>
      <c r="I82" s="59"/>
      <c r="J82" s="59"/>
      <c r="K82" s="59"/>
      <c r="L82" s="59"/>
      <c r="M82" s="59"/>
      <c r="N82" s="61"/>
    </row>
    <row r="83" spans="2:14" x14ac:dyDescent="0.15">
      <c r="B83" s="61"/>
      <c r="C83" s="59" t="s">
        <v>61</v>
      </c>
      <c r="D83" s="59"/>
      <c r="E83" s="59"/>
      <c r="F83" s="59"/>
      <c r="G83" s="59"/>
      <c r="H83" s="59"/>
      <c r="I83" s="59"/>
      <c r="J83" s="59"/>
      <c r="K83" s="59"/>
      <c r="L83" s="59"/>
      <c r="M83" s="59"/>
      <c r="N83" s="61"/>
    </row>
    <row r="84" spans="2:14" x14ac:dyDescent="0.15">
      <c r="B84" s="96"/>
      <c r="C84" s="59" t="s">
        <v>93</v>
      </c>
      <c r="N84" s="96"/>
    </row>
    <row r="85" spans="2:14" x14ac:dyDescent="0.15">
      <c r="B85" s="96"/>
      <c r="C85" s="59" t="s">
        <v>116</v>
      </c>
      <c r="N85" s="96"/>
    </row>
    <row r="86" spans="2:14" ht="14.25" thickBot="1" x14ac:dyDescent="0.2">
      <c r="B86" s="97"/>
      <c r="C86" s="80" t="s">
        <v>94</v>
      </c>
      <c r="D86" s="98"/>
      <c r="E86" s="98"/>
      <c r="F86" s="98"/>
      <c r="G86" s="98"/>
      <c r="H86" s="98"/>
      <c r="I86" s="98"/>
      <c r="J86" s="98"/>
      <c r="K86" s="98"/>
      <c r="L86" s="98"/>
      <c r="M86" s="98"/>
      <c r="N86" s="96"/>
    </row>
  </sheetData>
  <mergeCells count="25">
    <mergeCell ref="B62:D62"/>
    <mergeCell ref="G51:H51"/>
    <mergeCell ref="B52:D52"/>
    <mergeCell ref="G52:H52"/>
    <mergeCell ref="G54:H54"/>
    <mergeCell ref="G57:H57"/>
    <mergeCell ref="G61:H61"/>
    <mergeCell ref="G50:H50"/>
    <mergeCell ref="G10:H10"/>
    <mergeCell ref="C39:D39"/>
    <mergeCell ref="B42:I42"/>
    <mergeCell ref="B43:D43"/>
    <mergeCell ref="G43:H43"/>
    <mergeCell ref="G44:H44"/>
    <mergeCell ref="G45:H45"/>
    <mergeCell ref="G46:H46"/>
    <mergeCell ref="G47:H47"/>
    <mergeCell ref="G48:H48"/>
    <mergeCell ref="G49:H49"/>
    <mergeCell ref="D9:F9"/>
    <mergeCell ref="D4:G4"/>
    <mergeCell ref="D5:G5"/>
    <mergeCell ref="D6:G6"/>
    <mergeCell ref="D7:F7"/>
    <mergeCell ref="D8:F8"/>
  </mergeCells>
  <phoneticPr fontId="23"/>
  <conditionalFormatting sqref="F11:F41">
    <cfRule type="expression" dxfId="3" priority="1" stopIfTrue="1">
      <formula>COUNTBLANK($K11:$M11)=3</formula>
    </cfRule>
  </conditionalFormatting>
  <conditionalFormatting sqref="N11:N41">
    <cfRule type="expression" dxfId="2"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E551C-E551-4512-9899-A429F8579AC9}">
  <sheetPr>
    <tabColor rgb="FFC00000"/>
  </sheetPr>
  <dimension ref="B1:R105"/>
  <sheetViews>
    <sheetView view="pageBreakPreview" zoomScale="75" zoomScaleNormal="75" zoomScaleSheetLayoutView="75" workbookViewId="0">
      <pane ySplit="10" topLeftCell="A17" activePane="bottomLeft" state="frozen"/>
      <selection activeCell="H21" sqref="H21"/>
      <selection pane="bottomLeft" activeCell="P16" sqref="P16"/>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344</v>
      </c>
      <c r="L5" s="105" t="str">
        <f>K5</f>
        <v>2024.3.7</v>
      </c>
      <c r="M5" s="106" t="str">
        <f>K5</f>
        <v>2024.3.7</v>
      </c>
    </row>
    <row r="6" spans="2:18" ht="18" customHeight="1" x14ac:dyDescent="0.15">
      <c r="B6" s="4"/>
      <c r="C6" s="37"/>
      <c r="D6" s="119" t="s">
        <v>3</v>
      </c>
      <c r="E6" s="119"/>
      <c r="F6" s="119"/>
      <c r="G6" s="119"/>
      <c r="H6" s="37"/>
      <c r="I6" s="37"/>
      <c r="J6" s="5"/>
      <c r="K6" s="100">
        <v>0.4368055555555555</v>
      </c>
      <c r="L6" s="101">
        <v>0.41319444444444442</v>
      </c>
      <c r="M6" s="102">
        <v>0.45763888888888887</v>
      </c>
    </row>
    <row r="7" spans="2:18" ht="18" customHeight="1" x14ac:dyDescent="0.15">
      <c r="B7" s="4"/>
      <c r="C7" s="37"/>
      <c r="D7" s="119" t="s">
        <v>4</v>
      </c>
      <c r="E7" s="122"/>
      <c r="F7" s="122"/>
      <c r="G7" s="25" t="s">
        <v>5</v>
      </c>
      <c r="H7" s="37"/>
      <c r="I7" s="37"/>
      <c r="J7" s="5"/>
      <c r="K7" s="103" t="s">
        <v>212</v>
      </c>
      <c r="L7" s="103" t="s">
        <v>129</v>
      </c>
      <c r="M7" s="104" t="s">
        <v>200</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5" customHeight="1" x14ac:dyDescent="0.15">
      <c r="B11" s="30">
        <v>1</v>
      </c>
      <c r="C11" s="32" t="s">
        <v>21</v>
      </c>
      <c r="D11" s="32" t="s">
        <v>22</v>
      </c>
      <c r="E11" s="37"/>
      <c r="F11" s="118" t="s">
        <v>96</v>
      </c>
      <c r="G11" s="37"/>
      <c r="H11" s="37"/>
      <c r="I11" s="37"/>
      <c r="J11" s="37"/>
      <c r="K11" s="64">
        <v>65</v>
      </c>
      <c r="L11" s="69">
        <v>80</v>
      </c>
      <c r="M11" s="65">
        <v>30</v>
      </c>
    </row>
    <row r="12" spans="2:18" ht="13.5" customHeight="1" x14ac:dyDescent="0.15">
      <c r="B12" s="30">
        <f t="shared" ref="B12:B54" si="0">B11+1</f>
        <v>2</v>
      </c>
      <c r="C12" s="32" t="s">
        <v>23</v>
      </c>
      <c r="D12" s="32" t="s">
        <v>24</v>
      </c>
      <c r="E12" s="37"/>
      <c r="F12" s="118" t="s">
        <v>343</v>
      </c>
      <c r="G12" s="37"/>
      <c r="H12" s="37"/>
      <c r="I12" s="37"/>
      <c r="J12" s="37"/>
      <c r="K12" s="64"/>
      <c r="L12" s="69"/>
      <c r="M12" s="65">
        <v>5</v>
      </c>
    </row>
    <row r="13" spans="2:18" ht="13.9" customHeight="1" x14ac:dyDescent="0.15">
      <c r="B13" s="30">
        <f t="shared" si="0"/>
        <v>3</v>
      </c>
      <c r="C13" s="33"/>
      <c r="D13" s="33"/>
      <c r="E13" s="37"/>
      <c r="F13" s="118" t="s">
        <v>325</v>
      </c>
      <c r="G13" s="37"/>
      <c r="H13" s="37"/>
      <c r="I13" s="37"/>
      <c r="J13" s="37"/>
      <c r="K13" s="64">
        <v>50</v>
      </c>
      <c r="L13" s="64">
        <v>50</v>
      </c>
      <c r="M13" s="65">
        <v>35</v>
      </c>
    </row>
    <row r="14" spans="2:18" ht="13.9" customHeight="1" x14ac:dyDescent="0.15">
      <c r="B14" s="30">
        <f t="shared" si="0"/>
        <v>4</v>
      </c>
      <c r="C14" s="32" t="s">
        <v>63</v>
      </c>
      <c r="D14" s="32" t="s">
        <v>15</v>
      </c>
      <c r="E14" s="37"/>
      <c r="F14" s="118" t="s">
        <v>324</v>
      </c>
      <c r="G14" s="37"/>
      <c r="H14" s="37"/>
      <c r="I14" s="37"/>
      <c r="J14" s="37"/>
      <c r="K14" s="64"/>
      <c r="L14" s="69"/>
      <c r="M14" s="65">
        <v>5</v>
      </c>
    </row>
    <row r="15" spans="2:18" ht="13.9" customHeight="1" x14ac:dyDescent="0.15">
      <c r="B15" s="30">
        <f t="shared" si="0"/>
        <v>5</v>
      </c>
      <c r="C15" s="33"/>
      <c r="D15" s="33"/>
      <c r="E15" s="37"/>
      <c r="F15" s="118" t="s">
        <v>226</v>
      </c>
      <c r="G15" s="37"/>
      <c r="H15" s="37"/>
      <c r="I15" s="37"/>
      <c r="J15" s="37"/>
      <c r="K15" s="64"/>
      <c r="L15" s="64"/>
      <c r="M15" s="65">
        <v>5</v>
      </c>
    </row>
    <row r="16" spans="2:18" ht="13.9" customHeight="1" x14ac:dyDescent="0.15">
      <c r="B16" s="30">
        <f t="shared" si="0"/>
        <v>6</v>
      </c>
      <c r="C16" s="33"/>
      <c r="D16" s="33"/>
      <c r="E16" s="37"/>
      <c r="F16" s="118" t="s">
        <v>137</v>
      </c>
      <c r="G16" s="37"/>
      <c r="H16" s="37"/>
      <c r="I16" s="37"/>
      <c r="J16" s="37"/>
      <c r="K16" s="64">
        <v>350</v>
      </c>
      <c r="L16" s="64">
        <v>520</v>
      </c>
      <c r="M16" s="65">
        <v>200</v>
      </c>
    </row>
    <row r="17" spans="2:17" ht="13.9" customHeight="1" x14ac:dyDescent="0.15">
      <c r="B17" s="30">
        <f t="shared" si="0"/>
        <v>7</v>
      </c>
      <c r="C17" s="33"/>
      <c r="D17" s="33"/>
      <c r="E17" s="37"/>
      <c r="F17" s="118" t="s">
        <v>342</v>
      </c>
      <c r="G17" s="37"/>
      <c r="H17" s="37"/>
      <c r="I17" s="37"/>
      <c r="J17" s="37"/>
      <c r="K17" s="64"/>
      <c r="L17" s="69"/>
      <c r="M17" s="65" t="s">
        <v>119</v>
      </c>
    </row>
    <row r="18" spans="2:17" ht="13.9" customHeight="1" x14ac:dyDescent="0.15">
      <c r="B18" s="30">
        <f t="shared" si="0"/>
        <v>8</v>
      </c>
      <c r="C18" s="33"/>
      <c r="D18" s="32" t="s">
        <v>16</v>
      </c>
      <c r="E18" s="37"/>
      <c r="F18" s="118" t="s">
        <v>98</v>
      </c>
      <c r="G18" s="37"/>
      <c r="H18" s="37"/>
      <c r="I18" s="37"/>
      <c r="J18" s="37"/>
      <c r="K18" s="64">
        <v>20</v>
      </c>
      <c r="L18" s="69">
        <v>4</v>
      </c>
      <c r="M18" s="65">
        <v>12</v>
      </c>
    </row>
    <row r="19" spans="2:17" ht="13.9" customHeight="1" x14ac:dyDescent="0.15">
      <c r="B19" s="30">
        <f t="shared" si="0"/>
        <v>9</v>
      </c>
      <c r="C19" s="33"/>
      <c r="D19" s="33"/>
      <c r="E19" s="37"/>
      <c r="F19" s="118" t="s">
        <v>333</v>
      </c>
      <c r="G19" s="37"/>
      <c r="H19" s="37"/>
      <c r="I19" s="37"/>
      <c r="J19" s="37"/>
      <c r="K19" s="64">
        <v>80</v>
      </c>
      <c r="L19" s="69">
        <v>50</v>
      </c>
      <c r="M19" s="65">
        <v>65</v>
      </c>
    </row>
    <row r="20" spans="2:17" ht="13.5" customHeight="1" x14ac:dyDescent="0.15">
      <c r="B20" s="30">
        <f t="shared" si="0"/>
        <v>10</v>
      </c>
      <c r="C20" s="33"/>
      <c r="D20" s="33"/>
      <c r="E20" s="37"/>
      <c r="F20" s="118" t="s">
        <v>99</v>
      </c>
      <c r="G20" s="37"/>
      <c r="H20" s="37"/>
      <c r="I20" s="37"/>
      <c r="J20" s="37"/>
      <c r="K20" s="64">
        <v>530</v>
      </c>
      <c r="L20" s="64">
        <v>75</v>
      </c>
      <c r="M20" s="65">
        <v>10</v>
      </c>
    </row>
    <row r="21" spans="2:17" ht="13.9" customHeight="1" x14ac:dyDescent="0.15">
      <c r="B21" s="30">
        <f t="shared" si="0"/>
        <v>11</v>
      </c>
      <c r="C21" s="33"/>
      <c r="D21" s="33"/>
      <c r="E21" s="37"/>
      <c r="F21" s="118" t="s">
        <v>323</v>
      </c>
      <c r="G21" s="37"/>
      <c r="H21" s="37"/>
      <c r="I21" s="37"/>
      <c r="J21" s="37"/>
      <c r="K21" s="64"/>
      <c r="L21" s="64"/>
      <c r="M21" s="65">
        <v>30</v>
      </c>
    </row>
    <row r="22" spans="2:17" ht="13.9" customHeight="1" x14ac:dyDescent="0.15">
      <c r="B22" s="30">
        <f t="shared" si="0"/>
        <v>12</v>
      </c>
      <c r="C22" s="33"/>
      <c r="D22" s="33"/>
      <c r="E22" s="37"/>
      <c r="F22" s="118" t="s">
        <v>341</v>
      </c>
      <c r="G22" s="37"/>
      <c r="H22" s="37"/>
      <c r="I22" s="37"/>
      <c r="J22" s="37"/>
      <c r="K22" s="64"/>
      <c r="L22" s="69" t="s">
        <v>119</v>
      </c>
      <c r="M22" s="65"/>
    </row>
    <row r="23" spans="2:17" ht="13.9" customHeight="1" x14ac:dyDescent="0.15">
      <c r="B23" s="30">
        <f t="shared" si="0"/>
        <v>13</v>
      </c>
      <c r="C23" s="33"/>
      <c r="D23" s="33"/>
      <c r="E23" s="37"/>
      <c r="F23" s="118" t="s">
        <v>121</v>
      </c>
      <c r="G23" s="37"/>
      <c r="H23" s="37"/>
      <c r="I23" s="37"/>
      <c r="J23" s="37"/>
      <c r="K23" s="64"/>
      <c r="L23" s="69" t="s">
        <v>119</v>
      </c>
      <c r="M23" s="65"/>
    </row>
    <row r="24" spans="2:17" ht="13.9" customHeight="1" x14ac:dyDescent="0.15">
      <c r="B24" s="30">
        <f t="shared" si="0"/>
        <v>14</v>
      </c>
      <c r="C24" s="33"/>
      <c r="D24" s="33"/>
      <c r="E24" s="37"/>
      <c r="F24" s="118" t="s">
        <v>340</v>
      </c>
      <c r="G24" s="37"/>
      <c r="H24" s="37"/>
      <c r="I24" s="37"/>
      <c r="J24" s="37"/>
      <c r="K24" s="64">
        <v>10</v>
      </c>
      <c r="L24" s="69">
        <v>5</v>
      </c>
      <c r="M24" s="65">
        <v>10</v>
      </c>
    </row>
    <row r="25" spans="2:17" ht="13.9" customHeight="1" x14ac:dyDescent="0.15">
      <c r="B25" s="30">
        <f t="shared" si="0"/>
        <v>15</v>
      </c>
      <c r="C25" s="33"/>
      <c r="D25" s="33"/>
      <c r="E25" s="37"/>
      <c r="F25" s="118" t="s">
        <v>194</v>
      </c>
      <c r="G25" s="37"/>
      <c r="H25" s="37"/>
      <c r="I25" s="37"/>
      <c r="J25" s="37"/>
      <c r="K25" s="64" t="s">
        <v>119</v>
      </c>
      <c r="L25" s="69"/>
      <c r="M25" s="65"/>
    </row>
    <row r="26" spans="2:17" ht="13.9" customHeight="1" x14ac:dyDescent="0.15">
      <c r="B26" s="30">
        <f t="shared" si="0"/>
        <v>16</v>
      </c>
      <c r="C26" s="33"/>
      <c r="D26" s="33"/>
      <c r="E26" s="37"/>
      <c r="F26" s="118" t="s">
        <v>322</v>
      </c>
      <c r="G26" s="37"/>
      <c r="H26" s="37"/>
      <c r="I26" s="37"/>
      <c r="J26" s="37"/>
      <c r="K26" s="64">
        <v>15</v>
      </c>
      <c r="L26" s="69">
        <v>10</v>
      </c>
      <c r="M26" s="65">
        <v>155</v>
      </c>
    </row>
    <row r="27" spans="2:17" ht="13.9" customHeight="1" x14ac:dyDescent="0.15">
      <c r="B27" s="30">
        <f t="shared" si="0"/>
        <v>17</v>
      </c>
      <c r="C27" s="33"/>
      <c r="D27" s="33"/>
      <c r="E27" s="37"/>
      <c r="F27" s="118" t="s">
        <v>100</v>
      </c>
      <c r="G27" s="37"/>
      <c r="H27" s="37"/>
      <c r="I27" s="37"/>
      <c r="J27" s="37"/>
      <c r="K27" s="64">
        <v>5</v>
      </c>
      <c r="L27" s="69">
        <v>5</v>
      </c>
      <c r="M27" s="65" t="s">
        <v>119</v>
      </c>
    </row>
    <row r="28" spans="2:17" ht="13.5" customHeight="1" x14ac:dyDescent="0.15">
      <c r="B28" s="30">
        <f t="shared" si="0"/>
        <v>18</v>
      </c>
      <c r="C28" s="33"/>
      <c r="D28" s="33"/>
      <c r="E28" s="37"/>
      <c r="F28" s="118" t="s">
        <v>310</v>
      </c>
      <c r="G28" s="37"/>
      <c r="H28" s="37"/>
      <c r="I28" s="37"/>
      <c r="J28" s="37"/>
      <c r="K28" s="64">
        <v>105</v>
      </c>
      <c r="L28" s="69">
        <v>80</v>
      </c>
      <c r="M28" s="65">
        <v>35</v>
      </c>
    </row>
    <row r="29" spans="2:17" ht="13.9" customHeight="1" x14ac:dyDescent="0.15">
      <c r="B29" s="30">
        <f t="shared" si="0"/>
        <v>19</v>
      </c>
      <c r="C29" s="33"/>
      <c r="D29" s="33"/>
      <c r="E29" s="37"/>
      <c r="F29" s="118" t="s">
        <v>309</v>
      </c>
      <c r="G29" s="37"/>
      <c r="H29" s="37"/>
      <c r="I29" s="37"/>
      <c r="J29" s="37"/>
      <c r="K29" s="64">
        <v>65</v>
      </c>
      <c r="L29" s="64">
        <v>60</v>
      </c>
      <c r="M29" s="65">
        <v>250</v>
      </c>
    </row>
    <row r="30" spans="2:17" ht="13.9" customHeight="1" x14ac:dyDescent="0.15">
      <c r="B30" s="30">
        <f t="shared" si="0"/>
        <v>20</v>
      </c>
      <c r="C30" s="33"/>
      <c r="D30" s="33"/>
      <c r="E30" s="37"/>
      <c r="F30" s="118" t="s">
        <v>321</v>
      </c>
      <c r="G30" s="37"/>
      <c r="H30" s="37"/>
      <c r="I30" s="37"/>
      <c r="J30" s="37"/>
      <c r="K30" s="64" t="s">
        <v>119</v>
      </c>
      <c r="L30" s="69">
        <v>5</v>
      </c>
      <c r="M30" s="65" t="s">
        <v>119</v>
      </c>
    </row>
    <row r="31" spans="2:17" ht="13.9" customHeight="1" x14ac:dyDescent="0.15">
      <c r="B31" s="30">
        <f t="shared" si="0"/>
        <v>21</v>
      </c>
      <c r="C31" s="32" t="s">
        <v>68</v>
      </c>
      <c r="D31" s="32" t="s">
        <v>65</v>
      </c>
      <c r="E31" s="37"/>
      <c r="F31" s="118" t="s">
        <v>206</v>
      </c>
      <c r="G31" s="37"/>
      <c r="H31" s="37"/>
      <c r="I31" s="37"/>
      <c r="J31" s="37"/>
      <c r="K31" s="64"/>
      <c r="L31" s="69"/>
      <c r="M31" s="65" t="s">
        <v>119</v>
      </c>
    </row>
    <row r="32" spans="2:17" ht="13.9" customHeight="1" x14ac:dyDescent="0.15">
      <c r="B32" s="30">
        <f t="shared" si="0"/>
        <v>22</v>
      </c>
      <c r="C32" s="33"/>
      <c r="D32" s="33"/>
      <c r="E32" s="37"/>
      <c r="F32" s="118" t="s">
        <v>117</v>
      </c>
      <c r="G32" s="37"/>
      <c r="H32" s="37"/>
      <c r="I32" s="37"/>
      <c r="J32" s="37"/>
      <c r="K32" s="64">
        <v>20</v>
      </c>
      <c r="L32" s="64">
        <v>30</v>
      </c>
      <c r="M32" s="65">
        <v>60</v>
      </c>
      <c r="O32">
        <f>COUNTA(K31:K32)</f>
        <v>1</v>
      </c>
      <c r="P32">
        <f>COUNTA(L31:L32)</f>
        <v>1</v>
      </c>
      <c r="Q32">
        <f>COUNTA(M31:M32)</f>
        <v>2</v>
      </c>
    </row>
    <row r="33" spans="2:13" ht="13.9" customHeight="1" x14ac:dyDescent="0.15">
      <c r="B33" s="30">
        <f t="shared" si="0"/>
        <v>23</v>
      </c>
      <c r="C33" s="32" t="s">
        <v>66</v>
      </c>
      <c r="D33" s="32" t="s">
        <v>25</v>
      </c>
      <c r="E33" s="37"/>
      <c r="F33" s="118" t="s">
        <v>308</v>
      </c>
      <c r="G33" s="37"/>
      <c r="H33" s="37"/>
      <c r="I33" s="37"/>
      <c r="J33" s="37"/>
      <c r="K33" s="64" t="s">
        <v>119</v>
      </c>
      <c r="L33" s="69">
        <v>15</v>
      </c>
      <c r="M33" s="65">
        <v>10</v>
      </c>
    </row>
    <row r="34" spans="2:13" ht="13.9" customHeight="1" x14ac:dyDescent="0.15">
      <c r="B34" s="30">
        <f t="shared" si="0"/>
        <v>24</v>
      </c>
      <c r="C34" s="33"/>
      <c r="D34" s="33"/>
      <c r="E34" s="37"/>
      <c r="F34" s="118" t="s">
        <v>339</v>
      </c>
      <c r="G34" s="37"/>
      <c r="H34" s="37"/>
      <c r="I34" s="37"/>
      <c r="J34" s="37"/>
      <c r="K34" s="64"/>
      <c r="L34" s="69" t="s">
        <v>119</v>
      </c>
      <c r="M34" s="65"/>
    </row>
    <row r="35" spans="2:13" ht="13.5" customHeight="1" x14ac:dyDescent="0.15">
      <c r="B35" s="30">
        <f t="shared" si="0"/>
        <v>25</v>
      </c>
      <c r="C35" s="33"/>
      <c r="D35" s="33"/>
      <c r="E35" s="37"/>
      <c r="F35" s="118" t="s">
        <v>195</v>
      </c>
      <c r="G35" s="37"/>
      <c r="H35" s="37"/>
      <c r="I35" s="37"/>
      <c r="J35" s="37"/>
      <c r="K35" s="64" t="s">
        <v>119</v>
      </c>
      <c r="L35" s="64"/>
      <c r="M35" s="65" t="s">
        <v>119</v>
      </c>
    </row>
    <row r="36" spans="2:13" ht="13.9" customHeight="1" x14ac:dyDescent="0.15">
      <c r="B36" s="30">
        <f t="shared" si="0"/>
        <v>26</v>
      </c>
      <c r="C36" s="33"/>
      <c r="D36" s="33"/>
      <c r="E36" s="37"/>
      <c r="F36" s="118" t="s">
        <v>148</v>
      </c>
      <c r="G36" s="37"/>
      <c r="H36" s="37"/>
      <c r="I36" s="37"/>
      <c r="J36" s="37"/>
      <c r="K36" s="69"/>
      <c r="L36" s="64" t="s">
        <v>119</v>
      </c>
      <c r="M36" s="65">
        <v>16</v>
      </c>
    </row>
    <row r="37" spans="2:13" ht="13.9" customHeight="1" x14ac:dyDescent="0.15">
      <c r="B37" s="30">
        <f t="shared" si="0"/>
        <v>27</v>
      </c>
      <c r="C37" s="33"/>
      <c r="D37" s="33"/>
      <c r="E37" s="37"/>
      <c r="F37" s="118" t="s">
        <v>290</v>
      </c>
      <c r="G37" s="37"/>
      <c r="H37" s="37"/>
      <c r="I37" s="37"/>
      <c r="J37" s="37"/>
      <c r="K37" s="64" t="s">
        <v>119</v>
      </c>
      <c r="L37" s="69"/>
      <c r="M37" s="65"/>
    </row>
    <row r="38" spans="2:13" ht="13.9" customHeight="1" x14ac:dyDescent="0.15">
      <c r="B38" s="30">
        <f t="shared" si="0"/>
        <v>28</v>
      </c>
      <c r="C38" s="33"/>
      <c r="D38" s="33"/>
      <c r="E38" s="37"/>
      <c r="F38" s="118" t="s">
        <v>338</v>
      </c>
      <c r="G38" s="37"/>
      <c r="H38" s="37"/>
      <c r="I38" s="37"/>
      <c r="J38" s="37"/>
      <c r="K38" s="64"/>
      <c r="L38" s="69"/>
      <c r="M38" s="65">
        <v>128</v>
      </c>
    </row>
    <row r="39" spans="2:13" ht="13.9" customHeight="1" x14ac:dyDescent="0.15">
      <c r="B39" s="30">
        <f t="shared" si="0"/>
        <v>29</v>
      </c>
      <c r="C39" s="33"/>
      <c r="D39" s="33"/>
      <c r="E39" s="37"/>
      <c r="F39" s="118" t="s">
        <v>305</v>
      </c>
      <c r="G39" s="37"/>
      <c r="H39" s="37"/>
      <c r="I39" s="37"/>
      <c r="J39" s="37"/>
      <c r="K39" s="64">
        <v>20</v>
      </c>
      <c r="L39" s="69"/>
      <c r="M39" s="65"/>
    </row>
    <row r="40" spans="2:13" ht="13.9" customHeight="1" x14ac:dyDescent="0.15">
      <c r="B40" s="30">
        <f t="shared" si="0"/>
        <v>30</v>
      </c>
      <c r="C40" s="33"/>
      <c r="D40" s="33"/>
      <c r="E40" s="37"/>
      <c r="F40" s="118" t="s">
        <v>113</v>
      </c>
      <c r="G40" s="37"/>
      <c r="H40" s="37"/>
      <c r="I40" s="37"/>
      <c r="J40" s="37"/>
      <c r="K40" s="64" t="s">
        <v>119</v>
      </c>
      <c r="L40" s="69"/>
      <c r="M40" s="65">
        <v>20</v>
      </c>
    </row>
    <row r="41" spans="2:13" ht="13.9" customHeight="1" x14ac:dyDescent="0.15">
      <c r="B41" s="30">
        <f t="shared" si="0"/>
        <v>31</v>
      </c>
      <c r="C41" s="33"/>
      <c r="D41" s="33"/>
      <c r="E41" s="37"/>
      <c r="F41" s="118" t="s">
        <v>152</v>
      </c>
      <c r="G41" s="37"/>
      <c r="H41" s="37"/>
      <c r="I41" s="37"/>
      <c r="J41" s="37"/>
      <c r="K41" s="64" t="s">
        <v>119</v>
      </c>
      <c r="L41" s="69"/>
      <c r="M41" s="65"/>
    </row>
    <row r="42" spans="2:13" ht="13.9" customHeight="1" x14ac:dyDescent="0.15">
      <c r="B42" s="30">
        <f t="shared" si="0"/>
        <v>32</v>
      </c>
      <c r="C42" s="33"/>
      <c r="D42" s="33"/>
      <c r="E42" s="37"/>
      <c r="F42" s="118" t="s">
        <v>317</v>
      </c>
      <c r="G42" s="37"/>
      <c r="H42" s="37"/>
      <c r="I42" s="37"/>
      <c r="J42" s="37"/>
      <c r="K42" s="64" t="s">
        <v>119</v>
      </c>
      <c r="L42" s="69">
        <v>20</v>
      </c>
      <c r="M42" s="65">
        <v>20</v>
      </c>
    </row>
    <row r="43" spans="2:13" ht="13.9" customHeight="1" x14ac:dyDescent="0.15">
      <c r="B43" s="30">
        <f t="shared" si="0"/>
        <v>33</v>
      </c>
      <c r="C43" s="33"/>
      <c r="D43" s="33"/>
      <c r="E43" s="37"/>
      <c r="F43" s="118" t="s">
        <v>316</v>
      </c>
      <c r="G43" s="37"/>
      <c r="H43" s="37"/>
      <c r="I43" s="37"/>
      <c r="J43" s="37"/>
      <c r="K43" s="64">
        <v>85</v>
      </c>
      <c r="L43" s="69">
        <v>165</v>
      </c>
      <c r="M43" s="65">
        <v>210</v>
      </c>
    </row>
    <row r="44" spans="2:13" ht="13.5" customHeight="1" x14ac:dyDescent="0.15">
      <c r="B44" s="30">
        <f t="shared" si="0"/>
        <v>34</v>
      </c>
      <c r="C44" s="32" t="s">
        <v>31</v>
      </c>
      <c r="D44" s="32" t="s">
        <v>32</v>
      </c>
      <c r="E44" s="37"/>
      <c r="F44" s="118" t="s">
        <v>126</v>
      </c>
      <c r="G44" s="37"/>
      <c r="H44" s="37"/>
      <c r="I44" s="37"/>
      <c r="J44" s="37"/>
      <c r="K44" s="64" t="s">
        <v>119</v>
      </c>
      <c r="L44" s="69" t="s">
        <v>119</v>
      </c>
      <c r="M44" s="65">
        <v>1</v>
      </c>
    </row>
    <row r="45" spans="2:13" ht="13.9" customHeight="1" x14ac:dyDescent="0.15">
      <c r="B45" s="30">
        <f t="shared" si="0"/>
        <v>35</v>
      </c>
      <c r="C45" s="33"/>
      <c r="D45" s="33"/>
      <c r="E45" s="37"/>
      <c r="F45" s="118" t="s">
        <v>331</v>
      </c>
      <c r="G45" s="37"/>
      <c r="H45" s="37"/>
      <c r="I45" s="37"/>
      <c r="J45" s="37"/>
      <c r="K45" s="64" t="s">
        <v>119</v>
      </c>
      <c r="L45" s="69"/>
      <c r="M45" s="65"/>
    </row>
    <row r="46" spans="2:13" ht="13.9" customHeight="1" x14ac:dyDescent="0.15">
      <c r="B46" s="30">
        <f t="shared" si="0"/>
        <v>36</v>
      </c>
      <c r="C46" s="33"/>
      <c r="D46" s="33"/>
      <c r="E46" s="37"/>
      <c r="F46" s="118" t="s">
        <v>337</v>
      </c>
      <c r="G46" s="37"/>
      <c r="H46" s="37"/>
      <c r="I46" s="37"/>
      <c r="J46" s="37"/>
      <c r="K46" s="64"/>
      <c r="L46" s="69">
        <v>1</v>
      </c>
      <c r="M46" s="65"/>
    </row>
    <row r="47" spans="2:13" ht="13.9" customHeight="1" x14ac:dyDescent="0.15">
      <c r="B47" s="30">
        <f t="shared" si="0"/>
        <v>37</v>
      </c>
      <c r="C47" s="32" t="s">
        <v>33</v>
      </c>
      <c r="D47" s="32" t="s">
        <v>34</v>
      </c>
      <c r="E47" s="37"/>
      <c r="F47" s="118" t="s">
        <v>101</v>
      </c>
      <c r="G47" s="37"/>
      <c r="H47" s="37"/>
      <c r="I47" s="37"/>
      <c r="J47" s="37"/>
      <c r="K47" s="64"/>
      <c r="L47" s="69"/>
      <c r="M47" s="65" t="s">
        <v>119</v>
      </c>
    </row>
    <row r="48" spans="2:13" ht="13.9" customHeight="1" x14ac:dyDescent="0.15">
      <c r="B48" s="30">
        <f t="shared" si="0"/>
        <v>38</v>
      </c>
      <c r="C48" s="33"/>
      <c r="D48" s="32" t="s">
        <v>35</v>
      </c>
      <c r="E48" s="37"/>
      <c r="F48" s="118" t="s">
        <v>111</v>
      </c>
      <c r="G48" s="37"/>
      <c r="H48" s="37"/>
      <c r="I48" s="37"/>
      <c r="J48" s="37"/>
      <c r="K48" s="64">
        <v>1</v>
      </c>
      <c r="L48" s="69">
        <v>3</v>
      </c>
      <c r="M48" s="65">
        <v>12</v>
      </c>
    </row>
    <row r="49" spans="2:17" ht="13.9" customHeight="1" x14ac:dyDescent="0.15">
      <c r="B49" s="30">
        <f t="shared" si="0"/>
        <v>39</v>
      </c>
      <c r="C49" s="33"/>
      <c r="D49" s="33"/>
      <c r="E49" s="37"/>
      <c r="F49" s="118" t="s">
        <v>315</v>
      </c>
      <c r="G49" s="37"/>
      <c r="H49" s="37"/>
      <c r="I49" s="37"/>
      <c r="J49" s="37"/>
      <c r="K49" s="64">
        <v>5</v>
      </c>
      <c r="L49" s="69">
        <v>5</v>
      </c>
      <c r="M49" s="65" t="s">
        <v>119</v>
      </c>
    </row>
    <row r="50" spans="2:17" ht="13.9" customHeight="1" x14ac:dyDescent="0.15">
      <c r="B50" s="30">
        <f t="shared" si="0"/>
        <v>40</v>
      </c>
      <c r="C50" s="34"/>
      <c r="D50" s="40" t="s">
        <v>37</v>
      </c>
      <c r="E50" s="37"/>
      <c r="F50" s="118" t="s">
        <v>314</v>
      </c>
      <c r="G50" s="37"/>
      <c r="H50" s="37"/>
      <c r="I50" s="37"/>
      <c r="J50" s="37"/>
      <c r="K50" s="64" t="s">
        <v>119</v>
      </c>
      <c r="L50" s="64" t="s">
        <v>119</v>
      </c>
      <c r="M50" s="65">
        <v>15</v>
      </c>
    </row>
    <row r="51" spans="2:17" ht="13.9" customHeight="1" x14ac:dyDescent="0.15">
      <c r="B51" s="30">
        <f t="shared" si="0"/>
        <v>41</v>
      </c>
      <c r="C51" s="32" t="s">
        <v>0</v>
      </c>
      <c r="D51" s="40" t="s">
        <v>39</v>
      </c>
      <c r="E51" s="37"/>
      <c r="F51" s="118" t="s">
        <v>313</v>
      </c>
      <c r="G51" s="37"/>
      <c r="H51" s="37"/>
      <c r="I51" s="37"/>
      <c r="J51" s="37"/>
      <c r="K51" s="64" t="s">
        <v>119</v>
      </c>
      <c r="L51" s="64" t="s">
        <v>119</v>
      </c>
      <c r="M51" s="65" t="s">
        <v>119</v>
      </c>
      <c r="O51">
        <f>COUNTA(K44:K51)</f>
        <v>6</v>
      </c>
      <c r="P51">
        <f>COUNTA(L44:L51)</f>
        <v>6</v>
      </c>
      <c r="Q51">
        <f>COUNTA(M44:M51)</f>
        <v>6</v>
      </c>
    </row>
    <row r="52" spans="2:17" ht="13.9" customHeight="1" x14ac:dyDescent="0.15">
      <c r="B52" s="30">
        <f t="shared" si="0"/>
        <v>42</v>
      </c>
      <c r="C52" s="124" t="s">
        <v>41</v>
      </c>
      <c r="D52" s="125"/>
      <c r="E52" s="37"/>
      <c r="F52" s="118" t="s">
        <v>330</v>
      </c>
      <c r="G52" s="37"/>
      <c r="H52" s="37"/>
      <c r="I52" s="37"/>
      <c r="J52" s="37"/>
      <c r="K52" s="64" t="s">
        <v>119</v>
      </c>
      <c r="L52" s="69">
        <v>10</v>
      </c>
      <c r="M52" s="65">
        <v>40</v>
      </c>
    </row>
    <row r="53" spans="2:17" ht="13.9" customHeight="1" x14ac:dyDescent="0.15">
      <c r="B53" s="30">
        <f t="shared" si="0"/>
        <v>43</v>
      </c>
      <c r="C53" s="35"/>
      <c r="D53" s="36"/>
      <c r="E53" s="37"/>
      <c r="F53" s="118" t="s">
        <v>329</v>
      </c>
      <c r="G53" s="37"/>
      <c r="H53" s="37"/>
      <c r="I53" s="37"/>
      <c r="J53" s="37"/>
      <c r="K53" s="64">
        <v>50</v>
      </c>
      <c r="L53" s="69">
        <v>50</v>
      </c>
      <c r="M53" s="65">
        <v>90</v>
      </c>
    </row>
    <row r="54" spans="2:17" ht="13.5" customHeight="1" thickBot="1" x14ac:dyDescent="0.2">
      <c r="B54" s="30">
        <f t="shared" si="0"/>
        <v>44</v>
      </c>
      <c r="C54" s="35"/>
      <c r="D54" s="36"/>
      <c r="E54" s="37"/>
      <c r="F54" s="118" t="s">
        <v>328</v>
      </c>
      <c r="G54" s="37"/>
      <c r="H54" s="37"/>
      <c r="I54" s="37"/>
      <c r="J54" s="37"/>
      <c r="K54" s="64">
        <v>40</v>
      </c>
      <c r="L54" s="69">
        <v>40</v>
      </c>
      <c r="M54" s="65">
        <v>10</v>
      </c>
    </row>
    <row r="55" spans="2:17" ht="13.9" customHeight="1" x14ac:dyDescent="0.15">
      <c r="B55" s="66"/>
      <c r="C55" s="67"/>
      <c r="D55" s="67"/>
      <c r="E55" s="68"/>
      <c r="F55" s="68"/>
      <c r="G55" s="68"/>
      <c r="H55" s="68"/>
      <c r="I55" s="68"/>
      <c r="J55" s="68"/>
      <c r="K55" s="68"/>
      <c r="L55" s="68"/>
      <c r="M55" s="68"/>
      <c r="O55">
        <f>COUNTA(K$11:K$54)</f>
        <v>31</v>
      </c>
      <c r="P55">
        <f>COUNTA(L$11:L$54)</f>
        <v>29</v>
      </c>
      <c r="Q55">
        <f>COUNTA(M$11:M$54)</f>
        <v>35</v>
      </c>
    </row>
    <row r="56" spans="2:17" ht="18" customHeight="1" x14ac:dyDescent="0.15">
      <c r="O56" s="95" t="e">
        <f>SUM(K$11:K$54,#REF!)</f>
        <v>#REF!</v>
      </c>
      <c r="P56" s="95" t="e">
        <f>SUM(L$11:L$54,#REF!)</f>
        <v>#REF!</v>
      </c>
      <c r="Q56" s="95" t="e">
        <f>SUM(M$11:M$54,#REF!)</f>
        <v>#REF!</v>
      </c>
    </row>
    <row r="57" spans="2:17" ht="18" customHeight="1" x14ac:dyDescent="0.15">
      <c r="B57" s="18"/>
    </row>
    <row r="58" spans="2:17" ht="9" customHeight="1" thickBot="1" x14ac:dyDescent="0.2"/>
    <row r="59" spans="2:17" ht="18" customHeight="1" x14ac:dyDescent="0.15">
      <c r="B59" s="1"/>
      <c r="C59" s="2"/>
      <c r="D59" s="121" t="s">
        <v>1</v>
      </c>
      <c r="E59" s="121"/>
      <c r="F59" s="121"/>
      <c r="G59" s="121"/>
      <c r="H59" s="2"/>
      <c r="I59" s="2"/>
      <c r="J59" s="3"/>
      <c r="K59" s="71" t="s">
        <v>70</v>
      </c>
      <c r="L59" s="81" t="s">
        <v>72</v>
      </c>
      <c r="M59" s="90" t="s">
        <v>73</v>
      </c>
    </row>
    <row r="60" spans="2:17" ht="18" customHeight="1" thickBot="1" x14ac:dyDescent="0.2">
      <c r="B60" s="6"/>
      <c r="C60" s="7"/>
      <c r="D60" s="120" t="s">
        <v>2</v>
      </c>
      <c r="E60" s="120"/>
      <c r="F60" s="120"/>
      <c r="G60" s="120"/>
      <c r="H60" s="7"/>
      <c r="I60" s="7"/>
      <c r="J60" s="8"/>
      <c r="K60" s="107" t="str">
        <f>K5</f>
        <v>2024.3.7</v>
      </c>
      <c r="L60" s="108" t="str">
        <f>K60</f>
        <v>2024.3.7</v>
      </c>
      <c r="M60" s="109" t="str">
        <f>K60</f>
        <v>2024.3.7</v>
      </c>
    </row>
    <row r="61" spans="2:17" ht="19.899999999999999" customHeight="1" thickTop="1" x14ac:dyDescent="0.15">
      <c r="B61" s="127" t="s">
        <v>46</v>
      </c>
      <c r="C61" s="128"/>
      <c r="D61" s="128"/>
      <c r="E61" s="128"/>
      <c r="F61" s="128"/>
      <c r="G61" s="128"/>
      <c r="H61" s="128"/>
      <c r="I61" s="128"/>
      <c r="J61" s="29"/>
      <c r="K61" s="75">
        <f>SUM(K62:K70)</f>
        <v>1516</v>
      </c>
      <c r="L61" s="75">
        <f>SUM(L62:L70)</f>
        <v>1283</v>
      </c>
      <c r="M61" s="93">
        <f>SUM(M62:M70)</f>
        <v>1479</v>
      </c>
    </row>
    <row r="62" spans="2:17" ht="13.9" customHeight="1" x14ac:dyDescent="0.15">
      <c r="B62" s="129" t="s">
        <v>47</v>
      </c>
      <c r="C62" s="130"/>
      <c r="D62" s="131"/>
      <c r="E62" s="43"/>
      <c r="F62" s="15"/>
      <c r="G62" s="119" t="s">
        <v>13</v>
      </c>
      <c r="H62" s="119"/>
      <c r="I62" s="15"/>
      <c r="J62" s="16"/>
      <c r="K62" s="38">
        <v>0</v>
      </c>
      <c r="L62" s="20">
        <v>0</v>
      </c>
      <c r="M62" s="39">
        <v>0</v>
      </c>
    </row>
    <row r="63" spans="2:17" ht="13.9" customHeight="1" x14ac:dyDescent="0.15">
      <c r="B63" s="17"/>
      <c r="C63" s="18"/>
      <c r="D63" s="19"/>
      <c r="E63" s="20"/>
      <c r="F63" s="37"/>
      <c r="G63" s="119" t="s">
        <v>67</v>
      </c>
      <c r="H63" s="119"/>
      <c r="I63" s="112"/>
      <c r="J63" s="44"/>
      <c r="K63" s="38">
        <f>SUM(K$11)</f>
        <v>65</v>
      </c>
      <c r="L63" s="20">
        <f>SUM(L$11)</f>
        <v>80</v>
      </c>
      <c r="M63" s="39">
        <f>SUM(M$11)</f>
        <v>30</v>
      </c>
      <c r="O63">
        <f>COUNTA(K$11:K$54)</f>
        <v>31</v>
      </c>
      <c r="P63">
        <f>COUNTA(L$11:L$54)</f>
        <v>29</v>
      </c>
      <c r="Q63">
        <f>COUNTA(M$11:M$54)</f>
        <v>35</v>
      </c>
    </row>
    <row r="64" spans="2:17" ht="13.9" customHeight="1" x14ac:dyDescent="0.15">
      <c r="B64" s="17"/>
      <c r="C64" s="18"/>
      <c r="D64" s="19"/>
      <c r="E64" s="20"/>
      <c r="F64" s="37"/>
      <c r="G64" s="119" t="s">
        <v>24</v>
      </c>
      <c r="H64" s="119"/>
      <c r="I64" s="15"/>
      <c r="J64" s="16"/>
      <c r="K64" s="38">
        <f>SUM(K$12:K$13)</f>
        <v>50</v>
      </c>
      <c r="L64" s="20">
        <f>SUM(L$12:L$13)</f>
        <v>50</v>
      </c>
      <c r="M64" s="39">
        <f>SUM(M$12:M$13)</f>
        <v>40</v>
      </c>
      <c r="O64" s="95" t="e">
        <f>SUM(K$11:K$54,#REF!)</f>
        <v>#REF!</v>
      </c>
      <c r="P64" s="95" t="e">
        <f>SUM(L$11:L$54,#REF!)</f>
        <v>#REF!</v>
      </c>
      <c r="Q64" s="95" t="e">
        <f>SUM(M$11:M$54,#REF!)</f>
        <v>#REF!</v>
      </c>
    </row>
    <row r="65" spans="2:13" ht="13.9" customHeight="1" x14ac:dyDescent="0.15">
      <c r="B65" s="17"/>
      <c r="C65" s="18"/>
      <c r="D65" s="19"/>
      <c r="E65" s="20"/>
      <c r="F65" s="37"/>
      <c r="G65" s="119" t="s">
        <v>15</v>
      </c>
      <c r="H65" s="119"/>
      <c r="I65" s="15"/>
      <c r="J65" s="16"/>
      <c r="K65" s="38">
        <f>SUM(K$14:K$17)</f>
        <v>350</v>
      </c>
      <c r="L65" s="20">
        <f>SUM(L$14:L$17)</f>
        <v>520</v>
      </c>
      <c r="M65" s="39">
        <f>SUM(M$14:M$17)</f>
        <v>210</v>
      </c>
    </row>
    <row r="66" spans="2:13" ht="13.9" customHeight="1" x14ac:dyDescent="0.15">
      <c r="B66" s="17"/>
      <c r="C66" s="18"/>
      <c r="D66" s="19"/>
      <c r="E66" s="20"/>
      <c r="F66" s="37"/>
      <c r="G66" s="119" t="s">
        <v>16</v>
      </c>
      <c r="H66" s="119"/>
      <c r="I66" s="15"/>
      <c r="J66" s="16"/>
      <c r="K66" s="38">
        <f>SUM(K$18:K$30)</f>
        <v>830</v>
      </c>
      <c r="L66" s="20">
        <f>SUM(L$18:L$30)</f>
        <v>294</v>
      </c>
      <c r="M66" s="39">
        <f>SUM(M$18:M$30)</f>
        <v>567</v>
      </c>
    </row>
    <row r="67" spans="2:13" ht="13.9" customHeight="1" x14ac:dyDescent="0.15">
      <c r="B67" s="17"/>
      <c r="C67" s="18"/>
      <c r="D67" s="19"/>
      <c r="E67" s="20"/>
      <c r="F67" s="37"/>
      <c r="G67" s="119" t="s">
        <v>65</v>
      </c>
      <c r="H67" s="119"/>
      <c r="I67" s="15"/>
      <c r="J67" s="16"/>
      <c r="K67" s="38">
        <f>SUM(K$31:K$32)</f>
        <v>20</v>
      </c>
      <c r="L67" s="20">
        <f>SUM(L$31:L$32)</f>
        <v>30</v>
      </c>
      <c r="M67" s="39">
        <f>SUM(M$31:M$32)</f>
        <v>60</v>
      </c>
    </row>
    <row r="68" spans="2:13" ht="13.9" customHeight="1" x14ac:dyDescent="0.15">
      <c r="B68" s="17"/>
      <c r="C68" s="18"/>
      <c r="D68" s="19"/>
      <c r="E68" s="20"/>
      <c r="F68" s="37"/>
      <c r="G68" s="119" t="s">
        <v>102</v>
      </c>
      <c r="H68" s="119"/>
      <c r="I68" s="15"/>
      <c r="J68" s="16"/>
      <c r="K68" s="38">
        <f>SUM(K$33:K$43)</f>
        <v>105</v>
      </c>
      <c r="L68" s="20">
        <f>SUM(L$33:L$43)</f>
        <v>200</v>
      </c>
      <c r="M68" s="39">
        <f>SUM(M$33:M$43)</f>
        <v>404</v>
      </c>
    </row>
    <row r="69" spans="2:13" ht="13.9" customHeight="1" x14ac:dyDescent="0.15">
      <c r="B69" s="17"/>
      <c r="C69" s="18"/>
      <c r="D69" s="19"/>
      <c r="E69" s="20"/>
      <c r="F69" s="37"/>
      <c r="G69" s="119" t="s">
        <v>48</v>
      </c>
      <c r="H69" s="119"/>
      <c r="I69" s="15"/>
      <c r="J69" s="16"/>
      <c r="K69" s="38">
        <f>SUM(K$52:K$53)</f>
        <v>50</v>
      </c>
      <c r="L69" s="20">
        <f>SUM(L$52:L$53)</f>
        <v>60</v>
      </c>
      <c r="M69" s="39">
        <f>SUM(M$52:M$53)</f>
        <v>130</v>
      </c>
    </row>
    <row r="70" spans="2:13" ht="13.9" customHeight="1" thickBot="1" x14ac:dyDescent="0.2">
      <c r="B70" s="21"/>
      <c r="C70" s="22"/>
      <c r="D70" s="23"/>
      <c r="E70" s="45"/>
      <c r="F70" s="10"/>
      <c r="G70" s="120" t="s">
        <v>45</v>
      </c>
      <c r="H70" s="120"/>
      <c r="I70" s="46"/>
      <c r="J70" s="47"/>
      <c r="K70" s="41">
        <f>SUM(K$44:K$51,K$54)</f>
        <v>46</v>
      </c>
      <c r="L70" s="45">
        <f>SUM(L$44:L$51,L$54)</f>
        <v>49</v>
      </c>
      <c r="M70" s="42">
        <f>SUM(M$44:M$51,M$54)</f>
        <v>38</v>
      </c>
    </row>
    <row r="71" spans="2:13" ht="18" customHeight="1" thickTop="1" x14ac:dyDescent="0.15">
      <c r="B71" s="132" t="s">
        <v>49</v>
      </c>
      <c r="C71" s="133"/>
      <c r="D71" s="134"/>
      <c r="E71" s="53"/>
      <c r="F71" s="113"/>
      <c r="G71" s="135" t="s">
        <v>50</v>
      </c>
      <c r="H71" s="135"/>
      <c r="I71" s="113"/>
      <c r="J71" s="114"/>
      <c r="K71" s="76" t="s">
        <v>51</v>
      </c>
      <c r="L71" s="84"/>
      <c r="M71" s="94"/>
    </row>
    <row r="72" spans="2:13" ht="18" customHeight="1" x14ac:dyDescent="0.15">
      <c r="B72" s="50"/>
      <c r="C72" s="51"/>
      <c r="D72" s="51"/>
      <c r="E72" s="48"/>
      <c r="F72" s="49"/>
      <c r="G72" s="31"/>
      <c r="H72" s="31"/>
      <c r="I72" s="49"/>
      <c r="J72" s="52"/>
      <c r="K72" s="77" t="s">
        <v>52</v>
      </c>
      <c r="L72" s="85"/>
      <c r="M72" s="88"/>
    </row>
    <row r="73" spans="2:13" ht="18" customHeight="1" x14ac:dyDescent="0.15">
      <c r="B73" s="17"/>
      <c r="C73" s="18"/>
      <c r="D73" s="18"/>
      <c r="E73" s="54"/>
      <c r="F73" s="7"/>
      <c r="G73" s="126" t="s">
        <v>53</v>
      </c>
      <c r="H73" s="126"/>
      <c r="I73" s="111"/>
      <c r="J73" s="115"/>
      <c r="K73" s="78" t="s">
        <v>54</v>
      </c>
      <c r="L73" s="86"/>
      <c r="M73" s="86"/>
    </row>
    <row r="74" spans="2:13" ht="18" customHeight="1" x14ac:dyDescent="0.15">
      <c r="B74" s="17"/>
      <c r="C74" s="18"/>
      <c r="D74" s="18"/>
      <c r="E74" s="55"/>
      <c r="F74" s="18"/>
      <c r="G74" s="56"/>
      <c r="H74" s="56"/>
      <c r="I74" s="51"/>
      <c r="J74" s="57"/>
      <c r="K74" s="79" t="s">
        <v>103</v>
      </c>
      <c r="L74" s="87"/>
      <c r="M74" s="87"/>
    </row>
    <row r="75" spans="2:13" ht="18" customHeight="1" x14ac:dyDescent="0.15">
      <c r="B75" s="17"/>
      <c r="C75" s="18"/>
      <c r="D75" s="18"/>
      <c r="E75" s="55"/>
      <c r="F75" s="18"/>
      <c r="G75" s="56"/>
      <c r="H75" s="56"/>
      <c r="I75" s="51"/>
      <c r="J75" s="57"/>
      <c r="K75" s="77" t="s">
        <v>78</v>
      </c>
      <c r="L75" s="85"/>
      <c r="M75" s="88"/>
    </row>
    <row r="76" spans="2:13" ht="18" customHeight="1" x14ac:dyDescent="0.15">
      <c r="B76" s="17"/>
      <c r="C76" s="18"/>
      <c r="D76" s="18"/>
      <c r="E76" s="54"/>
      <c r="F76" s="7"/>
      <c r="G76" s="126" t="s">
        <v>55</v>
      </c>
      <c r="H76" s="126"/>
      <c r="I76" s="111"/>
      <c r="J76" s="115"/>
      <c r="K76" s="78" t="s">
        <v>79</v>
      </c>
      <c r="L76" s="86"/>
      <c r="M76" s="86"/>
    </row>
    <row r="77" spans="2:13" ht="18" customHeight="1" x14ac:dyDescent="0.15">
      <c r="B77" s="17"/>
      <c r="C77" s="18"/>
      <c r="D77" s="18"/>
      <c r="E77" s="55"/>
      <c r="F77" s="18"/>
      <c r="G77" s="56"/>
      <c r="H77" s="56"/>
      <c r="I77" s="51"/>
      <c r="J77" s="57"/>
      <c r="K77" s="79" t="s">
        <v>104</v>
      </c>
      <c r="L77" s="87"/>
      <c r="M77" s="87"/>
    </row>
    <row r="78" spans="2:13" ht="18" customHeight="1" x14ac:dyDescent="0.15">
      <c r="B78" s="17"/>
      <c r="C78" s="18"/>
      <c r="D78" s="18"/>
      <c r="E78" s="55"/>
      <c r="F78" s="18"/>
      <c r="G78" s="56"/>
      <c r="H78" s="56"/>
      <c r="I78" s="51"/>
      <c r="J78" s="57"/>
      <c r="K78" s="79" t="s">
        <v>105</v>
      </c>
      <c r="L78" s="87"/>
      <c r="M78" s="87"/>
    </row>
    <row r="79" spans="2:13" ht="18" customHeight="1" x14ac:dyDescent="0.15">
      <c r="B79" s="17"/>
      <c r="C79" s="18"/>
      <c r="D79" s="18"/>
      <c r="E79" s="12"/>
      <c r="F79" s="13"/>
      <c r="G79" s="31"/>
      <c r="H79" s="31"/>
      <c r="I79" s="49"/>
      <c r="J79" s="52"/>
      <c r="K79" s="79" t="s">
        <v>104</v>
      </c>
      <c r="L79" s="88"/>
      <c r="M79" s="88"/>
    </row>
    <row r="80" spans="2:13" ht="18" customHeight="1" x14ac:dyDescent="0.15">
      <c r="B80" s="24"/>
      <c r="C80" s="13"/>
      <c r="D80" s="13"/>
      <c r="E80" s="20"/>
      <c r="F80" s="37"/>
      <c r="G80" s="119" t="s">
        <v>56</v>
      </c>
      <c r="H80" s="119"/>
      <c r="I80" s="15"/>
      <c r="J80" s="16"/>
      <c r="K80" s="70" t="s">
        <v>127</v>
      </c>
      <c r="L80" s="99"/>
      <c r="M80" s="89"/>
    </row>
    <row r="81" spans="2:14" ht="18" customHeight="1" x14ac:dyDescent="0.15">
      <c r="B81" s="129" t="s">
        <v>57</v>
      </c>
      <c r="C81" s="130"/>
      <c r="D81" s="130"/>
      <c r="E81" s="7"/>
      <c r="F81" s="7"/>
      <c r="G81" s="7"/>
      <c r="H81" s="7"/>
      <c r="I81" s="7"/>
      <c r="J81" s="7"/>
      <c r="K81" s="7"/>
      <c r="L81" s="7"/>
      <c r="M81" s="7"/>
      <c r="N81" s="17"/>
    </row>
    <row r="82" spans="2:14" ht="14.1" customHeight="1" x14ac:dyDescent="0.15">
      <c r="B82" s="58"/>
      <c r="C82" s="59" t="s">
        <v>58</v>
      </c>
      <c r="D82" s="60"/>
      <c r="E82" s="59"/>
      <c r="F82" s="59"/>
      <c r="G82" s="59"/>
      <c r="H82" s="59"/>
      <c r="I82" s="59"/>
      <c r="J82" s="59"/>
      <c r="K82" s="59"/>
      <c r="L82" s="59"/>
      <c r="M82" s="59"/>
      <c r="N82" s="61"/>
    </row>
    <row r="83" spans="2:14" ht="14.1" customHeight="1" x14ac:dyDescent="0.15">
      <c r="B83" s="58"/>
      <c r="C83" s="59" t="s">
        <v>59</v>
      </c>
      <c r="D83" s="60"/>
      <c r="E83" s="59"/>
      <c r="F83" s="59"/>
      <c r="G83" s="59"/>
      <c r="H83" s="59"/>
      <c r="I83" s="59"/>
      <c r="J83" s="59"/>
      <c r="K83" s="59"/>
      <c r="L83" s="59"/>
      <c r="M83" s="59"/>
      <c r="N83" s="61"/>
    </row>
    <row r="84" spans="2:14" ht="14.1" customHeight="1" x14ac:dyDescent="0.15">
      <c r="B84" s="58"/>
      <c r="C84" s="59" t="s">
        <v>60</v>
      </c>
      <c r="D84" s="60"/>
      <c r="E84" s="59"/>
      <c r="F84" s="59"/>
      <c r="G84" s="59"/>
      <c r="H84" s="59"/>
      <c r="I84" s="59"/>
      <c r="J84" s="59"/>
      <c r="K84" s="59"/>
      <c r="L84" s="59"/>
      <c r="M84" s="59"/>
      <c r="N84" s="61"/>
    </row>
    <row r="85" spans="2:14" ht="14.1" customHeight="1" x14ac:dyDescent="0.15">
      <c r="B85" s="58"/>
      <c r="C85" s="59" t="s">
        <v>86</v>
      </c>
      <c r="D85" s="60"/>
      <c r="E85" s="59"/>
      <c r="F85" s="59"/>
      <c r="G85" s="59"/>
      <c r="H85" s="59"/>
      <c r="I85" s="59"/>
      <c r="J85" s="59"/>
      <c r="K85" s="59"/>
      <c r="L85" s="59"/>
      <c r="M85" s="59"/>
      <c r="N85" s="61"/>
    </row>
    <row r="86" spans="2:14" ht="14.1" customHeight="1" x14ac:dyDescent="0.15">
      <c r="B86" s="58"/>
      <c r="C86" s="59" t="s">
        <v>106</v>
      </c>
      <c r="D86" s="60"/>
      <c r="E86" s="59"/>
      <c r="F86" s="59"/>
      <c r="G86" s="59"/>
      <c r="H86" s="59"/>
      <c r="I86" s="59"/>
      <c r="J86" s="59"/>
      <c r="K86" s="59"/>
      <c r="L86" s="59"/>
      <c r="M86" s="59"/>
      <c r="N86" s="61"/>
    </row>
    <row r="87" spans="2:14" ht="14.1" customHeight="1" x14ac:dyDescent="0.15">
      <c r="B87" s="61"/>
      <c r="C87" s="59" t="s">
        <v>85</v>
      </c>
      <c r="D87" s="59"/>
      <c r="E87" s="59"/>
      <c r="F87" s="59"/>
      <c r="G87" s="59"/>
      <c r="H87" s="59"/>
      <c r="I87" s="59"/>
      <c r="J87" s="59"/>
      <c r="K87" s="59"/>
      <c r="L87" s="59"/>
      <c r="M87" s="59"/>
      <c r="N87" s="61"/>
    </row>
    <row r="88" spans="2:14" ht="14.1" customHeight="1" x14ac:dyDescent="0.15">
      <c r="B88" s="61"/>
      <c r="C88" s="59" t="s">
        <v>84</v>
      </c>
      <c r="D88" s="59"/>
      <c r="E88" s="59"/>
      <c r="F88" s="59"/>
      <c r="G88" s="59"/>
      <c r="H88" s="59"/>
      <c r="I88" s="59"/>
      <c r="J88" s="59"/>
      <c r="K88" s="59"/>
      <c r="L88" s="59"/>
      <c r="M88" s="59"/>
      <c r="N88" s="61"/>
    </row>
    <row r="89" spans="2:14" ht="14.1" customHeight="1" x14ac:dyDescent="0.15">
      <c r="B89" s="61"/>
      <c r="C89" s="59" t="s">
        <v>81</v>
      </c>
      <c r="D89" s="59"/>
      <c r="E89" s="59"/>
      <c r="F89" s="59"/>
      <c r="G89" s="59"/>
      <c r="H89" s="59"/>
      <c r="I89" s="59"/>
      <c r="J89" s="59"/>
      <c r="K89" s="59"/>
      <c r="L89" s="59"/>
      <c r="M89" s="59"/>
      <c r="N89" s="61"/>
    </row>
    <row r="90" spans="2:14" ht="14.1" customHeight="1" x14ac:dyDescent="0.15">
      <c r="B90" s="61"/>
      <c r="C90" s="59" t="s">
        <v>82</v>
      </c>
      <c r="D90" s="59"/>
      <c r="E90" s="59"/>
      <c r="F90" s="59"/>
      <c r="G90" s="59"/>
      <c r="H90" s="59"/>
      <c r="I90" s="59"/>
      <c r="J90" s="59"/>
      <c r="K90" s="59"/>
      <c r="L90" s="59"/>
      <c r="M90" s="59"/>
      <c r="N90" s="61"/>
    </row>
    <row r="91" spans="2:14" ht="14.1" customHeight="1" x14ac:dyDescent="0.15">
      <c r="B91" s="61"/>
      <c r="C91" s="59" t="s">
        <v>107</v>
      </c>
      <c r="D91" s="59"/>
      <c r="E91" s="59"/>
      <c r="F91" s="59"/>
      <c r="G91" s="59"/>
      <c r="H91" s="59"/>
      <c r="I91" s="59"/>
      <c r="J91" s="59"/>
      <c r="K91" s="59"/>
      <c r="L91" s="59"/>
      <c r="M91" s="59"/>
      <c r="N91" s="61"/>
    </row>
    <row r="92" spans="2:14" ht="14.1" customHeight="1" x14ac:dyDescent="0.15">
      <c r="B92" s="61"/>
      <c r="C92" s="59" t="s">
        <v>87</v>
      </c>
      <c r="D92" s="59"/>
      <c r="E92" s="59"/>
      <c r="F92" s="59"/>
      <c r="G92" s="59"/>
      <c r="H92" s="59"/>
      <c r="I92" s="59"/>
      <c r="J92" s="59"/>
      <c r="K92" s="59"/>
      <c r="L92" s="59"/>
      <c r="M92" s="59"/>
      <c r="N92" s="61"/>
    </row>
    <row r="93" spans="2:14" ht="14.1" customHeight="1" x14ac:dyDescent="0.15">
      <c r="B93" s="61"/>
      <c r="C93" s="59" t="s">
        <v>88</v>
      </c>
      <c r="D93" s="59"/>
      <c r="E93" s="59"/>
      <c r="F93" s="59"/>
      <c r="G93" s="59"/>
      <c r="H93" s="59"/>
      <c r="I93" s="59"/>
      <c r="J93" s="59"/>
      <c r="K93" s="59"/>
      <c r="L93" s="59"/>
      <c r="M93" s="59"/>
      <c r="N93" s="61"/>
    </row>
    <row r="94" spans="2:14" ht="14.1" customHeight="1" x14ac:dyDescent="0.15">
      <c r="B94" s="61"/>
      <c r="C94" s="59" t="s">
        <v>89</v>
      </c>
      <c r="D94" s="59"/>
      <c r="E94" s="59"/>
      <c r="F94" s="59"/>
      <c r="G94" s="59"/>
      <c r="H94" s="59"/>
      <c r="I94" s="59"/>
      <c r="J94" s="59"/>
      <c r="K94" s="59"/>
      <c r="L94" s="59"/>
      <c r="M94" s="59"/>
      <c r="N94" s="61"/>
    </row>
    <row r="95" spans="2:14" ht="14.1" customHeight="1" x14ac:dyDescent="0.15">
      <c r="B95" s="61"/>
      <c r="C95" s="59" t="s">
        <v>90</v>
      </c>
      <c r="D95" s="59"/>
      <c r="E95" s="59"/>
      <c r="F95" s="59"/>
      <c r="G95" s="59"/>
      <c r="H95" s="59"/>
      <c r="I95" s="59"/>
      <c r="J95" s="59"/>
      <c r="K95" s="59"/>
      <c r="L95" s="59"/>
      <c r="M95" s="59"/>
      <c r="N95" s="61"/>
    </row>
    <row r="96" spans="2:14" ht="18" customHeight="1" x14ac:dyDescent="0.15">
      <c r="B96" s="61"/>
      <c r="C96" s="59" t="s">
        <v>108</v>
      </c>
      <c r="D96" s="59"/>
      <c r="E96" s="59"/>
      <c r="F96" s="59"/>
      <c r="G96" s="59"/>
      <c r="H96" s="59"/>
      <c r="I96" s="59"/>
      <c r="J96" s="59"/>
      <c r="K96" s="59"/>
      <c r="L96" s="59"/>
      <c r="M96" s="59"/>
      <c r="N96" s="61"/>
    </row>
    <row r="97" spans="2:14" x14ac:dyDescent="0.15">
      <c r="B97" s="61"/>
      <c r="C97" s="59" t="s">
        <v>109</v>
      </c>
      <c r="D97" s="59"/>
      <c r="E97" s="59"/>
      <c r="F97" s="59"/>
      <c r="G97" s="59"/>
      <c r="H97" s="59"/>
      <c r="I97" s="59"/>
      <c r="J97" s="59"/>
      <c r="K97" s="59"/>
      <c r="L97" s="59"/>
      <c r="M97" s="59"/>
      <c r="N97" s="61"/>
    </row>
    <row r="98" spans="2:14" x14ac:dyDescent="0.15">
      <c r="B98" s="61"/>
      <c r="C98" s="59" t="s">
        <v>91</v>
      </c>
      <c r="D98" s="59"/>
      <c r="E98" s="59"/>
      <c r="F98" s="59"/>
      <c r="G98" s="59"/>
      <c r="H98" s="59"/>
      <c r="I98" s="59"/>
      <c r="J98" s="59"/>
      <c r="K98" s="59"/>
      <c r="L98" s="59"/>
      <c r="M98" s="59"/>
      <c r="N98" s="61"/>
    </row>
    <row r="99" spans="2:14" ht="14.1" customHeight="1" x14ac:dyDescent="0.15">
      <c r="B99" s="61"/>
      <c r="C99" s="59" t="s">
        <v>83</v>
      </c>
      <c r="D99" s="59"/>
      <c r="E99" s="59"/>
      <c r="F99" s="59"/>
      <c r="G99" s="59"/>
      <c r="H99" s="59"/>
      <c r="I99" s="59"/>
      <c r="J99" s="59"/>
      <c r="K99" s="59"/>
      <c r="L99" s="59"/>
      <c r="M99" s="59"/>
      <c r="N99" s="61"/>
    </row>
    <row r="100" spans="2:14" x14ac:dyDescent="0.15">
      <c r="B100" s="96"/>
      <c r="C100" s="59" t="s">
        <v>92</v>
      </c>
      <c r="N100" s="96"/>
    </row>
    <row r="101" spans="2:14" x14ac:dyDescent="0.15">
      <c r="B101" s="61"/>
      <c r="C101" s="59" t="s">
        <v>69</v>
      </c>
      <c r="D101" s="59"/>
      <c r="E101" s="59"/>
      <c r="F101" s="59"/>
      <c r="G101" s="59"/>
      <c r="H101" s="59"/>
      <c r="I101" s="59"/>
      <c r="J101" s="59"/>
      <c r="K101" s="59"/>
      <c r="L101" s="59"/>
      <c r="M101" s="59"/>
      <c r="N101" s="61"/>
    </row>
    <row r="102" spans="2:14" x14ac:dyDescent="0.15">
      <c r="B102" s="61"/>
      <c r="C102" s="59" t="s">
        <v>61</v>
      </c>
      <c r="D102" s="59"/>
      <c r="E102" s="59"/>
      <c r="F102" s="59"/>
      <c r="G102" s="59"/>
      <c r="H102" s="59"/>
      <c r="I102" s="59"/>
      <c r="J102" s="59"/>
      <c r="K102" s="59"/>
      <c r="L102" s="59"/>
      <c r="M102" s="59"/>
      <c r="N102" s="61"/>
    </row>
    <row r="103" spans="2:14" x14ac:dyDescent="0.15">
      <c r="B103" s="96"/>
      <c r="C103" s="59" t="s">
        <v>93</v>
      </c>
      <c r="N103" s="96"/>
    </row>
    <row r="104" spans="2:14" x14ac:dyDescent="0.15">
      <c r="B104" s="96"/>
      <c r="C104" s="59" t="s">
        <v>116</v>
      </c>
      <c r="N104" s="96"/>
    </row>
    <row r="105" spans="2:14" ht="14.25" thickBot="1" x14ac:dyDescent="0.2">
      <c r="B105" s="97"/>
      <c r="C105" s="80" t="s">
        <v>94</v>
      </c>
      <c r="D105" s="98"/>
      <c r="E105" s="98"/>
      <c r="F105" s="98"/>
      <c r="G105" s="98"/>
      <c r="H105" s="98"/>
      <c r="I105" s="98"/>
      <c r="J105" s="98"/>
      <c r="K105" s="98"/>
      <c r="L105" s="98"/>
      <c r="M105" s="98"/>
      <c r="N105" s="96"/>
    </row>
  </sheetData>
  <mergeCells count="27">
    <mergeCell ref="D4:G4"/>
    <mergeCell ref="D5:G5"/>
    <mergeCell ref="D6:G6"/>
    <mergeCell ref="D7:F7"/>
    <mergeCell ref="D8:F8"/>
    <mergeCell ref="B62:D62"/>
    <mergeCell ref="G62:H62"/>
    <mergeCell ref="G63:H63"/>
    <mergeCell ref="G64:H64"/>
    <mergeCell ref="D9:F9"/>
    <mergeCell ref="G10:H10"/>
    <mergeCell ref="C52:D52"/>
    <mergeCell ref="D59:G59"/>
    <mergeCell ref="D60:G60"/>
    <mergeCell ref="B61:I61"/>
    <mergeCell ref="B81:D81"/>
    <mergeCell ref="G69:H69"/>
    <mergeCell ref="G70:H70"/>
    <mergeCell ref="B71:D71"/>
    <mergeCell ref="G71:H71"/>
    <mergeCell ref="G73:H73"/>
    <mergeCell ref="G76:H76"/>
    <mergeCell ref="G65:H65"/>
    <mergeCell ref="G66:H66"/>
    <mergeCell ref="G67:H67"/>
    <mergeCell ref="G80:H80"/>
    <mergeCell ref="G68:H68"/>
  </mergeCells>
  <phoneticPr fontId="23"/>
  <conditionalFormatting sqref="F11:F54">
    <cfRule type="expression" dxfId="1" priority="1" stopIfTrue="1">
      <formula>COUNTBLANK($K11:$M11)=3</formula>
    </cfRule>
  </conditionalFormatting>
  <conditionalFormatting sqref="N11:N54">
    <cfRule type="expression" dxfId="0" priority="2"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5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EB67A-D659-439C-A5F8-BC48A93D226E}">
  <sheetPr>
    <tabColor rgb="FFC00000"/>
  </sheetPr>
  <dimension ref="B1:R117"/>
  <sheetViews>
    <sheetView view="pageBreakPreview" zoomScale="75" zoomScaleNormal="75" zoomScaleSheetLayoutView="75" workbookViewId="0">
      <pane ySplit="10" topLeftCell="A11" activePane="bottomLeft" state="frozen"/>
      <selection activeCell="H21" sqref="H21"/>
      <selection pane="bottomLeft" activeCell="G27" sqref="G27"/>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245</v>
      </c>
      <c r="L5" s="105" t="str">
        <f>K5</f>
        <v>2023.5.19</v>
      </c>
      <c r="M5" s="106" t="str">
        <f>K5</f>
        <v>2023.5.19</v>
      </c>
    </row>
    <row r="6" spans="2:18" ht="18" customHeight="1" x14ac:dyDescent="0.15">
      <c r="B6" s="4"/>
      <c r="C6" s="37"/>
      <c r="D6" s="119" t="s">
        <v>3</v>
      </c>
      <c r="E6" s="119"/>
      <c r="F6" s="119"/>
      <c r="G6" s="119"/>
      <c r="H6" s="37"/>
      <c r="I6" s="37"/>
      <c r="J6" s="5"/>
      <c r="K6" s="100">
        <v>0.49652777777777773</v>
      </c>
      <c r="L6" s="101">
        <v>0.51736111111111105</v>
      </c>
      <c r="M6" s="102">
        <v>0.47430555555555554</v>
      </c>
    </row>
    <row r="7" spans="2:18" ht="18" customHeight="1" x14ac:dyDescent="0.15">
      <c r="B7" s="4"/>
      <c r="C7" s="37"/>
      <c r="D7" s="119" t="s">
        <v>4</v>
      </c>
      <c r="E7" s="122"/>
      <c r="F7" s="122"/>
      <c r="G7" s="25" t="s">
        <v>5</v>
      </c>
      <c r="H7" s="37"/>
      <c r="I7" s="37"/>
      <c r="J7" s="5"/>
      <c r="K7" s="103" t="s">
        <v>244</v>
      </c>
      <c r="L7" s="103" t="s">
        <v>218</v>
      </c>
      <c r="M7" s="104" t="s">
        <v>129</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9" customHeight="1" x14ac:dyDescent="0.15">
      <c r="B11" s="30">
        <v>1</v>
      </c>
      <c r="C11" s="32" t="s">
        <v>62</v>
      </c>
      <c r="D11" s="32" t="s">
        <v>13</v>
      </c>
      <c r="E11" s="37"/>
      <c r="F11" s="37" t="s">
        <v>160</v>
      </c>
      <c r="G11" s="37"/>
      <c r="H11" s="37"/>
      <c r="I11" s="37"/>
      <c r="J11" s="37"/>
      <c r="K11" s="62" t="s">
        <v>243</v>
      </c>
      <c r="L11" s="62" t="s">
        <v>185</v>
      </c>
      <c r="M11" s="63" t="s">
        <v>242</v>
      </c>
      <c r="O11" t="s">
        <v>14</v>
      </c>
      <c r="P11">
        <f t="shared" ref="P11:R16" si="0">IF(K11="＋",0,IF(K11="(＋)",0,ABS(K11)))</f>
        <v>32</v>
      </c>
      <c r="Q11">
        <f t="shared" si="0"/>
        <v>15</v>
      </c>
      <c r="R11">
        <f t="shared" si="0"/>
        <v>302</v>
      </c>
    </row>
    <row r="12" spans="2:18" ht="13.9" customHeight="1" x14ac:dyDescent="0.15">
      <c r="B12" s="30">
        <v>2</v>
      </c>
      <c r="C12" s="35"/>
      <c r="D12" s="33"/>
      <c r="E12" s="37"/>
      <c r="F12" s="37" t="s">
        <v>162</v>
      </c>
      <c r="G12" s="37"/>
      <c r="H12" s="37"/>
      <c r="I12" s="37"/>
      <c r="J12" s="37"/>
      <c r="K12" s="62" t="s">
        <v>118</v>
      </c>
      <c r="L12" s="62" t="s">
        <v>118</v>
      </c>
      <c r="M12" s="63" t="s">
        <v>118</v>
      </c>
      <c r="O12" t="s">
        <v>14</v>
      </c>
      <c r="P12">
        <f t="shared" si="0"/>
        <v>0</v>
      </c>
      <c r="Q12">
        <f t="shared" si="0"/>
        <v>0</v>
      </c>
      <c r="R12">
        <f t="shared" si="0"/>
        <v>0</v>
      </c>
    </row>
    <row r="13" spans="2:18" ht="13.5" customHeight="1" x14ac:dyDescent="0.15">
      <c r="B13" s="30">
        <v>3</v>
      </c>
      <c r="C13" s="35"/>
      <c r="D13" s="33"/>
      <c r="E13" s="37"/>
      <c r="F13" s="37" t="s">
        <v>166</v>
      </c>
      <c r="G13" s="37"/>
      <c r="H13" s="37"/>
      <c r="I13" s="37"/>
      <c r="J13" s="37"/>
      <c r="K13" s="62" t="s">
        <v>119</v>
      </c>
      <c r="L13" s="117" t="s">
        <v>241</v>
      </c>
      <c r="M13" s="63" t="s">
        <v>240</v>
      </c>
      <c r="O13" t="s">
        <v>14</v>
      </c>
      <c r="P13">
        <f t="shared" si="0"/>
        <v>0</v>
      </c>
      <c r="Q13">
        <f t="shared" si="0"/>
        <v>130</v>
      </c>
      <c r="R13">
        <f t="shared" si="0"/>
        <v>967</v>
      </c>
    </row>
    <row r="14" spans="2:18" ht="13.9" customHeight="1" x14ac:dyDescent="0.15">
      <c r="B14" s="30">
        <v>4</v>
      </c>
      <c r="C14" s="35"/>
      <c r="D14" s="33"/>
      <c r="E14" s="37"/>
      <c r="F14" s="37" t="s">
        <v>186</v>
      </c>
      <c r="G14" s="37"/>
      <c r="H14" s="37"/>
      <c r="I14" s="37"/>
      <c r="J14" s="37"/>
      <c r="K14" s="62" t="s">
        <v>118</v>
      </c>
      <c r="L14" s="117"/>
      <c r="M14" s="63" t="s">
        <v>118</v>
      </c>
      <c r="O14" s="116" t="s">
        <v>132</v>
      </c>
      <c r="P14">
        <f t="shared" si="0"/>
        <v>0</v>
      </c>
      <c r="Q14">
        <f t="shared" si="0"/>
        <v>0</v>
      </c>
      <c r="R14">
        <f t="shared" si="0"/>
        <v>0</v>
      </c>
    </row>
    <row r="15" spans="2:18" ht="13.5" customHeight="1" x14ac:dyDescent="0.15">
      <c r="B15" s="30">
        <v>5</v>
      </c>
      <c r="C15" s="35"/>
      <c r="D15" s="33"/>
      <c r="E15" s="37"/>
      <c r="F15" s="37" t="s">
        <v>133</v>
      </c>
      <c r="G15" s="37"/>
      <c r="H15" s="37"/>
      <c r="I15" s="37"/>
      <c r="J15" s="37"/>
      <c r="K15" s="62" t="s">
        <v>238</v>
      </c>
      <c r="L15" s="62" t="s">
        <v>239</v>
      </c>
      <c r="M15" s="63" t="s">
        <v>238</v>
      </c>
      <c r="O15" t="s">
        <v>14</v>
      </c>
      <c r="P15">
        <f t="shared" si="0"/>
        <v>14</v>
      </c>
      <c r="Q15">
        <f t="shared" si="0"/>
        <v>9</v>
      </c>
      <c r="R15">
        <f t="shared" si="0"/>
        <v>14</v>
      </c>
    </row>
    <row r="16" spans="2:18" ht="13.5" customHeight="1" x14ac:dyDescent="0.15">
      <c r="B16" s="30">
        <v>6</v>
      </c>
      <c r="C16" s="35"/>
      <c r="D16" s="33"/>
      <c r="E16" s="37"/>
      <c r="F16" s="37" t="s">
        <v>95</v>
      </c>
      <c r="G16" s="37"/>
      <c r="H16" s="37"/>
      <c r="I16" s="37"/>
      <c r="J16" s="37"/>
      <c r="K16" s="62" t="s">
        <v>118</v>
      </c>
      <c r="L16" s="62" t="s">
        <v>118</v>
      </c>
      <c r="M16" s="63"/>
      <c r="O16" t="s">
        <v>14</v>
      </c>
      <c r="P16">
        <f t="shared" si="0"/>
        <v>0</v>
      </c>
      <c r="Q16">
        <f t="shared" si="0"/>
        <v>0</v>
      </c>
      <c r="R16">
        <f t="shared" si="0"/>
        <v>0</v>
      </c>
    </row>
    <row r="17" spans="2:17" ht="13.5" customHeight="1" x14ac:dyDescent="0.15">
      <c r="B17" s="30">
        <v>7</v>
      </c>
      <c r="C17" s="32" t="s">
        <v>21</v>
      </c>
      <c r="D17" s="32" t="s">
        <v>22</v>
      </c>
      <c r="E17" s="37"/>
      <c r="F17" s="37" t="s">
        <v>96</v>
      </c>
      <c r="G17" s="37"/>
      <c r="H17" s="37"/>
      <c r="I17" s="37"/>
      <c r="J17" s="37"/>
      <c r="K17" s="64">
        <v>50</v>
      </c>
      <c r="L17" s="69">
        <v>125</v>
      </c>
      <c r="M17" s="65">
        <v>1500</v>
      </c>
    </row>
    <row r="18" spans="2:17" ht="13.5" customHeight="1" x14ac:dyDescent="0.15">
      <c r="B18" s="30">
        <v>8</v>
      </c>
      <c r="C18" s="32" t="s">
        <v>23</v>
      </c>
      <c r="D18" s="32" t="s">
        <v>24</v>
      </c>
      <c r="E18" s="37"/>
      <c r="F18" s="37" t="s">
        <v>134</v>
      </c>
      <c r="G18" s="37"/>
      <c r="H18" s="37"/>
      <c r="I18" s="37"/>
      <c r="J18" s="37"/>
      <c r="K18" s="64" t="s">
        <v>119</v>
      </c>
      <c r="L18" s="69">
        <v>7</v>
      </c>
      <c r="M18" s="65">
        <v>14</v>
      </c>
    </row>
    <row r="19" spans="2:17" ht="13.9" customHeight="1" x14ac:dyDescent="0.15">
      <c r="B19" s="30">
        <v>9</v>
      </c>
      <c r="C19" s="33"/>
      <c r="D19" s="33"/>
      <c r="E19" s="37"/>
      <c r="F19" s="37" t="s">
        <v>112</v>
      </c>
      <c r="G19" s="37"/>
      <c r="H19" s="37"/>
      <c r="I19" s="37"/>
      <c r="J19" s="37"/>
      <c r="K19" s="64">
        <v>5</v>
      </c>
      <c r="L19" s="64">
        <v>5</v>
      </c>
      <c r="M19" s="65">
        <v>5</v>
      </c>
    </row>
    <row r="20" spans="2:17" ht="13.5" customHeight="1" x14ac:dyDescent="0.15">
      <c r="B20" s="30">
        <v>10</v>
      </c>
      <c r="C20" s="32" t="s">
        <v>63</v>
      </c>
      <c r="D20" s="32" t="s">
        <v>15</v>
      </c>
      <c r="E20" s="37"/>
      <c r="F20" s="37" t="s">
        <v>191</v>
      </c>
      <c r="G20" s="37"/>
      <c r="H20" s="37"/>
      <c r="I20" s="37"/>
      <c r="J20" s="37"/>
      <c r="K20" s="64"/>
      <c r="L20" s="69"/>
      <c r="M20" s="65">
        <v>5</v>
      </c>
    </row>
    <row r="21" spans="2:17" ht="13.9" customHeight="1" x14ac:dyDescent="0.15">
      <c r="B21" s="30">
        <v>11</v>
      </c>
      <c r="C21" s="33"/>
      <c r="D21" s="33"/>
      <c r="E21" s="37"/>
      <c r="F21" s="37" t="s">
        <v>120</v>
      </c>
      <c r="G21" s="37"/>
      <c r="H21" s="37"/>
      <c r="I21" s="37"/>
      <c r="J21" s="37"/>
      <c r="K21" s="64">
        <v>50</v>
      </c>
      <c r="L21" s="64">
        <v>20</v>
      </c>
      <c r="M21" s="65" t="s">
        <v>119</v>
      </c>
    </row>
    <row r="22" spans="2:17" ht="13.9" customHeight="1" x14ac:dyDescent="0.15">
      <c r="B22" s="30">
        <v>12</v>
      </c>
      <c r="C22" s="33"/>
      <c r="D22" s="40" t="s">
        <v>138</v>
      </c>
      <c r="E22" s="37"/>
      <c r="F22" s="37" t="s">
        <v>139</v>
      </c>
      <c r="G22" s="37"/>
      <c r="H22" s="37"/>
      <c r="I22" s="37"/>
      <c r="J22" s="37"/>
      <c r="K22" s="64" t="s">
        <v>119</v>
      </c>
      <c r="L22" s="64">
        <v>1</v>
      </c>
      <c r="M22" s="65">
        <v>1</v>
      </c>
      <c r="O22">
        <f>COUNTA(K22)</f>
        <v>1</v>
      </c>
      <c r="P22">
        <f>COUNTA(L22)</f>
        <v>1</v>
      </c>
      <c r="Q22">
        <f>COUNTA(M22)</f>
        <v>1</v>
      </c>
    </row>
    <row r="23" spans="2:17" ht="13.9" customHeight="1" x14ac:dyDescent="0.15">
      <c r="B23" s="30">
        <v>13</v>
      </c>
      <c r="C23" s="33"/>
      <c r="D23" s="32" t="s">
        <v>16</v>
      </c>
      <c r="E23" s="37"/>
      <c r="F23" s="37" t="s">
        <v>140</v>
      </c>
      <c r="G23" s="37"/>
      <c r="H23" s="37"/>
      <c r="I23" s="37"/>
      <c r="J23" s="37"/>
      <c r="K23" s="64"/>
      <c r="L23" s="69">
        <v>5</v>
      </c>
      <c r="M23" s="65"/>
    </row>
    <row r="24" spans="2:17" ht="13.9" customHeight="1" x14ac:dyDescent="0.15">
      <c r="B24" s="30">
        <v>14</v>
      </c>
      <c r="C24" s="33"/>
      <c r="D24" s="33"/>
      <c r="E24" s="37"/>
      <c r="F24" s="37" t="s">
        <v>98</v>
      </c>
      <c r="G24" s="37"/>
      <c r="H24" s="37"/>
      <c r="I24" s="37"/>
      <c r="J24" s="37"/>
      <c r="K24" s="64" t="s">
        <v>119</v>
      </c>
      <c r="L24" s="69">
        <v>8</v>
      </c>
      <c r="M24" s="65" t="s">
        <v>119</v>
      </c>
    </row>
    <row r="25" spans="2:17" ht="13.9" customHeight="1" x14ac:dyDescent="0.15">
      <c r="B25" s="30">
        <v>15</v>
      </c>
      <c r="C25" s="33"/>
      <c r="D25" s="33"/>
      <c r="E25" s="37"/>
      <c r="F25" s="37" t="s">
        <v>141</v>
      </c>
      <c r="G25" s="37"/>
      <c r="H25" s="37"/>
      <c r="I25" s="37"/>
      <c r="J25" s="37"/>
      <c r="K25" s="64"/>
      <c r="L25" s="69">
        <v>310</v>
      </c>
      <c r="M25" s="65"/>
    </row>
    <row r="26" spans="2:17" ht="13.5" customHeight="1" x14ac:dyDescent="0.15">
      <c r="B26" s="30">
        <v>16</v>
      </c>
      <c r="C26" s="33"/>
      <c r="D26" s="33"/>
      <c r="E26" s="37"/>
      <c r="F26" s="37" t="s">
        <v>99</v>
      </c>
      <c r="G26" s="37"/>
      <c r="H26" s="37"/>
      <c r="I26" s="37"/>
      <c r="J26" s="37"/>
      <c r="K26" s="64">
        <v>95</v>
      </c>
      <c r="L26" s="64">
        <v>50</v>
      </c>
      <c r="M26" s="65">
        <v>160</v>
      </c>
    </row>
    <row r="27" spans="2:17" ht="13.9" customHeight="1" x14ac:dyDescent="0.15">
      <c r="B27" s="30">
        <v>17</v>
      </c>
      <c r="C27" s="33"/>
      <c r="D27" s="33"/>
      <c r="E27" s="37"/>
      <c r="F27" s="37" t="s">
        <v>142</v>
      </c>
      <c r="G27" s="37"/>
      <c r="H27" s="37"/>
      <c r="I27" s="37"/>
      <c r="J27" s="37"/>
      <c r="K27" s="64" t="s">
        <v>119</v>
      </c>
      <c r="L27" s="64"/>
      <c r="M27" s="65"/>
    </row>
    <row r="28" spans="2:17" ht="13.9" customHeight="1" x14ac:dyDescent="0.15">
      <c r="B28" s="30">
        <v>18</v>
      </c>
      <c r="C28" s="33"/>
      <c r="D28" s="33"/>
      <c r="E28" s="37"/>
      <c r="F28" s="37" t="s">
        <v>168</v>
      </c>
      <c r="G28" s="37"/>
      <c r="H28" s="37"/>
      <c r="I28" s="37"/>
      <c r="J28" s="37"/>
      <c r="K28" s="64"/>
      <c r="L28" s="69" t="s">
        <v>119</v>
      </c>
      <c r="M28" s="65"/>
    </row>
    <row r="29" spans="2:17" ht="13.9" customHeight="1" x14ac:dyDescent="0.15">
      <c r="B29" s="30">
        <v>19</v>
      </c>
      <c r="C29" s="33"/>
      <c r="D29" s="33"/>
      <c r="E29" s="37"/>
      <c r="F29" s="37" t="s">
        <v>194</v>
      </c>
      <c r="G29" s="37"/>
      <c r="H29" s="37"/>
      <c r="I29" s="37"/>
      <c r="J29" s="37"/>
      <c r="K29" s="64"/>
      <c r="L29" s="69"/>
      <c r="M29" s="65">
        <v>5</v>
      </c>
    </row>
    <row r="30" spans="2:17" ht="13.9" customHeight="1" x14ac:dyDescent="0.15">
      <c r="B30" s="30">
        <v>20</v>
      </c>
      <c r="C30" s="33"/>
      <c r="D30" s="33"/>
      <c r="E30" s="37"/>
      <c r="F30" s="37" t="s">
        <v>237</v>
      </c>
      <c r="G30" s="37"/>
      <c r="H30" s="37"/>
      <c r="I30" s="37"/>
      <c r="J30" s="37"/>
      <c r="K30" s="64" t="s">
        <v>119</v>
      </c>
      <c r="L30" s="69"/>
      <c r="M30" s="65"/>
    </row>
    <row r="31" spans="2:17" ht="13.9" customHeight="1" x14ac:dyDescent="0.15">
      <c r="B31" s="30">
        <v>21</v>
      </c>
      <c r="C31" s="33"/>
      <c r="D31" s="33"/>
      <c r="E31" s="37"/>
      <c r="F31" s="37" t="s">
        <v>100</v>
      </c>
      <c r="G31" s="37"/>
      <c r="H31" s="37"/>
      <c r="I31" s="37"/>
      <c r="J31" s="37"/>
      <c r="K31" s="64">
        <v>15</v>
      </c>
      <c r="L31" s="69" t="s">
        <v>119</v>
      </c>
      <c r="M31" s="65">
        <v>5</v>
      </c>
    </row>
    <row r="32" spans="2:17" ht="13.5" customHeight="1" x14ac:dyDescent="0.15">
      <c r="B32" s="30">
        <v>22</v>
      </c>
      <c r="C32" s="33"/>
      <c r="D32" s="33"/>
      <c r="E32" s="37"/>
      <c r="F32" s="37" t="s">
        <v>169</v>
      </c>
      <c r="G32" s="37"/>
      <c r="H32" s="37"/>
      <c r="I32" s="37"/>
      <c r="J32" s="37"/>
      <c r="K32" s="64">
        <v>45</v>
      </c>
      <c r="L32" s="64">
        <v>15</v>
      </c>
      <c r="M32" s="65">
        <v>25</v>
      </c>
    </row>
    <row r="33" spans="2:17" ht="13.5" customHeight="1" x14ac:dyDescent="0.15">
      <c r="B33" s="30">
        <v>23</v>
      </c>
      <c r="C33" s="33"/>
      <c r="D33" s="33"/>
      <c r="E33" s="37"/>
      <c r="F33" s="37" t="s">
        <v>18</v>
      </c>
      <c r="G33" s="37"/>
      <c r="H33" s="37"/>
      <c r="I33" s="37"/>
      <c r="J33" s="37"/>
      <c r="K33" s="64">
        <v>65</v>
      </c>
      <c r="L33" s="69" t="s">
        <v>119</v>
      </c>
      <c r="M33" s="65">
        <v>20</v>
      </c>
    </row>
    <row r="34" spans="2:17" ht="13.9" customHeight="1" x14ac:dyDescent="0.15">
      <c r="B34" s="30">
        <v>24</v>
      </c>
      <c r="C34" s="33"/>
      <c r="D34" s="33"/>
      <c r="E34" s="37"/>
      <c r="F34" s="37" t="s">
        <v>19</v>
      </c>
      <c r="G34" s="37"/>
      <c r="H34" s="37"/>
      <c r="I34" s="37"/>
      <c r="J34" s="37"/>
      <c r="K34" s="64">
        <v>10</v>
      </c>
      <c r="L34" s="64">
        <v>80</v>
      </c>
      <c r="M34" s="65">
        <v>15</v>
      </c>
    </row>
    <row r="35" spans="2:17" ht="13.9" customHeight="1" x14ac:dyDescent="0.15">
      <c r="B35" s="30">
        <v>25</v>
      </c>
      <c r="C35" s="32" t="s">
        <v>68</v>
      </c>
      <c r="D35" s="32" t="s">
        <v>65</v>
      </c>
      <c r="E35" s="37"/>
      <c r="F35" s="37" t="s">
        <v>117</v>
      </c>
      <c r="G35" s="37"/>
      <c r="H35" s="37"/>
      <c r="I35" s="37"/>
      <c r="J35" s="37"/>
      <c r="K35" s="64">
        <v>50</v>
      </c>
      <c r="L35" s="64">
        <v>85</v>
      </c>
      <c r="M35" s="65">
        <v>70</v>
      </c>
      <c r="O35">
        <f>COUNTA(K35:K35)</f>
        <v>1</v>
      </c>
      <c r="P35">
        <f>COUNTA(L35:L35)</f>
        <v>1</v>
      </c>
      <c r="Q35">
        <f>COUNTA(M35:M35)</f>
        <v>1</v>
      </c>
    </row>
    <row r="36" spans="2:17" ht="13.9" customHeight="1" x14ac:dyDescent="0.15">
      <c r="B36" s="30">
        <v>26</v>
      </c>
      <c r="C36" s="32" t="s">
        <v>66</v>
      </c>
      <c r="D36" s="32" t="s">
        <v>25</v>
      </c>
      <c r="E36" s="37"/>
      <c r="F36" s="37" t="s">
        <v>170</v>
      </c>
      <c r="G36" s="37"/>
      <c r="H36" s="37"/>
      <c r="I36" s="37"/>
      <c r="J36" s="37"/>
      <c r="K36" s="64"/>
      <c r="L36" s="64" t="s">
        <v>119</v>
      </c>
      <c r="M36" s="65"/>
    </row>
    <row r="37" spans="2:17" ht="13.5" customHeight="1" x14ac:dyDescent="0.15">
      <c r="B37" s="30">
        <v>27</v>
      </c>
      <c r="C37" s="33"/>
      <c r="D37" s="33"/>
      <c r="E37" s="37"/>
      <c r="F37" s="37" t="s">
        <v>171</v>
      </c>
      <c r="G37" s="37"/>
      <c r="H37" s="37"/>
      <c r="I37" s="37"/>
      <c r="J37" s="37"/>
      <c r="K37" s="64">
        <v>180</v>
      </c>
      <c r="L37" s="69">
        <v>950</v>
      </c>
      <c r="M37" s="65">
        <v>310</v>
      </c>
    </row>
    <row r="38" spans="2:17" ht="13.9" customHeight="1" x14ac:dyDescent="0.15">
      <c r="B38" s="30">
        <v>28</v>
      </c>
      <c r="C38" s="33"/>
      <c r="D38" s="33"/>
      <c r="E38" s="37"/>
      <c r="F38" s="37" t="s">
        <v>145</v>
      </c>
      <c r="G38" s="37"/>
      <c r="H38" s="37"/>
      <c r="I38" s="37"/>
      <c r="J38" s="37"/>
      <c r="K38" s="64"/>
      <c r="L38" s="69"/>
      <c r="M38" s="65">
        <v>5</v>
      </c>
      <c r="O38">
        <f>SUM(K11:K37,P11:P16)</f>
        <v>611</v>
      </c>
      <c r="P38">
        <f>SUM(L11:L37,Q11:Q16)</f>
        <v>1815</v>
      </c>
      <c r="Q38">
        <f>SUM(M11:M37,R11:R16)</f>
        <v>3418</v>
      </c>
    </row>
    <row r="39" spans="2:17" ht="13.9" customHeight="1" x14ac:dyDescent="0.15">
      <c r="B39" s="30">
        <v>29</v>
      </c>
      <c r="C39" s="33"/>
      <c r="D39" s="33"/>
      <c r="E39" s="37"/>
      <c r="F39" s="37" t="s">
        <v>80</v>
      </c>
      <c r="G39" s="37"/>
      <c r="H39" s="37"/>
      <c r="I39" s="37"/>
      <c r="J39" s="37"/>
      <c r="K39" s="64">
        <v>2</v>
      </c>
      <c r="L39" s="69">
        <v>3</v>
      </c>
      <c r="M39" s="65">
        <v>3</v>
      </c>
    </row>
    <row r="40" spans="2:17" ht="13.9" customHeight="1" x14ac:dyDescent="0.15">
      <c r="B40" s="30">
        <v>30</v>
      </c>
      <c r="C40" s="33"/>
      <c r="D40" s="33"/>
      <c r="E40" s="37"/>
      <c r="F40" s="37" t="s">
        <v>146</v>
      </c>
      <c r="G40" s="37"/>
      <c r="H40" s="37"/>
      <c r="I40" s="37"/>
      <c r="J40" s="37"/>
      <c r="K40" s="64">
        <v>40</v>
      </c>
      <c r="L40" s="64">
        <v>40</v>
      </c>
      <c r="M40" s="65" t="s">
        <v>119</v>
      </c>
    </row>
    <row r="41" spans="2:17" ht="13.9" customHeight="1" x14ac:dyDescent="0.15">
      <c r="B41" s="30">
        <v>31</v>
      </c>
      <c r="C41" s="33"/>
      <c r="D41" s="33"/>
      <c r="E41" s="37"/>
      <c r="F41" s="37" t="s">
        <v>173</v>
      </c>
      <c r="G41" s="37"/>
      <c r="H41" s="37"/>
      <c r="I41" s="37"/>
      <c r="J41" s="37"/>
      <c r="K41" s="64"/>
      <c r="L41" s="69"/>
      <c r="M41" s="65">
        <v>80</v>
      </c>
    </row>
    <row r="42" spans="2:17" ht="13.5" customHeight="1" x14ac:dyDescent="0.15">
      <c r="B42" s="30">
        <v>32</v>
      </c>
      <c r="C42" s="33"/>
      <c r="D42" s="33"/>
      <c r="E42" s="37"/>
      <c r="F42" s="37" t="s">
        <v>110</v>
      </c>
      <c r="G42" s="37"/>
      <c r="H42" s="37"/>
      <c r="I42" s="37"/>
      <c r="J42" s="37"/>
      <c r="K42" s="69"/>
      <c r="L42" s="64">
        <v>20</v>
      </c>
      <c r="M42" s="65" t="s">
        <v>119</v>
      </c>
    </row>
    <row r="43" spans="2:17" ht="13.9" customHeight="1" x14ac:dyDescent="0.15">
      <c r="B43" s="30">
        <v>33</v>
      </c>
      <c r="C43" s="33"/>
      <c r="D43" s="33"/>
      <c r="E43" s="37"/>
      <c r="F43" s="37" t="s">
        <v>148</v>
      </c>
      <c r="G43" s="37"/>
      <c r="H43" s="37"/>
      <c r="I43" s="37"/>
      <c r="J43" s="37"/>
      <c r="K43" s="69"/>
      <c r="L43" s="64">
        <v>64</v>
      </c>
      <c r="M43" s="65" t="s">
        <v>119</v>
      </c>
    </row>
    <row r="44" spans="2:17" ht="13.9" customHeight="1" x14ac:dyDescent="0.15">
      <c r="B44" s="30">
        <v>34</v>
      </c>
      <c r="C44" s="33"/>
      <c r="D44" s="33"/>
      <c r="E44" s="37"/>
      <c r="F44" s="37" t="s">
        <v>224</v>
      </c>
      <c r="G44" s="37"/>
      <c r="H44" s="37"/>
      <c r="I44" s="37"/>
      <c r="J44" s="37"/>
      <c r="K44" s="64"/>
      <c r="L44" s="69"/>
      <c r="M44" s="65" t="s">
        <v>119</v>
      </c>
    </row>
    <row r="45" spans="2:17" ht="13.9" customHeight="1" x14ac:dyDescent="0.15">
      <c r="B45" s="30">
        <v>35</v>
      </c>
      <c r="C45" s="33"/>
      <c r="D45" s="33"/>
      <c r="E45" s="37"/>
      <c r="F45" s="37" t="s">
        <v>175</v>
      </c>
      <c r="G45" s="37"/>
      <c r="H45" s="37"/>
      <c r="I45" s="37"/>
      <c r="J45" s="37"/>
      <c r="K45" s="64">
        <v>1675</v>
      </c>
      <c r="L45" s="64">
        <v>2450</v>
      </c>
      <c r="M45" s="65">
        <v>2250</v>
      </c>
    </row>
    <row r="46" spans="2:17" ht="13.9" customHeight="1" x14ac:dyDescent="0.15">
      <c r="B46" s="30">
        <v>36</v>
      </c>
      <c r="C46" s="33"/>
      <c r="D46" s="33"/>
      <c r="E46" s="37"/>
      <c r="F46" s="37" t="s">
        <v>26</v>
      </c>
      <c r="G46" s="37"/>
      <c r="H46" s="37"/>
      <c r="I46" s="37"/>
      <c r="J46" s="37"/>
      <c r="K46" s="64" t="s">
        <v>119</v>
      </c>
      <c r="L46" s="69"/>
      <c r="M46" s="65"/>
    </row>
    <row r="47" spans="2:17" ht="13.9" customHeight="1" x14ac:dyDescent="0.15">
      <c r="B47" s="30">
        <v>37</v>
      </c>
      <c r="C47" s="33"/>
      <c r="D47" s="33"/>
      <c r="E47" s="37"/>
      <c r="F47" s="37" t="s">
        <v>236</v>
      </c>
      <c r="G47" s="37"/>
      <c r="H47" s="37"/>
      <c r="I47" s="37"/>
      <c r="J47" s="37"/>
      <c r="K47" s="64"/>
      <c r="L47" s="69"/>
      <c r="M47" s="65" t="s">
        <v>119</v>
      </c>
    </row>
    <row r="48" spans="2:17" ht="13.9" customHeight="1" x14ac:dyDescent="0.15">
      <c r="B48" s="30">
        <v>38</v>
      </c>
      <c r="C48" s="33"/>
      <c r="D48" s="33"/>
      <c r="E48" s="37"/>
      <c r="F48" s="37" t="s">
        <v>176</v>
      </c>
      <c r="G48" s="37"/>
      <c r="H48" s="37"/>
      <c r="I48" s="37"/>
      <c r="J48" s="37"/>
      <c r="K48" s="64">
        <v>16</v>
      </c>
      <c r="L48" s="69">
        <v>16</v>
      </c>
      <c r="M48" s="65">
        <v>40</v>
      </c>
    </row>
    <row r="49" spans="2:17" ht="13.9" customHeight="1" x14ac:dyDescent="0.15">
      <c r="B49" s="30">
        <v>39</v>
      </c>
      <c r="C49" s="33"/>
      <c r="D49" s="33"/>
      <c r="E49" s="37"/>
      <c r="F49" s="37" t="s">
        <v>113</v>
      </c>
      <c r="G49" s="37"/>
      <c r="H49" s="37"/>
      <c r="I49" s="37"/>
      <c r="J49" s="37"/>
      <c r="K49" s="64">
        <v>70</v>
      </c>
      <c r="L49" s="69" t="s">
        <v>119</v>
      </c>
      <c r="M49" s="65">
        <v>30</v>
      </c>
    </row>
    <row r="50" spans="2:17" ht="13.5" customHeight="1" x14ac:dyDescent="0.15">
      <c r="B50" s="30">
        <v>40</v>
      </c>
      <c r="C50" s="33"/>
      <c r="D50" s="33"/>
      <c r="E50" s="37"/>
      <c r="F50" s="37" t="s">
        <v>179</v>
      </c>
      <c r="G50" s="37"/>
      <c r="H50" s="37"/>
      <c r="I50" s="37"/>
      <c r="J50" s="37"/>
      <c r="K50" s="64"/>
      <c r="L50" s="69">
        <v>2</v>
      </c>
      <c r="M50" s="65" t="s">
        <v>119</v>
      </c>
    </row>
    <row r="51" spans="2:17" ht="13.9" customHeight="1" x14ac:dyDescent="0.15">
      <c r="B51" s="30">
        <v>41</v>
      </c>
      <c r="C51" s="33"/>
      <c r="D51" s="33"/>
      <c r="E51" s="37"/>
      <c r="F51" s="37" t="s">
        <v>235</v>
      </c>
      <c r="G51" s="37"/>
      <c r="H51" s="37"/>
      <c r="I51" s="37"/>
      <c r="J51" s="37"/>
      <c r="K51" s="64" t="s">
        <v>119</v>
      </c>
      <c r="L51" s="69">
        <v>240</v>
      </c>
      <c r="M51" s="65"/>
    </row>
    <row r="52" spans="2:17" ht="13.9" customHeight="1" x14ac:dyDescent="0.15">
      <c r="B52" s="30">
        <v>42</v>
      </c>
      <c r="C52" s="33"/>
      <c r="D52" s="33"/>
      <c r="E52" s="37"/>
      <c r="F52" s="37" t="s">
        <v>27</v>
      </c>
      <c r="G52" s="37"/>
      <c r="H52" s="37"/>
      <c r="I52" s="37"/>
      <c r="J52" s="37"/>
      <c r="K52" s="64">
        <v>330</v>
      </c>
      <c r="L52" s="69">
        <v>550</v>
      </c>
      <c r="M52" s="65">
        <v>320</v>
      </c>
    </row>
    <row r="53" spans="2:17" ht="13.9" customHeight="1" x14ac:dyDescent="0.15">
      <c r="B53" s="30">
        <v>43</v>
      </c>
      <c r="C53" s="32" t="s">
        <v>28</v>
      </c>
      <c r="D53" s="32" t="s">
        <v>29</v>
      </c>
      <c r="E53" s="37"/>
      <c r="F53" s="37" t="s">
        <v>30</v>
      </c>
      <c r="G53" s="37"/>
      <c r="H53" s="37"/>
      <c r="I53" s="37"/>
      <c r="J53" s="37"/>
      <c r="K53" s="64">
        <v>1</v>
      </c>
      <c r="L53" s="69">
        <v>1</v>
      </c>
      <c r="M53" s="65">
        <v>1</v>
      </c>
      <c r="O53">
        <f>COUNTA(K36:K52)</f>
        <v>9</v>
      </c>
      <c r="P53">
        <f>COUNTA(L36:L52)</f>
        <v>12</v>
      </c>
      <c r="Q53">
        <f>COUNTA(M36:M52)</f>
        <v>14</v>
      </c>
    </row>
    <row r="54" spans="2:17" ht="13.9" customHeight="1" x14ac:dyDescent="0.15">
      <c r="B54" s="30">
        <v>44</v>
      </c>
      <c r="C54" s="32" t="s">
        <v>31</v>
      </c>
      <c r="D54" s="32" t="s">
        <v>32</v>
      </c>
      <c r="E54" s="37"/>
      <c r="F54" s="37" t="s">
        <v>154</v>
      </c>
      <c r="G54" s="37"/>
      <c r="H54" s="37"/>
      <c r="I54" s="37"/>
      <c r="J54" s="37"/>
      <c r="K54" s="64"/>
      <c r="L54" s="69"/>
      <c r="M54" s="65">
        <v>1</v>
      </c>
    </row>
    <row r="55" spans="2:17" ht="13.5" customHeight="1" x14ac:dyDescent="0.15">
      <c r="B55" s="30">
        <v>45</v>
      </c>
      <c r="C55" s="33"/>
      <c r="D55" s="33"/>
      <c r="E55" s="37"/>
      <c r="F55" s="37" t="s">
        <v>125</v>
      </c>
      <c r="G55" s="37"/>
      <c r="H55" s="37"/>
      <c r="I55" s="37"/>
      <c r="J55" s="37"/>
      <c r="K55" s="64"/>
      <c r="L55" s="69" t="s">
        <v>119</v>
      </c>
      <c r="M55" s="65"/>
    </row>
    <row r="56" spans="2:17" ht="13.5" customHeight="1" x14ac:dyDescent="0.15">
      <c r="B56" s="30">
        <v>46</v>
      </c>
      <c r="C56" s="33"/>
      <c r="D56" s="33"/>
      <c r="E56" s="37"/>
      <c r="F56" s="37" t="s">
        <v>126</v>
      </c>
      <c r="G56" s="37"/>
      <c r="H56" s="37"/>
      <c r="I56" s="37"/>
      <c r="J56" s="37"/>
      <c r="K56" s="64">
        <v>1</v>
      </c>
      <c r="L56" s="69" t="s">
        <v>119</v>
      </c>
      <c r="M56" s="65">
        <v>2</v>
      </c>
    </row>
    <row r="57" spans="2:17" ht="13.9" customHeight="1" x14ac:dyDescent="0.15">
      <c r="B57" s="30">
        <v>47</v>
      </c>
      <c r="C57" s="33"/>
      <c r="D57" s="33"/>
      <c r="E57" s="37"/>
      <c r="F57" s="37" t="s">
        <v>157</v>
      </c>
      <c r="G57" s="37"/>
      <c r="H57" s="37"/>
      <c r="I57" s="37"/>
      <c r="J57" s="37"/>
      <c r="K57" s="64" t="s">
        <v>119</v>
      </c>
      <c r="L57" s="69" t="s">
        <v>119</v>
      </c>
      <c r="M57" s="65">
        <v>1</v>
      </c>
    </row>
    <row r="58" spans="2:17" ht="13.9" customHeight="1" x14ac:dyDescent="0.15">
      <c r="B58" s="30">
        <v>48</v>
      </c>
      <c r="C58" s="32" t="s">
        <v>33</v>
      </c>
      <c r="D58" s="32" t="s">
        <v>197</v>
      </c>
      <c r="E58" s="37"/>
      <c r="F58" s="37" t="s">
        <v>198</v>
      </c>
      <c r="G58" s="37"/>
      <c r="H58" s="37"/>
      <c r="I58" s="37"/>
      <c r="J58" s="37"/>
      <c r="K58" s="64">
        <v>1</v>
      </c>
      <c r="L58" s="69">
        <v>1</v>
      </c>
      <c r="M58" s="65"/>
    </row>
    <row r="59" spans="2:17" ht="13.9" customHeight="1" x14ac:dyDescent="0.15">
      <c r="B59" s="30">
        <v>49</v>
      </c>
      <c r="C59" s="33"/>
      <c r="D59" s="32" t="s">
        <v>34</v>
      </c>
      <c r="E59" s="37"/>
      <c r="F59" s="37" t="s">
        <v>101</v>
      </c>
      <c r="G59" s="37"/>
      <c r="H59" s="37"/>
      <c r="I59" s="37"/>
      <c r="J59" s="37"/>
      <c r="K59" s="64" t="s">
        <v>119</v>
      </c>
      <c r="L59" s="69"/>
      <c r="M59" s="65"/>
    </row>
    <row r="60" spans="2:17" ht="13.9" customHeight="1" x14ac:dyDescent="0.15">
      <c r="B60" s="30">
        <v>50</v>
      </c>
      <c r="C60" s="33"/>
      <c r="D60" s="32" t="s">
        <v>35</v>
      </c>
      <c r="E60" s="37"/>
      <c r="F60" s="37" t="s">
        <v>199</v>
      </c>
      <c r="G60" s="37"/>
      <c r="H60" s="37"/>
      <c r="I60" s="37"/>
      <c r="J60" s="37"/>
      <c r="K60" s="64"/>
      <c r="L60" s="69"/>
      <c r="M60" s="65" t="s">
        <v>119</v>
      </c>
    </row>
    <row r="61" spans="2:17" ht="13.9" customHeight="1" x14ac:dyDescent="0.15">
      <c r="B61" s="30">
        <v>51</v>
      </c>
      <c r="C61" s="33"/>
      <c r="D61" s="33"/>
      <c r="E61" s="37"/>
      <c r="F61" s="37" t="s">
        <v>158</v>
      </c>
      <c r="G61" s="37"/>
      <c r="H61" s="37"/>
      <c r="I61" s="37"/>
      <c r="J61" s="37"/>
      <c r="K61" s="64" t="s">
        <v>119</v>
      </c>
      <c r="L61" s="69" t="s">
        <v>119</v>
      </c>
      <c r="M61" s="65">
        <v>1</v>
      </c>
    </row>
    <row r="62" spans="2:17" ht="13.9" customHeight="1" x14ac:dyDescent="0.15">
      <c r="B62" s="30">
        <v>52</v>
      </c>
      <c r="C62" s="33"/>
      <c r="D62" s="33"/>
      <c r="E62" s="37"/>
      <c r="F62" s="37" t="s">
        <v>36</v>
      </c>
      <c r="G62" s="37"/>
      <c r="H62" s="37"/>
      <c r="I62" s="37"/>
      <c r="J62" s="37"/>
      <c r="K62" s="64">
        <v>20</v>
      </c>
      <c r="L62" s="69">
        <v>10</v>
      </c>
      <c r="M62" s="65">
        <v>10</v>
      </c>
    </row>
    <row r="63" spans="2:17" ht="13.9" customHeight="1" x14ac:dyDescent="0.15">
      <c r="B63" s="30">
        <v>53</v>
      </c>
      <c r="C63" s="34"/>
      <c r="D63" s="40" t="s">
        <v>37</v>
      </c>
      <c r="E63" s="37"/>
      <c r="F63" s="37" t="s">
        <v>38</v>
      </c>
      <c r="G63" s="37"/>
      <c r="H63" s="37"/>
      <c r="I63" s="37"/>
      <c r="J63" s="37"/>
      <c r="K63" s="64">
        <v>10</v>
      </c>
      <c r="L63" s="64" t="s">
        <v>119</v>
      </c>
      <c r="M63" s="65"/>
    </row>
    <row r="64" spans="2:17" ht="13.9" customHeight="1" x14ac:dyDescent="0.15">
      <c r="B64" s="30">
        <v>54</v>
      </c>
      <c r="C64" s="124" t="s">
        <v>41</v>
      </c>
      <c r="D64" s="125"/>
      <c r="E64" s="37"/>
      <c r="F64" s="37" t="s">
        <v>42</v>
      </c>
      <c r="G64" s="37"/>
      <c r="H64" s="37"/>
      <c r="I64" s="37"/>
      <c r="J64" s="37"/>
      <c r="K64" s="64">
        <v>75</v>
      </c>
      <c r="L64" s="69">
        <v>75</v>
      </c>
      <c r="M64" s="65">
        <v>175</v>
      </c>
    </row>
    <row r="65" spans="2:17" ht="13.9" customHeight="1" x14ac:dyDescent="0.15">
      <c r="B65" s="30">
        <v>55</v>
      </c>
      <c r="C65" s="35"/>
      <c r="D65" s="36"/>
      <c r="E65" s="37"/>
      <c r="F65" s="37" t="s">
        <v>43</v>
      </c>
      <c r="G65" s="37"/>
      <c r="H65" s="37"/>
      <c r="I65" s="37"/>
      <c r="J65" s="37"/>
      <c r="K65" s="64">
        <v>50</v>
      </c>
      <c r="L65" s="69"/>
      <c r="M65" s="65"/>
    </row>
    <row r="66" spans="2:17" ht="13.5" customHeight="1" thickBot="1" x14ac:dyDescent="0.2">
      <c r="B66" s="30">
        <v>56</v>
      </c>
      <c r="C66" s="35"/>
      <c r="D66" s="36"/>
      <c r="E66" s="37"/>
      <c r="F66" s="37" t="s">
        <v>44</v>
      </c>
      <c r="G66" s="37"/>
      <c r="H66" s="37"/>
      <c r="I66" s="37"/>
      <c r="J66" s="37"/>
      <c r="K66" s="64">
        <v>25</v>
      </c>
      <c r="L66" s="69">
        <v>50</v>
      </c>
      <c r="M66" s="65" t="s">
        <v>119</v>
      </c>
    </row>
    <row r="67" spans="2:17" ht="13.9" customHeight="1" x14ac:dyDescent="0.15">
      <c r="B67" s="66"/>
      <c r="C67" s="67"/>
      <c r="D67" s="67"/>
      <c r="E67" s="68"/>
      <c r="F67" s="68"/>
      <c r="G67" s="68"/>
      <c r="H67" s="68"/>
      <c r="I67" s="68"/>
      <c r="J67" s="68"/>
      <c r="K67" s="68"/>
      <c r="L67" s="68"/>
      <c r="M67" s="68"/>
      <c r="O67">
        <f>COUNTA(K$11:K$66)</f>
        <v>40</v>
      </c>
      <c r="P67">
        <f>COUNTA(L$11:L$66)</f>
        <v>42</v>
      </c>
      <c r="Q67">
        <f>COUNTA(M$11:M$66)</f>
        <v>42</v>
      </c>
    </row>
    <row r="68" spans="2:17" ht="18" customHeight="1" x14ac:dyDescent="0.15">
      <c r="O68" s="95">
        <f>SUM(K$17:K$66,P$11:P$16)</f>
        <v>2927</v>
      </c>
      <c r="P68" s="95">
        <f>SUM(L$17:L$66,Q$11:Q$16)</f>
        <v>5337</v>
      </c>
      <c r="Q68" s="95">
        <f>SUM(M$17:M$66,R$11:R$16)</f>
        <v>6337</v>
      </c>
    </row>
    <row r="69" spans="2:17" ht="18" customHeight="1" x14ac:dyDescent="0.15">
      <c r="B69" s="18"/>
    </row>
    <row r="70" spans="2:17" ht="9" customHeight="1" thickBot="1" x14ac:dyDescent="0.2"/>
    <row r="71" spans="2:17" ht="18" customHeight="1" x14ac:dyDescent="0.15">
      <c r="B71" s="1"/>
      <c r="C71" s="2"/>
      <c r="D71" s="121" t="s">
        <v>1</v>
      </c>
      <c r="E71" s="121"/>
      <c r="F71" s="121"/>
      <c r="G71" s="121"/>
      <c r="H71" s="2"/>
      <c r="I71" s="2"/>
      <c r="J71" s="3"/>
      <c r="K71" s="71" t="s">
        <v>70</v>
      </c>
      <c r="L71" s="81" t="s">
        <v>72</v>
      </c>
      <c r="M71" s="90" t="s">
        <v>73</v>
      </c>
    </row>
    <row r="72" spans="2:17" ht="18" customHeight="1" thickBot="1" x14ac:dyDescent="0.2">
      <c r="B72" s="6"/>
      <c r="C72" s="7"/>
      <c r="D72" s="126" t="s">
        <v>2</v>
      </c>
      <c r="E72" s="126"/>
      <c r="F72" s="126"/>
      <c r="G72" s="126"/>
      <c r="H72" s="7"/>
      <c r="I72" s="7"/>
      <c r="J72" s="8"/>
      <c r="K72" s="107" t="str">
        <f>K5</f>
        <v>2023.5.19</v>
      </c>
      <c r="L72" s="108" t="str">
        <f>K72</f>
        <v>2023.5.19</v>
      </c>
      <c r="M72" s="109" t="str">
        <f>K72</f>
        <v>2023.5.19</v>
      </c>
    </row>
    <row r="73" spans="2:17" ht="19.899999999999999" customHeight="1" thickTop="1" x14ac:dyDescent="0.15">
      <c r="B73" s="127" t="s">
        <v>46</v>
      </c>
      <c r="C73" s="128"/>
      <c r="D73" s="128"/>
      <c r="E73" s="128"/>
      <c r="F73" s="128"/>
      <c r="G73" s="128"/>
      <c r="H73" s="128"/>
      <c r="I73" s="128"/>
      <c r="J73" s="29"/>
      <c r="K73" s="75">
        <f>SUM(K74:K82)</f>
        <v>2927</v>
      </c>
      <c r="L73" s="75">
        <f>SUM(L74:L82)</f>
        <v>5337</v>
      </c>
      <c r="M73" s="93">
        <f>SUM(M74:M82)</f>
        <v>6337</v>
      </c>
    </row>
    <row r="74" spans="2:17" ht="13.9" customHeight="1" x14ac:dyDescent="0.15">
      <c r="B74" s="129" t="s">
        <v>47</v>
      </c>
      <c r="C74" s="130"/>
      <c r="D74" s="131"/>
      <c r="E74" s="43"/>
      <c r="F74" s="15"/>
      <c r="G74" s="119" t="s">
        <v>13</v>
      </c>
      <c r="H74" s="119"/>
      <c r="I74" s="15"/>
      <c r="J74" s="16"/>
      <c r="K74" s="38">
        <f>SUM(P$11:P$16)</f>
        <v>46</v>
      </c>
      <c r="L74" s="20">
        <f>SUM(Q$11:Q$16)</f>
        <v>154</v>
      </c>
      <c r="M74" s="39">
        <f>SUM(R$11:R$16)</f>
        <v>1283</v>
      </c>
    </row>
    <row r="75" spans="2:17" ht="13.9" customHeight="1" x14ac:dyDescent="0.15">
      <c r="B75" s="17"/>
      <c r="C75" s="18"/>
      <c r="D75" s="19"/>
      <c r="E75" s="20"/>
      <c r="F75" s="37"/>
      <c r="G75" s="119" t="s">
        <v>67</v>
      </c>
      <c r="H75" s="119"/>
      <c r="I75" s="112"/>
      <c r="J75" s="44"/>
      <c r="K75" s="38">
        <f>SUM(K$17)</f>
        <v>50</v>
      </c>
      <c r="L75" s="20">
        <f>SUM(L$17)</f>
        <v>125</v>
      </c>
      <c r="M75" s="39">
        <f>SUM(M$17)</f>
        <v>1500</v>
      </c>
      <c r="O75">
        <f>COUNTA(K$11:K$66)</f>
        <v>40</v>
      </c>
      <c r="P75">
        <f>COUNTA(L$11:L$66)</f>
        <v>42</v>
      </c>
      <c r="Q75">
        <f>COUNTA(M$11:M$66)</f>
        <v>42</v>
      </c>
    </row>
    <row r="76" spans="2:17" ht="13.9" customHeight="1" x14ac:dyDescent="0.15">
      <c r="B76" s="17"/>
      <c r="C76" s="18"/>
      <c r="D76" s="19"/>
      <c r="E76" s="20"/>
      <c r="F76" s="37"/>
      <c r="G76" s="119" t="s">
        <v>24</v>
      </c>
      <c r="H76" s="119"/>
      <c r="I76" s="15"/>
      <c r="J76" s="16"/>
      <c r="K76" s="38">
        <f>SUM(K$18:K$19)</f>
        <v>5</v>
      </c>
      <c r="L76" s="20">
        <f>SUM(L$18:L$19)</f>
        <v>12</v>
      </c>
      <c r="M76" s="39">
        <f>SUM(M$18:M$19)</f>
        <v>19</v>
      </c>
      <c r="O76" s="95">
        <f>SUM(K$17:K$66,P$11:P$16)</f>
        <v>2927</v>
      </c>
      <c r="P76" s="95">
        <f>SUM(L$17:L$66,Q$11:Q$16)</f>
        <v>5337</v>
      </c>
      <c r="Q76" s="95">
        <f>SUM(M$17:M$66,R$11:R$16)</f>
        <v>6337</v>
      </c>
    </row>
    <row r="77" spans="2:17" ht="13.9" customHeight="1" x14ac:dyDescent="0.15">
      <c r="B77" s="17"/>
      <c r="C77" s="18"/>
      <c r="D77" s="19"/>
      <c r="E77" s="20"/>
      <c r="F77" s="37"/>
      <c r="G77" s="119" t="s">
        <v>15</v>
      </c>
      <c r="H77" s="119"/>
      <c r="I77" s="15"/>
      <c r="J77" s="16"/>
      <c r="K77" s="38">
        <f>SUM(K$20:K$21)</f>
        <v>50</v>
      </c>
      <c r="L77" s="20">
        <f>SUM(L$20:L$21)</f>
        <v>20</v>
      </c>
      <c r="M77" s="39">
        <f>SUM(M$20:M$21)</f>
        <v>5</v>
      </c>
    </row>
    <row r="78" spans="2:17" ht="13.9" customHeight="1" x14ac:dyDescent="0.15">
      <c r="B78" s="17"/>
      <c r="C78" s="18"/>
      <c r="D78" s="19"/>
      <c r="E78" s="20"/>
      <c r="F78" s="37"/>
      <c r="G78" s="119" t="s">
        <v>16</v>
      </c>
      <c r="H78" s="119"/>
      <c r="I78" s="15"/>
      <c r="J78" s="16"/>
      <c r="K78" s="38">
        <f>SUM(K$23:K$34)</f>
        <v>230</v>
      </c>
      <c r="L78" s="20">
        <f>SUM(L$23:L$34)</f>
        <v>468</v>
      </c>
      <c r="M78" s="39">
        <f>SUM(M$23:M$34)</f>
        <v>230</v>
      </c>
    </row>
    <row r="79" spans="2:17" ht="13.9" customHeight="1" x14ac:dyDescent="0.15">
      <c r="B79" s="17"/>
      <c r="C79" s="18"/>
      <c r="D79" s="19"/>
      <c r="E79" s="20"/>
      <c r="F79" s="37"/>
      <c r="G79" s="119" t="s">
        <v>65</v>
      </c>
      <c r="H79" s="119"/>
      <c r="I79" s="15"/>
      <c r="J79" s="16"/>
      <c r="K79" s="38">
        <f>SUM(K$35:K$35)</f>
        <v>50</v>
      </c>
      <c r="L79" s="20">
        <f>SUM(L$35:L$35)</f>
        <v>85</v>
      </c>
      <c r="M79" s="39">
        <f>SUM(M$35:M$35)</f>
        <v>70</v>
      </c>
    </row>
    <row r="80" spans="2:17" ht="13.9" customHeight="1" x14ac:dyDescent="0.15">
      <c r="B80" s="17"/>
      <c r="C80" s="18"/>
      <c r="D80" s="19"/>
      <c r="E80" s="20"/>
      <c r="F80" s="37"/>
      <c r="G80" s="119" t="s">
        <v>102</v>
      </c>
      <c r="H80" s="119"/>
      <c r="I80" s="15"/>
      <c r="J80" s="16"/>
      <c r="K80" s="38">
        <f>SUM(K$36:K$52)</f>
        <v>2313</v>
      </c>
      <c r="L80" s="20">
        <f>SUM(L$36:L$52)</f>
        <v>4335</v>
      </c>
      <c r="M80" s="39">
        <f>SUM(M$36:M$52)</f>
        <v>3038</v>
      </c>
    </row>
    <row r="81" spans="2:14" ht="13.9" customHeight="1" x14ac:dyDescent="0.15">
      <c r="B81" s="17"/>
      <c r="C81" s="18"/>
      <c r="D81" s="19"/>
      <c r="E81" s="20"/>
      <c r="F81" s="37"/>
      <c r="G81" s="119" t="s">
        <v>48</v>
      </c>
      <c r="H81" s="119"/>
      <c r="I81" s="15"/>
      <c r="J81" s="16"/>
      <c r="K81" s="38">
        <f>SUM(K$22:K$22,K$64:K$65)</f>
        <v>125</v>
      </c>
      <c r="L81" s="20">
        <f>SUM(L$22:L$22,L$64:L$65)</f>
        <v>76</v>
      </c>
      <c r="M81" s="39">
        <f>SUM(M$22:M$22,M$64:M$65)</f>
        <v>176</v>
      </c>
    </row>
    <row r="82" spans="2:14" ht="13.9" customHeight="1" thickBot="1" x14ac:dyDescent="0.2">
      <c r="B82" s="21"/>
      <c r="C82" s="22"/>
      <c r="D82" s="23"/>
      <c r="E82" s="45"/>
      <c r="F82" s="10"/>
      <c r="G82" s="120" t="s">
        <v>45</v>
      </c>
      <c r="H82" s="120"/>
      <c r="I82" s="46"/>
      <c r="J82" s="47"/>
      <c r="K82" s="41">
        <f>SUM(K$53:K$63,K$66)</f>
        <v>58</v>
      </c>
      <c r="L82" s="45">
        <f>SUM(L$53:L$63,L$66)</f>
        <v>62</v>
      </c>
      <c r="M82" s="42">
        <f>SUM(M$53:M$63,M$66)</f>
        <v>16</v>
      </c>
    </row>
    <row r="83" spans="2:14" ht="18" customHeight="1" thickTop="1" x14ac:dyDescent="0.15">
      <c r="B83" s="132" t="s">
        <v>49</v>
      </c>
      <c r="C83" s="133"/>
      <c r="D83" s="134"/>
      <c r="E83" s="53"/>
      <c r="F83" s="113"/>
      <c r="G83" s="135" t="s">
        <v>50</v>
      </c>
      <c r="H83" s="135"/>
      <c r="I83" s="113"/>
      <c r="J83" s="114"/>
      <c r="K83" s="76" t="s">
        <v>51</v>
      </c>
      <c r="L83" s="84"/>
      <c r="M83" s="94"/>
    </row>
    <row r="84" spans="2:14" ht="18" customHeight="1" x14ac:dyDescent="0.15">
      <c r="B84" s="50"/>
      <c r="C84" s="51"/>
      <c r="D84" s="51"/>
      <c r="E84" s="48"/>
      <c r="F84" s="49"/>
      <c r="G84" s="31"/>
      <c r="H84" s="31"/>
      <c r="I84" s="49"/>
      <c r="J84" s="52"/>
      <c r="K84" s="77" t="s">
        <v>52</v>
      </c>
      <c r="L84" s="85"/>
      <c r="M84" s="88"/>
    </row>
    <row r="85" spans="2:14" ht="18" customHeight="1" x14ac:dyDescent="0.15">
      <c r="B85" s="17"/>
      <c r="C85" s="18"/>
      <c r="D85" s="18"/>
      <c r="E85" s="54"/>
      <c r="F85" s="7"/>
      <c r="G85" s="126" t="s">
        <v>53</v>
      </c>
      <c r="H85" s="126"/>
      <c r="I85" s="111"/>
      <c r="J85" s="115"/>
      <c r="K85" s="78" t="s">
        <v>54</v>
      </c>
      <c r="L85" s="86"/>
      <c r="M85" s="86"/>
    </row>
    <row r="86" spans="2:14" ht="18" customHeight="1" x14ac:dyDescent="0.15">
      <c r="B86" s="17"/>
      <c r="C86" s="18"/>
      <c r="D86" s="18"/>
      <c r="E86" s="55"/>
      <c r="F86" s="18"/>
      <c r="G86" s="56"/>
      <c r="H86" s="56"/>
      <c r="I86" s="51"/>
      <c r="J86" s="57"/>
      <c r="K86" s="79" t="s">
        <v>103</v>
      </c>
      <c r="L86" s="87"/>
      <c r="M86" s="87"/>
    </row>
    <row r="87" spans="2:14" ht="18" customHeight="1" x14ac:dyDescent="0.15">
      <c r="B87" s="17"/>
      <c r="C87" s="18"/>
      <c r="D87" s="18"/>
      <c r="E87" s="55"/>
      <c r="F87" s="18"/>
      <c r="G87" s="56"/>
      <c r="H87" s="56"/>
      <c r="I87" s="51"/>
      <c r="J87" s="57"/>
      <c r="K87" s="77" t="s">
        <v>78</v>
      </c>
      <c r="L87" s="85"/>
      <c r="M87" s="88"/>
    </row>
    <row r="88" spans="2:14" ht="18" customHeight="1" x14ac:dyDescent="0.15">
      <c r="B88" s="17"/>
      <c r="C88" s="18"/>
      <c r="D88" s="18"/>
      <c r="E88" s="54"/>
      <c r="F88" s="7"/>
      <c r="G88" s="126" t="s">
        <v>55</v>
      </c>
      <c r="H88" s="126"/>
      <c r="I88" s="111"/>
      <c r="J88" s="115"/>
      <c r="K88" s="78" t="s">
        <v>79</v>
      </c>
      <c r="L88" s="86"/>
      <c r="M88" s="86"/>
    </row>
    <row r="89" spans="2:14" ht="18" customHeight="1" x14ac:dyDescent="0.15">
      <c r="B89" s="17"/>
      <c r="C89" s="18"/>
      <c r="D89" s="18"/>
      <c r="E89" s="55"/>
      <c r="F89" s="18"/>
      <c r="G89" s="56"/>
      <c r="H89" s="56"/>
      <c r="I89" s="51"/>
      <c r="J89" s="57"/>
      <c r="K89" s="79" t="s">
        <v>104</v>
      </c>
      <c r="L89" s="87"/>
      <c r="M89" s="87"/>
    </row>
    <row r="90" spans="2:14" ht="18" customHeight="1" x14ac:dyDescent="0.15">
      <c r="B90" s="17"/>
      <c r="C90" s="18"/>
      <c r="D90" s="18"/>
      <c r="E90" s="55"/>
      <c r="F90" s="18"/>
      <c r="G90" s="56"/>
      <c r="H90" s="56"/>
      <c r="I90" s="51"/>
      <c r="J90" s="57"/>
      <c r="K90" s="79" t="s">
        <v>105</v>
      </c>
      <c r="L90" s="87"/>
      <c r="M90" s="87"/>
    </row>
    <row r="91" spans="2:14" ht="18" customHeight="1" x14ac:dyDescent="0.15">
      <c r="B91" s="17"/>
      <c r="C91" s="18"/>
      <c r="D91" s="18"/>
      <c r="E91" s="12"/>
      <c r="F91" s="13"/>
      <c r="G91" s="31"/>
      <c r="H91" s="31"/>
      <c r="I91" s="49"/>
      <c r="J91" s="52"/>
      <c r="K91" s="79" t="s">
        <v>104</v>
      </c>
      <c r="L91" s="88"/>
      <c r="M91" s="88"/>
    </row>
    <row r="92" spans="2:14" ht="18" customHeight="1" x14ac:dyDescent="0.15">
      <c r="B92" s="24"/>
      <c r="C92" s="13"/>
      <c r="D92" s="13"/>
      <c r="E92" s="20"/>
      <c r="F92" s="37"/>
      <c r="G92" s="119" t="s">
        <v>56</v>
      </c>
      <c r="H92" s="119"/>
      <c r="I92" s="15"/>
      <c r="J92" s="16"/>
      <c r="K92" s="70" t="s">
        <v>127</v>
      </c>
      <c r="L92" s="99"/>
      <c r="M92" s="89"/>
    </row>
    <row r="93" spans="2:14" ht="18" customHeight="1" x14ac:dyDescent="0.15">
      <c r="B93" s="129" t="s">
        <v>57</v>
      </c>
      <c r="C93" s="130"/>
      <c r="D93" s="130"/>
      <c r="E93" s="7"/>
      <c r="F93" s="7"/>
      <c r="G93" s="7"/>
      <c r="H93" s="7"/>
      <c r="I93" s="7"/>
      <c r="J93" s="7"/>
      <c r="K93" s="7"/>
      <c r="L93" s="7"/>
      <c r="M93" s="7"/>
      <c r="N93" s="17"/>
    </row>
    <row r="94" spans="2:14" ht="14.1" customHeight="1" x14ac:dyDescent="0.15">
      <c r="B94" s="58"/>
      <c r="C94" s="59" t="s">
        <v>58</v>
      </c>
      <c r="D94" s="60"/>
      <c r="E94" s="59"/>
      <c r="F94" s="59"/>
      <c r="G94" s="59"/>
      <c r="H94" s="59"/>
      <c r="I94" s="59"/>
      <c r="J94" s="59"/>
      <c r="K94" s="59"/>
      <c r="L94" s="59"/>
      <c r="M94" s="59"/>
      <c r="N94" s="61"/>
    </row>
    <row r="95" spans="2:14" ht="14.1" customHeight="1" x14ac:dyDescent="0.15">
      <c r="B95" s="58"/>
      <c r="C95" s="59" t="s">
        <v>59</v>
      </c>
      <c r="D95" s="60"/>
      <c r="E95" s="59"/>
      <c r="F95" s="59"/>
      <c r="G95" s="59"/>
      <c r="H95" s="59"/>
      <c r="I95" s="59"/>
      <c r="J95" s="59"/>
      <c r="K95" s="59"/>
      <c r="L95" s="59"/>
      <c r="M95" s="59"/>
      <c r="N95" s="61"/>
    </row>
    <row r="96" spans="2:14" ht="14.1" customHeight="1" x14ac:dyDescent="0.15">
      <c r="B96" s="58"/>
      <c r="C96" s="59" t="s">
        <v>60</v>
      </c>
      <c r="D96" s="60"/>
      <c r="E96" s="59"/>
      <c r="F96" s="59"/>
      <c r="G96" s="59"/>
      <c r="H96" s="59"/>
      <c r="I96" s="59"/>
      <c r="J96" s="59"/>
      <c r="K96" s="59"/>
      <c r="L96" s="59"/>
      <c r="M96" s="59"/>
      <c r="N96" s="61"/>
    </row>
    <row r="97" spans="2:14" ht="14.1" customHeight="1" x14ac:dyDescent="0.15">
      <c r="B97" s="58"/>
      <c r="C97" s="59" t="s">
        <v>86</v>
      </c>
      <c r="D97" s="60"/>
      <c r="E97" s="59"/>
      <c r="F97" s="59"/>
      <c r="G97" s="59"/>
      <c r="H97" s="59"/>
      <c r="I97" s="59"/>
      <c r="J97" s="59"/>
      <c r="K97" s="59"/>
      <c r="L97" s="59"/>
      <c r="M97" s="59"/>
      <c r="N97" s="61"/>
    </row>
    <row r="98" spans="2:14" ht="14.1" customHeight="1" x14ac:dyDescent="0.15">
      <c r="B98" s="58"/>
      <c r="C98" s="59" t="s">
        <v>106</v>
      </c>
      <c r="D98" s="60"/>
      <c r="E98" s="59"/>
      <c r="F98" s="59"/>
      <c r="G98" s="59"/>
      <c r="H98" s="59"/>
      <c r="I98" s="59"/>
      <c r="J98" s="59"/>
      <c r="K98" s="59"/>
      <c r="L98" s="59"/>
      <c r="M98" s="59"/>
      <c r="N98" s="61"/>
    </row>
    <row r="99" spans="2:14" ht="14.1" customHeight="1" x14ac:dyDescent="0.15">
      <c r="B99" s="61"/>
      <c r="C99" s="59" t="s">
        <v>85</v>
      </c>
      <c r="D99" s="59"/>
      <c r="E99" s="59"/>
      <c r="F99" s="59"/>
      <c r="G99" s="59"/>
      <c r="H99" s="59"/>
      <c r="I99" s="59"/>
      <c r="J99" s="59"/>
      <c r="K99" s="59"/>
      <c r="L99" s="59"/>
      <c r="M99" s="59"/>
      <c r="N99" s="61"/>
    </row>
    <row r="100" spans="2:14" ht="14.1" customHeight="1" x14ac:dyDescent="0.15">
      <c r="B100" s="61"/>
      <c r="C100" s="59" t="s">
        <v>84</v>
      </c>
      <c r="D100" s="59"/>
      <c r="E100" s="59"/>
      <c r="F100" s="59"/>
      <c r="G100" s="59"/>
      <c r="H100" s="59"/>
      <c r="I100" s="59"/>
      <c r="J100" s="59"/>
      <c r="K100" s="59"/>
      <c r="L100" s="59"/>
      <c r="M100" s="59"/>
      <c r="N100" s="61"/>
    </row>
    <row r="101" spans="2:14" ht="14.1" customHeight="1" x14ac:dyDescent="0.15">
      <c r="B101" s="61"/>
      <c r="C101" s="59" t="s">
        <v>81</v>
      </c>
      <c r="D101" s="59"/>
      <c r="E101" s="59"/>
      <c r="F101" s="59"/>
      <c r="G101" s="59"/>
      <c r="H101" s="59"/>
      <c r="I101" s="59"/>
      <c r="J101" s="59"/>
      <c r="K101" s="59"/>
      <c r="L101" s="59"/>
      <c r="M101" s="59"/>
      <c r="N101" s="61"/>
    </row>
    <row r="102" spans="2:14" ht="14.1" customHeight="1" x14ac:dyDescent="0.15">
      <c r="B102" s="61"/>
      <c r="C102" s="59" t="s">
        <v>82</v>
      </c>
      <c r="D102" s="59"/>
      <c r="E102" s="59"/>
      <c r="F102" s="59"/>
      <c r="G102" s="59"/>
      <c r="H102" s="59"/>
      <c r="I102" s="59"/>
      <c r="J102" s="59"/>
      <c r="K102" s="59"/>
      <c r="L102" s="59"/>
      <c r="M102" s="59"/>
      <c r="N102" s="61"/>
    </row>
    <row r="103" spans="2:14" ht="14.1" customHeight="1" x14ac:dyDescent="0.15">
      <c r="B103" s="61"/>
      <c r="C103" s="59" t="s">
        <v>107</v>
      </c>
      <c r="D103" s="59"/>
      <c r="E103" s="59"/>
      <c r="F103" s="59"/>
      <c r="G103" s="59"/>
      <c r="H103" s="59"/>
      <c r="I103" s="59"/>
      <c r="J103" s="59"/>
      <c r="K103" s="59"/>
      <c r="L103" s="59"/>
      <c r="M103" s="59"/>
      <c r="N103" s="61"/>
    </row>
    <row r="104" spans="2:14" ht="14.1" customHeight="1" x14ac:dyDescent="0.15">
      <c r="B104" s="61"/>
      <c r="C104" s="59" t="s">
        <v>87</v>
      </c>
      <c r="D104" s="59"/>
      <c r="E104" s="59"/>
      <c r="F104" s="59"/>
      <c r="G104" s="59"/>
      <c r="H104" s="59"/>
      <c r="I104" s="59"/>
      <c r="J104" s="59"/>
      <c r="K104" s="59"/>
      <c r="L104" s="59"/>
      <c r="M104" s="59"/>
      <c r="N104" s="61"/>
    </row>
    <row r="105" spans="2:14" ht="14.1" customHeight="1" x14ac:dyDescent="0.15">
      <c r="B105" s="61"/>
      <c r="C105" s="59" t="s">
        <v>88</v>
      </c>
      <c r="D105" s="59"/>
      <c r="E105" s="59"/>
      <c r="F105" s="59"/>
      <c r="G105" s="59"/>
      <c r="H105" s="59"/>
      <c r="I105" s="59"/>
      <c r="J105" s="59"/>
      <c r="K105" s="59"/>
      <c r="L105" s="59"/>
      <c r="M105" s="59"/>
      <c r="N105" s="61"/>
    </row>
    <row r="106" spans="2:14" ht="14.1" customHeight="1" x14ac:dyDescent="0.15">
      <c r="B106" s="61"/>
      <c r="C106" s="59" t="s">
        <v>89</v>
      </c>
      <c r="D106" s="59"/>
      <c r="E106" s="59"/>
      <c r="F106" s="59"/>
      <c r="G106" s="59"/>
      <c r="H106" s="59"/>
      <c r="I106" s="59"/>
      <c r="J106" s="59"/>
      <c r="K106" s="59"/>
      <c r="L106" s="59"/>
      <c r="M106" s="59"/>
      <c r="N106" s="61"/>
    </row>
    <row r="107" spans="2:14" ht="14.1" customHeight="1" x14ac:dyDescent="0.15">
      <c r="B107" s="61"/>
      <c r="C107" s="59" t="s">
        <v>90</v>
      </c>
      <c r="D107" s="59"/>
      <c r="E107" s="59"/>
      <c r="F107" s="59"/>
      <c r="G107" s="59"/>
      <c r="H107" s="59"/>
      <c r="I107" s="59"/>
      <c r="J107" s="59"/>
      <c r="K107" s="59"/>
      <c r="L107" s="59"/>
      <c r="M107" s="59"/>
      <c r="N107" s="61"/>
    </row>
    <row r="108" spans="2:14" ht="18" customHeight="1" x14ac:dyDescent="0.15">
      <c r="B108" s="61"/>
      <c r="C108" s="59" t="s">
        <v>108</v>
      </c>
      <c r="D108" s="59"/>
      <c r="E108" s="59"/>
      <c r="F108" s="59"/>
      <c r="G108" s="59"/>
      <c r="H108" s="59"/>
      <c r="I108" s="59"/>
      <c r="J108" s="59"/>
      <c r="K108" s="59"/>
      <c r="L108" s="59"/>
      <c r="M108" s="59"/>
      <c r="N108" s="61"/>
    </row>
    <row r="109" spans="2:14" x14ac:dyDescent="0.15">
      <c r="B109" s="61"/>
      <c r="C109" s="59" t="s">
        <v>109</v>
      </c>
      <c r="D109" s="59"/>
      <c r="E109" s="59"/>
      <c r="F109" s="59"/>
      <c r="G109" s="59"/>
      <c r="H109" s="59"/>
      <c r="I109" s="59"/>
      <c r="J109" s="59"/>
      <c r="K109" s="59"/>
      <c r="L109" s="59"/>
      <c r="M109" s="59"/>
      <c r="N109" s="61"/>
    </row>
    <row r="110" spans="2:14" x14ac:dyDescent="0.15">
      <c r="B110" s="61"/>
      <c r="C110" s="59" t="s">
        <v>91</v>
      </c>
      <c r="D110" s="59"/>
      <c r="E110" s="59"/>
      <c r="F110" s="59"/>
      <c r="G110" s="59"/>
      <c r="H110" s="59"/>
      <c r="I110" s="59"/>
      <c r="J110" s="59"/>
      <c r="K110" s="59"/>
      <c r="L110" s="59"/>
      <c r="M110" s="59"/>
      <c r="N110" s="61"/>
    </row>
    <row r="111" spans="2:14" ht="14.1" customHeight="1" x14ac:dyDescent="0.15">
      <c r="B111" s="61"/>
      <c r="C111" s="59" t="s">
        <v>83</v>
      </c>
      <c r="D111" s="59"/>
      <c r="E111" s="59"/>
      <c r="F111" s="59"/>
      <c r="G111" s="59"/>
      <c r="H111" s="59"/>
      <c r="I111" s="59"/>
      <c r="J111" s="59"/>
      <c r="K111" s="59"/>
      <c r="L111" s="59"/>
      <c r="M111" s="59"/>
      <c r="N111" s="61"/>
    </row>
    <row r="112" spans="2:14" x14ac:dyDescent="0.15">
      <c r="B112" s="96"/>
      <c r="C112" s="59" t="s">
        <v>92</v>
      </c>
      <c r="N112" s="96"/>
    </row>
    <row r="113" spans="2:14" x14ac:dyDescent="0.15">
      <c r="B113" s="61"/>
      <c r="C113" s="59" t="s">
        <v>69</v>
      </c>
      <c r="D113" s="59"/>
      <c r="E113" s="59"/>
      <c r="F113" s="59"/>
      <c r="G113" s="59"/>
      <c r="H113" s="59"/>
      <c r="I113" s="59"/>
      <c r="J113" s="59"/>
      <c r="K113" s="59"/>
      <c r="L113" s="59"/>
      <c r="M113" s="59"/>
      <c r="N113" s="61"/>
    </row>
    <row r="114" spans="2:14" x14ac:dyDescent="0.15">
      <c r="B114" s="61"/>
      <c r="C114" s="59" t="s">
        <v>61</v>
      </c>
      <c r="D114" s="59"/>
      <c r="E114" s="59"/>
      <c r="F114" s="59"/>
      <c r="G114" s="59"/>
      <c r="H114" s="59"/>
      <c r="I114" s="59"/>
      <c r="J114" s="59"/>
      <c r="K114" s="59"/>
      <c r="L114" s="59"/>
      <c r="M114" s="59"/>
      <c r="N114" s="61"/>
    </row>
    <row r="115" spans="2:14" x14ac:dyDescent="0.15">
      <c r="B115" s="96"/>
      <c r="C115" s="59" t="s">
        <v>93</v>
      </c>
      <c r="N115" s="96"/>
    </row>
    <row r="116" spans="2:14" x14ac:dyDescent="0.15">
      <c r="B116" s="96"/>
      <c r="C116" s="59" t="s">
        <v>116</v>
      </c>
      <c r="N116" s="96"/>
    </row>
    <row r="117" spans="2:14" ht="14.25" thickBot="1" x14ac:dyDescent="0.2">
      <c r="B117" s="97"/>
      <c r="C117" s="80" t="s">
        <v>94</v>
      </c>
      <c r="D117" s="98"/>
      <c r="E117" s="98"/>
      <c r="F117" s="98"/>
      <c r="G117" s="98"/>
      <c r="H117" s="98"/>
      <c r="I117" s="98"/>
      <c r="J117" s="98"/>
      <c r="K117" s="98"/>
      <c r="L117" s="98"/>
      <c r="M117" s="98"/>
      <c r="N117" s="96"/>
    </row>
  </sheetData>
  <mergeCells count="27">
    <mergeCell ref="D4:G4"/>
    <mergeCell ref="D5:G5"/>
    <mergeCell ref="D6:G6"/>
    <mergeCell ref="D7:F7"/>
    <mergeCell ref="D8:F8"/>
    <mergeCell ref="B74:D74"/>
    <mergeCell ref="G74:H74"/>
    <mergeCell ref="G75:H75"/>
    <mergeCell ref="G76:H76"/>
    <mergeCell ref="D9:F9"/>
    <mergeCell ref="G10:H10"/>
    <mergeCell ref="C64:D64"/>
    <mergeCell ref="D71:G71"/>
    <mergeCell ref="D72:G72"/>
    <mergeCell ref="B73:I73"/>
    <mergeCell ref="B93:D93"/>
    <mergeCell ref="G81:H81"/>
    <mergeCell ref="G82:H82"/>
    <mergeCell ref="B83:D83"/>
    <mergeCell ref="G83:H83"/>
    <mergeCell ref="G85:H85"/>
    <mergeCell ref="G88:H88"/>
    <mergeCell ref="G77:H77"/>
    <mergeCell ref="G78:H78"/>
    <mergeCell ref="G79:H79"/>
    <mergeCell ref="G92:H92"/>
    <mergeCell ref="G80:H80"/>
  </mergeCells>
  <phoneticPr fontId="23"/>
  <conditionalFormatting sqref="N11:N66">
    <cfRule type="expression" dxfId="13" priority="1"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6AEA6-C424-4043-A9E5-DDA5CAA050CB}">
  <sheetPr>
    <tabColor rgb="FFC00000"/>
  </sheetPr>
  <dimension ref="B1:R131"/>
  <sheetViews>
    <sheetView view="pageBreakPreview" zoomScale="75" zoomScaleNormal="75" zoomScaleSheetLayoutView="75" workbookViewId="0">
      <pane ySplit="10" topLeftCell="A11" activePane="bottomLeft" state="frozen"/>
      <selection activeCell="H21" sqref="H21"/>
      <selection pane="bottomLeft" activeCell="M8" sqref="M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255</v>
      </c>
      <c r="L5" s="105" t="str">
        <f>K5</f>
        <v>2023.6.6</v>
      </c>
      <c r="M5" s="106" t="str">
        <f>K5</f>
        <v>2023.6.6</v>
      </c>
    </row>
    <row r="6" spans="2:18" ht="18" customHeight="1" x14ac:dyDescent="0.15">
      <c r="B6" s="4"/>
      <c r="C6" s="37"/>
      <c r="D6" s="119" t="s">
        <v>3</v>
      </c>
      <c r="E6" s="119"/>
      <c r="F6" s="119"/>
      <c r="G6" s="119"/>
      <c r="H6" s="37"/>
      <c r="I6" s="37"/>
      <c r="J6" s="5"/>
      <c r="K6" s="100">
        <v>0.42152777777777778</v>
      </c>
      <c r="L6" s="101">
        <v>0.45208333333333334</v>
      </c>
      <c r="M6" s="102">
        <v>0.39166666666666666</v>
      </c>
    </row>
    <row r="7" spans="2:18" ht="18" customHeight="1" x14ac:dyDescent="0.15">
      <c r="B7" s="4"/>
      <c r="C7" s="37"/>
      <c r="D7" s="119" t="s">
        <v>4</v>
      </c>
      <c r="E7" s="122"/>
      <c r="F7" s="122"/>
      <c r="G7" s="25" t="s">
        <v>5</v>
      </c>
      <c r="H7" s="37"/>
      <c r="I7" s="37"/>
      <c r="J7" s="5"/>
      <c r="K7" s="103" t="s">
        <v>254</v>
      </c>
      <c r="L7" s="103" t="s">
        <v>159</v>
      </c>
      <c r="M7" s="104" t="s">
        <v>218</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9" customHeight="1" x14ac:dyDescent="0.15">
      <c r="B11" s="30">
        <v>1</v>
      </c>
      <c r="C11" s="32" t="s">
        <v>62</v>
      </c>
      <c r="D11" s="32" t="s">
        <v>13</v>
      </c>
      <c r="E11" s="37"/>
      <c r="F11" s="37" t="s">
        <v>160</v>
      </c>
      <c r="G11" s="37"/>
      <c r="H11" s="37"/>
      <c r="I11" s="37"/>
      <c r="J11" s="37"/>
      <c r="K11" s="62" t="s">
        <v>118</v>
      </c>
      <c r="L11" s="62"/>
      <c r="M11" s="63" t="s">
        <v>130</v>
      </c>
      <c r="O11" t="s">
        <v>14</v>
      </c>
      <c r="P11">
        <f t="shared" ref="P11:P19" si="0">IF(K11="＋",0,IF(K11="(＋)",0,ABS(K11)))</f>
        <v>0</v>
      </c>
      <c r="Q11">
        <f t="shared" ref="Q11:Q19" si="1">IF(L11="＋",0,IF(L11="(＋)",0,ABS(L11)))</f>
        <v>0</v>
      </c>
      <c r="R11">
        <f t="shared" ref="R11:R19" si="2">IF(M11="＋",0,IF(M11="(＋)",0,ABS(M11)))</f>
        <v>5</v>
      </c>
    </row>
    <row r="12" spans="2:18" ht="13.9" customHeight="1" x14ac:dyDescent="0.15">
      <c r="B12" s="30">
        <f t="shared" ref="B12:B43" si="3">B11+1</f>
        <v>2</v>
      </c>
      <c r="C12" s="35"/>
      <c r="D12" s="33"/>
      <c r="E12" s="37"/>
      <c r="F12" s="37" t="s">
        <v>253</v>
      </c>
      <c r="G12" s="37"/>
      <c r="H12" s="37"/>
      <c r="I12" s="37"/>
      <c r="J12" s="37"/>
      <c r="K12" s="62"/>
      <c r="L12" s="62"/>
      <c r="M12" s="63" t="s">
        <v>118</v>
      </c>
      <c r="O12" t="s">
        <v>14</v>
      </c>
      <c r="P12">
        <f t="shared" si="0"/>
        <v>0</v>
      </c>
      <c r="Q12">
        <f t="shared" si="1"/>
        <v>0</v>
      </c>
      <c r="R12">
        <f t="shared" si="2"/>
        <v>0</v>
      </c>
    </row>
    <row r="13" spans="2:18" ht="13.5" customHeight="1" x14ac:dyDescent="0.15">
      <c r="B13" s="30">
        <f t="shared" si="3"/>
        <v>3</v>
      </c>
      <c r="C13" s="35"/>
      <c r="D13" s="33"/>
      <c r="E13" s="37"/>
      <c r="F13" s="37" t="s">
        <v>164</v>
      </c>
      <c r="G13" s="37"/>
      <c r="H13" s="37"/>
      <c r="I13" s="37"/>
      <c r="J13" s="37"/>
      <c r="K13" s="62" t="s">
        <v>252</v>
      </c>
      <c r="L13" s="117" t="s">
        <v>185</v>
      </c>
      <c r="M13" s="63" t="s">
        <v>252</v>
      </c>
      <c r="O13" s="95" t="s">
        <v>165</v>
      </c>
      <c r="P13">
        <f t="shared" si="0"/>
        <v>18</v>
      </c>
      <c r="Q13">
        <f t="shared" si="1"/>
        <v>15</v>
      </c>
      <c r="R13">
        <f t="shared" si="2"/>
        <v>18</v>
      </c>
    </row>
    <row r="14" spans="2:18" ht="13.5" customHeight="1" x14ac:dyDescent="0.15">
      <c r="B14" s="30">
        <f t="shared" si="3"/>
        <v>4</v>
      </c>
      <c r="C14" s="35"/>
      <c r="D14" s="33"/>
      <c r="E14" s="37"/>
      <c r="F14" s="37" t="s">
        <v>166</v>
      </c>
      <c r="G14" s="37"/>
      <c r="H14" s="37"/>
      <c r="I14" s="37"/>
      <c r="J14" s="37"/>
      <c r="K14" s="62" t="s">
        <v>241</v>
      </c>
      <c r="L14" s="117" t="s">
        <v>119</v>
      </c>
      <c r="M14" s="63" t="s">
        <v>119</v>
      </c>
      <c r="O14" t="s">
        <v>14</v>
      </c>
      <c r="P14">
        <f t="shared" si="0"/>
        <v>130</v>
      </c>
      <c r="Q14">
        <f t="shared" si="1"/>
        <v>0</v>
      </c>
      <c r="R14">
        <f t="shared" si="2"/>
        <v>0</v>
      </c>
    </row>
    <row r="15" spans="2:18" ht="13.9" customHeight="1" x14ac:dyDescent="0.15">
      <c r="B15" s="30">
        <f t="shared" si="3"/>
        <v>5</v>
      </c>
      <c r="C15" s="35"/>
      <c r="D15" s="33"/>
      <c r="E15" s="37"/>
      <c r="F15" s="37" t="s">
        <v>186</v>
      </c>
      <c r="G15" s="37"/>
      <c r="H15" s="37"/>
      <c r="I15" s="37"/>
      <c r="J15" s="37"/>
      <c r="K15" s="62" t="s">
        <v>184</v>
      </c>
      <c r="L15" s="117" t="s">
        <v>118</v>
      </c>
      <c r="M15" s="63" t="s">
        <v>118</v>
      </c>
      <c r="O15" s="116" t="s">
        <v>132</v>
      </c>
      <c r="P15">
        <f t="shared" si="0"/>
        <v>10</v>
      </c>
      <c r="Q15">
        <f t="shared" si="1"/>
        <v>0</v>
      </c>
      <c r="R15">
        <f t="shared" si="2"/>
        <v>0</v>
      </c>
    </row>
    <row r="16" spans="2:18" ht="13.5" customHeight="1" x14ac:dyDescent="0.15">
      <c r="B16" s="30">
        <f t="shared" si="3"/>
        <v>6</v>
      </c>
      <c r="C16" s="35"/>
      <c r="D16" s="33"/>
      <c r="E16" s="37"/>
      <c r="F16" s="37" t="s">
        <v>133</v>
      </c>
      <c r="G16" s="37"/>
      <c r="H16" s="37"/>
      <c r="I16" s="37"/>
      <c r="J16" s="37"/>
      <c r="K16" s="62" t="s">
        <v>251</v>
      </c>
      <c r="L16" s="62" t="s">
        <v>201</v>
      </c>
      <c r="M16" s="63" t="s">
        <v>250</v>
      </c>
      <c r="O16" t="s">
        <v>14</v>
      </c>
      <c r="P16">
        <f t="shared" si="0"/>
        <v>144</v>
      </c>
      <c r="Q16">
        <f t="shared" si="1"/>
        <v>40</v>
      </c>
      <c r="R16">
        <f t="shared" si="2"/>
        <v>115</v>
      </c>
    </row>
    <row r="17" spans="2:18" ht="13.9" customHeight="1" x14ac:dyDescent="0.15">
      <c r="B17" s="30">
        <f t="shared" si="3"/>
        <v>7</v>
      </c>
      <c r="C17" s="35"/>
      <c r="D17" s="33"/>
      <c r="E17" s="37"/>
      <c r="F17" s="37" t="s">
        <v>204</v>
      </c>
      <c r="G17" s="37"/>
      <c r="H17" s="37"/>
      <c r="I17" s="37"/>
      <c r="J17" s="37"/>
      <c r="K17" s="62"/>
      <c r="L17" s="117"/>
      <c r="M17" s="63" t="s">
        <v>118</v>
      </c>
      <c r="O17" t="s">
        <v>14</v>
      </c>
      <c r="P17">
        <f t="shared" si="0"/>
        <v>0</v>
      </c>
      <c r="Q17">
        <f t="shared" si="1"/>
        <v>0</v>
      </c>
      <c r="R17">
        <f t="shared" si="2"/>
        <v>0</v>
      </c>
    </row>
    <row r="18" spans="2:18" ht="13.5" customHeight="1" x14ac:dyDescent="0.15">
      <c r="B18" s="30">
        <f t="shared" si="3"/>
        <v>8</v>
      </c>
      <c r="C18" s="35"/>
      <c r="D18" s="33"/>
      <c r="E18" s="37"/>
      <c r="F18" s="37" t="s">
        <v>95</v>
      </c>
      <c r="G18" s="37"/>
      <c r="H18" s="37"/>
      <c r="I18" s="37"/>
      <c r="J18" s="37"/>
      <c r="K18" s="62" t="s">
        <v>184</v>
      </c>
      <c r="L18" s="62"/>
      <c r="M18" s="63" t="s">
        <v>118</v>
      </c>
      <c r="O18" t="s">
        <v>14</v>
      </c>
      <c r="P18">
        <f t="shared" si="0"/>
        <v>10</v>
      </c>
      <c r="Q18">
        <f t="shared" si="1"/>
        <v>0</v>
      </c>
      <c r="R18">
        <f t="shared" si="2"/>
        <v>0</v>
      </c>
    </row>
    <row r="19" spans="2:18" ht="13.9" customHeight="1" x14ac:dyDescent="0.15">
      <c r="B19" s="30">
        <f t="shared" si="3"/>
        <v>9</v>
      </c>
      <c r="C19" s="35"/>
      <c r="D19" s="33"/>
      <c r="E19" s="37"/>
      <c r="F19" s="37" t="s">
        <v>190</v>
      </c>
      <c r="G19" s="37"/>
      <c r="H19" s="37"/>
      <c r="I19" s="37"/>
      <c r="J19" s="37"/>
      <c r="K19" s="62"/>
      <c r="L19" s="62" t="s">
        <v>118</v>
      </c>
      <c r="M19" s="63"/>
      <c r="O19" t="s">
        <v>14</v>
      </c>
      <c r="P19">
        <f t="shared" si="0"/>
        <v>0</v>
      </c>
      <c r="Q19">
        <f t="shared" si="1"/>
        <v>0</v>
      </c>
      <c r="R19">
        <f t="shared" si="2"/>
        <v>0</v>
      </c>
    </row>
    <row r="20" spans="2:18" ht="13.5" customHeight="1" x14ac:dyDescent="0.15">
      <c r="B20" s="30">
        <f t="shared" si="3"/>
        <v>10</v>
      </c>
      <c r="C20" s="32" t="s">
        <v>21</v>
      </c>
      <c r="D20" s="32" t="s">
        <v>22</v>
      </c>
      <c r="E20" s="37"/>
      <c r="F20" s="37" t="s">
        <v>96</v>
      </c>
      <c r="G20" s="37"/>
      <c r="H20" s="37"/>
      <c r="I20" s="37"/>
      <c r="J20" s="37"/>
      <c r="K20" s="64">
        <v>200</v>
      </c>
      <c r="L20" s="69">
        <v>130</v>
      </c>
      <c r="M20" s="65">
        <v>450</v>
      </c>
    </row>
    <row r="21" spans="2:18" ht="13.5" customHeight="1" x14ac:dyDescent="0.15">
      <c r="B21" s="30">
        <f t="shared" si="3"/>
        <v>11</v>
      </c>
      <c r="C21" s="32" t="s">
        <v>23</v>
      </c>
      <c r="D21" s="32" t="s">
        <v>24</v>
      </c>
      <c r="E21" s="37"/>
      <c r="F21" s="37" t="s">
        <v>134</v>
      </c>
      <c r="G21" s="37"/>
      <c r="H21" s="37"/>
      <c r="I21" s="37"/>
      <c r="J21" s="37"/>
      <c r="K21" s="64">
        <v>42</v>
      </c>
      <c r="L21" s="69">
        <v>31</v>
      </c>
      <c r="M21" s="65">
        <v>25</v>
      </c>
    </row>
    <row r="22" spans="2:18" ht="13.5" customHeight="1" x14ac:dyDescent="0.15">
      <c r="B22" s="30">
        <f t="shared" si="3"/>
        <v>12</v>
      </c>
      <c r="C22" s="33"/>
      <c r="D22" s="33"/>
      <c r="E22" s="37"/>
      <c r="F22" s="37" t="s">
        <v>135</v>
      </c>
      <c r="G22" s="37"/>
      <c r="H22" s="37"/>
      <c r="I22" s="37"/>
      <c r="J22" s="37"/>
      <c r="K22" s="64"/>
      <c r="L22" s="69"/>
      <c r="M22" s="65" t="s">
        <v>119</v>
      </c>
    </row>
    <row r="23" spans="2:18" ht="13.9" customHeight="1" x14ac:dyDescent="0.15">
      <c r="B23" s="30">
        <f t="shared" si="3"/>
        <v>13</v>
      </c>
      <c r="C23" s="33"/>
      <c r="D23" s="33"/>
      <c r="E23" s="37"/>
      <c r="F23" s="37" t="s">
        <v>112</v>
      </c>
      <c r="G23" s="37"/>
      <c r="H23" s="37"/>
      <c r="I23" s="37"/>
      <c r="J23" s="37"/>
      <c r="K23" s="64">
        <v>10</v>
      </c>
      <c r="L23" s="64" t="s">
        <v>119</v>
      </c>
      <c r="M23" s="65">
        <v>5</v>
      </c>
    </row>
    <row r="24" spans="2:18" ht="13.5" customHeight="1" x14ac:dyDescent="0.15">
      <c r="B24" s="30">
        <f t="shared" si="3"/>
        <v>14</v>
      </c>
      <c r="C24" s="32" t="s">
        <v>63</v>
      </c>
      <c r="D24" s="32" t="s">
        <v>15</v>
      </c>
      <c r="E24" s="37"/>
      <c r="F24" s="37" t="s">
        <v>191</v>
      </c>
      <c r="G24" s="37"/>
      <c r="H24" s="37"/>
      <c r="I24" s="37"/>
      <c r="J24" s="37"/>
      <c r="K24" s="64"/>
      <c r="L24" s="69">
        <v>31</v>
      </c>
      <c r="M24" s="65"/>
    </row>
    <row r="25" spans="2:18" ht="13.9" customHeight="1" x14ac:dyDescent="0.15">
      <c r="B25" s="30">
        <f t="shared" si="3"/>
        <v>15</v>
      </c>
      <c r="C25" s="33"/>
      <c r="D25" s="33"/>
      <c r="E25" s="37"/>
      <c r="F25" s="37" t="s">
        <v>97</v>
      </c>
      <c r="G25" s="37"/>
      <c r="H25" s="37"/>
      <c r="I25" s="37"/>
      <c r="J25" s="37"/>
      <c r="K25" s="64"/>
      <c r="L25" s="69">
        <v>25</v>
      </c>
      <c r="M25" s="65">
        <v>15</v>
      </c>
    </row>
    <row r="26" spans="2:18" ht="13.9" customHeight="1" x14ac:dyDescent="0.15">
      <c r="B26" s="30">
        <f t="shared" si="3"/>
        <v>16</v>
      </c>
      <c r="C26" s="33"/>
      <c r="D26" s="33"/>
      <c r="E26" s="37"/>
      <c r="F26" s="37" t="s">
        <v>120</v>
      </c>
      <c r="G26" s="37"/>
      <c r="H26" s="37"/>
      <c r="I26" s="37"/>
      <c r="J26" s="37"/>
      <c r="K26" s="64">
        <v>110</v>
      </c>
      <c r="L26" s="64">
        <v>80</v>
      </c>
      <c r="M26" s="65">
        <v>155</v>
      </c>
    </row>
    <row r="27" spans="2:18" ht="13.9" customHeight="1" x14ac:dyDescent="0.15">
      <c r="B27" s="30">
        <f t="shared" si="3"/>
        <v>17</v>
      </c>
      <c r="C27" s="33"/>
      <c r="D27" s="40" t="s">
        <v>138</v>
      </c>
      <c r="E27" s="37"/>
      <c r="F27" s="37" t="s">
        <v>139</v>
      </c>
      <c r="G27" s="37"/>
      <c r="H27" s="37"/>
      <c r="I27" s="37"/>
      <c r="J27" s="37"/>
      <c r="K27" s="64">
        <v>1</v>
      </c>
      <c r="L27" s="64"/>
      <c r="M27" s="65">
        <v>2</v>
      </c>
      <c r="O27">
        <f>COUNTA(K27)</f>
        <v>1</v>
      </c>
      <c r="P27">
        <f>COUNTA(L27)</f>
        <v>0</v>
      </c>
      <c r="Q27">
        <f>COUNTA(M27)</f>
        <v>1</v>
      </c>
    </row>
    <row r="28" spans="2:18" ht="13.9" customHeight="1" x14ac:dyDescent="0.15">
      <c r="B28" s="30">
        <f t="shared" si="3"/>
        <v>18</v>
      </c>
      <c r="C28" s="33"/>
      <c r="D28" s="32" t="s">
        <v>16</v>
      </c>
      <c r="E28" s="37"/>
      <c r="F28" s="37" t="s">
        <v>140</v>
      </c>
      <c r="G28" s="37"/>
      <c r="H28" s="37"/>
      <c r="I28" s="37"/>
      <c r="J28" s="37"/>
      <c r="K28" s="64">
        <v>40</v>
      </c>
      <c r="L28" s="69">
        <v>10</v>
      </c>
      <c r="M28" s="65">
        <v>40</v>
      </c>
    </row>
    <row r="29" spans="2:18" ht="13.9" customHeight="1" x14ac:dyDescent="0.15">
      <c r="B29" s="30">
        <f t="shared" si="3"/>
        <v>19</v>
      </c>
      <c r="C29" s="33"/>
      <c r="D29" s="33"/>
      <c r="E29" s="37"/>
      <c r="F29" s="37" t="s">
        <v>98</v>
      </c>
      <c r="G29" s="37"/>
      <c r="H29" s="37"/>
      <c r="I29" s="37"/>
      <c r="J29" s="37"/>
      <c r="K29" s="64">
        <v>272</v>
      </c>
      <c r="L29" s="69">
        <v>504</v>
      </c>
      <c r="M29" s="65">
        <v>76</v>
      </c>
    </row>
    <row r="30" spans="2:18" ht="13.5" customHeight="1" x14ac:dyDescent="0.15">
      <c r="B30" s="30">
        <f t="shared" si="3"/>
        <v>20</v>
      </c>
      <c r="C30" s="33"/>
      <c r="D30" s="33"/>
      <c r="E30" s="37"/>
      <c r="F30" s="37" t="s">
        <v>99</v>
      </c>
      <c r="G30" s="37"/>
      <c r="H30" s="37"/>
      <c r="I30" s="37"/>
      <c r="J30" s="37"/>
      <c r="K30" s="64">
        <v>350</v>
      </c>
      <c r="L30" s="64">
        <v>40</v>
      </c>
      <c r="M30" s="65">
        <v>300</v>
      </c>
    </row>
    <row r="31" spans="2:18" ht="13.9" customHeight="1" x14ac:dyDescent="0.15">
      <c r="B31" s="30">
        <f t="shared" si="3"/>
        <v>21</v>
      </c>
      <c r="C31" s="33"/>
      <c r="D31" s="33"/>
      <c r="E31" s="37"/>
      <c r="F31" s="37" t="s">
        <v>168</v>
      </c>
      <c r="G31" s="37"/>
      <c r="H31" s="37"/>
      <c r="I31" s="37"/>
      <c r="J31" s="37"/>
      <c r="K31" s="64">
        <v>20</v>
      </c>
      <c r="L31" s="69"/>
      <c r="M31" s="65"/>
    </row>
    <row r="32" spans="2:18" ht="13.9" customHeight="1" x14ac:dyDescent="0.15">
      <c r="B32" s="30">
        <f t="shared" si="3"/>
        <v>22</v>
      </c>
      <c r="C32" s="33"/>
      <c r="D32" s="33"/>
      <c r="E32" s="37"/>
      <c r="F32" s="37" t="s">
        <v>205</v>
      </c>
      <c r="G32" s="37"/>
      <c r="H32" s="37"/>
      <c r="I32" s="37"/>
      <c r="J32" s="37"/>
      <c r="K32" s="64"/>
      <c r="L32" s="69"/>
      <c r="M32" s="65" t="s">
        <v>119</v>
      </c>
    </row>
    <row r="33" spans="2:17" ht="13.9" customHeight="1" x14ac:dyDescent="0.15">
      <c r="B33" s="30">
        <f t="shared" si="3"/>
        <v>23</v>
      </c>
      <c r="C33" s="33"/>
      <c r="D33" s="33"/>
      <c r="E33" s="37"/>
      <c r="F33" s="37" t="s">
        <v>17</v>
      </c>
      <c r="G33" s="37"/>
      <c r="H33" s="37"/>
      <c r="I33" s="37"/>
      <c r="J33" s="37"/>
      <c r="K33" s="64">
        <v>10</v>
      </c>
      <c r="L33" s="69">
        <v>5</v>
      </c>
      <c r="M33" s="65">
        <v>20</v>
      </c>
    </row>
    <row r="34" spans="2:17" ht="13.9" customHeight="1" x14ac:dyDescent="0.15">
      <c r="B34" s="30">
        <f t="shared" si="3"/>
        <v>24</v>
      </c>
      <c r="C34" s="33"/>
      <c r="D34" s="33"/>
      <c r="E34" s="37"/>
      <c r="F34" s="37" t="s">
        <v>193</v>
      </c>
      <c r="G34" s="37"/>
      <c r="H34" s="37"/>
      <c r="I34" s="37"/>
      <c r="J34" s="37"/>
      <c r="K34" s="64">
        <v>40</v>
      </c>
      <c r="L34" s="64"/>
      <c r="M34" s="65" t="s">
        <v>119</v>
      </c>
    </row>
    <row r="35" spans="2:17" ht="13.9" customHeight="1" x14ac:dyDescent="0.15">
      <c r="B35" s="30">
        <f t="shared" si="3"/>
        <v>25</v>
      </c>
      <c r="C35" s="33"/>
      <c r="D35" s="33"/>
      <c r="E35" s="37"/>
      <c r="F35" s="37" t="s">
        <v>194</v>
      </c>
      <c r="G35" s="37"/>
      <c r="H35" s="37"/>
      <c r="I35" s="37"/>
      <c r="J35" s="37"/>
      <c r="K35" s="64" t="s">
        <v>119</v>
      </c>
      <c r="L35" s="69"/>
      <c r="M35" s="65"/>
    </row>
    <row r="36" spans="2:17" ht="13.9" customHeight="1" x14ac:dyDescent="0.15">
      <c r="B36" s="30">
        <f t="shared" si="3"/>
        <v>26</v>
      </c>
      <c r="C36" s="33"/>
      <c r="D36" s="33"/>
      <c r="E36" s="37"/>
      <c r="F36" s="37" t="s">
        <v>100</v>
      </c>
      <c r="G36" s="37"/>
      <c r="H36" s="37"/>
      <c r="I36" s="37"/>
      <c r="J36" s="37"/>
      <c r="K36" s="64">
        <v>100</v>
      </c>
      <c r="L36" s="69">
        <v>20</v>
      </c>
      <c r="M36" s="65">
        <v>75</v>
      </c>
    </row>
    <row r="37" spans="2:17" ht="13.5" customHeight="1" x14ac:dyDescent="0.15">
      <c r="B37" s="30">
        <f t="shared" si="3"/>
        <v>27</v>
      </c>
      <c r="C37" s="33"/>
      <c r="D37" s="33"/>
      <c r="E37" s="37"/>
      <c r="F37" s="37" t="s">
        <v>249</v>
      </c>
      <c r="G37" s="37"/>
      <c r="H37" s="37"/>
      <c r="I37" s="37"/>
      <c r="J37" s="37"/>
      <c r="K37" s="64" t="s">
        <v>119</v>
      </c>
      <c r="L37" s="64"/>
      <c r="M37" s="65"/>
    </row>
    <row r="38" spans="2:17" ht="13.5" customHeight="1" x14ac:dyDescent="0.15">
      <c r="B38" s="30">
        <f t="shared" si="3"/>
        <v>28</v>
      </c>
      <c r="C38" s="33"/>
      <c r="D38" s="33"/>
      <c r="E38" s="37"/>
      <c r="F38" s="37" t="s">
        <v>18</v>
      </c>
      <c r="G38" s="37"/>
      <c r="H38" s="37"/>
      <c r="I38" s="37"/>
      <c r="J38" s="37"/>
      <c r="K38" s="64" t="s">
        <v>119</v>
      </c>
      <c r="L38" s="69">
        <v>5</v>
      </c>
      <c r="M38" s="65">
        <v>35</v>
      </c>
    </row>
    <row r="39" spans="2:17" ht="13.9" customHeight="1" x14ac:dyDescent="0.15">
      <c r="B39" s="30">
        <f t="shared" si="3"/>
        <v>29</v>
      </c>
      <c r="C39" s="33"/>
      <c r="D39" s="33"/>
      <c r="E39" s="37"/>
      <c r="F39" s="37" t="s">
        <v>19</v>
      </c>
      <c r="G39" s="37"/>
      <c r="H39" s="37"/>
      <c r="I39" s="37"/>
      <c r="J39" s="37"/>
      <c r="K39" s="64">
        <v>40</v>
      </c>
      <c r="L39" s="64">
        <v>5</v>
      </c>
      <c r="M39" s="65">
        <v>45</v>
      </c>
    </row>
    <row r="40" spans="2:17" ht="13.9" customHeight="1" x14ac:dyDescent="0.15">
      <c r="B40" s="30">
        <f t="shared" si="3"/>
        <v>30</v>
      </c>
      <c r="C40" s="33"/>
      <c r="D40" s="33"/>
      <c r="E40" s="37"/>
      <c r="F40" s="37" t="s">
        <v>20</v>
      </c>
      <c r="G40" s="37"/>
      <c r="H40" s="37"/>
      <c r="I40" s="37"/>
      <c r="J40" s="37"/>
      <c r="K40" s="64"/>
      <c r="L40" s="69" t="s">
        <v>119</v>
      </c>
      <c r="M40" s="65"/>
    </row>
    <row r="41" spans="2:17" ht="13.9" customHeight="1" x14ac:dyDescent="0.15">
      <c r="B41" s="30">
        <f t="shared" si="3"/>
        <v>31</v>
      </c>
      <c r="C41" s="32" t="s">
        <v>68</v>
      </c>
      <c r="D41" s="32" t="s">
        <v>65</v>
      </c>
      <c r="E41" s="37"/>
      <c r="F41" s="37" t="s">
        <v>117</v>
      </c>
      <c r="G41" s="37"/>
      <c r="H41" s="37"/>
      <c r="I41" s="37"/>
      <c r="J41" s="37"/>
      <c r="K41" s="64">
        <v>65</v>
      </c>
      <c r="L41" s="64">
        <v>25</v>
      </c>
      <c r="M41" s="65">
        <v>70</v>
      </c>
      <c r="O41">
        <f>COUNTA(K41:K41)</f>
        <v>1</v>
      </c>
      <c r="P41">
        <f>COUNTA(L41:L41)</f>
        <v>1</v>
      </c>
      <c r="Q41">
        <f>COUNTA(M41:M41)</f>
        <v>1</v>
      </c>
    </row>
    <row r="42" spans="2:17" ht="13.9" customHeight="1" x14ac:dyDescent="0.15">
      <c r="B42" s="30">
        <f t="shared" si="3"/>
        <v>32</v>
      </c>
      <c r="C42" s="32" t="s">
        <v>66</v>
      </c>
      <c r="D42" s="32" t="s">
        <v>25</v>
      </c>
      <c r="E42" s="37"/>
      <c r="F42" s="37" t="s">
        <v>143</v>
      </c>
      <c r="G42" s="37"/>
      <c r="H42" s="37"/>
      <c r="I42" s="37"/>
      <c r="J42" s="37"/>
      <c r="K42" s="64">
        <v>100</v>
      </c>
      <c r="L42" s="64"/>
      <c r="M42" s="65">
        <v>220</v>
      </c>
    </row>
    <row r="43" spans="2:17" ht="13.5" customHeight="1" x14ac:dyDescent="0.15">
      <c r="B43" s="30">
        <f t="shared" si="3"/>
        <v>33</v>
      </c>
      <c r="C43" s="33"/>
      <c r="D43" s="33"/>
      <c r="E43" s="37"/>
      <c r="F43" s="37" t="s">
        <v>171</v>
      </c>
      <c r="G43" s="37"/>
      <c r="H43" s="37"/>
      <c r="I43" s="37"/>
      <c r="J43" s="37"/>
      <c r="K43" s="64">
        <v>60</v>
      </c>
      <c r="L43" s="69">
        <v>45</v>
      </c>
      <c r="M43" s="65">
        <v>180</v>
      </c>
    </row>
    <row r="44" spans="2:17" ht="13.9" customHeight="1" x14ac:dyDescent="0.15">
      <c r="B44" s="30">
        <f t="shared" ref="B44:B80" si="4">B43+1</f>
        <v>34</v>
      </c>
      <c r="C44" s="33"/>
      <c r="D44" s="33"/>
      <c r="E44" s="37"/>
      <c r="F44" s="37" t="s">
        <v>248</v>
      </c>
      <c r="G44" s="37"/>
      <c r="H44" s="37"/>
      <c r="I44" s="37"/>
      <c r="J44" s="37"/>
      <c r="K44" s="64"/>
      <c r="L44" s="69"/>
      <c r="M44" s="65" t="s">
        <v>119</v>
      </c>
    </row>
    <row r="45" spans="2:17" ht="13.9" customHeight="1" x14ac:dyDescent="0.15">
      <c r="B45" s="30">
        <f t="shared" si="4"/>
        <v>35</v>
      </c>
      <c r="C45" s="33"/>
      <c r="D45" s="33"/>
      <c r="E45" s="37"/>
      <c r="F45" s="37" t="s">
        <v>80</v>
      </c>
      <c r="G45" s="37"/>
      <c r="H45" s="37"/>
      <c r="I45" s="37"/>
      <c r="J45" s="37"/>
      <c r="K45" s="64">
        <v>4</v>
      </c>
      <c r="L45" s="69">
        <v>2</v>
      </c>
      <c r="M45" s="65">
        <v>4</v>
      </c>
    </row>
    <row r="46" spans="2:17" ht="13.9" customHeight="1" x14ac:dyDescent="0.15">
      <c r="B46" s="30">
        <f t="shared" si="4"/>
        <v>36</v>
      </c>
      <c r="C46" s="33"/>
      <c r="D46" s="33"/>
      <c r="E46" s="37"/>
      <c r="F46" s="37" t="s">
        <v>146</v>
      </c>
      <c r="G46" s="37"/>
      <c r="H46" s="37"/>
      <c r="I46" s="37"/>
      <c r="J46" s="37"/>
      <c r="K46" s="64" t="s">
        <v>119</v>
      </c>
      <c r="L46" s="64">
        <v>40</v>
      </c>
      <c r="M46" s="65">
        <v>40</v>
      </c>
    </row>
    <row r="47" spans="2:17" ht="13.9" customHeight="1" x14ac:dyDescent="0.15">
      <c r="B47" s="30">
        <f t="shared" si="4"/>
        <v>37</v>
      </c>
      <c r="C47" s="33"/>
      <c r="D47" s="33"/>
      <c r="E47" s="37"/>
      <c r="F47" s="37" t="s">
        <v>172</v>
      </c>
      <c r="G47" s="37"/>
      <c r="H47" s="37"/>
      <c r="I47" s="37"/>
      <c r="J47" s="37"/>
      <c r="K47" s="64"/>
      <c r="L47" s="69"/>
      <c r="M47" s="65" t="s">
        <v>119</v>
      </c>
    </row>
    <row r="48" spans="2:17" ht="13.9" customHeight="1" x14ac:dyDescent="0.15">
      <c r="B48" s="30">
        <f t="shared" si="4"/>
        <v>38</v>
      </c>
      <c r="C48" s="33"/>
      <c r="D48" s="33"/>
      <c r="E48" s="37"/>
      <c r="F48" s="37" t="s">
        <v>173</v>
      </c>
      <c r="G48" s="37"/>
      <c r="H48" s="37"/>
      <c r="I48" s="37"/>
      <c r="J48" s="37"/>
      <c r="K48" s="64">
        <v>80</v>
      </c>
      <c r="L48" s="69">
        <v>320</v>
      </c>
      <c r="M48" s="65" t="s">
        <v>119</v>
      </c>
    </row>
    <row r="49" spans="2:13" ht="13.5" customHeight="1" x14ac:dyDescent="0.15">
      <c r="B49" s="30">
        <f t="shared" si="4"/>
        <v>39</v>
      </c>
      <c r="C49" s="33"/>
      <c r="D49" s="33"/>
      <c r="E49" s="37"/>
      <c r="F49" s="37" t="s">
        <v>147</v>
      </c>
      <c r="G49" s="37"/>
      <c r="H49" s="37"/>
      <c r="I49" s="37"/>
      <c r="J49" s="37"/>
      <c r="K49" s="64"/>
      <c r="L49" s="64"/>
      <c r="M49" s="65">
        <v>160</v>
      </c>
    </row>
    <row r="50" spans="2:13" ht="13.5" customHeight="1" x14ac:dyDescent="0.15">
      <c r="B50" s="30">
        <f t="shared" si="4"/>
        <v>40</v>
      </c>
      <c r="C50" s="33"/>
      <c r="D50" s="33"/>
      <c r="E50" s="37"/>
      <c r="F50" s="37" t="s">
        <v>174</v>
      </c>
      <c r="G50" s="37"/>
      <c r="H50" s="37"/>
      <c r="I50" s="37"/>
      <c r="J50" s="37"/>
      <c r="K50" s="69">
        <v>10</v>
      </c>
      <c r="L50" s="64" t="s">
        <v>119</v>
      </c>
      <c r="M50" s="65" t="s">
        <v>119</v>
      </c>
    </row>
    <row r="51" spans="2:13" ht="13.9" customHeight="1" x14ac:dyDescent="0.15">
      <c r="B51" s="30">
        <f t="shared" si="4"/>
        <v>41</v>
      </c>
      <c r="C51" s="33"/>
      <c r="D51" s="33"/>
      <c r="E51" s="37"/>
      <c r="F51" s="37" t="s">
        <v>148</v>
      </c>
      <c r="G51" s="37"/>
      <c r="H51" s="37"/>
      <c r="I51" s="37"/>
      <c r="J51" s="37"/>
      <c r="K51" s="69">
        <v>288</v>
      </c>
      <c r="L51" s="64">
        <v>96</v>
      </c>
      <c r="M51" s="65">
        <v>160</v>
      </c>
    </row>
    <row r="52" spans="2:13" ht="13.9" customHeight="1" x14ac:dyDescent="0.15">
      <c r="B52" s="30">
        <f t="shared" si="4"/>
        <v>42</v>
      </c>
      <c r="C52" s="33"/>
      <c r="D52" s="33"/>
      <c r="E52" s="37"/>
      <c r="F52" s="37" t="s">
        <v>114</v>
      </c>
      <c r="G52" s="37"/>
      <c r="H52" s="37"/>
      <c r="I52" s="37"/>
      <c r="J52" s="37"/>
      <c r="K52" s="64" t="s">
        <v>119</v>
      </c>
      <c r="L52" s="69"/>
      <c r="M52" s="65">
        <v>60</v>
      </c>
    </row>
    <row r="53" spans="2:13" ht="13.9" customHeight="1" x14ac:dyDescent="0.15">
      <c r="B53" s="30">
        <f t="shared" si="4"/>
        <v>43</v>
      </c>
      <c r="C53" s="33"/>
      <c r="D53" s="33"/>
      <c r="E53" s="37"/>
      <c r="F53" s="37" t="s">
        <v>123</v>
      </c>
      <c r="G53" s="37"/>
      <c r="H53" s="37"/>
      <c r="I53" s="37"/>
      <c r="J53" s="37"/>
      <c r="K53" s="64">
        <v>10</v>
      </c>
      <c r="L53" s="69">
        <v>5</v>
      </c>
      <c r="M53" s="65">
        <v>20</v>
      </c>
    </row>
    <row r="54" spans="2:13" ht="13.9" customHeight="1" x14ac:dyDescent="0.15">
      <c r="B54" s="30">
        <f t="shared" si="4"/>
        <v>44</v>
      </c>
      <c r="C54" s="33"/>
      <c r="D54" s="33"/>
      <c r="E54" s="37"/>
      <c r="F54" s="37" t="s">
        <v>175</v>
      </c>
      <c r="G54" s="37"/>
      <c r="H54" s="37"/>
      <c r="I54" s="37"/>
      <c r="J54" s="37"/>
      <c r="K54" s="64" t="s">
        <v>119</v>
      </c>
      <c r="L54" s="64" t="s">
        <v>119</v>
      </c>
      <c r="M54" s="65" t="s">
        <v>119</v>
      </c>
    </row>
    <row r="55" spans="2:13" ht="13.9" customHeight="1" x14ac:dyDescent="0.15">
      <c r="B55" s="30">
        <f t="shared" si="4"/>
        <v>45</v>
      </c>
      <c r="C55" s="33"/>
      <c r="D55" s="33"/>
      <c r="E55" s="37"/>
      <c r="F55" s="37" t="s">
        <v>26</v>
      </c>
      <c r="G55" s="37"/>
      <c r="H55" s="37"/>
      <c r="I55" s="37"/>
      <c r="J55" s="37"/>
      <c r="K55" s="64">
        <v>48</v>
      </c>
      <c r="L55" s="69">
        <v>8</v>
      </c>
      <c r="M55" s="65"/>
    </row>
    <row r="56" spans="2:13" ht="13.9" customHeight="1" x14ac:dyDescent="0.15">
      <c r="B56" s="30">
        <f t="shared" si="4"/>
        <v>46</v>
      </c>
      <c r="C56" s="33"/>
      <c r="D56" s="33"/>
      <c r="E56" s="37"/>
      <c r="F56" s="37" t="s">
        <v>176</v>
      </c>
      <c r="G56" s="37"/>
      <c r="H56" s="37"/>
      <c r="I56" s="37"/>
      <c r="J56" s="37"/>
      <c r="K56" s="64">
        <v>48</v>
      </c>
      <c r="L56" s="69">
        <v>8</v>
      </c>
      <c r="M56" s="65">
        <v>24</v>
      </c>
    </row>
    <row r="57" spans="2:13" ht="13.9" customHeight="1" x14ac:dyDescent="0.15">
      <c r="B57" s="30">
        <f t="shared" si="4"/>
        <v>47</v>
      </c>
      <c r="C57" s="33"/>
      <c r="D57" s="33"/>
      <c r="E57" s="37"/>
      <c r="F57" s="37" t="s">
        <v>177</v>
      </c>
      <c r="G57" s="37"/>
      <c r="H57" s="37"/>
      <c r="I57" s="37"/>
      <c r="J57" s="37"/>
      <c r="K57" s="64">
        <v>32</v>
      </c>
      <c r="L57" s="69"/>
      <c r="M57" s="65" t="s">
        <v>119</v>
      </c>
    </row>
    <row r="58" spans="2:13" ht="13.9" customHeight="1" x14ac:dyDescent="0.15">
      <c r="B58" s="30">
        <f t="shared" si="4"/>
        <v>48</v>
      </c>
      <c r="C58" s="33"/>
      <c r="D58" s="33"/>
      <c r="E58" s="37"/>
      <c r="F58" s="37" t="s">
        <v>178</v>
      </c>
      <c r="G58" s="37"/>
      <c r="H58" s="37"/>
      <c r="I58" s="37"/>
      <c r="J58" s="37"/>
      <c r="K58" s="64">
        <v>8</v>
      </c>
      <c r="L58" s="64" t="s">
        <v>119</v>
      </c>
      <c r="M58" s="65" t="s">
        <v>119</v>
      </c>
    </row>
    <row r="59" spans="2:13" ht="13.9" customHeight="1" x14ac:dyDescent="0.15">
      <c r="B59" s="30">
        <f t="shared" si="4"/>
        <v>49</v>
      </c>
      <c r="C59" s="33"/>
      <c r="D59" s="33"/>
      <c r="E59" s="37"/>
      <c r="F59" s="37" t="s">
        <v>222</v>
      </c>
      <c r="G59" s="37"/>
      <c r="H59" s="37"/>
      <c r="I59" s="37"/>
      <c r="J59" s="37"/>
      <c r="K59" s="64" t="s">
        <v>119</v>
      </c>
      <c r="L59" s="69"/>
      <c r="M59" s="65">
        <v>40</v>
      </c>
    </row>
    <row r="60" spans="2:13" ht="13.9" customHeight="1" x14ac:dyDescent="0.15">
      <c r="B60" s="30">
        <f t="shared" si="4"/>
        <v>50</v>
      </c>
      <c r="C60" s="33"/>
      <c r="D60" s="33"/>
      <c r="E60" s="37"/>
      <c r="F60" s="37" t="s">
        <v>247</v>
      </c>
      <c r="G60" s="37"/>
      <c r="H60" s="37"/>
      <c r="I60" s="37"/>
      <c r="J60" s="37"/>
      <c r="K60" s="64"/>
      <c r="L60" s="64"/>
      <c r="M60" s="65" t="s">
        <v>119</v>
      </c>
    </row>
    <row r="61" spans="2:13" ht="13.9" customHeight="1" x14ac:dyDescent="0.15">
      <c r="B61" s="30">
        <f t="shared" si="4"/>
        <v>51</v>
      </c>
      <c r="C61" s="33"/>
      <c r="D61" s="33"/>
      <c r="E61" s="37"/>
      <c r="F61" s="37" t="s">
        <v>113</v>
      </c>
      <c r="G61" s="37"/>
      <c r="H61" s="37"/>
      <c r="I61" s="37"/>
      <c r="J61" s="37"/>
      <c r="K61" s="64">
        <v>40</v>
      </c>
      <c r="L61" s="69">
        <v>30</v>
      </c>
      <c r="M61" s="65">
        <v>40</v>
      </c>
    </row>
    <row r="62" spans="2:13" ht="13.9" customHeight="1" x14ac:dyDescent="0.15">
      <c r="B62" s="30">
        <f t="shared" si="4"/>
        <v>52</v>
      </c>
      <c r="C62" s="33"/>
      <c r="D62" s="33"/>
      <c r="E62" s="37"/>
      <c r="F62" s="37" t="s">
        <v>196</v>
      </c>
      <c r="G62" s="37"/>
      <c r="H62" s="37"/>
      <c r="I62" s="37"/>
      <c r="J62" s="37"/>
      <c r="K62" s="64">
        <v>75</v>
      </c>
      <c r="L62" s="69">
        <v>10</v>
      </c>
      <c r="M62" s="65">
        <v>170</v>
      </c>
    </row>
    <row r="63" spans="2:13" ht="13.5" customHeight="1" x14ac:dyDescent="0.15">
      <c r="B63" s="30">
        <f t="shared" si="4"/>
        <v>53</v>
      </c>
      <c r="C63" s="33"/>
      <c r="D63" s="33"/>
      <c r="E63" s="37"/>
      <c r="F63" s="37" t="s">
        <v>179</v>
      </c>
      <c r="G63" s="37"/>
      <c r="H63" s="37"/>
      <c r="I63" s="37"/>
      <c r="J63" s="37"/>
      <c r="K63" s="64">
        <v>1</v>
      </c>
      <c r="L63" s="69">
        <v>1</v>
      </c>
      <c r="M63" s="65">
        <v>1</v>
      </c>
    </row>
    <row r="64" spans="2:13" ht="13.9" customHeight="1" x14ac:dyDescent="0.15">
      <c r="B64" s="30">
        <f t="shared" si="4"/>
        <v>54</v>
      </c>
      <c r="C64" s="33"/>
      <c r="D64" s="33"/>
      <c r="E64" s="37"/>
      <c r="F64" s="37" t="s">
        <v>246</v>
      </c>
      <c r="G64" s="37"/>
      <c r="H64" s="37"/>
      <c r="I64" s="37"/>
      <c r="J64" s="37"/>
      <c r="K64" s="64">
        <v>5</v>
      </c>
      <c r="L64" s="69"/>
      <c r="M64" s="65">
        <v>5</v>
      </c>
    </row>
    <row r="65" spans="2:17" ht="13.9" customHeight="1" x14ac:dyDescent="0.15">
      <c r="B65" s="30">
        <f t="shared" si="4"/>
        <v>55</v>
      </c>
      <c r="C65" s="33"/>
      <c r="D65" s="33"/>
      <c r="E65" s="37"/>
      <c r="F65" s="37" t="s">
        <v>153</v>
      </c>
      <c r="G65" s="37"/>
      <c r="H65" s="37"/>
      <c r="I65" s="37"/>
      <c r="J65" s="37"/>
      <c r="K65" s="64"/>
      <c r="L65" s="69"/>
      <c r="M65" s="65">
        <v>5</v>
      </c>
    </row>
    <row r="66" spans="2:17" ht="13.9" customHeight="1" x14ac:dyDescent="0.15">
      <c r="B66" s="30">
        <f t="shared" si="4"/>
        <v>56</v>
      </c>
      <c r="C66" s="33"/>
      <c r="D66" s="33"/>
      <c r="E66" s="37"/>
      <c r="F66" s="37" t="s">
        <v>27</v>
      </c>
      <c r="G66" s="37"/>
      <c r="H66" s="37"/>
      <c r="I66" s="37"/>
      <c r="J66" s="37"/>
      <c r="K66" s="64">
        <v>490</v>
      </c>
      <c r="L66" s="69">
        <v>90</v>
      </c>
      <c r="M66" s="65">
        <v>540</v>
      </c>
    </row>
    <row r="67" spans="2:17" ht="13.9" customHeight="1" x14ac:dyDescent="0.15">
      <c r="B67" s="30">
        <f t="shared" si="4"/>
        <v>57</v>
      </c>
      <c r="C67" s="32" t="s">
        <v>28</v>
      </c>
      <c r="D67" s="32" t="s">
        <v>29</v>
      </c>
      <c r="E67" s="37"/>
      <c r="F67" s="37" t="s">
        <v>30</v>
      </c>
      <c r="G67" s="37"/>
      <c r="H67" s="37"/>
      <c r="I67" s="37"/>
      <c r="J67" s="37"/>
      <c r="K67" s="64"/>
      <c r="L67" s="69"/>
      <c r="M67" s="65">
        <v>2</v>
      </c>
      <c r="O67">
        <f>COUNTA(K42:K66)</f>
        <v>20</v>
      </c>
      <c r="P67">
        <f>COUNTA(L42:L66)</f>
        <v>15</v>
      </c>
      <c r="Q67">
        <f>COUNTA(M42:M66)</f>
        <v>24</v>
      </c>
    </row>
    <row r="68" spans="2:17" ht="13.5" customHeight="1" x14ac:dyDescent="0.15">
      <c r="B68" s="30">
        <f t="shared" si="4"/>
        <v>58</v>
      </c>
      <c r="C68" s="32" t="s">
        <v>31</v>
      </c>
      <c r="D68" s="32" t="s">
        <v>32</v>
      </c>
      <c r="E68" s="37"/>
      <c r="F68" s="37" t="s">
        <v>126</v>
      </c>
      <c r="G68" s="37"/>
      <c r="H68" s="37"/>
      <c r="I68" s="37"/>
      <c r="J68" s="37"/>
      <c r="K68" s="64" t="s">
        <v>119</v>
      </c>
      <c r="L68" s="69">
        <v>1</v>
      </c>
      <c r="M68" s="65"/>
    </row>
    <row r="69" spans="2:17" ht="13.9" customHeight="1" x14ac:dyDescent="0.15">
      <c r="B69" s="30">
        <f t="shared" si="4"/>
        <v>59</v>
      </c>
      <c r="C69" s="33"/>
      <c r="D69" s="33"/>
      <c r="E69" s="37"/>
      <c r="F69" s="37" t="s">
        <v>156</v>
      </c>
      <c r="G69" s="37"/>
      <c r="H69" s="37"/>
      <c r="I69" s="37"/>
      <c r="J69" s="37"/>
      <c r="K69" s="64"/>
      <c r="L69" s="69" t="s">
        <v>119</v>
      </c>
      <c r="M69" s="65"/>
    </row>
    <row r="70" spans="2:17" ht="13.9" customHeight="1" x14ac:dyDescent="0.15">
      <c r="B70" s="30">
        <f t="shared" si="4"/>
        <v>60</v>
      </c>
      <c r="C70" s="33"/>
      <c r="D70" s="33"/>
      <c r="E70" s="37"/>
      <c r="F70" s="37" t="s">
        <v>180</v>
      </c>
      <c r="G70" s="37"/>
      <c r="H70" s="37"/>
      <c r="I70" s="37"/>
      <c r="J70" s="37"/>
      <c r="K70" s="64" t="s">
        <v>119</v>
      </c>
      <c r="L70" s="69"/>
      <c r="M70" s="65"/>
    </row>
    <row r="71" spans="2:17" ht="13.9" customHeight="1" x14ac:dyDescent="0.15">
      <c r="B71" s="30">
        <f t="shared" si="4"/>
        <v>61</v>
      </c>
      <c r="C71" s="33"/>
      <c r="D71" s="33"/>
      <c r="E71" s="37"/>
      <c r="F71" s="37" t="s">
        <v>157</v>
      </c>
      <c r="G71" s="37"/>
      <c r="H71" s="37"/>
      <c r="I71" s="37"/>
      <c r="J71" s="37"/>
      <c r="K71" s="64">
        <v>1</v>
      </c>
      <c r="L71" s="69"/>
      <c r="M71" s="65"/>
    </row>
    <row r="72" spans="2:17" ht="13.9" customHeight="1" x14ac:dyDescent="0.15">
      <c r="B72" s="30">
        <f t="shared" si="4"/>
        <v>62</v>
      </c>
      <c r="C72" s="32" t="s">
        <v>33</v>
      </c>
      <c r="D72" s="32" t="s">
        <v>197</v>
      </c>
      <c r="E72" s="37"/>
      <c r="F72" s="37" t="s">
        <v>216</v>
      </c>
      <c r="G72" s="37"/>
      <c r="H72" s="37"/>
      <c r="I72" s="37"/>
      <c r="J72" s="37"/>
      <c r="K72" s="64" t="s">
        <v>119</v>
      </c>
      <c r="L72" s="69"/>
      <c r="M72" s="65"/>
    </row>
    <row r="73" spans="2:17" ht="13.9" customHeight="1" x14ac:dyDescent="0.15">
      <c r="B73" s="30">
        <f t="shared" si="4"/>
        <v>63</v>
      </c>
      <c r="C73" s="33"/>
      <c r="D73" s="32" t="s">
        <v>35</v>
      </c>
      <c r="E73" s="37"/>
      <c r="F73" s="37" t="s">
        <v>111</v>
      </c>
      <c r="G73" s="37"/>
      <c r="H73" s="37"/>
      <c r="I73" s="37"/>
      <c r="J73" s="37"/>
      <c r="K73" s="64">
        <v>2</v>
      </c>
      <c r="L73" s="69" t="s">
        <v>119</v>
      </c>
      <c r="M73" s="65">
        <v>1</v>
      </c>
    </row>
    <row r="74" spans="2:17" ht="13.9" customHeight="1" x14ac:dyDescent="0.15">
      <c r="B74" s="30">
        <f t="shared" si="4"/>
        <v>64</v>
      </c>
      <c r="C74" s="33"/>
      <c r="D74" s="33"/>
      <c r="E74" s="37"/>
      <c r="F74" s="37" t="s">
        <v>158</v>
      </c>
      <c r="G74" s="37"/>
      <c r="H74" s="37"/>
      <c r="I74" s="37"/>
      <c r="J74" s="37"/>
      <c r="K74" s="64">
        <v>5</v>
      </c>
      <c r="L74" s="69">
        <v>4</v>
      </c>
      <c r="M74" s="65" t="s">
        <v>119</v>
      </c>
    </row>
    <row r="75" spans="2:17" ht="13.9" customHeight="1" x14ac:dyDescent="0.15">
      <c r="B75" s="30">
        <f t="shared" si="4"/>
        <v>65</v>
      </c>
      <c r="C75" s="33"/>
      <c r="D75" s="33"/>
      <c r="E75" s="37"/>
      <c r="F75" s="37" t="s">
        <v>36</v>
      </c>
      <c r="G75" s="37"/>
      <c r="H75" s="37"/>
      <c r="I75" s="37"/>
      <c r="J75" s="37"/>
      <c r="K75" s="64"/>
      <c r="L75" s="69" t="s">
        <v>119</v>
      </c>
      <c r="M75" s="65">
        <v>15</v>
      </c>
    </row>
    <row r="76" spans="2:17" ht="13.9" customHeight="1" x14ac:dyDescent="0.15">
      <c r="B76" s="30">
        <f t="shared" si="4"/>
        <v>66</v>
      </c>
      <c r="C76" s="34"/>
      <c r="D76" s="40" t="s">
        <v>37</v>
      </c>
      <c r="E76" s="37"/>
      <c r="F76" s="37" t="s">
        <v>38</v>
      </c>
      <c r="G76" s="37"/>
      <c r="H76" s="37"/>
      <c r="I76" s="37"/>
      <c r="J76" s="37"/>
      <c r="K76" s="64">
        <v>5</v>
      </c>
      <c r="L76" s="64"/>
      <c r="M76" s="65"/>
    </row>
    <row r="77" spans="2:17" ht="13.9" customHeight="1" x14ac:dyDescent="0.15">
      <c r="B77" s="30">
        <f t="shared" si="4"/>
        <v>67</v>
      </c>
      <c r="C77" s="32" t="s">
        <v>0</v>
      </c>
      <c r="D77" s="40" t="s">
        <v>39</v>
      </c>
      <c r="E77" s="37"/>
      <c r="F77" s="37" t="s">
        <v>40</v>
      </c>
      <c r="G77" s="37"/>
      <c r="H77" s="37"/>
      <c r="I77" s="37"/>
      <c r="J77" s="37"/>
      <c r="K77" s="64"/>
      <c r="L77" s="64">
        <v>5</v>
      </c>
      <c r="M77" s="65"/>
      <c r="O77">
        <f>COUNTA(K67:K77)</f>
        <v>7</v>
      </c>
      <c r="P77">
        <f>COUNTA(L67:L77)</f>
        <v>6</v>
      </c>
      <c r="Q77">
        <f>COUNTA(M67:M77)</f>
        <v>4</v>
      </c>
    </row>
    <row r="78" spans="2:17" ht="13.9" customHeight="1" x14ac:dyDescent="0.15">
      <c r="B78" s="30">
        <f t="shared" si="4"/>
        <v>68</v>
      </c>
      <c r="C78" s="124" t="s">
        <v>41</v>
      </c>
      <c r="D78" s="125"/>
      <c r="E78" s="37"/>
      <c r="F78" s="37" t="s">
        <v>42</v>
      </c>
      <c r="G78" s="37"/>
      <c r="H78" s="37"/>
      <c r="I78" s="37"/>
      <c r="J78" s="37"/>
      <c r="K78" s="64">
        <v>25</v>
      </c>
      <c r="L78" s="69">
        <v>50</v>
      </c>
      <c r="M78" s="65">
        <v>75</v>
      </c>
    </row>
    <row r="79" spans="2:17" ht="13.9" customHeight="1" x14ac:dyDescent="0.15">
      <c r="B79" s="30">
        <f t="shared" si="4"/>
        <v>69</v>
      </c>
      <c r="C79" s="35"/>
      <c r="D79" s="36"/>
      <c r="E79" s="37"/>
      <c r="F79" s="37" t="s">
        <v>43</v>
      </c>
      <c r="G79" s="37"/>
      <c r="H79" s="37"/>
      <c r="I79" s="37"/>
      <c r="J79" s="37"/>
      <c r="K79" s="64">
        <v>100</v>
      </c>
      <c r="L79" s="69"/>
      <c r="M79" s="65">
        <v>50</v>
      </c>
    </row>
    <row r="80" spans="2:17" ht="13.5" customHeight="1" thickBot="1" x14ac:dyDescent="0.2">
      <c r="B80" s="30">
        <f t="shared" si="4"/>
        <v>70</v>
      </c>
      <c r="C80" s="35"/>
      <c r="D80" s="36"/>
      <c r="E80" s="37"/>
      <c r="F80" s="37" t="s">
        <v>44</v>
      </c>
      <c r="G80" s="37"/>
      <c r="H80" s="37"/>
      <c r="I80" s="37"/>
      <c r="J80" s="37"/>
      <c r="K80" s="64">
        <v>100</v>
      </c>
      <c r="L80" s="69">
        <v>75</v>
      </c>
      <c r="M80" s="65">
        <v>75</v>
      </c>
    </row>
    <row r="81" spans="2:17" ht="13.9" customHeight="1" x14ac:dyDescent="0.15">
      <c r="B81" s="66"/>
      <c r="C81" s="67"/>
      <c r="D81" s="67"/>
      <c r="E81" s="68"/>
      <c r="F81" s="68"/>
      <c r="G81" s="68"/>
      <c r="H81" s="68"/>
      <c r="I81" s="68"/>
      <c r="J81" s="68"/>
      <c r="K81" s="68"/>
      <c r="L81" s="68"/>
      <c r="M81" s="68"/>
      <c r="O81">
        <f>COUNTA(K$11:K$80)</f>
        <v>53</v>
      </c>
      <c r="P81">
        <f>COUNTA(L$11:L$80)</f>
        <v>43</v>
      </c>
      <c r="Q81">
        <f>COUNTA(M$11:M$80)</f>
        <v>56</v>
      </c>
    </row>
    <row r="82" spans="2:17" ht="18" customHeight="1" x14ac:dyDescent="0.15">
      <c r="O82" s="95">
        <f>SUM(K$20:K$80,P$11:P$19)</f>
        <v>3149</v>
      </c>
      <c r="P82" s="95">
        <f>SUM(L$20:L$80,Q$11:Q$19)</f>
        <v>1756</v>
      </c>
      <c r="Q82" s="95">
        <f>SUM(M$20:M$80,R$11:R$19)</f>
        <v>3338</v>
      </c>
    </row>
    <row r="83" spans="2:17" ht="18" customHeight="1" x14ac:dyDescent="0.15">
      <c r="B83" s="18"/>
    </row>
    <row r="84" spans="2:17" ht="9" customHeight="1" thickBot="1" x14ac:dyDescent="0.2"/>
    <row r="85" spans="2:17" ht="18" customHeight="1" x14ac:dyDescent="0.15">
      <c r="B85" s="1"/>
      <c r="C85" s="2"/>
      <c r="D85" s="121" t="s">
        <v>1</v>
      </c>
      <c r="E85" s="121"/>
      <c r="F85" s="121"/>
      <c r="G85" s="121"/>
      <c r="H85" s="2"/>
      <c r="I85" s="2"/>
      <c r="J85" s="3"/>
      <c r="K85" s="71" t="s">
        <v>70</v>
      </c>
      <c r="L85" s="81" t="s">
        <v>72</v>
      </c>
      <c r="M85" s="90" t="s">
        <v>73</v>
      </c>
    </row>
    <row r="86" spans="2:17" ht="18" customHeight="1" thickBot="1" x14ac:dyDescent="0.2">
      <c r="B86" s="6"/>
      <c r="C86" s="7"/>
      <c r="D86" s="126" t="s">
        <v>2</v>
      </c>
      <c r="E86" s="126"/>
      <c r="F86" s="126"/>
      <c r="G86" s="126"/>
      <c r="H86" s="7"/>
      <c r="I86" s="7"/>
      <c r="J86" s="8"/>
      <c r="K86" s="107" t="str">
        <f>K5</f>
        <v>2023.6.6</v>
      </c>
      <c r="L86" s="108" t="str">
        <f>K86</f>
        <v>2023.6.6</v>
      </c>
      <c r="M86" s="109" t="str">
        <f>K86</f>
        <v>2023.6.6</v>
      </c>
    </row>
    <row r="87" spans="2:17" ht="19.899999999999999" customHeight="1" thickTop="1" x14ac:dyDescent="0.15">
      <c r="B87" s="127" t="s">
        <v>46</v>
      </c>
      <c r="C87" s="128"/>
      <c r="D87" s="128"/>
      <c r="E87" s="128"/>
      <c r="F87" s="128"/>
      <c r="G87" s="128"/>
      <c r="H87" s="128"/>
      <c r="I87" s="128"/>
      <c r="J87" s="29"/>
      <c r="K87" s="75">
        <f>SUM(K88:K96)</f>
        <v>3149</v>
      </c>
      <c r="L87" s="75">
        <f>SUM(L88:L96)</f>
        <v>1756</v>
      </c>
      <c r="M87" s="93">
        <f>SUM(M88:M96)</f>
        <v>3338</v>
      </c>
    </row>
    <row r="88" spans="2:17" ht="13.9" customHeight="1" x14ac:dyDescent="0.15">
      <c r="B88" s="129" t="s">
        <v>47</v>
      </c>
      <c r="C88" s="130"/>
      <c r="D88" s="131"/>
      <c r="E88" s="43"/>
      <c r="F88" s="15"/>
      <c r="G88" s="119" t="s">
        <v>13</v>
      </c>
      <c r="H88" s="119"/>
      <c r="I88" s="15"/>
      <c r="J88" s="16"/>
      <c r="K88" s="38">
        <f>SUM(P$11:P$19)</f>
        <v>312</v>
      </c>
      <c r="L88" s="20">
        <f>SUM(Q$11:Q$19)</f>
        <v>55</v>
      </c>
      <c r="M88" s="39">
        <f>SUM(R$11:R$19)</f>
        <v>138</v>
      </c>
    </row>
    <row r="89" spans="2:17" ht="13.9" customHeight="1" x14ac:dyDescent="0.15">
      <c r="B89" s="17"/>
      <c r="C89" s="18"/>
      <c r="D89" s="19"/>
      <c r="E89" s="20"/>
      <c r="F89" s="37"/>
      <c r="G89" s="119" t="s">
        <v>67</v>
      </c>
      <c r="H89" s="119"/>
      <c r="I89" s="112"/>
      <c r="J89" s="44"/>
      <c r="K89" s="38">
        <f>SUM(K$20)</f>
        <v>200</v>
      </c>
      <c r="L89" s="20">
        <f>SUM(L$20)</f>
        <v>130</v>
      </c>
      <c r="M89" s="39">
        <f>SUM(M$20)</f>
        <v>450</v>
      </c>
      <c r="O89">
        <f>COUNTA(K$11:K$80)</f>
        <v>53</v>
      </c>
      <c r="P89">
        <f>COUNTA(L$11:L$80)</f>
        <v>43</v>
      </c>
      <c r="Q89">
        <f>COUNTA(M$11:M$80)</f>
        <v>56</v>
      </c>
    </row>
    <row r="90" spans="2:17" ht="13.9" customHeight="1" x14ac:dyDescent="0.15">
      <c r="B90" s="17"/>
      <c r="C90" s="18"/>
      <c r="D90" s="19"/>
      <c r="E90" s="20"/>
      <c r="F90" s="37"/>
      <c r="G90" s="119" t="s">
        <v>24</v>
      </c>
      <c r="H90" s="119"/>
      <c r="I90" s="15"/>
      <c r="J90" s="16"/>
      <c r="K90" s="38">
        <f>SUM(K$21:K$23)</f>
        <v>52</v>
      </c>
      <c r="L90" s="20">
        <f>SUM(L$21:L$23)</f>
        <v>31</v>
      </c>
      <c r="M90" s="39">
        <f>SUM(M$21:M$23)</f>
        <v>30</v>
      </c>
      <c r="O90" s="95">
        <f>SUM(K$20:K$80,P$11:P$19)</f>
        <v>3149</v>
      </c>
      <c r="P90" s="95">
        <f>SUM(L$20:L$80,Q$11:Q$19)</f>
        <v>1756</v>
      </c>
      <c r="Q90" s="95">
        <f>SUM(M$20:M$80,R$11:R$19)</f>
        <v>3338</v>
      </c>
    </row>
    <row r="91" spans="2:17" ht="13.9" customHeight="1" x14ac:dyDescent="0.15">
      <c r="B91" s="17"/>
      <c r="C91" s="18"/>
      <c r="D91" s="19"/>
      <c r="E91" s="20"/>
      <c r="F91" s="37"/>
      <c r="G91" s="119" t="s">
        <v>15</v>
      </c>
      <c r="H91" s="119"/>
      <c r="I91" s="15"/>
      <c r="J91" s="16"/>
      <c r="K91" s="38">
        <f>SUM(K$24:K$26)</f>
        <v>110</v>
      </c>
      <c r="L91" s="20">
        <f>SUM(L$24:L$26)</f>
        <v>136</v>
      </c>
      <c r="M91" s="39">
        <f>SUM(M$24:M$26)</f>
        <v>170</v>
      </c>
    </row>
    <row r="92" spans="2:17" ht="13.9" customHeight="1" x14ac:dyDescent="0.15">
      <c r="B92" s="17"/>
      <c r="C92" s="18"/>
      <c r="D92" s="19"/>
      <c r="E92" s="20"/>
      <c r="F92" s="37"/>
      <c r="G92" s="119" t="s">
        <v>16</v>
      </c>
      <c r="H92" s="119"/>
      <c r="I92" s="15"/>
      <c r="J92" s="16"/>
      <c r="K92" s="38">
        <f>SUM(K$28:K$40)</f>
        <v>872</v>
      </c>
      <c r="L92" s="20">
        <f>SUM(L$28:L$40)</f>
        <v>589</v>
      </c>
      <c r="M92" s="39">
        <f>SUM(M$28:M$40)</f>
        <v>591</v>
      </c>
    </row>
    <row r="93" spans="2:17" ht="13.9" customHeight="1" x14ac:dyDescent="0.15">
      <c r="B93" s="17"/>
      <c r="C93" s="18"/>
      <c r="D93" s="19"/>
      <c r="E93" s="20"/>
      <c r="F93" s="37"/>
      <c r="G93" s="119" t="s">
        <v>65</v>
      </c>
      <c r="H93" s="119"/>
      <c r="I93" s="15"/>
      <c r="J93" s="16"/>
      <c r="K93" s="38">
        <f>SUM(K$41:K$41)</f>
        <v>65</v>
      </c>
      <c r="L93" s="20">
        <f>SUM(L$41:L$41)</f>
        <v>25</v>
      </c>
      <c r="M93" s="39">
        <f>SUM(M$41:M$41)</f>
        <v>70</v>
      </c>
    </row>
    <row r="94" spans="2:17" ht="13.9" customHeight="1" x14ac:dyDescent="0.15">
      <c r="B94" s="17"/>
      <c r="C94" s="18"/>
      <c r="D94" s="19"/>
      <c r="E94" s="20"/>
      <c r="F94" s="37"/>
      <c r="G94" s="119" t="s">
        <v>102</v>
      </c>
      <c r="H94" s="119"/>
      <c r="I94" s="15"/>
      <c r="J94" s="16"/>
      <c r="K94" s="38">
        <f>SUM(K$42:K$66)</f>
        <v>1299</v>
      </c>
      <c r="L94" s="20">
        <f>SUM(L$42:L$66)</f>
        <v>655</v>
      </c>
      <c r="M94" s="39">
        <f>SUM(M$42:M$66)</f>
        <v>1669</v>
      </c>
    </row>
    <row r="95" spans="2:17" ht="13.9" customHeight="1" x14ac:dyDescent="0.15">
      <c r="B95" s="17"/>
      <c r="C95" s="18"/>
      <c r="D95" s="19"/>
      <c r="E95" s="20"/>
      <c r="F95" s="37"/>
      <c r="G95" s="119" t="s">
        <v>48</v>
      </c>
      <c r="H95" s="119"/>
      <c r="I95" s="15"/>
      <c r="J95" s="16"/>
      <c r="K95" s="38">
        <f>SUM(K$27:K$27,K$78:K$79)</f>
        <v>126</v>
      </c>
      <c r="L95" s="20">
        <f>SUM(L$27:L$27,L$78:L$79)</f>
        <v>50</v>
      </c>
      <c r="M95" s="39">
        <f>SUM(M$27:M$27,M$78:M$79)</f>
        <v>127</v>
      </c>
    </row>
    <row r="96" spans="2:17" ht="13.9" customHeight="1" thickBot="1" x14ac:dyDescent="0.2">
      <c r="B96" s="21"/>
      <c r="C96" s="22"/>
      <c r="D96" s="23"/>
      <c r="E96" s="45"/>
      <c r="F96" s="10"/>
      <c r="G96" s="120" t="s">
        <v>45</v>
      </c>
      <c r="H96" s="120"/>
      <c r="I96" s="46"/>
      <c r="J96" s="47"/>
      <c r="K96" s="41">
        <f>SUM(K$67:K$77,K$80)</f>
        <v>113</v>
      </c>
      <c r="L96" s="45">
        <f>SUM(L$67:L$77,L$80)</f>
        <v>85</v>
      </c>
      <c r="M96" s="42">
        <f>SUM(M$67:M$77,M$80)</f>
        <v>93</v>
      </c>
    </row>
    <row r="97" spans="2:14" ht="18" customHeight="1" thickTop="1" x14ac:dyDescent="0.15">
      <c r="B97" s="132" t="s">
        <v>49</v>
      </c>
      <c r="C97" s="133"/>
      <c r="D97" s="134"/>
      <c r="E97" s="53"/>
      <c r="F97" s="113"/>
      <c r="G97" s="135" t="s">
        <v>50</v>
      </c>
      <c r="H97" s="135"/>
      <c r="I97" s="113"/>
      <c r="J97" s="114"/>
      <c r="K97" s="76" t="s">
        <v>51</v>
      </c>
      <c r="L97" s="84"/>
      <c r="M97" s="94"/>
    </row>
    <row r="98" spans="2:14" ht="18" customHeight="1" x14ac:dyDescent="0.15">
      <c r="B98" s="50"/>
      <c r="C98" s="51"/>
      <c r="D98" s="51"/>
      <c r="E98" s="48"/>
      <c r="F98" s="49"/>
      <c r="G98" s="31"/>
      <c r="H98" s="31"/>
      <c r="I98" s="49"/>
      <c r="J98" s="52"/>
      <c r="K98" s="77" t="s">
        <v>52</v>
      </c>
      <c r="L98" s="85"/>
      <c r="M98" s="88"/>
    </row>
    <row r="99" spans="2:14" ht="18" customHeight="1" x14ac:dyDescent="0.15">
      <c r="B99" s="17"/>
      <c r="C99" s="18"/>
      <c r="D99" s="18"/>
      <c r="E99" s="54"/>
      <c r="F99" s="7"/>
      <c r="G99" s="126" t="s">
        <v>53</v>
      </c>
      <c r="H99" s="126"/>
      <c r="I99" s="111"/>
      <c r="J99" s="115"/>
      <c r="K99" s="78" t="s">
        <v>54</v>
      </c>
      <c r="L99" s="86"/>
      <c r="M99" s="86"/>
    </row>
    <row r="100" spans="2:14" ht="18" customHeight="1" x14ac:dyDescent="0.15">
      <c r="B100" s="17"/>
      <c r="C100" s="18"/>
      <c r="D100" s="18"/>
      <c r="E100" s="55"/>
      <c r="F100" s="18"/>
      <c r="G100" s="56"/>
      <c r="H100" s="56"/>
      <c r="I100" s="51"/>
      <c r="J100" s="57"/>
      <c r="K100" s="79" t="s">
        <v>103</v>
      </c>
      <c r="L100" s="87"/>
      <c r="M100" s="87"/>
    </row>
    <row r="101" spans="2:14" ht="18" customHeight="1" x14ac:dyDescent="0.15">
      <c r="B101" s="17"/>
      <c r="C101" s="18"/>
      <c r="D101" s="18"/>
      <c r="E101" s="55"/>
      <c r="F101" s="18"/>
      <c r="G101" s="56"/>
      <c r="H101" s="56"/>
      <c r="I101" s="51"/>
      <c r="J101" s="57"/>
      <c r="K101" s="77" t="s">
        <v>78</v>
      </c>
      <c r="L101" s="85"/>
      <c r="M101" s="88"/>
    </row>
    <row r="102" spans="2:14" ht="18" customHeight="1" x14ac:dyDescent="0.15">
      <c r="B102" s="17"/>
      <c r="C102" s="18"/>
      <c r="D102" s="18"/>
      <c r="E102" s="54"/>
      <c r="F102" s="7"/>
      <c r="G102" s="126" t="s">
        <v>55</v>
      </c>
      <c r="H102" s="126"/>
      <c r="I102" s="111"/>
      <c r="J102" s="115"/>
      <c r="K102" s="78" t="s">
        <v>79</v>
      </c>
      <c r="L102" s="86"/>
      <c r="M102" s="86"/>
    </row>
    <row r="103" spans="2:14" ht="18" customHeight="1" x14ac:dyDescent="0.15">
      <c r="B103" s="17"/>
      <c r="C103" s="18"/>
      <c r="D103" s="18"/>
      <c r="E103" s="55"/>
      <c r="F103" s="18"/>
      <c r="G103" s="56"/>
      <c r="H103" s="56"/>
      <c r="I103" s="51"/>
      <c r="J103" s="57"/>
      <c r="K103" s="79" t="s">
        <v>104</v>
      </c>
      <c r="L103" s="87"/>
      <c r="M103" s="87"/>
    </row>
    <row r="104" spans="2:14" ht="18" customHeight="1" x14ac:dyDescent="0.15">
      <c r="B104" s="17"/>
      <c r="C104" s="18"/>
      <c r="D104" s="18"/>
      <c r="E104" s="55"/>
      <c r="F104" s="18"/>
      <c r="G104" s="56"/>
      <c r="H104" s="56"/>
      <c r="I104" s="51"/>
      <c r="J104" s="57"/>
      <c r="K104" s="79" t="s">
        <v>105</v>
      </c>
      <c r="L104" s="87"/>
      <c r="M104" s="87"/>
    </row>
    <row r="105" spans="2:14" ht="18" customHeight="1" x14ac:dyDescent="0.15">
      <c r="B105" s="17"/>
      <c r="C105" s="18"/>
      <c r="D105" s="18"/>
      <c r="E105" s="12"/>
      <c r="F105" s="13"/>
      <c r="G105" s="31"/>
      <c r="H105" s="31"/>
      <c r="I105" s="49"/>
      <c r="J105" s="52"/>
      <c r="K105" s="79" t="s">
        <v>104</v>
      </c>
      <c r="L105" s="88"/>
      <c r="M105" s="88"/>
    </row>
    <row r="106" spans="2:14" ht="18" customHeight="1" x14ac:dyDescent="0.15">
      <c r="B106" s="24"/>
      <c r="C106" s="13"/>
      <c r="D106" s="13"/>
      <c r="E106" s="20"/>
      <c r="F106" s="37"/>
      <c r="G106" s="119" t="s">
        <v>56</v>
      </c>
      <c r="H106" s="119"/>
      <c r="I106" s="15"/>
      <c r="J106" s="16"/>
      <c r="K106" s="70" t="s">
        <v>127</v>
      </c>
      <c r="L106" s="99"/>
      <c r="M106" s="89"/>
    </row>
    <row r="107" spans="2:14" ht="18" customHeight="1" x14ac:dyDescent="0.15">
      <c r="B107" s="129" t="s">
        <v>57</v>
      </c>
      <c r="C107" s="130"/>
      <c r="D107" s="130"/>
      <c r="E107" s="7"/>
      <c r="F107" s="7"/>
      <c r="G107" s="7"/>
      <c r="H107" s="7"/>
      <c r="I107" s="7"/>
      <c r="J107" s="7"/>
      <c r="K107" s="7"/>
      <c r="L107" s="7"/>
      <c r="M107" s="7"/>
      <c r="N107" s="17"/>
    </row>
    <row r="108" spans="2:14" ht="14.1" customHeight="1" x14ac:dyDescent="0.15">
      <c r="B108" s="58"/>
      <c r="C108" s="59" t="s">
        <v>58</v>
      </c>
      <c r="D108" s="60"/>
      <c r="E108" s="59"/>
      <c r="F108" s="59"/>
      <c r="G108" s="59"/>
      <c r="H108" s="59"/>
      <c r="I108" s="59"/>
      <c r="J108" s="59"/>
      <c r="K108" s="59"/>
      <c r="L108" s="59"/>
      <c r="M108" s="59"/>
      <c r="N108" s="61"/>
    </row>
    <row r="109" spans="2:14" ht="14.1" customHeight="1" x14ac:dyDescent="0.15">
      <c r="B109" s="58"/>
      <c r="C109" s="59" t="s">
        <v>59</v>
      </c>
      <c r="D109" s="60"/>
      <c r="E109" s="59"/>
      <c r="F109" s="59"/>
      <c r="G109" s="59"/>
      <c r="H109" s="59"/>
      <c r="I109" s="59"/>
      <c r="J109" s="59"/>
      <c r="K109" s="59"/>
      <c r="L109" s="59"/>
      <c r="M109" s="59"/>
      <c r="N109" s="61"/>
    </row>
    <row r="110" spans="2:14" ht="14.1" customHeight="1" x14ac:dyDescent="0.15">
      <c r="B110" s="58"/>
      <c r="C110" s="59" t="s">
        <v>60</v>
      </c>
      <c r="D110" s="60"/>
      <c r="E110" s="59"/>
      <c r="F110" s="59"/>
      <c r="G110" s="59"/>
      <c r="H110" s="59"/>
      <c r="I110" s="59"/>
      <c r="J110" s="59"/>
      <c r="K110" s="59"/>
      <c r="L110" s="59"/>
      <c r="M110" s="59"/>
      <c r="N110" s="61"/>
    </row>
    <row r="111" spans="2:14" ht="14.1" customHeight="1" x14ac:dyDescent="0.15">
      <c r="B111" s="58"/>
      <c r="C111" s="59" t="s">
        <v>86</v>
      </c>
      <c r="D111" s="60"/>
      <c r="E111" s="59"/>
      <c r="F111" s="59"/>
      <c r="G111" s="59"/>
      <c r="H111" s="59"/>
      <c r="I111" s="59"/>
      <c r="J111" s="59"/>
      <c r="K111" s="59"/>
      <c r="L111" s="59"/>
      <c r="M111" s="59"/>
      <c r="N111" s="61"/>
    </row>
    <row r="112" spans="2:14" ht="14.1" customHeight="1" x14ac:dyDescent="0.15">
      <c r="B112" s="58"/>
      <c r="C112" s="59" t="s">
        <v>106</v>
      </c>
      <c r="D112" s="60"/>
      <c r="E112" s="59"/>
      <c r="F112" s="59"/>
      <c r="G112" s="59"/>
      <c r="H112" s="59"/>
      <c r="I112" s="59"/>
      <c r="J112" s="59"/>
      <c r="K112" s="59"/>
      <c r="L112" s="59"/>
      <c r="M112" s="59"/>
      <c r="N112" s="61"/>
    </row>
    <row r="113" spans="2:14" ht="14.1" customHeight="1" x14ac:dyDescent="0.15">
      <c r="B113" s="61"/>
      <c r="C113" s="59" t="s">
        <v>85</v>
      </c>
      <c r="D113" s="59"/>
      <c r="E113" s="59"/>
      <c r="F113" s="59"/>
      <c r="G113" s="59"/>
      <c r="H113" s="59"/>
      <c r="I113" s="59"/>
      <c r="J113" s="59"/>
      <c r="K113" s="59"/>
      <c r="L113" s="59"/>
      <c r="M113" s="59"/>
      <c r="N113" s="61"/>
    </row>
    <row r="114" spans="2:14" ht="14.1" customHeight="1" x14ac:dyDescent="0.15">
      <c r="B114" s="61"/>
      <c r="C114" s="59" t="s">
        <v>84</v>
      </c>
      <c r="D114" s="59"/>
      <c r="E114" s="59"/>
      <c r="F114" s="59"/>
      <c r="G114" s="59"/>
      <c r="H114" s="59"/>
      <c r="I114" s="59"/>
      <c r="J114" s="59"/>
      <c r="K114" s="59"/>
      <c r="L114" s="59"/>
      <c r="M114" s="59"/>
      <c r="N114" s="61"/>
    </row>
    <row r="115" spans="2:14" ht="14.1" customHeight="1" x14ac:dyDescent="0.15">
      <c r="B115" s="61"/>
      <c r="C115" s="59" t="s">
        <v>81</v>
      </c>
      <c r="D115" s="59"/>
      <c r="E115" s="59"/>
      <c r="F115" s="59"/>
      <c r="G115" s="59"/>
      <c r="H115" s="59"/>
      <c r="I115" s="59"/>
      <c r="J115" s="59"/>
      <c r="K115" s="59"/>
      <c r="L115" s="59"/>
      <c r="M115" s="59"/>
      <c r="N115" s="61"/>
    </row>
    <row r="116" spans="2:14" ht="14.1" customHeight="1" x14ac:dyDescent="0.15">
      <c r="B116" s="61"/>
      <c r="C116" s="59" t="s">
        <v>82</v>
      </c>
      <c r="D116" s="59"/>
      <c r="E116" s="59"/>
      <c r="F116" s="59"/>
      <c r="G116" s="59"/>
      <c r="H116" s="59"/>
      <c r="I116" s="59"/>
      <c r="J116" s="59"/>
      <c r="K116" s="59"/>
      <c r="L116" s="59"/>
      <c r="M116" s="59"/>
      <c r="N116" s="61"/>
    </row>
    <row r="117" spans="2:14" ht="14.1" customHeight="1" x14ac:dyDescent="0.15">
      <c r="B117" s="61"/>
      <c r="C117" s="59" t="s">
        <v>107</v>
      </c>
      <c r="D117" s="59"/>
      <c r="E117" s="59"/>
      <c r="F117" s="59"/>
      <c r="G117" s="59"/>
      <c r="H117" s="59"/>
      <c r="I117" s="59"/>
      <c r="J117" s="59"/>
      <c r="K117" s="59"/>
      <c r="L117" s="59"/>
      <c r="M117" s="59"/>
      <c r="N117" s="61"/>
    </row>
    <row r="118" spans="2:14" ht="14.1" customHeight="1" x14ac:dyDescent="0.15">
      <c r="B118" s="61"/>
      <c r="C118" s="59" t="s">
        <v>87</v>
      </c>
      <c r="D118" s="59"/>
      <c r="E118" s="59"/>
      <c r="F118" s="59"/>
      <c r="G118" s="59"/>
      <c r="H118" s="59"/>
      <c r="I118" s="59"/>
      <c r="J118" s="59"/>
      <c r="K118" s="59"/>
      <c r="L118" s="59"/>
      <c r="M118" s="59"/>
      <c r="N118" s="61"/>
    </row>
    <row r="119" spans="2:14" ht="14.1" customHeight="1" x14ac:dyDescent="0.15">
      <c r="B119" s="61"/>
      <c r="C119" s="59" t="s">
        <v>88</v>
      </c>
      <c r="D119" s="59"/>
      <c r="E119" s="59"/>
      <c r="F119" s="59"/>
      <c r="G119" s="59"/>
      <c r="H119" s="59"/>
      <c r="I119" s="59"/>
      <c r="J119" s="59"/>
      <c r="K119" s="59"/>
      <c r="L119" s="59"/>
      <c r="M119" s="59"/>
      <c r="N119" s="61"/>
    </row>
    <row r="120" spans="2:14" ht="14.1" customHeight="1" x14ac:dyDescent="0.15">
      <c r="B120" s="61"/>
      <c r="C120" s="59" t="s">
        <v>89</v>
      </c>
      <c r="D120" s="59"/>
      <c r="E120" s="59"/>
      <c r="F120" s="59"/>
      <c r="G120" s="59"/>
      <c r="H120" s="59"/>
      <c r="I120" s="59"/>
      <c r="J120" s="59"/>
      <c r="K120" s="59"/>
      <c r="L120" s="59"/>
      <c r="M120" s="59"/>
      <c r="N120" s="61"/>
    </row>
    <row r="121" spans="2:14" ht="14.1" customHeight="1" x14ac:dyDescent="0.15">
      <c r="B121" s="61"/>
      <c r="C121" s="59" t="s">
        <v>90</v>
      </c>
      <c r="D121" s="59"/>
      <c r="E121" s="59"/>
      <c r="F121" s="59"/>
      <c r="G121" s="59"/>
      <c r="H121" s="59"/>
      <c r="I121" s="59"/>
      <c r="J121" s="59"/>
      <c r="K121" s="59"/>
      <c r="L121" s="59"/>
      <c r="M121" s="59"/>
      <c r="N121" s="61"/>
    </row>
    <row r="122" spans="2:14" ht="18" customHeight="1" x14ac:dyDescent="0.15">
      <c r="B122" s="61"/>
      <c r="C122" s="59" t="s">
        <v>108</v>
      </c>
      <c r="D122" s="59"/>
      <c r="E122" s="59"/>
      <c r="F122" s="59"/>
      <c r="G122" s="59"/>
      <c r="H122" s="59"/>
      <c r="I122" s="59"/>
      <c r="J122" s="59"/>
      <c r="K122" s="59"/>
      <c r="L122" s="59"/>
      <c r="M122" s="59"/>
      <c r="N122" s="61"/>
    </row>
    <row r="123" spans="2:14" x14ac:dyDescent="0.15">
      <c r="B123" s="61"/>
      <c r="C123" s="59" t="s">
        <v>109</v>
      </c>
      <c r="D123" s="59"/>
      <c r="E123" s="59"/>
      <c r="F123" s="59"/>
      <c r="G123" s="59"/>
      <c r="H123" s="59"/>
      <c r="I123" s="59"/>
      <c r="J123" s="59"/>
      <c r="K123" s="59"/>
      <c r="L123" s="59"/>
      <c r="M123" s="59"/>
      <c r="N123" s="61"/>
    </row>
    <row r="124" spans="2:14" x14ac:dyDescent="0.15">
      <c r="B124" s="61"/>
      <c r="C124" s="59" t="s">
        <v>91</v>
      </c>
      <c r="D124" s="59"/>
      <c r="E124" s="59"/>
      <c r="F124" s="59"/>
      <c r="G124" s="59"/>
      <c r="H124" s="59"/>
      <c r="I124" s="59"/>
      <c r="J124" s="59"/>
      <c r="K124" s="59"/>
      <c r="L124" s="59"/>
      <c r="M124" s="59"/>
      <c r="N124" s="61"/>
    </row>
    <row r="125" spans="2:14" ht="14.1" customHeight="1" x14ac:dyDescent="0.15">
      <c r="B125" s="61"/>
      <c r="C125" s="59" t="s">
        <v>83</v>
      </c>
      <c r="D125" s="59"/>
      <c r="E125" s="59"/>
      <c r="F125" s="59"/>
      <c r="G125" s="59"/>
      <c r="H125" s="59"/>
      <c r="I125" s="59"/>
      <c r="J125" s="59"/>
      <c r="K125" s="59"/>
      <c r="L125" s="59"/>
      <c r="M125" s="59"/>
      <c r="N125" s="61"/>
    </row>
    <row r="126" spans="2:14" x14ac:dyDescent="0.15">
      <c r="B126" s="96"/>
      <c r="C126" s="59" t="s">
        <v>92</v>
      </c>
      <c r="N126" s="96"/>
    </row>
    <row r="127" spans="2:14" x14ac:dyDescent="0.15">
      <c r="B127" s="61"/>
      <c r="C127" s="59" t="s">
        <v>69</v>
      </c>
      <c r="D127" s="59"/>
      <c r="E127" s="59"/>
      <c r="F127" s="59"/>
      <c r="G127" s="59"/>
      <c r="H127" s="59"/>
      <c r="I127" s="59"/>
      <c r="J127" s="59"/>
      <c r="K127" s="59"/>
      <c r="L127" s="59"/>
      <c r="M127" s="59"/>
      <c r="N127" s="61"/>
    </row>
    <row r="128" spans="2:14" x14ac:dyDescent="0.15">
      <c r="B128" s="61"/>
      <c r="C128" s="59" t="s">
        <v>61</v>
      </c>
      <c r="D128" s="59"/>
      <c r="E128" s="59"/>
      <c r="F128" s="59"/>
      <c r="G128" s="59"/>
      <c r="H128" s="59"/>
      <c r="I128" s="59"/>
      <c r="J128" s="59"/>
      <c r="K128" s="59"/>
      <c r="L128" s="59"/>
      <c r="M128" s="59"/>
      <c r="N128" s="61"/>
    </row>
    <row r="129" spans="2:14" x14ac:dyDescent="0.15">
      <c r="B129" s="96"/>
      <c r="C129" s="59" t="s">
        <v>93</v>
      </c>
      <c r="N129" s="96"/>
    </row>
    <row r="130" spans="2:14" x14ac:dyDescent="0.15">
      <c r="B130" s="96"/>
      <c r="C130" s="59" t="s">
        <v>116</v>
      </c>
      <c r="N130" s="96"/>
    </row>
    <row r="131" spans="2:14" ht="14.25" thickBot="1" x14ac:dyDescent="0.2">
      <c r="B131" s="97"/>
      <c r="C131" s="80" t="s">
        <v>94</v>
      </c>
      <c r="D131" s="98"/>
      <c r="E131" s="98"/>
      <c r="F131" s="98"/>
      <c r="G131" s="98"/>
      <c r="H131" s="98"/>
      <c r="I131" s="98"/>
      <c r="J131" s="98"/>
      <c r="K131" s="98"/>
      <c r="L131" s="98"/>
      <c r="M131" s="98"/>
      <c r="N131" s="96"/>
    </row>
  </sheetData>
  <mergeCells count="27">
    <mergeCell ref="G106:H106"/>
    <mergeCell ref="B107:D107"/>
    <mergeCell ref="G95:H95"/>
    <mergeCell ref="G96:H96"/>
    <mergeCell ref="B97:D97"/>
    <mergeCell ref="G97:H97"/>
    <mergeCell ref="G99:H99"/>
    <mergeCell ref="G102:H102"/>
    <mergeCell ref="G94:H94"/>
    <mergeCell ref="G10:H10"/>
    <mergeCell ref="C78:D78"/>
    <mergeCell ref="D85:G85"/>
    <mergeCell ref="D86:G86"/>
    <mergeCell ref="B87:I87"/>
    <mergeCell ref="B88:D88"/>
    <mergeCell ref="G88:H88"/>
    <mergeCell ref="G89:H89"/>
    <mergeCell ref="G90:H90"/>
    <mergeCell ref="G91:H91"/>
    <mergeCell ref="G92:H92"/>
    <mergeCell ref="G93:H93"/>
    <mergeCell ref="D9:F9"/>
    <mergeCell ref="D4:G4"/>
    <mergeCell ref="D5:G5"/>
    <mergeCell ref="D6:G6"/>
    <mergeCell ref="D7:F7"/>
    <mergeCell ref="D8:F8"/>
  </mergeCells>
  <phoneticPr fontId="23"/>
  <conditionalFormatting sqref="N11:N80">
    <cfRule type="expression" dxfId="12" priority="1"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8B46-EEC1-4850-A93D-F17E6B3C208F}">
  <sheetPr>
    <tabColor rgb="FFC00000"/>
  </sheetPr>
  <dimension ref="B1:R112"/>
  <sheetViews>
    <sheetView view="pageBreakPreview" zoomScale="75" zoomScaleNormal="75" zoomScaleSheetLayoutView="75" workbookViewId="0">
      <pane ySplit="10" topLeftCell="A11" activePane="bottomLeft" state="frozen"/>
      <selection activeCell="H21" sqref="H21"/>
      <selection pane="bottomLeft" activeCell="H28" sqref="H2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272</v>
      </c>
      <c r="L5" s="105" t="str">
        <f>K5</f>
        <v>2023.7.3</v>
      </c>
      <c r="M5" s="106" t="str">
        <f>K5</f>
        <v>2023.7.3</v>
      </c>
    </row>
    <row r="6" spans="2:18" ht="18" customHeight="1" x14ac:dyDescent="0.15">
      <c r="B6" s="4"/>
      <c r="C6" s="37"/>
      <c r="D6" s="119" t="s">
        <v>3</v>
      </c>
      <c r="E6" s="119"/>
      <c r="F6" s="119"/>
      <c r="G6" s="119"/>
      <c r="H6" s="37"/>
      <c r="I6" s="37"/>
      <c r="J6" s="5"/>
      <c r="K6" s="100">
        <v>0.5</v>
      </c>
      <c r="L6" s="101">
        <v>0.46527777777777773</v>
      </c>
      <c r="M6" s="102">
        <v>0.52777777777777779</v>
      </c>
    </row>
    <row r="7" spans="2:18" ht="18" customHeight="1" x14ac:dyDescent="0.15">
      <c r="B7" s="4"/>
      <c r="C7" s="37"/>
      <c r="D7" s="119" t="s">
        <v>4</v>
      </c>
      <c r="E7" s="122"/>
      <c r="F7" s="122"/>
      <c r="G7" s="25" t="s">
        <v>5</v>
      </c>
      <c r="H7" s="37"/>
      <c r="I7" s="37"/>
      <c r="J7" s="5"/>
      <c r="K7" s="103" t="s">
        <v>271</v>
      </c>
      <c r="L7" s="103" t="s">
        <v>230</v>
      </c>
      <c r="M7" s="104" t="s">
        <v>219</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5" customHeight="1" x14ac:dyDescent="0.15">
      <c r="B11" s="30">
        <v>1</v>
      </c>
      <c r="C11" s="32" t="s">
        <v>62</v>
      </c>
      <c r="D11" s="32" t="s">
        <v>13</v>
      </c>
      <c r="E11" s="37"/>
      <c r="F11" s="37" t="s">
        <v>270</v>
      </c>
      <c r="G11" s="37"/>
      <c r="H11" s="37"/>
      <c r="I11" s="37"/>
      <c r="J11" s="37"/>
      <c r="K11" s="62" t="s">
        <v>130</v>
      </c>
      <c r="L11" s="62"/>
      <c r="M11" s="63"/>
      <c r="O11" t="s">
        <v>14</v>
      </c>
      <c r="P11">
        <f t="shared" ref="P11:P21" si="0">IF(K11="＋",0,IF(K11="(＋)",0,ABS(K11)))</f>
        <v>5</v>
      </c>
      <c r="Q11">
        <f t="shared" ref="Q11:Q21" si="1">IF(L11="＋",0,IF(L11="(＋)",0,ABS(L11)))</f>
        <v>0</v>
      </c>
      <c r="R11">
        <f t="shared" ref="R11:R21" si="2">IF(M11="＋",0,IF(M11="(＋)",0,ABS(M11)))</f>
        <v>0</v>
      </c>
    </row>
    <row r="12" spans="2:18" ht="13.9" customHeight="1" x14ac:dyDescent="0.15">
      <c r="B12" s="30">
        <f t="shared" ref="B12:B43" si="3">B11+1</f>
        <v>2</v>
      </c>
      <c r="C12" s="35"/>
      <c r="D12" s="33"/>
      <c r="E12" s="37"/>
      <c r="F12" s="37" t="s">
        <v>160</v>
      </c>
      <c r="G12" s="37"/>
      <c r="H12" s="37"/>
      <c r="I12" s="37"/>
      <c r="J12" s="37"/>
      <c r="K12" s="62" t="s">
        <v>181</v>
      </c>
      <c r="L12" s="62" t="s">
        <v>181</v>
      </c>
      <c r="M12" s="63" t="s">
        <v>163</v>
      </c>
      <c r="O12" t="s">
        <v>14</v>
      </c>
      <c r="P12">
        <f t="shared" si="0"/>
        <v>25</v>
      </c>
      <c r="Q12">
        <f t="shared" si="1"/>
        <v>25</v>
      </c>
      <c r="R12">
        <f t="shared" si="2"/>
        <v>20</v>
      </c>
    </row>
    <row r="13" spans="2:18" ht="13.9" customHeight="1" x14ac:dyDescent="0.15">
      <c r="B13" s="30">
        <f t="shared" si="3"/>
        <v>3</v>
      </c>
      <c r="C13" s="35"/>
      <c r="D13" s="33"/>
      <c r="E13" s="37"/>
      <c r="F13" s="37" t="s">
        <v>162</v>
      </c>
      <c r="G13" s="37"/>
      <c r="H13" s="37"/>
      <c r="I13" s="37"/>
      <c r="J13" s="37"/>
      <c r="K13" s="62" t="s">
        <v>182</v>
      </c>
      <c r="L13" s="62" t="s">
        <v>189</v>
      </c>
      <c r="M13" s="63" t="s">
        <v>187</v>
      </c>
      <c r="O13" t="s">
        <v>14</v>
      </c>
      <c r="P13">
        <f t="shared" si="0"/>
        <v>85</v>
      </c>
      <c r="Q13">
        <f t="shared" si="1"/>
        <v>150</v>
      </c>
      <c r="R13">
        <f t="shared" si="2"/>
        <v>60</v>
      </c>
    </row>
    <row r="14" spans="2:18" ht="13.5" customHeight="1" x14ac:dyDescent="0.15">
      <c r="B14" s="30">
        <f t="shared" si="3"/>
        <v>4</v>
      </c>
      <c r="C14" s="35"/>
      <c r="D14" s="33"/>
      <c r="E14" s="37"/>
      <c r="F14" s="37" t="s">
        <v>269</v>
      </c>
      <c r="G14" s="37"/>
      <c r="H14" s="37"/>
      <c r="I14" s="37"/>
      <c r="J14" s="37"/>
      <c r="K14" s="62" t="s">
        <v>130</v>
      </c>
      <c r="L14" s="117"/>
      <c r="M14" s="63"/>
      <c r="O14" s="95" t="s">
        <v>165</v>
      </c>
      <c r="P14">
        <f t="shared" si="0"/>
        <v>5</v>
      </c>
      <c r="Q14">
        <f t="shared" si="1"/>
        <v>0</v>
      </c>
      <c r="R14">
        <f t="shared" si="2"/>
        <v>0</v>
      </c>
    </row>
    <row r="15" spans="2:18" ht="13.5" customHeight="1" x14ac:dyDescent="0.15">
      <c r="B15" s="30">
        <f t="shared" si="3"/>
        <v>5</v>
      </c>
      <c r="C15" s="35"/>
      <c r="D15" s="33"/>
      <c r="E15" s="37"/>
      <c r="F15" s="37" t="s">
        <v>202</v>
      </c>
      <c r="G15" s="37"/>
      <c r="H15" s="37"/>
      <c r="I15" s="37"/>
      <c r="J15" s="37"/>
      <c r="K15" s="62" t="s">
        <v>187</v>
      </c>
      <c r="L15" s="62" t="s">
        <v>188</v>
      </c>
      <c r="M15" s="63" t="s">
        <v>268</v>
      </c>
      <c r="O15" s="95"/>
      <c r="P15">
        <f t="shared" si="0"/>
        <v>60</v>
      </c>
      <c r="Q15">
        <f t="shared" si="1"/>
        <v>30</v>
      </c>
      <c r="R15">
        <f t="shared" si="2"/>
        <v>55</v>
      </c>
    </row>
    <row r="16" spans="2:18" ht="13.5" customHeight="1" x14ac:dyDescent="0.15">
      <c r="B16" s="30">
        <f t="shared" si="3"/>
        <v>6</v>
      </c>
      <c r="C16" s="35"/>
      <c r="D16" s="33"/>
      <c r="E16" s="37"/>
      <c r="F16" s="37" t="s">
        <v>166</v>
      </c>
      <c r="G16" s="37"/>
      <c r="H16" s="37"/>
      <c r="I16" s="37"/>
      <c r="J16" s="37"/>
      <c r="K16" s="62" t="s">
        <v>267</v>
      </c>
      <c r="L16" s="117" t="s">
        <v>266</v>
      </c>
      <c r="M16" s="63" t="s">
        <v>265</v>
      </c>
      <c r="O16" t="s">
        <v>14</v>
      </c>
      <c r="P16">
        <f t="shared" si="0"/>
        <v>1249</v>
      </c>
      <c r="Q16">
        <f t="shared" si="1"/>
        <v>1822</v>
      </c>
      <c r="R16">
        <f t="shared" si="2"/>
        <v>2384</v>
      </c>
    </row>
    <row r="17" spans="2:18" ht="13.9" customHeight="1" x14ac:dyDescent="0.15">
      <c r="B17" s="30">
        <f t="shared" si="3"/>
        <v>7</v>
      </c>
      <c r="C17" s="35"/>
      <c r="D17" s="33"/>
      <c r="E17" s="37"/>
      <c r="F17" s="37" t="s">
        <v>167</v>
      </c>
      <c r="G17" s="37"/>
      <c r="H17" s="37"/>
      <c r="I17" s="37"/>
      <c r="J17" s="37"/>
      <c r="K17" s="62"/>
      <c r="L17" s="117" t="s">
        <v>119</v>
      </c>
      <c r="M17" s="63" t="s">
        <v>264</v>
      </c>
      <c r="O17" s="95" t="s">
        <v>165</v>
      </c>
      <c r="P17">
        <f t="shared" si="0"/>
        <v>0</v>
      </c>
      <c r="Q17">
        <f t="shared" si="1"/>
        <v>0</v>
      </c>
      <c r="R17">
        <f t="shared" si="2"/>
        <v>68</v>
      </c>
    </row>
    <row r="18" spans="2:18" ht="13.9" customHeight="1" x14ac:dyDescent="0.15">
      <c r="B18" s="30">
        <f t="shared" si="3"/>
        <v>8</v>
      </c>
      <c r="C18" s="35"/>
      <c r="D18" s="33"/>
      <c r="E18" s="37"/>
      <c r="F18" s="37" t="s">
        <v>183</v>
      </c>
      <c r="G18" s="37"/>
      <c r="H18" s="37"/>
      <c r="I18" s="37"/>
      <c r="J18" s="37"/>
      <c r="K18" s="62"/>
      <c r="L18" s="62" t="s">
        <v>163</v>
      </c>
      <c r="M18" s="63" t="s">
        <v>263</v>
      </c>
      <c r="O18" s="116" t="s">
        <v>132</v>
      </c>
      <c r="P18">
        <f t="shared" si="0"/>
        <v>0</v>
      </c>
      <c r="Q18">
        <f t="shared" si="1"/>
        <v>20</v>
      </c>
      <c r="R18">
        <f t="shared" si="2"/>
        <v>48</v>
      </c>
    </row>
    <row r="19" spans="2:18" ht="13.5" customHeight="1" x14ac:dyDescent="0.15">
      <c r="B19" s="30">
        <f t="shared" si="3"/>
        <v>9</v>
      </c>
      <c r="C19" s="35"/>
      <c r="D19" s="33"/>
      <c r="E19" s="37"/>
      <c r="F19" s="37" t="s">
        <v>133</v>
      </c>
      <c r="G19" s="37"/>
      <c r="H19" s="37"/>
      <c r="I19" s="37"/>
      <c r="J19" s="37"/>
      <c r="K19" s="62" t="s">
        <v>262</v>
      </c>
      <c r="L19" s="62" t="s">
        <v>261</v>
      </c>
      <c r="M19" s="63" t="s">
        <v>260</v>
      </c>
      <c r="O19" t="s">
        <v>14</v>
      </c>
      <c r="P19">
        <f t="shared" si="0"/>
        <v>2700</v>
      </c>
      <c r="Q19">
        <f t="shared" si="1"/>
        <v>1950</v>
      </c>
      <c r="R19">
        <f t="shared" si="2"/>
        <v>4200</v>
      </c>
    </row>
    <row r="20" spans="2:18" ht="13.5" customHeight="1" x14ac:dyDescent="0.15">
      <c r="B20" s="30">
        <f t="shared" si="3"/>
        <v>10</v>
      </c>
      <c r="C20" s="35"/>
      <c r="D20" s="33"/>
      <c r="E20" s="37"/>
      <c r="F20" s="37" t="s">
        <v>95</v>
      </c>
      <c r="G20" s="37"/>
      <c r="H20" s="37"/>
      <c r="I20" s="37"/>
      <c r="J20" s="37"/>
      <c r="K20" s="62" t="s">
        <v>130</v>
      </c>
      <c r="L20" s="62" t="s">
        <v>118</v>
      </c>
      <c r="M20" s="63"/>
      <c r="O20" t="s">
        <v>14</v>
      </c>
      <c r="P20">
        <f t="shared" si="0"/>
        <v>5</v>
      </c>
      <c r="Q20">
        <f t="shared" si="1"/>
        <v>0</v>
      </c>
      <c r="R20">
        <f t="shared" si="2"/>
        <v>0</v>
      </c>
    </row>
    <row r="21" spans="2:18" ht="13.9" customHeight="1" x14ac:dyDescent="0.15">
      <c r="B21" s="30">
        <f t="shared" si="3"/>
        <v>11</v>
      </c>
      <c r="C21" s="35"/>
      <c r="D21" s="33"/>
      <c r="E21" s="37"/>
      <c r="F21" s="37" t="s">
        <v>190</v>
      </c>
      <c r="G21" s="37"/>
      <c r="H21" s="37"/>
      <c r="I21" s="37"/>
      <c r="J21" s="37"/>
      <c r="K21" s="62" t="s">
        <v>259</v>
      </c>
      <c r="L21" s="62" t="s">
        <v>220</v>
      </c>
      <c r="M21" s="63" t="s">
        <v>185</v>
      </c>
      <c r="O21" t="s">
        <v>14</v>
      </c>
      <c r="P21">
        <f t="shared" si="0"/>
        <v>50</v>
      </c>
      <c r="Q21">
        <f t="shared" si="1"/>
        <v>35</v>
      </c>
      <c r="R21">
        <f t="shared" si="2"/>
        <v>15</v>
      </c>
    </row>
    <row r="22" spans="2:18" ht="13.5" customHeight="1" x14ac:dyDescent="0.15">
      <c r="B22" s="30">
        <f t="shared" si="3"/>
        <v>12</v>
      </c>
      <c r="C22" s="32" t="s">
        <v>21</v>
      </c>
      <c r="D22" s="32" t="s">
        <v>22</v>
      </c>
      <c r="E22" s="37"/>
      <c r="F22" s="37" t="s">
        <v>96</v>
      </c>
      <c r="G22" s="37"/>
      <c r="H22" s="37"/>
      <c r="I22" s="37"/>
      <c r="J22" s="37"/>
      <c r="K22" s="64">
        <v>35</v>
      </c>
      <c r="L22" s="69">
        <v>850</v>
      </c>
      <c r="M22" s="65">
        <v>270</v>
      </c>
    </row>
    <row r="23" spans="2:18" ht="13.5" customHeight="1" x14ac:dyDescent="0.15">
      <c r="B23" s="30">
        <f t="shared" si="3"/>
        <v>13</v>
      </c>
      <c r="C23" s="32" t="s">
        <v>23</v>
      </c>
      <c r="D23" s="32" t="s">
        <v>24</v>
      </c>
      <c r="E23" s="37"/>
      <c r="F23" s="37" t="s">
        <v>134</v>
      </c>
      <c r="G23" s="37"/>
      <c r="H23" s="37"/>
      <c r="I23" s="37"/>
      <c r="J23" s="37"/>
      <c r="K23" s="64"/>
      <c r="L23" s="69">
        <v>4</v>
      </c>
      <c r="M23" s="65"/>
    </row>
    <row r="24" spans="2:18" ht="13.5" customHeight="1" x14ac:dyDescent="0.15">
      <c r="B24" s="30">
        <f t="shared" si="3"/>
        <v>14</v>
      </c>
      <c r="C24" s="32" t="s">
        <v>63</v>
      </c>
      <c r="D24" s="32" t="s">
        <v>15</v>
      </c>
      <c r="E24" s="37"/>
      <c r="F24" s="37" t="s">
        <v>120</v>
      </c>
      <c r="G24" s="37"/>
      <c r="H24" s="37"/>
      <c r="I24" s="37"/>
      <c r="J24" s="37"/>
      <c r="K24" s="64">
        <v>5</v>
      </c>
      <c r="L24" s="64">
        <v>5</v>
      </c>
      <c r="M24" s="65"/>
    </row>
    <row r="25" spans="2:18" ht="13.9" customHeight="1" x14ac:dyDescent="0.15">
      <c r="B25" s="30">
        <f t="shared" si="3"/>
        <v>15</v>
      </c>
      <c r="C25" s="33"/>
      <c r="D25" s="40" t="s">
        <v>138</v>
      </c>
      <c r="E25" s="37"/>
      <c r="F25" s="37" t="s">
        <v>139</v>
      </c>
      <c r="G25" s="37"/>
      <c r="H25" s="37"/>
      <c r="I25" s="37"/>
      <c r="J25" s="37"/>
      <c r="K25" s="64"/>
      <c r="L25" s="64">
        <v>2</v>
      </c>
      <c r="M25" s="65"/>
      <c r="O25">
        <f>COUNTA(K25)</f>
        <v>0</v>
      </c>
      <c r="P25">
        <f>COUNTA(L25)</f>
        <v>1</v>
      </c>
      <c r="Q25">
        <f>COUNTA(M25)</f>
        <v>0</v>
      </c>
    </row>
    <row r="26" spans="2:18" ht="13.9" customHeight="1" x14ac:dyDescent="0.15">
      <c r="B26" s="30">
        <f t="shared" si="3"/>
        <v>16</v>
      </c>
      <c r="C26" s="33"/>
      <c r="D26" s="32" t="s">
        <v>16</v>
      </c>
      <c r="E26" s="37"/>
      <c r="F26" s="37" t="s">
        <v>168</v>
      </c>
      <c r="G26" s="37"/>
      <c r="H26" s="37"/>
      <c r="I26" s="37"/>
      <c r="J26" s="37"/>
      <c r="K26" s="64">
        <v>165</v>
      </c>
      <c r="L26" s="69">
        <v>71</v>
      </c>
      <c r="M26" s="65">
        <v>145</v>
      </c>
    </row>
    <row r="27" spans="2:18" ht="13.9" customHeight="1" x14ac:dyDescent="0.15">
      <c r="B27" s="30">
        <f t="shared" si="3"/>
        <v>17</v>
      </c>
      <c r="C27" s="33"/>
      <c r="D27" s="33"/>
      <c r="E27" s="37"/>
      <c r="F27" s="37" t="s">
        <v>192</v>
      </c>
      <c r="G27" s="37"/>
      <c r="H27" s="37"/>
      <c r="I27" s="37"/>
      <c r="J27" s="37"/>
      <c r="K27" s="64">
        <v>5</v>
      </c>
      <c r="L27" s="69" t="s">
        <v>119</v>
      </c>
      <c r="M27" s="65"/>
    </row>
    <row r="28" spans="2:18" ht="13.9" customHeight="1" x14ac:dyDescent="0.15">
      <c r="B28" s="30">
        <f t="shared" si="3"/>
        <v>18</v>
      </c>
      <c r="C28" s="33"/>
      <c r="D28" s="33"/>
      <c r="E28" s="37"/>
      <c r="F28" s="37" t="s">
        <v>17</v>
      </c>
      <c r="G28" s="37"/>
      <c r="H28" s="37"/>
      <c r="I28" s="37"/>
      <c r="J28" s="37"/>
      <c r="K28" s="64"/>
      <c r="L28" s="69" t="s">
        <v>119</v>
      </c>
      <c r="M28" s="65"/>
    </row>
    <row r="29" spans="2:18" ht="13.9" customHeight="1" x14ac:dyDescent="0.15">
      <c r="B29" s="30">
        <f t="shared" si="3"/>
        <v>19</v>
      </c>
      <c r="C29" s="33"/>
      <c r="D29" s="33"/>
      <c r="E29" s="37"/>
      <c r="F29" s="37" t="s">
        <v>193</v>
      </c>
      <c r="G29" s="37"/>
      <c r="H29" s="37"/>
      <c r="I29" s="37"/>
      <c r="J29" s="37"/>
      <c r="K29" s="64" t="s">
        <v>119</v>
      </c>
      <c r="L29" s="64"/>
      <c r="M29" s="65"/>
    </row>
    <row r="30" spans="2:18" ht="13.9" customHeight="1" x14ac:dyDescent="0.15">
      <c r="B30" s="30">
        <f t="shared" si="3"/>
        <v>20</v>
      </c>
      <c r="C30" s="33"/>
      <c r="D30" s="33"/>
      <c r="E30" s="37"/>
      <c r="F30" s="37" t="s">
        <v>100</v>
      </c>
      <c r="G30" s="37"/>
      <c r="H30" s="37"/>
      <c r="I30" s="37"/>
      <c r="J30" s="37"/>
      <c r="K30" s="64">
        <v>60</v>
      </c>
      <c r="L30" s="69">
        <v>115</v>
      </c>
      <c r="M30" s="65">
        <v>15</v>
      </c>
    </row>
    <row r="31" spans="2:18" ht="13.5" customHeight="1" x14ac:dyDescent="0.15">
      <c r="B31" s="30">
        <f t="shared" si="3"/>
        <v>21</v>
      </c>
      <c r="C31" s="33"/>
      <c r="D31" s="33"/>
      <c r="E31" s="37"/>
      <c r="F31" s="37" t="s">
        <v>169</v>
      </c>
      <c r="G31" s="37"/>
      <c r="H31" s="37"/>
      <c r="I31" s="37"/>
      <c r="J31" s="37"/>
      <c r="K31" s="64">
        <v>80</v>
      </c>
      <c r="L31" s="64">
        <v>15</v>
      </c>
      <c r="M31" s="65">
        <v>15</v>
      </c>
    </row>
    <row r="32" spans="2:18" ht="13.5" customHeight="1" x14ac:dyDescent="0.15">
      <c r="B32" s="30">
        <f t="shared" si="3"/>
        <v>22</v>
      </c>
      <c r="C32" s="33"/>
      <c r="D32" s="33"/>
      <c r="E32" s="37"/>
      <c r="F32" s="37" t="s">
        <v>18</v>
      </c>
      <c r="G32" s="37"/>
      <c r="H32" s="37"/>
      <c r="I32" s="37"/>
      <c r="J32" s="37"/>
      <c r="K32" s="64" t="s">
        <v>119</v>
      </c>
      <c r="L32" s="69">
        <v>5</v>
      </c>
      <c r="M32" s="65" t="s">
        <v>119</v>
      </c>
    </row>
    <row r="33" spans="2:17" ht="13.9" customHeight="1" x14ac:dyDescent="0.15">
      <c r="B33" s="30">
        <f t="shared" si="3"/>
        <v>23</v>
      </c>
      <c r="C33" s="33"/>
      <c r="D33" s="33"/>
      <c r="E33" s="37"/>
      <c r="F33" s="37" t="s">
        <v>19</v>
      </c>
      <c r="G33" s="37"/>
      <c r="H33" s="37"/>
      <c r="I33" s="37"/>
      <c r="J33" s="37"/>
      <c r="K33" s="64" t="s">
        <v>119</v>
      </c>
      <c r="L33" s="64"/>
      <c r="M33" s="65">
        <v>10</v>
      </c>
    </row>
    <row r="34" spans="2:17" ht="13.9" customHeight="1" x14ac:dyDescent="0.15">
      <c r="B34" s="30">
        <f t="shared" si="3"/>
        <v>24</v>
      </c>
      <c r="C34" s="32" t="s">
        <v>68</v>
      </c>
      <c r="D34" s="32" t="s">
        <v>65</v>
      </c>
      <c r="E34" s="37"/>
      <c r="F34" s="37" t="s">
        <v>117</v>
      </c>
      <c r="G34" s="37"/>
      <c r="H34" s="37"/>
      <c r="I34" s="37"/>
      <c r="J34" s="37"/>
      <c r="K34" s="64">
        <v>60</v>
      </c>
      <c r="L34" s="64" t="s">
        <v>119</v>
      </c>
      <c r="M34" s="65">
        <v>65</v>
      </c>
      <c r="O34">
        <f>COUNTA(K34:K34)</f>
        <v>1</v>
      </c>
      <c r="P34">
        <f>COUNTA(L34:L34)</f>
        <v>1</v>
      </c>
      <c r="Q34">
        <f>COUNTA(M34:M34)</f>
        <v>1</v>
      </c>
    </row>
    <row r="35" spans="2:17" ht="13.9" customHeight="1" x14ac:dyDescent="0.15">
      <c r="B35" s="30">
        <f t="shared" si="3"/>
        <v>25</v>
      </c>
      <c r="C35" s="32" t="s">
        <v>66</v>
      </c>
      <c r="D35" s="32" t="s">
        <v>25</v>
      </c>
      <c r="E35" s="37"/>
      <c r="F35" s="37" t="s">
        <v>143</v>
      </c>
      <c r="G35" s="37"/>
      <c r="H35" s="37"/>
      <c r="I35" s="37"/>
      <c r="J35" s="37"/>
      <c r="K35" s="64">
        <v>160</v>
      </c>
      <c r="L35" s="64">
        <v>40</v>
      </c>
      <c r="M35" s="65">
        <v>40</v>
      </c>
    </row>
    <row r="36" spans="2:17" ht="13.5" customHeight="1" x14ac:dyDescent="0.15">
      <c r="B36" s="30">
        <f t="shared" si="3"/>
        <v>26</v>
      </c>
      <c r="C36" s="33"/>
      <c r="D36" s="33"/>
      <c r="E36" s="37"/>
      <c r="F36" s="37" t="s">
        <v>171</v>
      </c>
      <c r="G36" s="37"/>
      <c r="H36" s="37"/>
      <c r="I36" s="37"/>
      <c r="J36" s="37"/>
      <c r="K36" s="64">
        <v>45</v>
      </c>
      <c r="L36" s="69">
        <v>175</v>
      </c>
      <c r="M36" s="65">
        <v>25</v>
      </c>
    </row>
    <row r="37" spans="2:17" ht="13.9" customHeight="1" x14ac:dyDescent="0.15">
      <c r="B37" s="30">
        <f t="shared" si="3"/>
        <v>27</v>
      </c>
      <c r="C37" s="33"/>
      <c r="D37" s="33"/>
      <c r="E37" s="37"/>
      <c r="F37" s="37" t="s">
        <v>207</v>
      </c>
      <c r="G37" s="37"/>
      <c r="H37" s="37"/>
      <c r="I37" s="37"/>
      <c r="J37" s="37"/>
      <c r="K37" s="64">
        <v>20</v>
      </c>
      <c r="L37" s="69" t="s">
        <v>119</v>
      </c>
      <c r="M37" s="65"/>
    </row>
    <row r="38" spans="2:17" ht="13.9" customHeight="1" x14ac:dyDescent="0.15">
      <c r="B38" s="30">
        <f t="shared" si="3"/>
        <v>28</v>
      </c>
      <c r="C38" s="33"/>
      <c r="D38" s="33"/>
      <c r="E38" s="37"/>
      <c r="F38" s="37" t="s">
        <v>258</v>
      </c>
      <c r="G38" s="37"/>
      <c r="H38" s="37"/>
      <c r="I38" s="37"/>
      <c r="J38" s="37"/>
      <c r="K38" s="64"/>
      <c r="L38" s="69" t="s">
        <v>119</v>
      </c>
      <c r="M38" s="65"/>
    </row>
    <row r="39" spans="2:17" ht="13.9" customHeight="1" x14ac:dyDescent="0.15">
      <c r="B39" s="30">
        <f t="shared" si="3"/>
        <v>29</v>
      </c>
      <c r="C39" s="33"/>
      <c r="D39" s="33"/>
      <c r="E39" s="37"/>
      <c r="F39" s="37" t="s">
        <v>80</v>
      </c>
      <c r="G39" s="37"/>
      <c r="H39" s="37"/>
      <c r="I39" s="37"/>
      <c r="J39" s="37"/>
      <c r="K39" s="64" t="s">
        <v>119</v>
      </c>
      <c r="L39" s="69">
        <v>1</v>
      </c>
      <c r="M39" s="65"/>
    </row>
    <row r="40" spans="2:17" ht="13.9" customHeight="1" x14ac:dyDescent="0.15">
      <c r="B40" s="30">
        <f t="shared" si="3"/>
        <v>30</v>
      </c>
      <c r="C40" s="33"/>
      <c r="D40" s="33"/>
      <c r="E40" s="37"/>
      <c r="F40" s="37" t="s">
        <v>146</v>
      </c>
      <c r="G40" s="37"/>
      <c r="H40" s="37"/>
      <c r="I40" s="37"/>
      <c r="J40" s="37"/>
      <c r="K40" s="64" t="s">
        <v>119</v>
      </c>
      <c r="L40" s="64" t="s">
        <v>119</v>
      </c>
      <c r="M40" s="65" t="s">
        <v>119</v>
      </c>
    </row>
    <row r="41" spans="2:17" ht="13.5" customHeight="1" x14ac:dyDescent="0.15">
      <c r="B41" s="30">
        <f t="shared" si="3"/>
        <v>31</v>
      </c>
      <c r="C41" s="33"/>
      <c r="D41" s="33"/>
      <c r="E41" s="37"/>
      <c r="F41" s="37" t="s">
        <v>174</v>
      </c>
      <c r="G41" s="37"/>
      <c r="H41" s="37"/>
      <c r="I41" s="37"/>
      <c r="J41" s="37"/>
      <c r="K41" s="69">
        <v>405</v>
      </c>
      <c r="L41" s="64">
        <v>420</v>
      </c>
      <c r="M41" s="65">
        <v>150</v>
      </c>
    </row>
    <row r="42" spans="2:17" ht="13.9" customHeight="1" x14ac:dyDescent="0.15">
      <c r="B42" s="30">
        <f t="shared" si="3"/>
        <v>32</v>
      </c>
      <c r="C42" s="33"/>
      <c r="D42" s="33"/>
      <c r="E42" s="37"/>
      <c r="F42" s="37" t="s">
        <v>148</v>
      </c>
      <c r="G42" s="37"/>
      <c r="H42" s="37"/>
      <c r="I42" s="37"/>
      <c r="J42" s="37"/>
      <c r="K42" s="69">
        <v>416</v>
      </c>
      <c r="L42" s="64">
        <v>16</v>
      </c>
      <c r="M42" s="65">
        <v>176</v>
      </c>
    </row>
    <row r="43" spans="2:17" ht="13.9" customHeight="1" x14ac:dyDescent="0.15">
      <c r="B43" s="30">
        <f t="shared" si="3"/>
        <v>33</v>
      </c>
      <c r="C43" s="33"/>
      <c r="D43" s="33"/>
      <c r="E43" s="37"/>
      <c r="F43" s="37" t="s">
        <v>224</v>
      </c>
      <c r="G43" s="37"/>
      <c r="H43" s="37"/>
      <c r="I43" s="37"/>
      <c r="J43" s="37"/>
      <c r="K43" s="64">
        <v>20</v>
      </c>
      <c r="L43" s="69"/>
      <c r="M43" s="65"/>
    </row>
    <row r="44" spans="2:17" ht="13.9" customHeight="1" x14ac:dyDescent="0.15">
      <c r="B44" s="30">
        <f t="shared" ref="B44:B61" si="4">B43+1</f>
        <v>34</v>
      </c>
      <c r="C44" s="33"/>
      <c r="D44" s="33"/>
      <c r="E44" s="37"/>
      <c r="F44" s="37" t="s">
        <v>257</v>
      </c>
      <c r="G44" s="37"/>
      <c r="H44" s="37"/>
      <c r="I44" s="37"/>
      <c r="J44" s="37"/>
      <c r="K44" s="64"/>
      <c r="L44" s="69">
        <v>6</v>
      </c>
      <c r="M44" s="65"/>
    </row>
    <row r="45" spans="2:17" ht="13.9" customHeight="1" x14ac:dyDescent="0.15">
      <c r="B45" s="30">
        <f t="shared" si="4"/>
        <v>35</v>
      </c>
      <c r="C45" s="33"/>
      <c r="D45" s="33"/>
      <c r="E45" s="37"/>
      <c r="F45" s="37" t="s">
        <v>175</v>
      </c>
      <c r="G45" s="37"/>
      <c r="H45" s="37"/>
      <c r="I45" s="37"/>
      <c r="J45" s="37"/>
      <c r="K45" s="64">
        <v>20</v>
      </c>
      <c r="L45" s="64">
        <v>10</v>
      </c>
      <c r="M45" s="65">
        <v>10</v>
      </c>
    </row>
    <row r="46" spans="2:17" ht="13.9" customHeight="1" x14ac:dyDescent="0.15">
      <c r="B46" s="30">
        <f t="shared" si="4"/>
        <v>36</v>
      </c>
      <c r="C46" s="33"/>
      <c r="D46" s="33"/>
      <c r="E46" s="37"/>
      <c r="F46" s="37" t="s">
        <v>176</v>
      </c>
      <c r="G46" s="37"/>
      <c r="H46" s="37"/>
      <c r="I46" s="37"/>
      <c r="J46" s="37"/>
      <c r="K46" s="64"/>
      <c r="L46" s="69">
        <v>4</v>
      </c>
      <c r="M46" s="65">
        <v>8</v>
      </c>
    </row>
    <row r="47" spans="2:17" ht="13.9" customHeight="1" x14ac:dyDescent="0.15">
      <c r="B47" s="30">
        <f t="shared" si="4"/>
        <v>37</v>
      </c>
      <c r="C47" s="33"/>
      <c r="D47" s="33"/>
      <c r="E47" s="37"/>
      <c r="F47" s="37" t="s">
        <v>113</v>
      </c>
      <c r="G47" s="37"/>
      <c r="H47" s="37"/>
      <c r="I47" s="37"/>
      <c r="J47" s="37"/>
      <c r="K47" s="64" t="s">
        <v>119</v>
      </c>
      <c r="L47" s="69">
        <v>10</v>
      </c>
      <c r="M47" s="65">
        <v>40</v>
      </c>
    </row>
    <row r="48" spans="2:17" ht="13.5" customHeight="1" x14ac:dyDescent="0.15">
      <c r="B48" s="30">
        <f t="shared" si="4"/>
        <v>38</v>
      </c>
      <c r="C48" s="33"/>
      <c r="D48" s="33"/>
      <c r="E48" s="37"/>
      <c r="F48" s="37" t="s">
        <v>179</v>
      </c>
      <c r="G48" s="37"/>
      <c r="H48" s="37"/>
      <c r="I48" s="37"/>
      <c r="J48" s="37"/>
      <c r="K48" s="64">
        <v>4</v>
      </c>
      <c r="L48" s="69">
        <v>2</v>
      </c>
      <c r="M48" s="65">
        <v>2</v>
      </c>
    </row>
    <row r="49" spans="2:17" ht="13.9" customHeight="1" x14ac:dyDescent="0.15">
      <c r="B49" s="30">
        <f t="shared" si="4"/>
        <v>39</v>
      </c>
      <c r="C49" s="33"/>
      <c r="D49" s="33"/>
      <c r="E49" s="37"/>
      <c r="F49" s="37" t="s">
        <v>27</v>
      </c>
      <c r="G49" s="37"/>
      <c r="H49" s="37"/>
      <c r="I49" s="37"/>
      <c r="J49" s="37"/>
      <c r="K49" s="64">
        <v>10</v>
      </c>
      <c r="L49" s="69">
        <v>55</v>
      </c>
      <c r="M49" s="65">
        <v>40</v>
      </c>
    </row>
    <row r="50" spans="2:17" ht="13.9" customHeight="1" x14ac:dyDescent="0.15">
      <c r="B50" s="30">
        <f t="shared" si="4"/>
        <v>40</v>
      </c>
      <c r="C50" s="32" t="s">
        <v>28</v>
      </c>
      <c r="D50" s="32" t="s">
        <v>29</v>
      </c>
      <c r="E50" s="37"/>
      <c r="F50" s="37" t="s">
        <v>256</v>
      </c>
      <c r="G50" s="37"/>
      <c r="H50" s="37"/>
      <c r="I50" s="37"/>
      <c r="J50" s="37"/>
      <c r="K50" s="64"/>
      <c r="L50" s="69">
        <v>5</v>
      </c>
      <c r="M50" s="65"/>
    </row>
    <row r="51" spans="2:17" ht="13.9" customHeight="1" x14ac:dyDescent="0.15">
      <c r="B51" s="30">
        <f t="shared" si="4"/>
        <v>41</v>
      </c>
      <c r="C51" s="32" t="s">
        <v>31</v>
      </c>
      <c r="D51" s="32" t="s">
        <v>32</v>
      </c>
      <c r="E51" s="37"/>
      <c r="F51" s="37" t="s">
        <v>124</v>
      </c>
      <c r="G51" s="37"/>
      <c r="H51" s="37"/>
      <c r="I51" s="37"/>
      <c r="J51" s="37"/>
      <c r="K51" s="64"/>
      <c r="L51" s="69" t="s">
        <v>119</v>
      </c>
      <c r="M51" s="65"/>
    </row>
    <row r="52" spans="2:17" ht="13.5" customHeight="1" x14ac:dyDescent="0.15">
      <c r="B52" s="30">
        <f t="shared" si="4"/>
        <v>42</v>
      </c>
      <c r="C52" s="33"/>
      <c r="D52" s="33"/>
      <c r="E52" s="37"/>
      <c r="F52" s="37" t="s">
        <v>155</v>
      </c>
      <c r="G52" s="37"/>
      <c r="H52" s="37"/>
      <c r="I52" s="37"/>
      <c r="J52" s="37"/>
      <c r="K52" s="64">
        <v>2</v>
      </c>
      <c r="L52" s="69"/>
      <c r="M52" s="65" t="s">
        <v>119</v>
      </c>
    </row>
    <row r="53" spans="2:17" ht="13.5" customHeight="1" x14ac:dyDescent="0.15">
      <c r="B53" s="30">
        <f t="shared" si="4"/>
        <v>43</v>
      </c>
      <c r="C53" s="33"/>
      <c r="D53" s="33"/>
      <c r="E53" s="37"/>
      <c r="F53" s="37" t="s">
        <v>126</v>
      </c>
      <c r="G53" s="37"/>
      <c r="H53" s="37"/>
      <c r="I53" s="37"/>
      <c r="J53" s="37"/>
      <c r="K53" s="64">
        <v>1</v>
      </c>
      <c r="L53" s="69">
        <v>1</v>
      </c>
      <c r="M53" s="65">
        <v>2</v>
      </c>
    </row>
    <row r="54" spans="2:17" ht="13.9" customHeight="1" x14ac:dyDescent="0.15">
      <c r="B54" s="30">
        <f t="shared" si="4"/>
        <v>44</v>
      </c>
      <c r="C54" s="33"/>
      <c r="D54" s="33"/>
      <c r="E54" s="37"/>
      <c r="F54" s="37" t="s">
        <v>180</v>
      </c>
      <c r="G54" s="37"/>
      <c r="H54" s="37"/>
      <c r="I54" s="37"/>
      <c r="J54" s="37"/>
      <c r="K54" s="64">
        <v>5</v>
      </c>
      <c r="L54" s="69">
        <v>1</v>
      </c>
      <c r="M54" s="65">
        <v>1</v>
      </c>
    </row>
    <row r="55" spans="2:17" ht="13.9" customHeight="1" x14ac:dyDescent="0.15">
      <c r="B55" s="30">
        <f t="shared" si="4"/>
        <v>45</v>
      </c>
      <c r="C55" s="32" t="s">
        <v>33</v>
      </c>
      <c r="D55" s="32" t="s">
        <v>197</v>
      </c>
      <c r="E55" s="37"/>
      <c r="F55" s="37" t="s">
        <v>216</v>
      </c>
      <c r="G55" s="37"/>
      <c r="H55" s="37"/>
      <c r="I55" s="37"/>
      <c r="J55" s="37"/>
      <c r="K55" s="64"/>
      <c r="L55" s="69"/>
      <c r="M55" s="65" t="s">
        <v>119</v>
      </c>
    </row>
    <row r="56" spans="2:17" ht="13.9" customHeight="1" x14ac:dyDescent="0.15">
      <c r="B56" s="30">
        <f t="shared" si="4"/>
        <v>46</v>
      </c>
      <c r="C56" s="33"/>
      <c r="D56" s="32" t="s">
        <v>34</v>
      </c>
      <c r="E56" s="37"/>
      <c r="F56" s="37" t="s">
        <v>101</v>
      </c>
      <c r="G56" s="37"/>
      <c r="H56" s="37"/>
      <c r="I56" s="37"/>
      <c r="J56" s="37"/>
      <c r="K56" s="64" t="s">
        <v>119</v>
      </c>
      <c r="L56" s="69">
        <v>2</v>
      </c>
      <c r="M56" s="65">
        <v>1</v>
      </c>
    </row>
    <row r="57" spans="2:17" ht="13.9" customHeight="1" x14ac:dyDescent="0.15">
      <c r="B57" s="30">
        <f t="shared" si="4"/>
        <v>47</v>
      </c>
      <c r="C57" s="33"/>
      <c r="D57" s="32" t="s">
        <v>35</v>
      </c>
      <c r="E57" s="37"/>
      <c r="F57" s="37" t="s">
        <v>36</v>
      </c>
      <c r="G57" s="37"/>
      <c r="H57" s="37"/>
      <c r="I57" s="37"/>
      <c r="J57" s="37"/>
      <c r="K57" s="64" t="s">
        <v>119</v>
      </c>
      <c r="L57" s="69">
        <v>5</v>
      </c>
      <c r="M57" s="65"/>
    </row>
    <row r="58" spans="2:17" ht="13.9" customHeight="1" x14ac:dyDescent="0.15">
      <c r="B58" s="30">
        <f t="shared" si="4"/>
        <v>48</v>
      </c>
      <c r="C58" s="34"/>
      <c r="D58" s="40" t="s">
        <v>37</v>
      </c>
      <c r="E58" s="37"/>
      <c r="F58" s="37" t="s">
        <v>38</v>
      </c>
      <c r="G58" s="37"/>
      <c r="H58" s="37"/>
      <c r="I58" s="37"/>
      <c r="J58" s="37"/>
      <c r="K58" s="64">
        <v>10</v>
      </c>
      <c r="L58" s="64" t="s">
        <v>119</v>
      </c>
      <c r="M58" s="65" t="s">
        <v>119</v>
      </c>
    </row>
    <row r="59" spans="2:17" ht="13.9" customHeight="1" x14ac:dyDescent="0.15">
      <c r="B59" s="30">
        <f t="shared" si="4"/>
        <v>49</v>
      </c>
      <c r="C59" s="124" t="s">
        <v>41</v>
      </c>
      <c r="D59" s="125"/>
      <c r="E59" s="37"/>
      <c r="F59" s="37" t="s">
        <v>42</v>
      </c>
      <c r="G59" s="37"/>
      <c r="H59" s="37"/>
      <c r="I59" s="37"/>
      <c r="J59" s="37"/>
      <c r="K59" s="64">
        <v>25</v>
      </c>
      <c r="L59" s="69"/>
      <c r="M59" s="65">
        <v>100</v>
      </c>
    </row>
    <row r="60" spans="2:17" ht="13.9" customHeight="1" x14ac:dyDescent="0.15">
      <c r="B60" s="30">
        <f t="shared" si="4"/>
        <v>50</v>
      </c>
      <c r="C60" s="35"/>
      <c r="D60" s="36"/>
      <c r="E60" s="37"/>
      <c r="F60" s="37" t="s">
        <v>43</v>
      </c>
      <c r="G60" s="37"/>
      <c r="H60" s="37"/>
      <c r="I60" s="37"/>
      <c r="J60" s="37"/>
      <c r="K60" s="64"/>
      <c r="L60" s="69">
        <v>25</v>
      </c>
      <c r="M60" s="65"/>
    </row>
    <row r="61" spans="2:17" ht="13.5" customHeight="1" thickBot="1" x14ac:dyDescent="0.2">
      <c r="B61" s="30">
        <f t="shared" si="4"/>
        <v>51</v>
      </c>
      <c r="C61" s="35"/>
      <c r="D61" s="36"/>
      <c r="E61" s="37"/>
      <c r="F61" s="37" t="s">
        <v>44</v>
      </c>
      <c r="G61" s="37"/>
      <c r="H61" s="37"/>
      <c r="I61" s="37"/>
      <c r="J61" s="37"/>
      <c r="K61" s="64">
        <v>200</v>
      </c>
      <c r="L61" s="69">
        <v>75</v>
      </c>
      <c r="M61" s="65">
        <v>250</v>
      </c>
    </row>
    <row r="62" spans="2:17" ht="13.9" customHeight="1" x14ac:dyDescent="0.15">
      <c r="B62" s="66"/>
      <c r="C62" s="67"/>
      <c r="D62" s="67"/>
      <c r="E62" s="68"/>
      <c r="F62" s="68"/>
      <c r="G62" s="68"/>
      <c r="H62" s="68"/>
      <c r="I62" s="68"/>
      <c r="J62" s="68"/>
      <c r="K62" s="68"/>
      <c r="L62" s="68"/>
      <c r="M62" s="68"/>
      <c r="O62">
        <f>COUNTA(K$11:K$61)</f>
        <v>39</v>
      </c>
      <c r="P62">
        <f>COUNTA(L$11:L$61)</f>
        <v>43</v>
      </c>
      <c r="Q62">
        <f>COUNTA(M$11:M$61)</f>
        <v>33</v>
      </c>
    </row>
    <row r="63" spans="2:17" ht="18" customHeight="1" x14ac:dyDescent="0.15">
      <c r="O63" s="95">
        <f>SUM(K$22:K$61,P$11:P$21)</f>
        <v>5937</v>
      </c>
      <c r="P63" s="95">
        <f>SUM(L$22:L$61,Q$11:Q$21)</f>
        <v>5952</v>
      </c>
      <c r="Q63" s="95">
        <f>SUM(M$22:M$61,R$11:R$21)</f>
        <v>8215</v>
      </c>
    </row>
    <row r="64" spans="2:17" ht="18" customHeight="1" x14ac:dyDescent="0.15">
      <c r="B64" s="18"/>
    </row>
    <row r="65" spans="2:17" ht="9" customHeight="1" thickBot="1" x14ac:dyDescent="0.2"/>
    <row r="66" spans="2:17" ht="18" customHeight="1" x14ac:dyDescent="0.15">
      <c r="B66" s="1"/>
      <c r="C66" s="2"/>
      <c r="D66" s="121" t="s">
        <v>1</v>
      </c>
      <c r="E66" s="121"/>
      <c r="F66" s="121"/>
      <c r="G66" s="121"/>
      <c r="H66" s="2"/>
      <c r="I66" s="2"/>
      <c r="J66" s="3"/>
      <c r="K66" s="71" t="s">
        <v>70</v>
      </c>
      <c r="L66" s="81" t="s">
        <v>72</v>
      </c>
      <c r="M66" s="90" t="s">
        <v>73</v>
      </c>
    </row>
    <row r="67" spans="2:17" ht="18" customHeight="1" thickBot="1" x14ac:dyDescent="0.2">
      <c r="B67" s="6"/>
      <c r="C67" s="7"/>
      <c r="D67" s="126" t="s">
        <v>2</v>
      </c>
      <c r="E67" s="126"/>
      <c r="F67" s="126"/>
      <c r="G67" s="126"/>
      <c r="H67" s="7"/>
      <c r="I67" s="7"/>
      <c r="J67" s="8"/>
      <c r="K67" s="107" t="str">
        <f>K5</f>
        <v>2023.7.3</v>
      </c>
      <c r="L67" s="108" t="str">
        <f>K67</f>
        <v>2023.7.3</v>
      </c>
      <c r="M67" s="109" t="str">
        <f>K67</f>
        <v>2023.7.3</v>
      </c>
    </row>
    <row r="68" spans="2:17" ht="19.899999999999999" customHeight="1" thickTop="1" x14ac:dyDescent="0.15">
      <c r="B68" s="127" t="s">
        <v>46</v>
      </c>
      <c r="C68" s="128"/>
      <c r="D68" s="128"/>
      <c r="E68" s="128"/>
      <c r="F68" s="128"/>
      <c r="G68" s="128"/>
      <c r="H68" s="128"/>
      <c r="I68" s="128"/>
      <c r="J68" s="29"/>
      <c r="K68" s="75">
        <f>SUM(K69:K77)</f>
        <v>5937</v>
      </c>
      <c r="L68" s="75">
        <f>SUM(L69:L77)</f>
        <v>5952</v>
      </c>
      <c r="M68" s="93">
        <f>SUM(M69:M77)</f>
        <v>8215</v>
      </c>
    </row>
    <row r="69" spans="2:17" ht="13.9" customHeight="1" x14ac:dyDescent="0.15">
      <c r="B69" s="129" t="s">
        <v>47</v>
      </c>
      <c r="C69" s="130"/>
      <c r="D69" s="131"/>
      <c r="E69" s="43"/>
      <c r="F69" s="15"/>
      <c r="G69" s="119" t="s">
        <v>13</v>
      </c>
      <c r="H69" s="119"/>
      <c r="I69" s="15"/>
      <c r="J69" s="16"/>
      <c r="K69" s="38">
        <f>SUM(P$11:P$21)</f>
        <v>4184</v>
      </c>
      <c r="L69" s="20">
        <f>SUM(Q$11:Q$21)</f>
        <v>4032</v>
      </c>
      <c r="M69" s="39">
        <f>SUM(R$11:R$21)</f>
        <v>6850</v>
      </c>
    </row>
    <row r="70" spans="2:17" ht="13.9" customHeight="1" x14ac:dyDescent="0.15">
      <c r="B70" s="17"/>
      <c r="C70" s="18"/>
      <c r="D70" s="19"/>
      <c r="E70" s="20"/>
      <c r="F70" s="37"/>
      <c r="G70" s="119" t="s">
        <v>67</v>
      </c>
      <c r="H70" s="119"/>
      <c r="I70" s="112"/>
      <c r="J70" s="44"/>
      <c r="K70" s="38">
        <f>SUM(K$22)</f>
        <v>35</v>
      </c>
      <c r="L70" s="20">
        <f>SUM(L$22)</f>
        <v>850</v>
      </c>
      <c r="M70" s="39">
        <f>SUM(M$22)</f>
        <v>270</v>
      </c>
      <c r="O70">
        <f>COUNTA(K$11:K$61)</f>
        <v>39</v>
      </c>
      <c r="P70">
        <f>COUNTA(L$11:L$61)</f>
        <v>43</v>
      </c>
      <c r="Q70">
        <f>COUNTA(M$11:M$61)</f>
        <v>33</v>
      </c>
    </row>
    <row r="71" spans="2:17" ht="13.9" customHeight="1" x14ac:dyDescent="0.15">
      <c r="B71" s="17"/>
      <c r="C71" s="18"/>
      <c r="D71" s="19"/>
      <c r="E71" s="20"/>
      <c r="F71" s="37"/>
      <c r="G71" s="119" t="s">
        <v>24</v>
      </c>
      <c r="H71" s="119"/>
      <c r="I71" s="15"/>
      <c r="J71" s="16"/>
      <c r="K71" s="38">
        <f>SUM(K$23:K$23)</f>
        <v>0</v>
      </c>
      <c r="L71" s="20">
        <f>SUM(L$23:L$23)</f>
        <v>4</v>
      </c>
      <c r="M71" s="39">
        <f>SUM(M$23:M$23)</f>
        <v>0</v>
      </c>
      <c r="O71" s="95">
        <f>SUM(K$22:K$61,P$11:P$21)</f>
        <v>5937</v>
      </c>
      <c r="P71" s="95">
        <f>SUM(L$22:L$61,Q$11:Q$21)</f>
        <v>5952</v>
      </c>
      <c r="Q71" s="95">
        <f>SUM(M$22:M$61,R$11:R$21)</f>
        <v>8215</v>
      </c>
    </row>
    <row r="72" spans="2:17" ht="13.9" customHeight="1" x14ac:dyDescent="0.15">
      <c r="B72" s="17"/>
      <c r="C72" s="18"/>
      <c r="D72" s="19"/>
      <c r="E72" s="20"/>
      <c r="F72" s="37"/>
      <c r="G72" s="119" t="s">
        <v>15</v>
      </c>
      <c r="H72" s="119"/>
      <c r="I72" s="15"/>
      <c r="J72" s="16"/>
      <c r="K72" s="38">
        <f>SUM(K$24:K$24)</f>
        <v>5</v>
      </c>
      <c r="L72" s="20">
        <f>SUM(L$24:L$24)</f>
        <v>5</v>
      </c>
      <c r="M72" s="39">
        <f>SUM(M$24:M$24)</f>
        <v>0</v>
      </c>
    </row>
    <row r="73" spans="2:17" ht="13.9" customHeight="1" x14ac:dyDescent="0.15">
      <c r="B73" s="17"/>
      <c r="C73" s="18"/>
      <c r="D73" s="19"/>
      <c r="E73" s="20"/>
      <c r="F73" s="37"/>
      <c r="G73" s="119" t="s">
        <v>16</v>
      </c>
      <c r="H73" s="119"/>
      <c r="I73" s="15"/>
      <c r="J73" s="16"/>
      <c r="K73" s="38">
        <f>SUM(K$26:K$33)</f>
        <v>310</v>
      </c>
      <c r="L73" s="20">
        <f>SUM(L$26:L$33)</f>
        <v>206</v>
      </c>
      <c r="M73" s="39">
        <f>SUM(M$26:M$33)</f>
        <v>185</v>
      </c>
    </row>
    <row r="74" spans="2:17" ht="13.9" customHeight="1" x14ac:dyDescent="0.15">
      <c r="B74" s="17"/>
      <c r="C74" s="18"/>
      <c r="D74" s="19"/>
      <c r="E74" s="20"/>
      <c r="F74" s="37"/>
      <c r="G74" s="119" t="s">
        <v>65</v>
      </c>
      <c r="H74" s="119"/>
      <c r="I74" s="15"/>
      <c r="J74" s="16"/>
      <c r="K74" s="38">
        <f>SUM(K$34:K$34)</f>
        <v>60</v>
      </c>
      <c r="L74" s="20">
        <f>SUM(L$34:L$34)</f>
        <v>0</v>
      </c>
      <c r="M74" s="39">
        <f>SUM(M$34:M$34)</f>
        <v>65</v>
      </c>
    </row>
    <row r="75" spans="2:17" ht="13.9" customHeight="1" x14ac:dyDescent="0.15">
      <c r="B75" s="17"/>
      <c r="C75" s="18"/>
      <c r="D75" s="19"/>
      <c r="E75" s="20"/>
      <c r="F75" s="37"/>
      <c r="G75" s="119" t="s">
        <v>102</v>
      </c>
      <c r="H75" s="119"/>
      <c r="I75" s="15"/>
      <c r="J75" s="16"/>
      <c r="K75" s="38">
        <f>SUM(K$35:K$49)</f>
        <v>1100</v>
      </c>
      <c r="L75" s="20">
        <f>SUM(L$35:L$49)</f>
        <v>739</v>
      </c>
      <c r="M75" s="39">
        <f>SUM(M$35:M$49)</f>
        <v>491</v>
      </c>
    </row>
    <row r="76" spans="2:17" ht="13.9" customHeight="1" x14ac:dyDescent="0.15">
      <c r="B76" s="17"/>
      <c r="C76" s="18"/>
      <c r="D76" s="19"/>
      <c r="E76" s="20"/>
      <c r="F76" s="37"/>
      <c r="G76" s="119" t="s">
        <v>48</v>
      </c>
      <c r="H76" s="119"/>
      <c r="I76" s="15"/>
      <c r="J76" s="16"/>
      <c r="K76" s="38">
        <f>SUM(K$25:K$25,K$59:K$60)</f>
        <v>25</v>
      </c>
      <c r="L76" s="20">
        <f>SUM(L$25:L$25,L$59:L$60)</f>
        <v>27</v>
      </c>
      <c r="M76" s="39">
        <f>SUM(M$25:M$25,M$59:M$60)</f>
        <v>100</v>
      </c>
    </row>
    <row r="77" spans="2:17" ht="13.9" customHeight="1" thickBot="1" x14ac:dyDescent="0.2">
      <c r="B77" s="21"/>
      <c r="C77" s="22"/>
      <c r="D77" s="23"/>
      <c r="E77" s="45"/>
      <c r="F77" s="10"/>
      <c r="G77" s="120" t="s">
        <v>45</v>
      </c>
      <c r="H77" s="120"/>
      <c r="I77" s="46"/>
      <c r="J77" s="47"/>
      <c r="K77" s="41">
        <f>SUM(K$50:K$58,K$61)</f>
        <v>218</v>
      </c>
      <c r="L77" s="45">
        <f>SUM(L$50:L$58,L$61)</f>
        <v>89</v>
      </c>
      <c r="M77" s="42">
        <f>SUM(M$50:M$58,M$61)</f>
        <v>254</v>
      </c>
    </row>
    <row r="78" spans="2:17" ht="18" customHeight="1" thickTop="1" x14ac:dyDescent="0.15">
      <c r="B78" s="132" t="s">
        <v>49</v>
      </c>
      <c r="C78" s="133"/>
      <c r="D78" s="134"/>
      <c r="E78" s="53"/>
      <c r="F78" s="113"/>
      <c r="G78" s="135" t="s">
        <v>50</v>
      </c>
      <c r="H78" s="135"/>
      <c r="I78" s="113"/>
      <c r="J78" s="114"/>
      <c r="K78" s="76" t="s">
        <v>51</v>
      </c>
      <c r="L78" s="84"/>
      <c r="M78" s="94"/>
    </row>
    <row r="79" spans="2:17" ht="18" customHeight="1" x14ac:dyDescent="0.15">
      <c r="B79" s="50"/>
      <c r="C79" s="51"/>
      <c r="D79" s="51"/>
      <c r="E79" s="48"/>
      <c r="F79" s="49"/>
      <c r="G79" s="31"/>
      <c r="H79" s="31"/>
      <c r="I79" s="49"/>
      <c r="J79" s="52"/>
      <c r="K79" s="77" t="s">
        <v>52</v>
      </c>
      <c r="L79" s="85"/>
      <c r="M79" s="88"/>
    </row>
    <row r="80" spans="2:17" ht="18" customHeight="1" x14ac:dyDescent="0.15">
      <c r="B80" s="17"/>
      <c r="C80" s="18"/>
      <c r="D80" s="18"/>
      <c r="E80" s="54"/>
      <c r="F80" s="7"/>
      <c r="G80" s="126" t="s">
        <v>53</v>
      </c>
      <c r="H80" s="126"/>
      <c r="I80" s="111"/>
      <c r="J80" s="115"/>
      <c r="K80" s="78" t="s">
        <v>54</v>
      </c>
      <c r="L80" s="86"/>
      <c r="M80" s="86"/>
    </row>
    <row r="81" spans="2:14" ht="18" customHeight="1" x14ac:dyDescent="0.15">
      <c r="B81" s="17"/>
      <c r="C81" s="18"/>
      <c r="D81" s="18"/>
      <c r="E81" s="55"/>
      <c r="F81" s="18"/>
      <c r="G81" s="56"/>
      <c r="H81" s="56"/>
      <c r="I81" s="51"/>
      <c r="J81" s="57"/>
      <c r="K81" s="79" t="s">
        <v>103</v>
      </c>
      <c r="L81" s="87"/>
      <c r="M81" s="87"/>
    </row>
    <row r="82" spans="2:14" ht="18" customHeight="1" x14ac:dyDescent="0.15">
      <c r="B82" s="17"/>
      <c r="C82" s="18"/>
      <c r="D82" s="18"/>
      <c r="E82" s="55"/>
      <c r="F82" s="18"/>
      <c r="G82" s="56"/>
      <c r="H82" s="56"/>
      <c r="I82" s="51"/>
      <c r="J82" s="57"/>
      <c r="K82" s="77" t="s">
        <v>78</v>
      </c>
      <c r="L82" s="85"/>
      <c r="M82" s="88"/>
    </row>
    <row r="83" spans="2:14" ht="18" customHeight="1" x14ac:dyDescent="0.15">
      <c r="B83" s="17"/>
      <c r="C83" s="18"/>
      <c r="D83" s="18"/>
      <c r="E83" s="54"/>
      <c r="F83" s="7"/>
      <c r="G83" s="126" t="s">
        <v>55</v>
      </c>
      <c r="H83" s="126"/>
      <c r="I83" s="111"/>
      <c r="J83" s="115"/>
      <c r="K83" s="78" t="s">
        <v>79</v>
      </c>
      <c r="L83" s="86"/>
      <c r="M83" s="86"/>
    </row>
    <row r="84" spans="2:14" ht="18" customHeight="1" x14ac:dyDescent="0.15">
      <c r="B84" s="17"/>
      <c r="C84" s="18"/>
      <c r="D84" s="18"/>
      <c r="E84" s="55"/>
      <c r="F84" s="18"/>
      <c r="G84" s="56"/>
      <c r="H84" s="56"/>
      <c r="I84" s="51"/>
      <c r="J84" s="57"/>
      <c r="K84" s="79" t="s">
        <v>104</v>
      </c>
      <c r="L84" s="87"/>
      <c r="M84" s="87"/>
    </row>
    <row r="85" spans="2:14" ht="18" customHeight="1" x14ac:dyDescent="0.15">
      <c r="B85" s="17"/>
      <c r="C85" s="18"/>
      <c r="D85" s="18"/>
      <c r="E85" s="55"/>
      <c r="F85" s="18"/>
      <c r="G85" s="56"/>
      <c r="H85" s="56"/>
      <c r="I85" s="51"/>
      <c r="J85" s="57"/>
      <c r="K85" s="79" t="s">
        <v>105</v>
      </c>
      <c r="L85" s="87"/>
      <c r="M85" s="87"/>
    </row>
    <row r="86" spans="2:14" ht="18" customHeight="1" x14ac:dyDescent="0.15">
      <c r="B86" s="17"/>
      <c r="C86" s="18"/>
      <c r="D86" s="18"/>
      <c r="E86" s="12"/>
      <c r="F86" s="13"/>
      <c r="G86" s="31"/>
      <c r="H86" s="31"/>
      <c r="I86" s="49"/>
      <c r="J86" s="52"/>
      <c r="K86" s="79" t="s">
        <v>104</v>
      </c>
      <c r="L86" s="88"/>
      <c r="M86" s="88"/>
    </row>
    <row r="87" spans="2:14" ht="18" customHeight="1" x14ac:dyDescent="0.15">
      <c r="B87" s="24"/>
      <c r="C87" s="13"/>
      <c r="D87" s="13"/>
      <c r="E87" s="20"/>
      <c r="F87" s="37"/>
      <c r="G87" s="119" t="s">
        <v>56</v>
      </c>
      <c r="H87" s="119"/>
      <c r="I87" s="15"/>
      <c r="J87" s="16"/>
      <c r="K87" s="70" t="s">
        <v>127</v>
      </c>
      <c r="L87" s="99"/>
      <c r="M87" s="89"/>
    </row>
    <row r="88" spans="2:14" ht="18" customHeight="1" x14ac:dyDescent="0.15">
      <c r="B88" s="129" t="s">
        <v>57</v>
      </c>
      <c r="C88" s="130"/>
      <c r="D88" s="130"/>
      <c r="E88" s="7"/>
      <c r="F88" s="7"/>
      <c r="G88" s="7"/>
      <c r="H88" s="7"/>
      <c r="I88" s="7"/>
      <c r="J88" s="7"/>
      <c r="K88" s="7"/>
      <c r="L88" s="7"/>
      <c r="M88" s="7"/>
      <c r="N88" s="17"/>
    </row>
    <row r="89" spans="2:14" ht="14.1" customHeight="1" x14ac:dyDescent="0.15">
      <c r="B89" s="58"/>
      <c r="C89" s="59" t="s">
        <v>58</v>
      </c>
      <c r="D89" s="60"/>
      <c r="E89" s="59"/>
      <c r="F89" s="59"/>
      <c r="G89" s="59"/>
      <c r="H89" s="59"/>
      <c r="I89" s="59"/>
      <c r="J89" s="59"/>
      <c r="K89" s="59"/>
      <c r="L89" s="59"/>
      <c r="M89" s="59"/>
      <c r="N89" s="61"/>
    </row>
    <row r="90" spans="2:14" ht="14.1" customHeight="1" x14ac:dyDescent="0.15">
      <c r="B90" s="58"/>
      <c r="C90" s="59" t="s">
        <v>59</v>
      </c>
      <c r="D90" s="60"/>
      <c r="E90" s="59"/>
      <c r="F90" s="59"/>
      <c r="G90" s="59"/>
      <c r="H90" s="59"/>
      <c r="I90" s="59"/>
      <c r="J90" s="59"/>
      <c r="K90" s="59"/>
      <c r="L90" s="59"/>
      <c r="M90" s="59"/>
      <c r="N90" s="61"/>
    </row>
    <row r="91" spans="2:14" ht="14.1" customHeight="1" x14ac:dyDescent="0.15">
      <c r="B91" s="58"/>
      <c r="C91" s="59" t="s">
        <v>60</v>
      </c>
      <c r="D91" s="60"/>
      <c r="E91" s="59"/>
      <c r="F91" s="59"/>
      <c r="G91" s="59"/>
      <c r="H91" s="59"/>
      <c r="I91" s="59"/>
      <c r="J91" s="59"/>
      <c r="K91" s="59"/>
      <c r="L91" s="59"/>
      <c r="M91" s="59"/>
      <c r="N91" s="61"/>
    </row>
    <row r="92" spans="2:14" ht="14.1" customHeight="1" x14ac:dyDescent="0.15">
      <c r="B92" s="58"/>
      <c r="C92" s="59" t="s">
        <v>86</v>
      </c>
      <c r="D92" s="60"/>
      <c r="E92" s="59"/>
      <c r="F92" s="59"/>
      <c r="G92" s="59"/>
      <c r="H92" s="59"/>
      <c r="I92" s="59"/>
      <c r="J92" s="59"/>
      <c r="K92" s="59"/>
      <c r="L92" s="59"/>
      <c r="M92" s="59"/>
      <c r="N92" s="61"/>
    </row>
    <row r="93" spans="2:14" ht="14.1" customHeight="1" x14ac:dyDescent="0.15">
      <c r="B93" s="58"/>
      <c r="C93" s="59" t="s">
        <v>106</v>
      </c>
      <c r="D93" s="60"/>
      <c r="E93" s="59"/>
      <c r="F93" s="59"/>
      <c r="G93" s="59"/>
      <c r="H93" s="59"/>
      <c r="I93" s="59"/>
      <c r="J93" s="59"/>
      <c r="K93" s="59"/>
      <c r="L93" s="59"/>
      <c r="M93" s="59"/>
      <c r="N93" s="61"/>
    </row>
    <row r="94" spans="2:14" ht="14.1" customHeight="1" x14ac:dyDescent="0.15">
      <c r="B94" s="61"/>
      <c r="C94" s="59" t="s">
        <v>85</v>
      </c>
      <c r="D94" s="59"/>
      <c r="E94" s="59"/>
      <c r="F94" s="59"/>
      <c r="G94" s="59"/>
      <c r="H94" s="59"/>
      <c r="I94" s="59"/>
      <c r="J94" s="59"/>
      <c r="K94" s="59"/>
      <c r="L94" s="59"/>
      <c r="M94" s="59"/>
      <c r="N94" s="61"/>
    </row>
    <row r="95" spans="2:14" ht="14.1" customHeight="1" x14ac:dyDescent="0.15">
      <c r="B95" s="61"/>
      <c r="C95" s="59" t="s">
        <v>84</v>
      </c>
      <c r="D95" s="59"/>
      <c r="E95" s="59"/>
      <c r="F95" s="59"/>
      <c r="G95" s="59"/>
      <c r="H95" s="59"/>
      <c r="I95" s="59"/>
      <c r="J95" s="59"/>
      <c r="K95" s="59"/>
      <c r="L95" s="59"/>
      <c r="M95" s="59"/>
      <c r="N95" s="61"/>
    </row>
    <row r="96" spans="2:14" ht="14.1" customHeight="1" x14ac:dyDescent="0.15">
      <c r="B96" s="61"/>
      <c r="C96" s="59" t="s">
        <v>81</v>
      </c>
      <c r="D96" s="59"/>
      <c r="E96" s="59"/>
      <c r="F96" s="59"/>
      <c r="G96" s="59"/>
      <c r="H96" s="59"/>
      <c r="I96" s="59"/>
      <c r="J96" s="59"/>
      <c r="K96" s="59"/>
      <c r="L96" s="59"/>
      <c r="M96" s="59"/>
      <c r="N96" s="61"/>
    </row>
    <row r="97" spans="2:14" ht="14.1" customHeight="1" x14ac:dyDescent="0.15">
      <c r="B97" s="61"/>
      <c r="C97" s="59" t="s">
        <v>82</v>
      </c>
      <c r="D97" s="59"/>
      <c r="E97" s="59"/>
      <c r="F97" s="59"/>
      <c r="G97" s="59"/>
      <c r="H97" s="59"/>
      <c r="I97" s="59"/>
      <c r="J97" s="59"/>
      <c r="K97" s="59"/>
      <c r="L97" s="59"/>
      <c r="M97" s="59"/>
      <c r="N97" s="61"/>
    </row>
    <row r="98" spans="2:14" ht="14.1" customHeight="1" x14ac:dyDescent="0.15">
      <c r="B98" s="61"/>
      <c r="C98" s="59" t="s">
        <v>107</v>
      </c>
      <c r="D98" s="59"/>
      <c r="E98" s="59"/>
      <c r="F98" s="59"/>
      <c r="G98" s="59"/>
      <c r="H98" s="59"/>
      <c r="I98" s="59"/>
      <c r="J98" s="59"/>
      <c r="K98" s="59"/>
      <c r="L98" s="59"/>
      <c r="M98" s="59"/>
      <c r="N98" s="61"/>
    </row>
    <row r="99" spans="2:14" ht="14.1" customHeight="1" x14ac:dyDescent="0.15">
      <c r="B99" s="61"/>
      <c r="C99" s="59" t="s">
        <v>87</v>
      </c>
      <c r="D99" s="59"/>
      <c r="E99" s="59"/>
      <c r="F99" s="59"/>
      <c r="G99" s="59"/>
      <c r="H99" s="59"/>
      <c r="I99" s="59"/>
      <c r="J99" s="59"/>
      <c r="K99" s="59"/>
      <c r="L99" s="59"/>
      <c r="M99" s="59"/>
      <c r="N99" s="61"/>
    </row>
    <row r="100" spans="2:14" ht="14.1" customHeight="1" x14ac:dyDescent="0.15">
      <c r="B100" s="61"/>
      <c r="C100" s="59" t="s">
        <v>88</v>
      </c>
      <c r="D100" s="59"/>
      <c r="E100" s="59"/>
      <c r="F100" s="59"/>
      <c r="G100" s="59"/>
      <c r="H100" s="59"/>
      <c r="I100" s="59"/>
      <c r="J100" s="59"/>
      <c r="K100" s="59"/>
      <c r="L100" s="59"/>
      <c r="M100" s="59"/>
      <c r="N100" s="61"/>
    </row>
    <row r="101" spans="2:14" ht="14.1" customHeight="1" x14ac:dyDescent="0.15">
      <c r="B101" s="61"/>
      <c r="C101" s="59" t="s">
        <v>89</v>
      </c>
      <c r="D101" s="59"/>
      <c r="E101" s="59"/>
      <c r="F101" s="59"/>
      <c r="G101" s="59"/>
      <c r="H101" s="59"/>
      <c r="I101" s="59"/>
      <c r="J101" s="59"/>
      <c r="K101" s="59"/>
      <c r="L101" s="59"/>
      <c r="M101" s="59"/>
      <c r="N101" s="61"/>
    </row>
    <row r="102" spans="2:14" ht="14.1" customHeight="1" x14ac:dyDescent="0.15">
      <c r="B102" s="61"/>
      <c r="C102" s="59" t="s">
        <v>90</v>
      </c>
      <c r="D102" s="59"/>
      <c r="E102" s="59"/>
      <c r="F102" s="59"/>
      <c r="G102" s="59"/>
      <c r="H102" s="59"/>
      <c r="I102" s="59"/>
      <c r="J102" s="59"/>
      <c r="K102" s="59"/>
      <c r="L102" s="59"/>
      <c r="M102" s="59"/>
      <c r="N102" s="61"/>
    </row>
    <row r="103" spans="2:14" ht="18" customHeight="1" x14ac:dyDescent="0.15">
      <c r="B103" s="61"/>
      <c r="C103" s="59" t="s">
        <v>108</v>
      </c>
      <c r="D103" s="59"/>
      <c r="E103" s="59"/>
      <c r="F103" s="59"/>
      <c r="G103" s="59"/>
      <c r="H103" s="59"/>
      <c r="I103" s="59"/>
      <c r="J103" s="59"/>
      <c r="K103" s="59"/>
      <c r="L103" s="59"/>
      <c r="M103" s="59"/>
      <c r="N103" s="61"/>
    </row>
    <row r="104" spans="2:14" x14ac:dyDescent="0.15">
      <c r="B104" s="61"/>
      <c r="C104" s="59" t="s">
        <v>109</v>
      </c>
      <c r="D104" s="59"/>
      <c r="E104" s="59"/>
      <c r="F104" s="59"/>
      <c r="G104" s="59"/>
      <c r="H104" s="59"/>
      <c r="I104" s="59"/>
      <c r="J104" s="59"/>
      <c r="K104" s="59"/>
      <c r="L104" s="59"/>
      <c r="M104" s="59"/>
      <c r="N104" s="61"/>
    </row>
    <row r="105" spans="2:14" x14ac:dyDescent="0.15">
      <c r="B105" s="61"/>
      <c r="C105" s="59" t="s">
        <v>91</v>
      </c>
      <c r="D105" s="59"/>
      <c r="E105" s="59"/>
      <c r="F105" s="59"/>
      <c r="G105" s="59"/>
      <c r="H105" s="59"/>
      <c r="I105" s="59"/>
      <c r="J105" s="59"/>
      <c r="K105" s="59"/>
      <c r="L105" s="59"/>
      <c r="M105" s="59"/>
      <c r="N105" s="61"/>
    </row>
    <row r="106" spans="2:14" ht="14.1" customHeight="1" x14ac:dyDescent="0.15">
      <c r="B106" s="61"/>
      <c r="C106" s="59" t="s">
        <v>83</v>
      </c>
      <c r="D106" s="59"/>
      <c r="E106" s="59"/>
      <c r="F106" s="59"/>
      <c r="G106" s="59"/>
      <c r="H106" s="59"/>
      <c r="I106" s="59"/>
      <c r="J106" s="59"/>
      <c r="K106" s="59"/>
      <c r="L106" s="59"/>
      <c r="M106" s="59"/>
      <c r="N106" s="61"/>
    </row>
    <row r="107" spans="2:14" x14ac:dyDescent="0.15">
      <c r="B107" s="96"/>
      <c r="C107" s="59" t="s">
        <v>92</v>
      </c>
      <c r="N107" s="96"/>
    </row>
    <row r="108" spans="2:14" x14ac:dyDescent="0.15">
      <c r="B108" s="61"/>
      <c r="C108" s="59" t="s">
        <v>69</v>
      </c>
      <c r="D108" s="59"/>
      <c r="E108" s="59"/>
      <c r="F108" s="59"/>
      <c r="G108" s="59"/>
      <c r="H108" s="59"/>
      <c r="I108" s="59"/>
      <c r="J108" s="59"/>
      <c r="K108" s="59"/>
      <c r="L108" s="59"/>
      <c r="M108" s="59"/>
      <c r="N108" s="61"/>
    </row>
    <row r="109" spans="2:14" x14ac:dyDescent="0.15">
      <c r="B109" s="61"/>
      <c r="C109" s="59" t="s">
        <v>61</v>
      </c>
      <c r="D109" s="59"/>
      <c r="E109" s="59"/>
      <c r="F109" s="59"/>
      <c r="G109" s="59"/>
      <c r="H109" s="59"/>
      <c r="I109" s="59"/>
      <c r="J109" s="59"/>
      <c r="K109" s="59"/>
      <c r="L109" s="59"/>
      <c r="M109" s="59"/>
      <c r="N109" s="61"/>
    </row>
    <row r="110" spans="2:14" x14ac:dyDescent="0.15">
      <c r="B110" s="96"/>
      <c r="C110" s="59" t="s">
        <v>93</v>
      </c>
      <c r="N110" s="96"/>
    </row>
    <row r="111" spans="2:14" x14ac:dyDescent="0.15">
      <c r="B111" s="96"/>
      <c r="C111" s="59" t="s">
        <v>116</v>
      </c>
      <c r="N111" s="96"/>
    </row>
    <row r="112" spans="2:14" ht="14.25" thickBot="1" x14ac:dyDescent="0.2">
      <c r="B112" s="97"/>
      <c r="C112" s="80" t="s">
        <v>94</v>
      </c>
      <c r="D112" s="98"/>
      <c r="E112" s="98"/>
      <c r="F112" s="98"/>
      <c r="G112" s="98"/>
      <c r="H112" s="98"/>
      <c r="I112" s="98"/>
      <c r="J112" s="98"/>
      <c r="K112" s="98"/>
      <c r="L112" s="98"/>
      <c r="M112" s="98"/>
      <c r="N112" s="96"/>
    </row>
  </sheetData>
  <mergeCells count="27">
    <mergeCell ref="G87:H87"/>
    <mergeCell ref="B88:D88"/>
    <mergeCell ref="G76:H76"/>
    <mergeCell ref="G77:H77"/>
    <mergeCell ref="B78:D78"/>
    <mergeCell ref="G78:H78"/>
    <mergeCell ref="G80:H80"/>
    <mergeCell ref="G83:H83"/>
    <mergeCell ref="G75:H75"/>
    <mergeCell ref="G10:H10"/>
    <mergeCell ref="C59:D59"/>
    <mergeCell ref="D66:G66"/>
    <mergeCell ref="D67:G67"/>
    <mergeCell ref="B68:I68"/>
    <mergeCell ref="B69:D69"/>
    <mergeCell ref="G69:H69"/>
    <mergeCell ref="G70:H70"/>
    <mergeCell ref="G71:H71"/>
    <mergeCell ref="G72:H72"/>
    <mergeCell ref="G73:H73"/>
    <mergeCell ref="G74:H74"/>
    <mergeCell ref="D9:F9"/>
    <mergeCell ref="D4:G4"/>
    <mergeCell ref="D5:G5"/>
    <mergeCell ref="D6:G6"/>
    <mergeCell ref="D7:F7"/>
    <mergeCell ref="D8:F8"/>
  </mergeCells>
  <phoneticPr fontId="23"/>
  <conditionalFormatting sqref="N11:N61">
    <cfRule type="expression" dxfId="11" priority="1"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6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F7117-9F04-44D6-8739-7CED69BCC0A7}">
  <sheetPr>
    <tabColor rgb="FFC00000"/>
  </sheetPr>
  <dimension ref="B1:R111"/>
  <sheetViews>
    <sheetView view="pageBreakPreview" zoomScale="75" zoomScaleNormal="75" zoomScaleSheetLayoutView="75" workbookViewId="0">
      <pane ySplit="10" topLeftCell="A47" activePane="bottomLeft" state="frozen"/>
      <selection activeCell="H21" sqref="H21"/>
      <selection pane="bottomLeft" activeCell="M60" sqref="M60"/>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289</v>
      </c>
      <c r="L5" s="105" t="str">
        <f>K5</f>
        <v>2023.8.1</v>
      </c>
      <c r="M5" s="106" t="str">
        <f>K5</f>
        <v>2023.8.1</v>
      </c>
    </row>
    <row r="6" spans="2:18" ht="18" customHeight="1" x14ac:dyDescent="0.15">
      <c r="B6" s="4"/>
      <c r="C6" s="37"/>
      <c r="D6" s="119" t="s">
        <v>3</v>
      </c>
      <c r="E6" s="119"/>
      <c r="F6" s="119"/>
      <c r="G6" s="119"/>
      <c r="H6" s="37"/>
      <c r="I6" s="37"/>
      <c r="J6" s="5"/>
      <c r="K6" s="100">
        <v>0.37847222222222227</v>
      </c>
      <c r="L6" s="101">
        <v>0.40416666666666662</v>
      </c>
      <c r="M6" s="102">
        <v>0.35625000000000001</v>
      </c>
    </row>
    <row r="7" spans="2:18" ht="18" customHeight="1" x14ac:dyDescent="0.15">
      <c r="B7" s="4"/>
      <c r="C7" s="37"/>
      <c r="D7" s="119" t="s">
        <v>4</v>
      </c>
      <c r="E7" s="122"/>
      <c r="F7" s="122"/>
      <c r="G7" s="25" t="s">
        <v>5</v>
      </c>
      <c r="H7" s="37"/>
      <c r="I7" s="37"/>
      <c r="J7" s="5"/>
      <c r="K7" s="103" t="s">
        <v>288</v>
      </c>
      <c r="L7" s="103" t="s">
        <v>287</v>
      </c>
      <c r="M7" s="104" t="s">
        <v>287</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9" customHeight="1" x14ac:dyDescent="0.15">
      <c r="B11" s="30">
        <v>1</v>
      </c>
      <c r="C11" s="32" t="s">
        <v>62</v>
      </c>
      <c r="D11" s="32" t="s">
        <v>13</v>
      </c>
      <c r="E11" s="37"/>
      <c r="F11" s="37" t="s">
        <v>160</v>
      </c>
      <c r="G11" s="37"/>
      <c r="H11" s="37"/>
      <c r="I11" s="37"/>
      <c r="J11" s="37"/>
      <c r="K11" s="62" t="s">
        <v>286</v>
      </c>
      <c r="L11" s="62" t="s">
        <v>285</v>
      </c>
      <c r="M11" s="63" t="s">
        <v>284</v>
      </c>
      <c r="O11" t="s">
        <v>14</v>
      </c>
      <c r="P11">
        <f t="shared" ref="P11:P19" si="0">IF(K11="＋",0,IF(K11="(＋)",0,ABS(K11)))</f>
        <v>475</v>
      </c>
      <c r="Q11">
        <f t="shared" ref="Q11:Q19" si="1">IF(L11="＋",0,IF(L11="(＋)",0,ABS(L11)))</f>
        <v>490</v>
      </c>
      <c r="R11">
        <f t="shared" ref="R11:R19" si="2">IF(M11="＋",0,IF(M11="(＋)",0,ABS(M11)))</f>
        <v>180</v>
      </c>
    </row>
    <row r="12" spans="2:18" ht="13.9" customHeight="1" x14ac:dyDescent="0.15">
      <c r="B12" s="30">
        <f t="shared" ref="B12:B43" si="3">B11+1</f>
        <v>2</v>
      </c>
      <c r="C12" s="35"/>
      <c r="D12" s="33"/>
      <c r="E12" s="37"/>
      <c r="F12" s="37" t="s">
        <v>162</v>
      </c>
      <c r="G12" s="37"/>
      <c r="H12" s="37"/>
      <c r="I12" s="37"/>
      <c r="J12" s="37"/>
      <c r="K12" s="62" t="s">
        <v>184</v>
      </c>
      <c r="L12" s="62" t="s">
        <v>185</v>
      </c>
      <c r="M12" s="63" t="s">
        <v>118</v>
      </c>
      <c r="O12" t="s">
        <v>14</v>
      </c>
      <c r="P12">
        <f t="shared" si="0"/>
        <v>10</v>
      </c>
      <c r="Q12">
        <f t="shared" si="1"/>
        <v>15</v>
      </c>
      <c r="R12">
        <f t="shared" si="2"/>
        <v>0</v>
      </c>
    </row>
    <row r="13" spans="2:18" ht="13.5" customHeight="1" x14ac:dyDescent="0.15">
      <c r="B13" s="30">
        <f t="shared" si="3"/>
        <v>3</v>
      </c>
      <c r="C13" s="35"/>
      <c r="D13" s="33"/>
      <c r="E13" s="37"/>
      <c r="F13" s="37" t="s">
        <v>164</v>
      </c>
      <c r="G13" s="37"/>
      <c r="H13" s="37"/>
      <c r="I13" s="37"/>
      <c r="J13" s="37"/>
      <c r="K13" s="62" t="s">
        <v>213</v>
      </c>
      <c r="L13" s="117" t="s">
        <v>214</v>
      </c>
      <c r="M13" s="63" t="s">
        <v>283</v>
      </c>
      <c r="O13" s="95" t="s">
        <v>165</v>
      </c>
      <c r="P13">
        <f t="shared" si="0"/>
        <v>1000</v>
      </c>
      <c r="Q13">
        <f t="shared" si="1"/>
        <v>1050</v>
      </c>
      <c r="R13">
        <f t="shared" si="2"/>
        <v>1250</v>
      </c>
    </row>
    <row r="14" spans="2:18" ht="13.5" customHeight="1" x14ac:dyDescent="0.15">
      <c r="B14" s="30">
        <f t="shared" si="3"/>
        <v>4</v>
      </c>
      <c r="C14" s="35"/>
      <c r="D14" s="33"/>
      <c r="E14" s="37"/>
      <c r="F14" s="37" t="s">
        <v>166</v>
      </c>
      <c r="G14" s="37"/>
      <c r="H14" s="37"/>
      <c r="I14" s="37"/>
      <c r="J14" s="37"/>
      <c r="K14" s="62" t="s">
        <v>282</v>
      </c>
      <c r="L14" s="117" t="s">
        <v>281</v>
      </c>
      <c r="M14" s="63" t="s">
        <v>280</v>
      </c>
      <c r="O14" t="s">
        <v>14</v>
      </c>
      <c r="P14">
        <f t="shared" si="0"/>
        <v>403</v>
      </c>
      <c r="Q14">
        <f t="shared" si="1"/>
        <v>386</v>
      </c>
      <c r="R14">
        <f t="shared" si="2"/>
        <v>1121</v>
      </c>
    </row>
    <row r="15" spans="2:18" ht="13.9" customHeight="1" x14ac:dyDescent="0.15">
      <c r="B15" s="30">
        <f t="shared" si="3"/>
        <v>5</v>
      </c>
      <c r="C15" s="35"/>
      <c r="D15" s="33"/>
      <c r="E15" s="37"/>
      <c r="F15" s="37" t="s">
        <v>279</v>
      </c>
      <c r="G15" s="37"/>
      <c r="H15" s="37"/>
      <c r="I15" s="37"/>
      <c r="J15" s="37"/>
      <c r="K15" s="62"/>
      <c r="L15" s="117"/>
      <c r="M15" s="63" t="s">
        <v>119</v>
      </c>
      <c r="O15" s="95" t="s">
        <v>165</v>
      </c>
      <c r="P15">
        <f t="shared" si="0"/>
        <v>0</v>
      </c>
      <c r="Q15">
        <f t="shared" si="1"/>
        <v>0</v>
      </c>
      <c r="R15">
        <f t="shared" si="2"/>
        <v>0</v>
      </c>
    </row>
    <row r="16" spans="2:18" ht="13.9" customHeight="1" x14ac:dyDescent="0.15">
      <c r="B16" s="30">
        <f t="shared" si="3"/>
        <v>6</v>
      </c>
      <c r="C16" s="35"/>
      <c r="D16" s="33"/>
      <c r="E16" s="37"/>
      <c r="F16" s="37" t="s">
        <v>167</v>
      </c>
      <c r="G16" s="37"/>
      <c r="H16" s="37"/>
      <c r="I16" s="37"/>
      <c r="J16" s="37"/>
      <c r="K16" s="62" t="s">
        <v>278</v>
      </c>
      <c r="L16" s="117"/>
      <c r="M16" s="63" t="s">
        <v>277</v>
      </c>
      <c r="O16" s="95" t="s">
        <v>165</v>
      </c>
      <c r="P16">
        <f t="shared" si="0"/>
        <v>127</v>
      </c>
      <c r="Q16">
        <f t="shared" si="1"/>
        <v>0</v>
      </c>
      <c r="R16">
        <f t="shared" si="2"/>
        <v>30</v>
      </c>
    </row>
    <row r="17" spans="2:18" ht="13.9" customHeight="1" x14ac:dyDescent="0.15">
      <c r="B17" s="30">
        <f t="shared" si="3"/>
        <v>7</v>
      </c>
      <c r="C17" s="35"/>
      <c r="D17" s="33"/>
      <c r="E17" s="37"/>
      <c r="F17" s="37" t="s">
        <v>203</v>
      </c>
      <c r="G17" s="37"/>
      <c r="H17" s="37"/>
      <c r="I17" s="37"/>
      <c r="J17" s="37"/>
      <c r="K17" s="62" t="s">
        <v>163</v>
      </c>
      <c r="L17" s="62" t="s">
        <v>163</v>
      </c>
      <c r="M17" s="63"/>
      <c r="O17" s="116" t="s">
        <v>132</v>
      </c>
      <c r="P17">
        <f t="shared" si="0"/>
        <v>20</v>
      </c>
      <c r="Q17">
        <f t="shared" si="1"/>
        <v>20</v>
      </c>
      <c r="R17">
        <f t="shared" si="2"/>
        <v>0</v>
      </c>
    </row>
    <row r="18" spans="2:18" ht="13.5" customHeight="1" x14ac:dyDescent="0.15">
      <c r="B18" s="30">
        <f t="shared" si="3"/>
        <v>8</v>
      </c>
      <c r="C18" s="35"/>
      <c r="D18" s="33"/>
      <c r="E18" s="37"/>
      <c r="F18" s="37" t="s">
        <v>133</v>
      </c>
      <c r="G18" s="37"/>
      <c r="H18" s="37"/>
      <c r="I18" s="37"/>
      <c r="J18" s="37"/>
      <c r="K18" s="62" t="s">
        <v>259</v>
      </c>
      <c r="L18" s="62" t="s">
        <v>185</v>
      </c>
      <c r="M18" s="63" t="s">
        <v>276</v>
      </c>
      <c r="O18" t="s">
        <v>14</v>
      </c>
      <c r="P18">
        <f t="shared" si="0"/>
        <v>50</v>
      </c>
      <c r="Q18">
        <f t="shared" si="1"/>
        <v>15</v>
      </c>
      <c r="R18">
        <f t="shared" si="2"/>
        <v>800</v>
      </c>
    </row>
    <row r="19" spans="2:18" ht="13.9" customHeight="1" x14ac:dyDescent="0.15">
      <c r="B19" s="30">
        <f t="shared" si="3"/>
        <v>9</v>
      </c>
      <c r="C19" s="35"/>
      <c r="D19" s="33"/>
      <c r="E19" s="37"/>
      <c r="F19" s="37" t="s">
        <v>190</v>
      </c>
      <c r="G19" s="37"/>
      <c r="H19" s="37"/>
      <c r="I19" s="37"/>
      <c r="J19" s="37"/>
      <c r="K19" s="62" t="s">
        <v>275</v>
      </c>
      <c r="L19" s="62" t="s">
        <v>274</v>
      </c>
      <c r="M19" s="63" t="s">
        <v>273</v>
      </c>
      <c r="O19" t="s">
        <v>14</v>
      </c>
      <c r="P19">
        <f t="shared" si="0"/>
        <v>1550</v>
      </c>
      <c r="Q19">
        <f t="shared" si="1"/>
        <v>1400</v>
      </c>
      <c r="R19">
        <f t="shared" si="2"/>
        <v>1500</v>
      </c>
    </row>
    <row r="20" spans="2:18" ht="13.5" customHeight="1" x14ac:dyDescent="0.15">
      <c r="B20" s="30">
        <f t="shared" si="3"/>
        <v>10</v>
      </c>
      <c r="C20" s="32" t="s">
        <v>21</v>
      </c>
      <c r="D20" s="32" t="s">
        <v>22</v>
      </c>
      <c r="E20" s="37"/>
      <c r="F20" s="37" t="s">
        <v>96</v>
      </c>
      <c r="G20" s="37"/>
      <c r="H20" s="37"/>
      <c r="I20" s="37"/>
      <c r="J20" s="37"/>
      <c r="K20" s="64">
        <v>90</v>
      </c>
      <c r="L20" s="69">
        <v>280</v>
      </c>
      <c r="M20" s="65">
        <v>1100</v>
      </c>
    </row>
    <row r="21" spans="2:18" ht="13.5" customHeight="1" x14ac:dyDescent="0.15">
      <c r="B21" s="30">
        <f t="shared" si="3"/>
        <v>11</v>
      </c>
      <c r="C21" s="32" t="s">
        <v>23</v>
      </c>
      <c r="D21" s="32" t="s">
        <v>24</v>
      </c>
      <c r="E21" s="37"/>
      <c r="F21" s="37" t="s">
        <v>134</v>
      </c>
      <c r="G21" s="37"/>
      <c r="H21" s="37"/>
      <c r="I21" s="37"/>
      <c r="J21" s="37"/>
      <c r="K21" s="64">
        <v>1</v>
      </c>
      <c r="L21" s="69">
        <v>2</v>
      </c>
      <c r="M21" s="65" t="s">
        <v>119</v>
      </c>
    </row>
    <row r="22" spans="2:18" ht="13.9" customHeight="1" x14ac:dyDescent="0.15">
      <c r="B22" s="30">
        <f t="shared" si="3"/>
        <v>12</v>
      </c>
      <c r="C22" s="33"/>
      <c r="D22" s="33"/>
      <c r="E22" s="37"/>
      <c r="F22" s="37" t="s">
        <v>112</v>
      </c>
      <c r="G22" s="37"/>
      <c r="H22" s="37"/>
      <c r="I22" s="37"/>
      <c r="J22" s="37"/>
      <c r="K22" s="64"/>
      <c r="L22" s="64" t="s">
        <v>119</v>
      </c>
      <c r="M22" s="65" t="s">
        <v>119</v>
      </c>
    </row>
    <row r="23" spans="2:18" ht="13.9" customHeight="1" x14ac:dyDescent="0.15">
      <c r="B23" s="30">
        <f t="shared" si="3"/>
        <v>13</v>
      </c>
      <c r="C23" s="32" t="s">
        <v>63</v>
      </c>
      <c r="D23" s="32" t="s">
        <v>15</v>
      </c>
      <c r="E23" s="37"/>
      <c r="F23" s="37" t="s">
        <v>120</v>
      </c>
      <c r="G23" s="37"/>
      <c r="H23" s="37"/>
      <c r="I23" s="37"/>
      <c r="J23" s="37"/>
      <c r="K23" s="64">
        <v>100</v>
      </c>
      <c r="L23" s="64">
        <v>15</v>
      </c>
      <c r="M23" s="65">
        <v>380</v>
      </c>
    </row>
    <row r="24" spans="2:18" ht="13.9" customHeight="1" x14ac:dyDescent="0.15">
      <c r="B24" s="30">
        <f t="shared" si="3"/>
        <v>14</v>
      </c>
      <c r="C24" s="33"/>
      <c r="D24" s="32" t="s">
        <v>16</v>
      </c>
      <c r="E24" s="37"/>
      <c r="F24" s="37" t="s">
        <v>140</v>
      </c>
      <c r="G24" s="37"/>
      <c r="H24" s="37"/>
      <c r="I24" s="37"/>
      <c r="J24" s="37"/>
      <c r="K24" s="64">
        <v>5</v>
      </c>
      <c r="L24" s="69">
        <v>20</v>
      </c>
      <c r="M24" s="65"/>
    </row>
    <row r="25" spans="2:18" ht="13.9" customHeight="1" x14ac:dyDescent="0.15">
      <c r="B25" s="30">
        <f t="shared" si="3"/>
        <v>15</v>
      </c>
      <c r="C25" s="33"/>
      <c r="D25" s="33"/>
      <c r="E25" s="37"/>
      <c r="F25" s="37" t="s">
        <v>142</v>
      </c>
      <c r="G25" s="37"/>
      <c r="H25" s="37"/>
      <c r="I25" s="37"/>
      <c r="J25" s="37"/>
      <c r="K25" s="64"/>
      <c r="L25" s="64"/>
      <c r="M25" s="65" t="s">
        <v>119</v>
      </c>
    </row>
    <row r="26" spans="2:18" ht="13.9" customHeight="1" x14ac:dyDescent="0.15">
      <c r="B26" s="30">
        <f t="shared" si="3"/>
        <v>16</v>
      </c>
      <c r="C26" s="33"/>
      <c r="D26" s="33"/>
      <c r="E26" s="37"/>
      <c r="F26" s="37" t="s">
        <v>192</v>
      </c>
      <c r="G26" s="37"/>
      <c r="H26" s="37"/>
      <c r="I26" s="37"/>
      <c r="J26" s="37"/>
      <c r="K26" s="64">
        <v>10</v>
      </c>
      <c r="L26" s="69">
        <v>10</v>
      </c>
      <c r="M26" s="65">
        <v>5</v>
      </c>
    </row>
    <row r="27" spans="2:18" ht="13.9" customHeight="1" x14ac:dyDescent="0.15">
      <c r="B27" s="30">
        <f t="shared" si="3"/>
        <v>17</v>
      </c>
      <c r="C27" s="33"/>
      <c r="D27" s="33"/>
      <c r="E27" s="37"/>
      <c r="F27" s="37" t="s">
        <v>17</v>
      </c>
      <c r="G27" s="37"/>
      <c r="H27" s="37"/>
      <c r="I27" s="37"/>
      <c r="J27" s="37"/>
      <c r="K27" s="64"/>
      <c r="L27" s="69" t="s">
        <v>119</v>
      </c>
      <c r="M27" s="65"/>
    </row>
    <row r="28" spans="2:18" ht="13.9" customHeight="1" x14ac:dyDescent="0.15">
      <c r="B28" s="30">
        <f t="shared" si="3"/>
        <v>18</v>
      </c>
      <c r="C28" s="33"/>
      <c r="D28" s="33"/>
      <c r="E28" s="37"/>
      <c r="F28" s="37" t="s">
        <v>193</v>
      </c>
      <c r="G28" s="37"/>
      <c r="H28" s="37"/>
      <c r="I28" s="37"/>
      <c r="J28" s="37"/>
      <c r="K28" s="64" t="s">
        <v>119</v>
      </c>
      <c r="L28" s="64"/>
      <c r="M28" s="65"/>
    </row>
    <row r="29" spans="2:18" ht="13.9" customHeight="1" x14ac:dyDescent="0.15">
      <c r="B29" s="30">
        <f t="shared" si="3"/>
        <v>19</v>
      </c>
      <c r="C29" s="33"/>
      <c r="D29" s="33"/>
      <c r="E29" s="37"/>
      <c r="F29" s="37" t="s">
        <v>194</v>
      </c>
      <c r="G29" s="37"/>
      <c r="H29" s="37"/>
      <c r="I29" s="37"/>
      <c r="J29" s="37"/>
      <c r="K29" s="64"/>
      <c r="L29" s="69"/>
      <c r="M29" s="65">
        <v>5</v>
      </c>
    </row>
    <row r="30" spans="2:18" ht="13.9" customHeight="1" x14ac:dyDescent="0.15">
      <c r="B30" s="30">
        <f t="shared" si="3"/>
        <v>20</v>
      </c>
      <c r="C30" s="33"/>
      <c r="D30" s="33"/>
      <c r="E30" s="37"/>
      <c r="F30" s="37" t="s">
        <v>100</v>
      </c>
      <c r="G30" s="37"/>
      <c r="H30" s="37"/>
      <c r="I30" s="37"/>
      <c r="J30" s="37"/>
      <c r="K30" s="64">
        <v>40</v>
      </c>
      <c r="L30" s="69">
        <v>30</v>
      </c>
      <c r="M30" s="65">
        <v>20</v>
      </c>
    </row>
    <row r="31" spans="2:18" ht="13.5" customHeight="1" x14ac:dyDescent="0.15">
      <c r="B31" s="30">
        <f t="shared" si="3"/>
        <v>21</v>
      </c>
      <c r="C31" s="33"/>
      <c r="D31" s="33"/>
      <c r="E31" s="37"/>
      <c r="F31" s="37" t="s">
        <v>169</v>
      </c>
      <c r="G31" s="37"/>
      <c r="H31" s="37"/>
      <c r="I31" s="37"/>
      <c r="J31" s="37"/>
      <c r="K31" s="64">
        <v>35</v>
      </c>
      <c r="L31" s="64">
        <v>15</v>
      </c>
      <c r="M31" s="65">
        <v>5</v>
      </c>
    </row>
    <row r="32" spans="2:18" ht="13.5" customHeight="1" x14ac:dyDescent="0.15">
      <c r="B32" s="30">
        <f t="shared" si="3"/>
        <v>22</v>
      </c>
      <c r="C32" s="33"/>
      <c r="D32" s="33"/>
      <c r="E32" s="37"/>
      <c r="F32" s="37" t="s">
        <v>18</v>
      </c>
      <c r="G32" s="37"/>
      <c r="H32" s="37"/>
      <c r="I32" s="37"/>
      <c r="J32" s="37"/>
      <c r="K32" s="64"/>
      <c r="L32" s="69" t="s">
        <v>119</v>
      </c>
      <c r="M32" s="65"/>
    </row>
    <row r="33" spans="2:17" ht="13.9" customHeight="1" x14ac:dyDescent="0.15">
      <c r="B33" s="30">
        <f t="shared" si="3"/>
        <v>23</v>
      </c>
      <c r="C33" s="33"/>
      <c r="D33" s="33"/>
      <c r="E33" s="37"/>
      <c r="F33" s="37" t="s">
        <v>19</v>
      </c>
      <c r="G33" s="37"/>
      <c r="H33" s="37"/>
      <c r="I33" s="37"/>
      <c r="J33" s="37"/>
      <c r="K33" s="64"/>
      <c r="L33" s="64" t="s">
        <v>119</v>
      </c>
      <c r="M33" s="65" t="s">
        <v>119</v>
      </c>
    </row>
    <row r="34" spans="2:17" ht="13.9" customHeight="1" x14ac:dyDescent="0.15">
      <c r="B34" s="30">
        <f t="shared" si="3"/>
        <v>24</v>
      </c>
      <c r="C34" s="32" t="s">
        <v>68</v>
      </c>
      <c r="D34" s="32" t="s">
        <v>65</v>
      </c>
      <c r="E34" s="37"/>
      <c r="F34" s="37" t="s">
        <v>117</v>
      </c>
      <c r="G34" s="37"/>
      <c r="H34" s="37"/>
      <c r="I34" s="37"/>
      <c r="J34" s="37"/>
      <c r="K34" s="64">
        <v>15</v>
      </c>
      <c r="L34" s="64">
        <v>55</v>
      </c>
      <c r="M34" s="65">
        <v>10</v>
      </c>
      <c r="O34">
        <f>COUNTA(K34:K34)</f>
        <v>1</v>
      </c>
      <c r="P34">
        <f>COUNTA(L34:L34)</f>
        <v>1</v>
      </c>
      <c r="Q34">
        <f>COUNTA(M34:M34)</f>
        <v>1</v>
      </c>
    </row>
    <row r="35" spans="2:17" ht="13.9" customHeight="1" x14ac:dyDescent="0.15">
      <c r="B35" s="30">
        <f t="shared" si="3"/>
        <v>25</v>
      </c>
      <c r="C35" s="32" t="s">
        <v>66</v>
      </c>
      <c r="D35" s="32" t="s">
        <v>25</v>
      </c>
      <c r="E35" s="37"/>
      <c r="F35" s="37" t="s">
        <v>143</v>
      </c>
      <c r="G35" s="37"/>
      <c r="H35" s="37"/>
      <c r="I35" s="37"/>
      <c r="J35" s="37"/>
      <c r="K35" s="64" t="s">
        <v>119</v>
      </c>
      <c r="L35" s="64" t="s">
        <v>119</v>
      </c>
      <c r="M35" s="65">
        <v>80</v>
      </c>
    </row>
    <row r="36" spans="2:17" ht="13.5" customHeight="1" x14ac:dyDescent="0.15">
      <c r="B36" s="30">
        <f t="shared" si="3"/>
        <v>26</v>
      </c>
      <c r="C36" s="33"/>
      <c r="D36" s="33"/>
      <c r="E36" s="37"/>
      <c r="F36" s="37" t="s">
        <v>171</v>
      </c>
      <c r="G36" s="37"/>
      <c r="H36" s="37"/>
      <c r="I36" s="37"/>
      <c r="J36" s="37"/>
      <c r="K36" s="64">
        <v>25</v>
      </c>
      <c r="L36" s="69">
        <v>20</v>
      </c>
      <c r="M36" s="65">
        <v>10</v>
      </c>
    </row>
    <row r="37" spans="2:17" ht="13.9" customHeight="1" x14ac:dyDescent="0.15">
      <c r="B37" s="30">
        <f t="shared" si="3"/>
        <v>27</v>
      </c>
      <c r="C37" s="33"/>
      <c r="D37" s="33"/>
      <c r="E37" s="37"/>
      <c r="F37" s="37" t="s">
        <v>207</v>
      </c>
      <c r="G37" s="37"/>
      <c r="H37" s="37"/>
      <c r="I37" s="37"/>
      <c r="J37" s="37"/>
      <c r="K37" s="64" t="s">
        <v>119</v>
      </c>
      <c r="L37" s="69" t="s">
        <v>119</v>
      </c>
      <c r="M37" s="65">
        <v>10</v>
      </c>
    </row>
    <row r="38" spans="2:17" ht="13.9" customHeight="1" x14ac:dyDescent="0.15">
      <c r="B38" s="30">
        <f t="shared" si="3"/>
        <v>28</v>
      </c>
      <c r="C38" s="33"/>
      <c r="D38" s="33"/>
      <c r="E38" s="37"/>
      <c r="F38" s="37" t="s">
        <v>145</v>
      </c>
      <c r="G38" s="37"/>
      <c r="H38" s="37"/>
      <c r="I38" s="37"/>
      <c r="J38" s="37"/>
      <c r="K38" s="64"/>
      <c r="L38" s="69"/>
      <c r="M38" s="65" t="s">
        <v>119</v>
      </c>
      <c r="O38">
        <f>SUM(K11:K37,P11:P19)</f>
        <v>3956</v>
      </c>
      <c r="P38">
        <f>SUM(L11:L37,Q11:Q19)</f>
        <v>3823</v>
      </c>
      <c r="Q38">
        <f>SUM(M11:M37,R11:R19)</f>
        <v>6506</v>
      </c>
    </row>
    <row r="39" spans="2:17" ht="13.9" customHeight="1" x14ac:dyDescent="0.15">
      <c r="B39" s="30">
        <f t="shared" si="3"/>
        <v>29</v>
      </c>
      <c r="C39" s="33"/>
      <c r="D39" s="33"/>
      <c r="E39" s="37"/>
      <c r="F39" s="37" t="s">
        <v>80</v>
      </c>
      <c r="G39" s="37"/>
      <c r="H39" s="37"/>
      <c r="I39" s="37"/>
      <c r="J39" s="37"/>
      <c r="K39" s="64">
        <v>2</v>
      </c>
      <c r="L39" s="69">
        <v>4</v>
      </c>
      <c r="M39" s="65">
        <v>10</v>
      </c>
    </row>
    <row r="40" spans="2:17" ht="13.9" customHeight="1" x14ac:dyDescent="0.15">
      <c r="B40" s="30">
        <f t="shared" si="3"/>
        <v>30</v>
      </c>
      <c r="C40" s="33"/>
      <c r="D40" s="33"/>
      <c r="E40" s="37"/>
      <c r="F40" s="37" t="s">
        <v>146</v>
      </c>
      <c r="G40" s="37"/>
      <c r="H40" s="37"/>
      <c r="I40" s="37"/>
      <c r="J40" s="37"/>
      <c r="K40" s="64" t="s">
        <v>119</v>
      </c>
      <c r="L40" s="64"/>
      <c r="M40" s="65" t="s">
        <v>119</v>
      </c>
    </row>
    <row r="41" spans="2:17" ht="13.9" customHeight="1" x14ac:dyDescent="0.15">
      <c r="B41" s="30">
        <f t="shared" si="3"/>
        <v>31</v>
      </c>
      <c r="C41" s="33"/>
      <c r="D41" s="33"/>
      <c r="E41" s="37"/>
      <c r="F41" s="37" t="s">
        <v>173</v>
      </c>
      <c r="G41" s="37"/>
      <c r="H41" s="37"/>
      <c r="I41" s="37"/>
      <c r="J41" s="37"/>
      <c r="K41" s="64">
        <v>160</v>
      </c>
      <c r="L41" s="69"/>
      <c r="M41" s="65">
        <v>80</v>
      </c>
    </row>
    <row r="42" spans="2:17" ht="13.5" customHeight="1" x14ac:dyDescent="0.15">
      <c r="B42" s="30">
        <f t="shared" si="3"/>
        <v>32</v>
      </c>
      <c r="C42" s="33"/>
      <c r="D42" s="33"/>
      <c r="E42" s="37"/>
      <c r="F42" s="37" t="s">
        <v>174</v>
      </c>
      <c r="G42" s="37"/>
      <c r="H42" s="37"/>
      <c r="I42" s="37"/>
      <c r="J42" s="37"/>
      <c r="K42" s="69">
        <v>80</v>
      </c>
      <c r="L42" s="64">
        <v>40</v>
      </c>
      <c r="M42" s="65">
        <v>20</v>
      </c>
    </row>
    <row r="43" spans="2:17" ht="13.9" customHeight="1" x14ac:dyDescent="0.15">
      <c r="B43" s="30">
        <f t="shared" si="3"/>
        <v>33</v>
      </c>
      <c r="C43" s="33"/>
      <c r="D43" s="33"/>
      <c r="E43" s="37"/>
      <c r="F43" s="37" t="s">
        <v>148</v>
      </c>
      <c r="G43" s="37"/>
      <c r="H43" s="37"/>
      <c r="I43" s="37"/>
      <c r="J43" s="37"/>
      <c r="K43" s="69" t="s">
        <v>119</v>
      </c>
      <c r="L43" s="64">
        <v>16</v>
      </c>
      <c r="M43" s="65">
        <v>48</v>
      </c>
    </row>
    <row r="44" spans="2:17" ht="13.9" customHeight="1" x14ac:dyDescent="0.15">
      <c r="B44" s="30">
        <f t="shared" ref="B44:B60" si="4">B43+1</f>
        <v>34</v>
      </c>
      <c r="C44" s="33"/>
      <c r="D44" s="33"/>
      <c r="E44" s="37"/>
      <c r="F44" s="37" t="s">
        <v>209</v>
      </c>
      <c r="G44" s="37"/>
      <c r="H44" s="37"/>
      <c r="I44" s="37"/>
      <c r="J44" s="37"/>
      <c r="K44" s="64">
        <v>5</v>
      </c>
      <c r="L44" s="69"/>
      <c r="M44" s="65"/>
    </row>
    <row r="45" spans="2:17" ht="13.9" customHeight="1" x14ac:dyDescent="0.15">
      <c r="B45" s="30">
        <f t="shared" si="4"/>
        <v>35</v>
      </c>
      <c r="C45" s="33"/>
      <c r="D45" s="33"/>
      <c r="E45" s="37"/>
      <c r="F45" s="37" t="s">
        <v>215</v>
      </c>
      <c r="G45" s="37"/>
      <c r="H45" s="37"/>
      <c r="I45" s="37"/>
      <c r="J45" s="37"/>
      <c r="K45" s="64">
        <v>112</v>
      </c>
      <c r="L45" s="69">
        <v>18</v>
      </c>
      <c r="M45" s="65">
        <v>39</v>
      </c>
    </row>
    <row r="46" spans="2:17" ht="13.9" customHeight="1" x14ac:dyDescent="0.15">
      <c r="B46" s="30">
        <f t="shared" si="4"/>
        <v>36</v>
      </c>
      <c r="C46" s="33"/>
      <c r="D46" s="33"/>
      <c r="E46" s="37"/>
      <c r="F46" s="37" t="s">
        <v>175</v>
      </c>
      <c r="G46" s="37"/>
      <c r="H46" s="37"/>
      <c r="I46" s="37"/>
      <c r="J46" s="37"/>
      <c r="K46" s="64">
        <v>70</v>
      </c>
      <c r="L46" s="64">
        <v>70</v>
      </c>
      <c r="M46" s="65">
        <v>25</v>
      </c>
    </row>
    <row r="47" spans="2:17" ht="13.9" customHeight="1" x14ac:dyDescent="0.15">
      <c r="B47" s="30">
        <f t="shared" si="4"/>
        <v>37</v>
      </c>
      <c r="C47" s="33"/>
      <c r="D47" s="33"/>
      <c r="E47" s="37"/>
      <c r="F47" s="37" t="s">
        <v>177</v>
      </c>
      <c r="G47" s="37"/>
      <c r="H47" s="37"/>
      <c r="I47" s="37"/>
      <c r="J47" s="37"/>
      <c r="K47" s="64">
        <v>32</v>
      </c>
      <c r="L47" s="69">
        <v>16</v>
      </c>
      <c r="M47" s="65"/>
    </row>
    <row r="48" spans="2:17" ht="13.9" customHeight="1" x14ac:dyDescent="0.15">
      <c r="B48" s="30">
        <f t="shared" si="4"/>
        <v>38</v>
      </c>
      <c r="C48" s="33"/>
      <c r="D48" s="33"/>
      <c r="E48" s="37"/>
      <c r="F48" s="37" t="s">
        <v>225</v>
      </c>
      <c r="G48" s="37"/>
      <c r="H48" s="37"/>
      <c r="I48" s="37"/>
      <c r="J48" s="37"/>
      <c r="K48" s="64">
        <v>40</v>
      </c>
      <c r="L48" s="69" t="s">
        <v>119</v>
      </c>
      <c r="M48" s="65"/>
    </row>
    <row r="49" spans="2:17" ht="13.9" customHeight="1" x14ac:dyDescent="0.15">
      <c r="B49" s="30">
        <f t="shared" si="4"/>
        <v>39</v>
      </c>
      <c r="C49" s="33"/>
      <c r="D49" s="33"/>
      <c r="E49" s="37"/>
      <c r="F49" s="37" t="s">
        <v>113</v>
      </c>
      <c r="G49" s="37"/>
      <c r="H49" s="37"/>
      <c r="I49" s="37"/>
      <c r="J49" s="37"/>
      <c r="K49" s="64" t="s">
        <v>119</v>
      </c>
      <c r="L49" s="69">
        <v>20</v>
      </c>
      <c r="M49" s="65">
        <v>20</v>
      </c>
    </row>
    <row r="50" spans="2:17" ht="13.5" customHeight="1" x14ac:dyDescent="0.15">
      <c r="B50" s="30">
        <f t="shared" si="4"/>
        <v>40</v>
      </c>
      <c r="C50" s="33"/>
      <c r="D50" s="33"/>
      <c r="E50" s="37"/>
      <c r="F50" s="37" t="s">
        <v>179</v>
      </c>
      <c r="G50" s="37"/>
      <c r="H50" s="37"/>
      <c r="I50" s="37"/>
      <c r="J50" s="37"/>
      <c r="K50" s="64">
        <v>2</v>
      </c>
      <c r="L50" s="69" t="s">
        <v>119</v>
      </c>
      <c r="M50" s="65"/>
    </row>
    <row r="51" spans="2:17" ht="13.9" customHeight="1" x14ac:dyDescent="0.15">
      <c r="B51" s="30">
        <f t="shared" si="4"/>
        <v>41</v>
      </c>
      <c r="C51" s="33"/>
      <c r="D51" s="33"/>
      <c r="E51" s="37"/>
      <c r="F51" s="37" t="s">
        <v>27</v>
      </c>
      <c r="G51" s="37"/>
      <c r="H51" s="37"/>
      <c r="I51" s="37"/>
      <c r="J51" s="37"/>
      <c r="K51" s="64">
        <v>330</v>
      </c>
      <c r="L51" s="69">
        <v>325</v>
      </c>
      <c r="M51" s="65">
        <v>105</v>
      </c>
    </row>
    <row r="52" spans="2:17" ht="13.9" customHeight="1" x14ac:dyDescent="0.15">
      <c r="B52" s="30">
        <f t="shared" si="4"/>
        <v>42</v>
      </c>
      <c r="C52" s="32" t="s">
        <v>28</v>
      </c>
      <c r="D52" s="32" t="s">
        <v>29</v>
      </c>
      <c r="E52" s="37"/>
      <c r="F52" s="37" t="s">
        <v>210</v>
      </c>
      <c r="G52" s="37"/>
      <c r="H52" s="37"/>
      <c r="I52" s="37"/>
      <c r="J52" s="37"/>
      <c r="K52" s="64"/>
      <c r="L52" s="69">
        <v>1</v>
      </c>
      <c r="M52" s="65"/>
    </row>
    <row r="53" spans="2:17" ht="13.9" customHeight="1" x14ac:dyDescent="0.15">
      <c r="B53" s="30">
        <f t="shared" si="4"/>
        <v>43</v>
      </c>
      <c r="C53" s="34"/>
      <c r="D53" s="34"/>
      <c r="E53" s="37"/>
      <c r="F53" s="37" t="s">
        <v>30</v>
      </c>
      <c r="G53" s="37"/>
      <c r="H53" s="37"/>
      <c r="I53" s="37"/>
      <c r="J53" s="37"/>
      <c r="K53" s="64">
        <v>2</v>
      </c>
      <c r="L53" s="69"/>
      <c r="M53" s="65"/>
      <c r="O53">
        <f>COUNTA(K35:K51)</f>
        <v>16</v>
      </c>
      <c r="P53">
        <f>COUNTA(L35:L51)</f>
        <v>13</v>
      </c>
      <c r="Q53">
        <f>COUNTA(M35:M51)</f>
        <v>13</v>
      </c>
    </row>
    <row r="54" spans="2:17" ht="13.5" customHeight="1" x14ac:dyDescent="0.15">
      <c r="B54" s="30">
        <f t="shared" si="4"/>
        <v>44</v>
      </c>
      <c r="C54" s="32" t="s">
        <v>31</v>
      </c>
      <c r="D54" s="32" t="s">
        <v>32</v>
      </c>
      <c r="E54" s="37"/>
      <c r="F54" s="37" t="s">
        <v>155</v>
      </c>
      <c r="G54" s="37"/>
      <c r="H54" s="37"/>
      <c r="I54" s="37"/>
      <c r="J54" s="37"/>
      <c r="K54" s="64">
        <v>1</v>
      </c>
      <c r="L54" s="69"/>
      <c r="M54" s="65" t="s">
        <v>119</v>
      </c>
    </row>
    <row r="55" spans="2:17" ht="13.5" customHeight="1" x14ac:dyDescent="0.15">
      <c r="B55" s="30">
        <f t="shared" si="4"/>
        <v>45</v>
      </c>
      <c r="C55" s="33"/>
      <c r="D55" s="33"/>
      <c r="E55" s="37"/>
      <c r="F55" s="37" t="s">
        <v>126</v>
      </c>
      <c r="G55" s="37"/>
      <c r="H55" s="37"/>
      <c r="I55" s="37"/>
      <c r="J55" s="37"/>
      <c r="K55" s="64"/>
      <c r="L55" s="69">
        <v>3</v>
      </c>
      <c r="M55" s="65" t="s">
        <v>119</v>
      </c>
    </row>
    <row r="56" spans="2:17" ht="13.9" customHeight="1" x14ac:dyDescent="0.15">
      <c r="B56" s="30">
        <f t="shared" si="4"/>
        <v>46</v>
      </c>
      <c r="C56" s="32" t="s">
        <v>33</v>
      </c>
      <c r="D56" s="32" t="s">
        <v>197</v>
      </c>
      <c r="E56" s="37"/>
      <c r="F56" s="37" t="s">
        <v>216</v>
      </c>
      <c r="G56" s="37"/>
      <c r="H56" s="37"/>
      <c r="I56" s="37"/>
      <c r="J56" s="37"/>
      <c r="K56" s="64"/>
      <c r="L56" s="69"/>
      <c r="M56" s="65" t="s">
        <v>119</v>
      </c>
    </row>
    <row r="57" spans="2:17" ht="13.9" customHeight="1" x14ac:dyDescent="0.15">
      <c r="B57" s="30">
        <f t="shared" si="4"/>
        <v>47</v>
      </c>
      <c r="C57" s="34"/>
      <c r="D57" s="40" t="s">
        <v>37</v>
      </c>
      <c r="E57" s="37"/>
      <c r="F57" s="37" t="s">
        <v>38</v>
      </c>
      <c r="G57" s="37"/>
      <c r="H57" s="37"/>
      <c r="I57" s="37"/>
      <c r="J57" s="37"/>
      <c r="K57" s="64" t="s">
        <v>119</v>
      </c>
      <c r="L57" s="64" t="s">
        <v>119</v>
      </c>
      <c r="M57" s="65">
        <v>5</v>
      </c>
    </row>
    <row r="58" spans="2:17" ht="13.9" customHeight="1" x14ac:dyDescent="0.15">
      <c r="B58" s="30">
        <f t="shared" si="4"/>
        <v>48</v>
      </c>
      <c r="C58" s="124" t="s">
        <v>41</v>
      </c>
      <c r="D58" s="125"/>
      <c r="E58" s="37"/>
      <c r="F58" s="37" t="s">
        <v>42</v>
      </c>
      <c r="G58" s="37"/>
      <c r="H58" s="37"/>
      <c r="I58" s="37"/>
      <c r="J58" s="37"/>
      <c r="K58" s="64">
        <v>30</v>
      </c>
      <c r="L58" s="69">
        <v>20</v>
      </c>
      <c r="M58" s="65">
        <v>70</v>
      </c>
    </row>
    <row r="59" spans="2:17" ht="13.9" customHeight="1" x14ac:dyDescent="0.15">
      <c r="B59" s="30">
        <f t="shared" si="4"/>
        <v>49</v>
      </c>
      <c r="C59" s="35"/>
      <c r="D59" s="36"/>
      <c r="E59" s="37"/>
      <c r="F59" s="37" t="s">
        <v>43</v>
      </c>
      <c r="G59" s="37"/>
      <c r="H59" s="37"/>
      <c r="I59" s="37"/>
      <c r="J59" s="37"/>
      <c r="K59" s="64"/>
      <c r="L59" s="69">
        <v>10</v>
      </c>
      <c r="M59" s="65"/>
    </row>
    <row r="60" spans="2:17" ht="13.5" customHeight="1" thickBot="1" x14ac:dyDescent="0.2">
      <c r="B60" s="30">
        <f t="shared" si="4"/>
        <v>50</v>
      </c>
      <c r="C60" s="35"/>
      <c r="D60" s="36"/>
      <c r="E60" s="37"/>
      <c r="F60" s="37" t="s">
        <v>44</v>
      </c>
      <c r="G60" s="37"/>
      <c r="H60" s="37"/>
      <c r="I60" s="37"/>
      <c r="J60" s="37"/>
      <c r="K60" s="64">
        <v>20</v>
      </c>
      <c r="L60" s="69">
        <v>30</v>
      </c>
      <c r="M60" s="65">
        <v>40</v>
      </c>
    </row>
    <row r="61" spans="2:17" ht="13.9" customHeight="1" x14ac:dyDescent="0.15">
      <c r="B61" s="66"/>
      <c r="C61" s="67"/>
      <c r="D61" s="67"/>
      <c r="E61" s="68"/>
      <c r="F61" s="68"/>
      <c r="G61" s="68"/>
      <c r="H61" s="68"/>
      <c r="I61" s="68"/>
      <c r="J61" s="68"/>
      <c r="K61" s="68"/>
      <c r="L61" s="68"/>
      <c r="M61" s="68"/>
      <c r="O61">
        <f>COUNTA(K$11:K$60)</f>
        <v>38</v>
      </c>
      <c r="P61">
        <f>COUNTA(L$11:L$60)</f>
        <v>38</v>
      </c>
      <c r="Q61">
        <f>COUNTA(M$11:M$60)</f>
        <v>38</v>
      </c>
    </row>
    <row r="62" spans="2:17" ht="18" customHeight="1" x14ac:dyDescent="0.15">
      <c r="O62" s="95">
        <f>SUM(K$20:K$60,P$11:P$19)</f>
        <v>4842</v>
      </c>
      <c r="P62" s="95">
        <f>SUM(L$20:L$60,Q$11:Q$19)</f>
        <v>4396</v>
      </c>
      <c r="Q62" s="95">
        <f>SUM(M$20:M$60,R$11:R$19)</f>
        <v>6968</v>
      </c>
    </row>
    <row r="63" spans="2:17" ht="18" customHeight="1" x14ac:dyDescent="0.15">
      <c r="B63" s="18"/>
    </row>
    <row r="64" spans="2:17" ht="9" customHeight="1" thickBot="1" x14ac:dyDescent="0.2"/>
    <row r="65" spans="2:17" ht="18" customHeight="1" x14ac:dyDescent="0.15">
      <c r="B65" s="1"/>
      <c r="C65" s="2"/>
      <c r="D65" s="121" t="s">
        <v>1</v>
      </c>
      <c r="E65" s="121"/>
      <c r="F65" s="121"/>
      <c r="G65" s="121"/>
      <c r="H65" s="2"/>
      <c r="I65" s="2"/>
      <c r="J65" s="3"/>
      <c r="K65" s="71" t="s">
        <v>70</v>
      </c>
      <c r="L65" s="81" t="s">
        <v>72</v>
      </c>
      <c r="M65" s="90" t="s">
        <v>73</v>
      </c>
    </row>
    <row r="66" spans="2:17" ht="18" customHeight="1" thickBot="1" x14ac:dyDescent="0.2">
      <c r="B66" s="6"/>
      <c r="C66" s="7"/>
      <c r="D66" s="126" t="s">
        <v>2</v>
      </c>
      <c r="E66" s="126"/>
      <c r="F66" s="126"/>
      <c r="G66" s="126"/>
      <c r="H66" s="7"/>
      <c r="I66" s="7"/>
      <c r="J66" s="8"/>
      <c r="K66" s="107" t="str">
        <f>K5</f>
        <v>2023.8.1</v>
      </c>
      <c r="L66" s="108" t="str">
        <f>K66</f>
        <v>2023.8.1</v>
      </c>
      <c r="M66" s="109" t="str">
        <f>K66</f>
        <v>2023.8.1</v>
      </c>
    </row>
    <row r="67" spans="2:17" ht="19.899999999999999" customHeight="1" thickTop="1" x14ac:dyDescent="0.15">
      <c r="B67" s="127" t="s">
        <v>46</v>
      </c>
      <c r="C67" s="128"/>
      <c r="D67" s="128"/>
      <c r="E67" s="128"/>
      <c r="F67" s="128"/>
      <c r="G67" s="128"/>
      <c r="H67" s="128"/>
      <c r="I67" s="128"/>
      <c r="J67" s="29"/>
      <c r="K67" s="75">
        <f>SUM(K68:K76)</f>
        <v>4842</v>
      </c>
      <c r="L67" s="75">
        <f>SUM(L68:L76)</f>
        <v>4396</v>
      </c>
      <c r="M67" s="93">
        <f>SUM(M68:M76)</f>
        <v>6968</v>
      </c>
    </row>
    <row r="68" spans="2:17" ht="13.9" customHeight="1" x14ac:dyDescent="0.15">
      <c r="B68" s="129" t="s">
        <v>47</v>
      </c>
      <c r="C68" s="130"/>
      <c r="D68" s="131"/>
      <c r="E68" s="43"/>
      <c r="F68" s="15"/>
      <c r="G68" s="119" t="s">
        <v>13</v>
      </c>
      <c r="H68" s="119"/>
      <c r="I68" s="15"/>
      <c r="J68" s="16"/>
      <c r="K68" s="38">
        <f>SUM(P$11:P$19)</f>
        <v>3635</v>
      </c>
      <c r="L68" s="20">
        <f>SUM(Q$11:Q$19)</f>
        <v>3376</v>
      </c>
      <c r="M68" s="39">
        <f>SUM(R$11:R$19)</f>
        <v>4881</v>
      </c>
    </row>
    <row r="69" spans="2:17" ht="13.9" customHeight="1" x14ac:dyDescent="0.15">
      <c r="B69" s="17"/>
      <c r="C69" s="18"/>
      <c r="D69" s="19"/>
      <c r="E69" s="20"/>
      <c r="F69" s="37"/>
      <c r="G69" s="119" t="s">
        <v>67</v>
      </c>
      <c r="H69" s="119"/>
      <c r="I69" s="112"/>
      <c r="J69" s="44"/>
      <c r="K69" s="38">
        <f>SUM(K$20)</f>
        <v>90</v>
      </c>
      <c r="L69" s="20">
        <f>SUM(L$20)</f>
        <v>280</v>
      </c>
      <c r="M69" s="39">
        <f>SUM(M$20)</f>
        <v>1100</v>
      </c>
      <c r="O69">
        <f>COUNTA(K$11:K$60)</f>
        <v>38</v>
      </c>
      <c r="P69">
        <f>COUNTA(L$11:L$60)</f>
        <v>38</v>
      </c>
      <c r="Q69">
        <f>COUNTA(M$11:M$60)</f>
        <v>38</v>
      </c>
    </row>
    <row r="70" spans="2:17" ht="13.9" customHeight="1" x14ac:dyDescent="0.15">
      <c r="B70" s="17"/>
      <c r="C70" s="18"/>
      <c r="D70" s="19"/>
      <c r="E70" s="20"/>
      <c r="F70" s="37"/>
      <c r="G70" s="119" t="s">
        <v>24</v>
      </c>
      <c r="H70" s="119"/>
      <c r="I70" s="15"/>
      <c r="J70" s="16"/>
      <c r="K70" s="38">
        <f>SUM(K$21:K$22)</f>
        <v>1</v>
      </c>
      <c r="L70" s="20">
        <f>SUM(L$21:L$22)</f>
        <v>2</v>
      </c>
      <c r="M70" s="39">
        <f>SUM(M$21:M$22)</f>
        <v>0</v>
      </c>
      <c r="O70" s="95">
        <f>SUM(K$20:K$60,P$11:P$19)</f>
        <v>4842</v>
      </c>
      <c r="P70" s="95">
        <f>SUM(L$20:L$60,Q$11:Q$19)</f>
        <v>4396</v>
      </c>
      <c r="Q70" s="95">
        <f>SUM(M$20:M$60,R$11:R$19)</f>
        <v>6968</v>
      </c>
    </row>
    <row r="71" spans="2:17" ht="13.9" customHeight="1" x14ac:dyDescent="0.15">
      <c r="B71" s="17"/>
      <c r="C71" s="18"/>
      <c r="D71" s="19"/>
      <c r="E71" s="20"/>
      <c r="F71" s="37"/>
      <c r="G71" s="119" t="s">
        <v>15</v>
      </c>
      <c r="H71" s="119"/>
      <c r="I71" s="15"/>
      <c r="J71" s="16"/>
      <c r="K71" s="38">
        <f>SUM(K$23:K$23)</f>
        <v>100</v>
      </c>
      <c r="L71" s="20">
        <f>SUM(L$23:L$23)</f>
        <v>15</v>
      </c>
      <c r="M71" s="39">
        <f>SUM(M$23:M$23)</f>
        <v>380</v>
      </c>
    </row>
    <row r="72" spans="2:17" ht="13.9" customHeight="1" x14ac:dyDescent="0.15">
      <c r="B72" s="17"/>
      <c r="C72" s="18"/>
      <c r="D72" s="19"/>
      <c r="E72" s="20"/>
      <c r="F72" s="37"/>
      <c r="G72" s="119" t="s">
        <v>16</v>
      </c>
      <c r="H72" s="119"/>
      <c r="I72" s="15"/>
      <c r="J72" s="16"/>
      <c r="K72" s="38">
        <f>SUM(K$24:K$33)</f>
        <v>90</v>
      </c>
      <c r="L72" s="20">
        <f>SUM(L$24:L$33)</f>
        <v>75</v>
      </c>
      <c r="M72" s="39">
        <f>SUM(M$24:M$33)</f>
        <v>35</v>
      </c>
    </row>
    <row r="73" spans="2:17" ht="13.9" customHeight="1" x14ac:dyDescent="0.15">
      <c r="B73" s="17"/>
      <c r="C73" s="18"/>
      <c r="D73" s="19"/>
      <c r="E73" s="20"/>
      <c r="F73" s="37"/>
      <c r="G73" s="119" t="s">
        <v>65</v>
      </c>
      <c r="H73" s="119"/>
      <c r="I73" s="15"/>
      <c r="J73" s="16"/>
      <c r="K73" s="38">
        <f>SUM(K$34:K$34)</f>
        <v>15</v>
      </c>
      <c r="L73" s="20">
        <f>SUM(L$34:L$34)</f>
        <v>55</v>
      </c>
      <c r="M73" s="39">
        <f>SUM(M$34:M$34)</f>
        <v>10</v>
      </c>
    </row>
    <row r="74" spans="2:17" ht="13.9" customHeight="1" x14ac:dyDescent="0.15">
      <c r="B74" s="17"/>
      <c r="C74" s="18"/>
      <c r="D74" s="19"/>
      <c r="E74" s="20"/>
      <c r="F74" s="37"/>
      <c r="G74" s="119" t="s">
        <v>102</v>
      </c>
      <c r="H74" s="119"/>
      <c r="I74" s="15"/>
      <c r="J74" s="16"/>
      <c r="K74" s="38">
        <f>SUM(K$35:K$51)</f>
        <v>858</v>
      </c>
      <c r="L74" s="20">
        <f>SUM(L$35:L$51)</f>
        <v>529</v>
      </c>
      <c r="M74" s="39">
        <f>SUM(M$35:M$51)</f>
        <v>447</v>
      </c>
    </row>
    <row r="75" spans="2:17" ht="13.9" customHeight="1" x14ac:dyDescent="0.15">
      <c r="B75" s="17"/>
      <c r="C75" s="18"/>
      <c r="D75" s="19"/>
      <c r="E75" s="20"/>
      <c r="F75" s="37"/>
      <c r="G75" s="119" t="s">
        <v>48</v>
      </c>
      <c r="H75" s="119"/>
      <c r="I75" s="15"/>
      <c r="J75" s="16"/>
      <c r="K75" s="38">
        <f>SUM(K$58:K$59)</f>
        <v>30</v>
      </c>
      <c r="L75" s="20">
        <f>SUM(L$58:L$59)</f>
        <v>30</v>
      </c>
      <c r="M75" s="39">
        <f>SUM(M$58:M$59)</f>
        <v>70</v>
      </c>
    </row>
    <row r="76" spans="2:17" ht="13.9" customHeight="1" thickBot="1" x14ac:dyDescent="0.2">
      <c r="B76" s="21"/>
      <c r="C76" s="22"/>
      <c r="D76" s="23"/>
      <c r="E76" s="45"/>
      <c r="F76" s="10"/>
      <c r="G76" s="120" t="s">
        <v>45</v>
      </c>
      <c r="H76" s="120"/>
      <c r="I76" s="46"/>
      <c r="J76" s="47"/>
      <c r="K76" s="41">
        <f>SUM(K$52:K$57,K$60)</f>
        <v>23</v>
      </c>
      <c r="L76" s="45">
        <f>SUM(L$52:L$57,L$60)</f>
        <v>34</v>
      </c>
      <c r="M76" s="42">
        <f>SUM(M$52:M$57,M$60)</f>
        <v>45</v>
      </c>
    </row>
    <row r="77" spans="2:17" ht="18" customHeight="1" thickTop="1" x14ac:dyDescent="0.15">
      <c r="B77" s="132" t="s">
        <v>49</v>
      </c>
      <c r="C77" s="133"/>
      <c r="D77" s="134"/>
      <c r="E77" s="53"/>
      <c r="F77" s="113"/>
      <c r="G77" s="135" t="s">
        <v>50</v>
      </c>
      <c r="H77" s="135"/>
      <c r="I77" s="113"/>
      <c r="J77" s="114"/>
      <c r="K77" s="76" t="s">
        <v>51</v>
      </c>
      <c r="L77" s="84"/>
      <c r="M77" s="94"/>
    </row>
    <row r="78" spans="2:17" ht="18" customHeight="1" x14ac:dyDescent="0.15">
      <c r="B78" s="50"/>
      <c r="C78" s="51"/>
      <c r="D78" s="51"/>
      <c r="E78" s="48"/>
      <c r="F78" s="49"/>
      <c r="G78" s="31"/>
      <c r="H78" s="31"/>
      <c r="I78" s="49"/>
      <c r="J78" s="52"/>
      <c r="K78" s="77" t="s">
        <v>52</v>
      </c>
      <c r="L78" s="85"/>
      <c r="M78" s="88"/>
    </row>
    <row r="79" spans="2:17" ht="18" customHeight="1" x14ac:dyDescent="0.15">
      <c r="B79" s="17"/>
      <c r="C79" s="18"/>
      <c r="D79" s="18"/>
      <c r="E79" s="54"/>
      <c r="F79" s="7"/>
      <c r="G79" s="126" t="s">
        <v>53</v>
      </c>
      <c r="H79" s="126"/>
      <c r="I79" s="111"/>
      <c r="J79" s="115"/>
      <c r="K79" s="78" t="s">
        <v>54</v>
      </c>
      <c r="L79" s="86"/>
      <c r="M79" s="86"/>
    </row>
    <row r="80" spans="2:17" ht="18" customHeight="1" x14ac:dyDescent="0.15">
      <c r="B80" s="17"/>
      <c r="C80" s="18"/>
      <c r="D80" s="18"/>
      <c r="E80" s="55"/>
      <c r="F80" s="18"/>
      <c r="G80" s="56"/>
      <c r="H80" s="56"/>
      <c r="I80" s="51"/>
      <c r="J80" s="57"/>
      <c r="K80" s="79" t="s">
        <v>103</v>
      </c>
      <c r="L80" s="87"/>
      <c r="M80" s="87"/>
    </row>
    <row r="81" spans="2:14" ht="18" customHeight="1" x14ac:dyDescent="0.15">
      <c r="B81" s="17"/>
      <c r="C81" s="18"/>
      <c r="D81" s="18"/>
      <c r="E81" s="55"/>
      <c r="F81" s="18"/>
      <c r="G81" s="56"/>
      <c r="H81" s="56"/>
      <c r="I81" s="51"/>
      <c r="J81" s="57"/>
      <c r="K81" s="77" t="s">
        <v>78</v>
      </c>
      <c r="L81" s="85"/>
      <c r="M81" s="88"/>
    </row>
    <row r="82" spans="2:14" ht="18" customHeight="1" x14ac:dyDescent="0.15">
      <c r="B82" s="17"/>
      <c r="C82" s="18"/>
      <c r="D82" s="18"/>
      <c r="E82" s="54"/>
      <c r="F82" s="7"/>
      <c r="G82" s="126" t="s">
        <v>55</v>
      </c>
      <c r="H82" s="126"/>
      <c r="I82" s="111"/>
      <c r="J82" s="115"/>
      <c r="K82" s="78" t="s">
        <v>79</v>
      </c>
      <c r="L82" s="86"/>
      <c r="M82" s="86"/>
    </row>
    <row r="83" spans="2:14" ht="18" customHeight="1" x14ac:dyDescent="0.15">
      <c r="B83" s="17"/>
      <c r="C83" s="18"/>
      <c r="D83" s="18"/>
      <c r="E83" s="55"/>
      <c r="F83" s="18"/>
      <c r="G83" s="56"/>
      <c r="H83" s="56"/>
      <c r="I83" s="51"/>
      <c r="J83" s="57"/>
      <c r="K83" s="79" t="s">
        <v>104</v>
      </c>
      <c r="L83" s="87"/>
      <c r="M83" s="87"/>
    </row>
    <row r="84" spans="2:14" ht="18" customHeight="1" x14ac:dyDescent="0.15">
      <c r="B84" s="17"/>
      <c r="C84" s="18"/>
      <c r="D84" s="18"/>
      <c r="E84" s="55"/>
      <c r="F84" s="18"/>
      <c r="G84" s="56"/>
      <c r="H84" s="56"/>
      <c r="I84" s="51"/>
      <c r="J84" s="57"/>
      <c r="K84" s="79" t="s">
        <v>105</v>
      </c>
      <c r="L84" s="87"/>
      <c r="M84" s="87"/>
    </row>
    <row r="85" spans="2:14" ht="18" customHeight="1" x14ac:dyDescent="0.15">
      <c r="B85" s="17"/>
      <c r="C85" s="18"/>
      <c r="D85" s="18"/>
      <c r="E85" s="12"/>
      <c r="F85" s="13"/>
      <c r="G85" s="31"/>
      <c r="H85" s="31"/>
      <c r="I85" s="49"/>
      <c r="J85" s="52"/>
      <c r="K85" s="79" t="s">
        <v>104</v>
      </c>
      <c r="L85" s="88"/>
      <c r="M85" s="88"/>
    </row>
    <row r="86" spans="2:14" ht="18" customHeight="1" x14ac:dyDescent="0.15">
      <c r="B86" s="24"/>
      <c r="C86" s="13"/>
      <c r="D86" s="13"/>
      <c r="E86" s="20"/>
      <c r="F86" s="37"/>
      <c r="G86" s="119" t="s">
        <v>56</v>
      </c>
      <c r="H86" s="119"/>
      <c r="I86" s="15"/>
      <c r="J86" s="16"/>
      <c r="K86" s="70" t="s">
        <v>127</v>
      </c>
      <c r="L86" s="99"/>
      <c r="M86" s="89"/>
    </row>
    <row r="87" spans="2:14" ht="18" customHeight="1" x14ac:dyDescent="0.15">
      <c r="B87" s="129" t="s">
        <v>57</v>
      </c>
      <c r="C87" s="130"/>
      <c r="D87" s="130"/>
      <c r="E87" s="7"/>
      <c r="F87" s="7"/>
      <c r="G87" s="7"/>
      <c r="H87" s="7"/>
      <c r="I87" s="7"/>
      <c r="J87" s="7"/>
      <c r="K87" s="7"/>
      <c r="L87" s="7"/>
      <c r="M87" s="7"/>
      <c r="N87" s="17"/>
    </row>
    <row r="88" spans="2:14" ht="14.1" customHeight="1" x14ac:dyDescent="0.15">
      <c r="B88" s="58"/>
      <c r="C88" s="59" t="s">
        <v>58</v>
      </c>
      <c r="D88" s="60"/>
      <c r="E88" s="59"/>
      <c r="F88" s="59"/>
      <c r="G88" s="59"/>
      <c r="H88" s="59"/>
      <c r="I88" s="59"/>
      <c r="J88" s="59"/>
      <c r="K88" s="59"/>
      <c r="L88" s="59"/>
      <c r="M88" s="59"/>
      <c r="N88" s="61"/>
    </row>
    <row r="89" spans="2:14" ht="14.1" customHeight="1" x14ac:dyDescent="0.15">
      <c r="B89" s="58"/>
      <c r="C89" s="59" t="s">
        <v>59</v>
      </c>
      <c r="D89" s="60"/>
      <c r="E89" s="59"/>
      <c r="F89" s="59"/>
      <c r="G89" s="59"/>
      <c r="H89" s="59"/>
      <c r="I89" s="59"/>
      <c r="J89" s="59"/>
      <c r="K89" s="59"/>
      <c r="L89" s="59"/>
      <c r="M89" s="59"/>
      <c r="N89" s="61"/>
    </row>
    <row r="90" spans="2:14" ht="14.1" customHeight="1" x14ac:dyDescent="0.15">
      <c r="B90" s="58"/>
      <c r="C90" s="59" t="s">
        <v>60</v>
      </c>
      <c r="D90" s="60"/>
      <c r="E90" s="59"/>
      <c r="F90" s="59"/>
      <c r="G90" s="59"/>
      <c r="H90" s="59"/>
      <c r="I90" s="59"/>
      <c r="J90" s="59"/>
      <c r="K90" s="59"/>
      <c r="L90" s="59"/>
      <c r="M90" s="59"/>
      <c r="N90" s="61"/>
    </row>
    <row r="91" spans="2:14" ht="14.1" customHeight="1" x14ac:dyDescent="0.15">
      <c r="B91" s="58"/>
      <c r="C91" s="59" t="s">
        <v>86</v>
      </c>
      <c r="D91" s="60"/>
      <c r="E91" s="59"/>
      <c r="F91" s="59"/>
      <c r="G91" s="59"/>
      <c r="H91" s="59"/>
      <c r="I91" s="59"/>
      <c r="J91" s="59"/>
      <c r="K91" s="59"/>
      <c r="L91" s="59"/>
      <c r="M91" s="59"/>
      <c r="N91" s="61"/>
    </row>
    <row r="92" spans="2:14" ht="14.1" customHeight="1" x14ac:dyDescent="0.15">
      <c r="B92" s="58"/>
      <c r="C92" s="59" t="s">
        <v>106</v>
      </c>
      <c r="D92" s="60"/>
      <c r="E92" s="59"/>
      <c r="F92" s="59"/>
      <c r="G92" s="59"/>
      <c r="H92" s="59"/>
      <c r="I92" s="59"/>
      <c r="J92" s="59"/>
      <c r="K92" s="59"/>
      <c r="L92" s="59"/>
      <c r="M92" s="59"/>
      <c r="N92" s="61"/>
    </row>
    <row r="93" spans="2:14" ht="14.1" customHeight="1" x14ac:dyDescent="0.15">
      <c r="B93" s="61"/>
      <c r="C93" s="59" t="s">
        <v>85</v>
      </c>
      <c r="D93" s="59"/>
      <c r="E93" s="59"/>
      <c r="F93" s="59"/>
      <c r="G93" s="59"/>
      <c r="H93" s="59"/>
      <c r="I93" s="59"/>
      <c r="J93" s="59"/>
      <c r="K93" s="59"/>
      <c r="L93" s="59"/>
      <c r="M93" s="59"/>
      <c r="N93" s="61"/>
    </row>
    <row r="94" spans="2:14" ht="14.1" customHeight="1" x14ac:dyDescent="0.15">
      <c r="B94" s="61"/>
      <c r="C94" s="59" t="s">
        <v>84</v>
      </c>
      <c r="D94" s="59"/>
      <c r="E94" s="59"/>
      <c r="F94" s="59"/>
      <c r="G94" s="59"/>
      <c r="H94" s="59"/>
      <c r="I94" s="59"/>
      <c r="J94" s="59"/>
      <c r="K94" s="59"/>
      <c r="L94" s="59"/>
      <c r="M94" s="59"/>
      <c r="N94" s="61"/>
    </row>
    <row r="95" spans="2:14" ht="14.1" customHeight="1" x14ac:dyDescent="0.15">
      <c r="B95" s="61"/>
      <c r="C95" s="59" t="s">
        <v>81</v>
      </c>
      <c r="D95" s="59"/>
      <c r="E95" s="59"/>
      <c r="F95" s="59"/>
      <c r="G95" s="59"/>
      <c r="H95" s="59"/>
      <c r="I95" s="59"/>
      <c r="J95" s="59"/>
      <c r="K95" s="59"/>
      <c r="L95" s="59"/>
      <c r="M95" s="59"/>
      <c r="N95" s="61"/>
    </row>
    <row r="96" spans="2:14" ht="14.1" customHeight="1" x14ac:dyDescent="0.15">
      <c r="B96" s="61"/>
      <c r="C96" s="59" t="s">
        <v>82</v>
      </c>
      <c r="D96" s="59"/>
      <c r="E96" s="59"/>
      <c r="F96" s="59"/>
      <c r="G96" s="59"/>
      <c r="H96" s="59"/>
      <c r="I96" s="59"/>
      <c r="J96" s="59"/>
      <c r="K96" s="59"/>
      <c r="L96" s="59"/>
      <c r="M96" s="59"/>
      <c r="N96" s="61"/>
    </row>
    <row r="97" spans="2:14" ht="14.1" customHeight="1" x14ac:dyDescent="0.15">
      <c r="B97" s="61"/>
      <c r="C97" s="59" t="s">
        <v>107</v>
      </c>
      <c r="D97" s="59"/>
      <c r="E97" s="59"/>
      <c r="F97" s="59"/>
      <c r="G97" s="59"/>
      <c r="H97" s="59"/>
      <c r="I97" s="59"/>
      <c r="J97" s="59"/>
      <c r="K97" s="59"/>
      <c r="L97" s="59"/>
      <c r="M97" s="59"/>
      <c r="N97" s="61"/>
    </row>
    <row r="98" spans="2:14" ht="14.1" customHeight="1" x14ac:dyDescent="0.15">
      <c r="B98" s="61"/>
      <c r="C98" s="59" t="s">
        <v>87</v>
      </c>
      <c r="D98" s="59"/>
      <c r="E98" s="59"/>
      <c r="F98" s="59"/>
      <c r="G98" s="59"/>
      <c r="H98" s="59"/>
      <c r="I98" s="59"/>
      <c r="J98" s="59"/>
      <c r="K98" s="59"/>
      <c r="L98" s="59"/>
      <c r="M98" s="59"/>
      <c r="N98" s="61"/>
    </row>
    <row r="99" spans="2:14" ht="14.1" customHeight="1" x14ac:dyDescent="0.15">
      <c r="B99" s="61"/>
      <c r="C99" s="59" t="s">
        <v>88</v>
      </c>
      <c r="D99" s="59"/>
      <c r="E99" s="59"/>
      <c r="F99" s="59"/>
      <c r="G99" s="59"/>
      <c r="H99" s="59"/>
      <c r="I99" s="59"/>
      <c r="J99" s="59"/>
      <c r="K99" s="59"/>
      <c r="L99" s="59"/>
      <c r="M99" s="59"/>
      <c r="N99" s="61"/>
    </row>
    <row r="100" spans="2:14" ht="14.1" customHeight="1" x14ac:dyDescent="0.15">
      <c r="B100" s="61"/>
      <c r="C100" s="59" t="s">
        <v>89</v>
      </c>
      <c r="D100" s="59"/>
      <c r="E100" s="59"/>
      <c r="F100" s="59"/>
      <c r="G100" s="59"/>
      <c r="H100" s="59"/>
      <c r="I100" s="59"/>
      <c r="J100" s="59"/>
      <c r="K100" s="59"/>
      <c r="L100" s="59"/>
      <c r="M100" s="59"/>
      <c r="N100" s="61"/>
    </row>
    <row r="101" spans="2:14" ht="14.1" customHeight="1" x14ac:dyDescent="0.15">
      <c r="B101" s="61"/>
      <c r="C101" s="59" t="s">
        <v>90</v>
      </c>
      <c r="D101" s="59"/>
      <c r="E101" s="59"/>
      <c r="F101" s="59"/>
      <c r="G101" s="59"/>
      <c r="H101" s="59"/>
      <c r="I101" s="59"/>
      <c r="J101" s="59"/>
      <c r="K101" s="59"/>
      <c r="L101" s="59"/>
      <c r="M101" s="59"/>
      <c r="N101" s="61"/>
    </row>
    <row r="102" spans="2:14" ht="18" customHeight="1" x14ac:dyDescent="0.15">
      <c r="B102" s="61"/>
      <c r="C102" s="59" t="s">
        <v>108</v>
      </c>
      <c r="D102" s="59"/>
      <c r="E102" s="59"/>
      <c r="F102" s="59"/>
      <c r="G102" s="59"/>
      <c r="H102" s="59"/>
      <c r="I102" s="59"/>
      <c r="J102" s="59"/>
      <c r="K102" s="59"/>
      <c r="L102" s="59"/>
      <c r="M102" s="59"/>
      <c r="N102" s="61"/>
    </row>
    <row r="103" spans="2:14" x14ac:dyDescent="0.15">
      <c r="B103" s="61"/>
      <c r="C103" s="59" t="s">
        <v>109</v>
      </c>
      <c r="D103" s="59"/>
      <c r="E103" s="59"/>
      <c r="F103" s="59"/>
      <c r="G103" s="59"/>
      <c r="H103" s="59"/>
      <c r="I103" s="59"/>
      <c r="J103" s="59"/>
      <c r="K103" s="59"/>
      <c r="L103" s="59"/>
      <c r="M103" s="59"/>
      <c r="N103" s="61"/>
    </row>
    <row r="104" spans="2:14" x14ac:dyDescent="0.15">
      <c r="B104" s="61"/>
      <c r="C104" s="59" t="s">
        <v>91</v>
      </c>
      <c r="D104" s="59"/>
      <c r="E104" s="59"/>
      <c r="F104" s="59"/>
      <c r="G104" s="59"/>
      <c r="H104" s="59"/>
      <c r="I104" s="59"/>
      <c r="J104" s="59"/>
      <c r="K104" s="59"/>
      <c r="L104" s="59"/>
      <c r="M104" s="59"/>
      <c r="N104" s="61"/>
    </row>
    <row r="105" spans="2:14" ht="14.1" customHeight="1" x14ac:dyDescent="0.15">
      <c r="B105" s="61"/>
      <c r="C105" s="59" t="s">
        <v>83</v>
      </c>
      <c r="D105" s="59"/>
      <c r="E105" s="59"/>
      <c r="F105" s="59"/>
      <c r="G105" s="59"/>
      <c r="H105" s="59"/>
      <c r="I105" s="59"/>
      <c r="J105" s="59"/>
      <c r="K105" s="59"/>
      <c r="L105" s="59"/>
      <c r="M105" s="59"/>
      <c r="N105" s="61"/>
    </row>
    <row r="106" spans="2:14" x14ac:dyDescent="0.15">
      <c r="B106" s="96"/>
      <c r="C106" s="59" t="s">
        <v>92</v>
      </c>
      <c r="N106" s="96"/>
    </row>
    <row r="107" spans="2:14" x14ac:dyDescent="0.15">
      <c r="B107" s="61"/>
      <c r="C107" s="59" t="s">
        <v>69</v>
      </c>
      <c r="D107" s="59"/>
      <c r="E107" s="59"/>
      <c r="F107" s="59"/>
      <c r="G107" s="59"/>
      <c r="H107" s="59"/>
      <c r="I107" s="59"/>
      <c r="J107" s="59"/>
      <c r="K107" s="59"/>
      <c r="L107" s="59"/>
      <c r="M107" s="59"/>
      <c r="N107" s="61"/>
    </row>
    <row r="108" spans="2:14" x14ac:dyDescent="0.15">
      <c r="B108" s="61"/>
      <c r="C108" s="59" t="s">
        <v>61</v>
      </c>
      <c r="D108" s="59"/>
      <c r="E108" s="59"/>
      <c r="F108" s="59"/>
      <c r="G108" s="59"/>
      <c r="H108" s="59"/>
      <c r="I108" s="59"/>
      <c r="J108" s="59"/>
      <c r="K108" s="59"/>
      <c r="L108" s="59"/>
      <c r="M108" s="59"/>
      <c r="N108" s="61"/>
    </row>
    <row r="109" spans="2:14" x14ac:dyDescent="0.15">
      <c r="B109" s="96"/>
      <c r="C109" s="59" t="s">
        <v>93</v>
      </c>
      <c r="N109" s="96"/>
    </row>
    <row r="110" spans="2:14" x14ac:dyDescent="0.15">
      <c r="B110" s="96"/>
      <c r="C110" s="59" t="s">
        <v>116</v>
      </c>
      <c r="N110" s="96"/>
    </row>
    <row r="111" spans="2:14" ht="14.25" thickBot="1" x14ac:dyDescent="0.2">
      <c r="B111" s="97"/>
      <c r="C111" s="80" t="s">
        <v>94</v>
      </c>
      <c r="D111" s="98"/>
      <c r="E111" s="98"/>
      <c r="F111" s="98"/>
      <c r="G111" s="98"/>
      <c r="H111" s="98"/>
      <c r="I111" s="98"/>
      <c r="J111" s="98"/>
      <c r="K111" s="98"/>
      <c r="L111" s="98"/>
      <c r="M111" s="98"/>
      <c r="N111" s="96"/>
    </row>
  </sheetData>
  <mergeCells count="27">
    <mergeCell ref="D4:G4"/>
    <mergeCell ref="D5:G5"/>
    <mergeCell ref="D6:G6"/>
    <mergeCell ref="D7:F7"/>
    <mergeCell ref="D8:F8"/>
    <mergeCell ref="B68:D68"/>
    <mergeCell ref="G68:H68"/>
    <mergeCell ref="G69:H69"/>
    <mergeCell ref="G70:H70"/>
    <mergeCell ref="D9:F9"/>
    <mergeCell ref="G10:H10"/>
    <mergeCell ref="C58:D58"/>
    <mergeCell ref="D65:G65"/>
    <mergeCell ref="D66:G66"/>
    <mergeCell ref="B67:I67"/>
    <mergeCell ref="B87:D87"/>
    <mergeCell ref="G75:H75"/>
    <mergeCell ref="G76:H76"/>
    <mergeCell ref="B77:D77"/>
    <mergeCell ref="G77:H77"/>
    <mergeCell ref="G79:H79"/>
    <mergeCell ref="G82:H82"/>
    <mergeCell ref="G71:H71"/>
    <mergeCell ref="G72:H72"/>
    <mergeCell ref="G73:H73"/>
    <mergeCell ref="G86:H86"/>
    <mergeCell ref="G74:H74"/>
  </mergeCells>
  <phoneticPr fontId="23"/>
  <conditionalFormatting sqref="N11:N60">
    <cfRule type="expression" dxfId="10" priority="1"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6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69D3-0C4D-48FA-ABD8-9BAC22CBA297}">
  <sheetPr>
    <tabColor rgb="FFC00000"/>
  </sheetPr>
  <dimension ref="B1:R103"/>
  <sheetViews>
    <sheetView view="pageBreakPreview" zoomScale="75" zoomScaleNormal="75" zoomScaleSheetLayoutView="75" workbookViewId="0">
      <pane ySplit="10" topLeftCell="A11" activePane="bottomLeft" state="frozen"/>
      <selection activeCell="H21" sqref="H21"/>
      <selection pane="bottomLeft" activeCell="S24" sqref="S24"/>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298</v>
      </c>
      <c r="L5" s="105" t="str">
        <f>K5</f>
        <v>2023.9.4</v>
      </c>
      <c r="M5" s="106" t="str">
        <f>K5</f>
        <v>2023.9.4</v>
      </c>
    </row>
    <row r="6" spans="2:18" ht="18" customHeight="1" x14ac:dyDescent="0.15">
      <c r="B6" s="4"/>
      <c r="C6" s="37"/>
      <c r="D6" s="119" t="s">
        <v>3</v>
      </c>
      <c r="E6" s="119"/>
      <c r="F6" s="119"/>
      <c r="G6" s="119"/>
      <c r="H6" s="37"/>
      <c r="I6" s="37"/>
      <c r="J6" s="5"/>
      <c r="K6" s="100">
        <v>0.47916666666666669</v>
      </c>
      <c r="L6" s="101">
        <v>0.50347222222222221</v>
      </c>
      <c r="M6" s="102">
        <v>0.53819444444444442</v>
      </c>
    </row>
    <row r="7" spans="2:18" ht="18" customHeight="1" x14ac:dyDescent="0.15">
      <c r="B7" s="4"/>
      <c r="C7" s="37"/>
      <c r="D7" s="119" t="s">
        <v>4</v>
      </c>
      <c r="E7" s="122"/>
      <c r="F7" s="122"/>
      <c r="G7" s="25" t="s">
        <v>5</v>
      </c>
      <c r="H7" s="37"/>
      <c r="I7" s="37"/>
      <c r="J7" s="5"/>
      <c r="K7" s="103" t="s">
        <v>297</v>
      </c>
      <c r="L7" s="103" t="s">
        <v>296</v>
      </c>
      <c r="M7" s="104" t="s">
        <v>295</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5" customHeight="1" x14ac:dyDescent="0.15">
      <c r="B11" s="30">
        <v>1</v>
      </c>
      <c r="C11" s="32" t="s">
        <v>62</v>
      </c>
      <c r="D11" s="32" t="s">
        <v>13</v>
      </c>
      <c r="E11" s="37"/>
      <c r="F11" s="37" t="s">
        <v>164</v>
      </c>
      <c r="G11" s="37"/>
      <c r="H11" s="37"/>
      <c r="I11" s="37"/>
      <c r="J11" s="37"/>
      <c r="K11" s="62" t="s">
        <v>275</v>
      </c>
      <c r="L11" s="117" t="s">
        <v>294</v>
      </c>
      <c r="M11" s="63" t="s">
        <v>293</v>
      </c>
      <c r="O11" s="95" t="s">
        <v>165</v>
      </c>
      <c r="P11">
        <f t="shared" ref="P11:R15" si="0">IF(K11="＋",0,IF(K11="(＋)",0,ABS(K11)))</f>
        <v>1550</v>
      </c>
      <c r="Q11">
        <f t="shared" si="0"/>
        <v>575</v>
      </c>
      <c r="R11">
        <f t="shared" si="0"/>
        <v>2850</v>
      </c>
    </row>
    <row r="12" spans="2:18" ht="13.5" customHeight="1" x14ac:dyDescent="0.15">
      <c r="B12" s="30">
        <f t="shared" ref="B12:B52" si="1">B11+1</f>
        <v>2</v>
      </c>
      <c r="C12" s="35"/>
      <c r="D12" s="33"/>
      <c r="E12" s="37"/>
      <c r="F12" s="37" t="s">
        <v>223</v>
      </c>
      <c r="G12" s="37"/>
      <c r="H12" s="37"/>
      <c r="I12" s="37"/>
      <c r="J12" s="37"/>
      <c r="K12" s="62" t="s">
        <v>130</v>
      </c>
      <c r="L12" s="62"/>
      <c r="M12" s="63"/>
      <c r="O12" s="95"/>
      <c r="P12">
        <f t="shared" si="0"/>
        <v>5</v>
      </c>
      <c r="Q12">
        <f t="shared" si="0"/>
        <v>0</v>
      </c>
      <c r="R12">
        <f t="shared" si="0"/>
        <v>0</v>
      </c>
    </row>
    <row r="13" spans="2:18" ht="13.5" customHeight="1" x14ac:dyDescent="0.15">
      <c r="B13" s="30">
        <f t="shared" si="1"/>
        <v>3</v>
      </c>
      <c r="C13" s="35"/>
      <c r="D13" s="33"/>
      <c r="E13" s="37"/>
      <c r="F13" s="37" t="s">
        <v>133</v>
      </c>
      <c r="G13" s="37"/>
      <c r="H13" s="37"/>
      <c r="I13" s="37"/>
      <c r="J13" s="37"/>
      <c r="K13" s="62" t="s">
        <v>292</v>
      </c>
      <c r="L13" s="62" t="s">
        <v>220</v>
      </c>
      <c r="M13" s="63" t="s">
        <v>161</v>
      </c>
      <c r="O13" t="s">
        <v>14</v>
      </c>
      <c r="P13">
        <f t="shared" si="0"/>
        <v>75</v>
      </c>
      <c r="Q13">
        <f t="shared" si="0"/>
        <v>35</v>
      </c>
      <c r="R13">
        <f t="shared" si="0"/>
        <v>45</v>
      </c>
    </row>
    <row r="14" spans="2:18" ht="13.5" customHeight="1" x14ac:dyDescent="0.15">
      <c r="B14" s="30">
        <f t="shared" si="1"/>
        <v>4</v>
      </c>
      <c r="C14" s="35"/>
      <c r="D14" s="33"/>
      <c r="E14" s="37"/>
      <c r="F14" s="37" t="s">
        <v>95</v>
      </c>
      <c r="G14" s="37"/>
      <c r="H14" s="37"/>
      <c r="I14" s="37"/>
      <c r="J14" s="37"/>
      <c r="K14" s="62"/>
      <c r="L14" s="62" t="s">
        <v>163</v>
      </c>
      <c r="M14" s="63" t="s">
        <v>130</v>
      </c>
      <c r="O14" t="s">
        <v>14</v>
      </c>
      <c r="P14">
        <f t="shared" si="0"/>
        <v>0</v>
      </c>
      <c r="Q14">
        <f t="shared" si="0"/>
        <v>20</v>
      </c>
      <c r="R14">
        <f t="shared" si="0"/>
        <v>5</v>
      </c>
    </row>
    <row r="15" spans="2:18" ht="13.9" customHeight="1" x14ac:dyDescent="0.15">
      <c r="B15" s="30">
        <f t="shared" si="1"/>
        <v>5</v>
      </c>
      <c r="C15" s="35"/>
      <c r="D15" s="33"/>
      <c r="E15" s="37"/>
      <c r="F15" s="37" t="s">
        <v>190</v>
      </c>
      <c r="G15" s="37"/>
      <c r="H15" s="37"/>
      <c r="I15" s="37"/>
      <c r="J15" s="37"/>
      <c r="K15" s="62" t="s">
        <v>221</v>
      </c>
      <c r="L15" s="62" t="s">
        <v>163</v>
      </c>
      <c r="M15" s="63" t="s">
        <v>291</v>
      </c>
      <c r="O15" t="s">
        <v>14</v>
      </c>
      <c r="P15">
        <f t="shared" si="0"/>
        <v>230</v>
      </c>
      <c r="Q15">
        <f t="shared" si="0"/>
        <v>20</v>
      </c>
      <c r="R15">
        <f t="shared" si="0"/>
        <v>570</v>
      </c>
    </row>
    <row r="16" spans="2:18" ht="13.5" customHeight="1" x14ac:dyDescent="0.15">
      <c r="B16" s="30">
        <f t="shared" si="1"/>
        <v>6</v>
      </c>
      <c r="C16" s="32" t="s">
        <v>21</v>
      </c>
      <c r="D16" s="32" t="s">
        <v>22</v>
      </c>
      <c r="E16" s="37"/>
      <c r="F16" s="37" t="s">
        <v>96</v>
      </c>
      <c r="G16" s="37"/>
      <c r="H16" s="37"/>
      <c r="I16" s="37"/>
      <c r="J16" s="37"/>
      <c r="K16" s="64">
        <v>360</v>
      </c>
      <c r="L16" s="69">
        <v>240</v>
      </c>
      <c r="M16" s="65">
        <v>320</v>
      </c>
    </row>
    <row r="17" spans="2:17" ht="13.5" customHeight="1" x14ac:dyDescent="0.15">
      <c r="B17" s="30">
        <f t="shared" si="1"/>
        <v>7</v>
      </c>
      <c r="C17" s="32" t="s">
        <v>23</v>
      </c>
      <c r="D17" s="32" t="s">
        <v>24</v>
      </c>
      <c r="E17" s="37"/>
      <c r="F17" s="37" t="s">
        <v>134</v>
      </c>
      <c r="G17" s="37"/>
      <c r="H17" s="37"/>
      <c r="I17" s="37"/>
      <c r="J17" s="37"/>
      <c r="K17" s="64"/>
      <c r="L17" s="69">
        <v>1</v>
      </c>
      <c r="M17" s="65">
        <v>1</v>
      </c>
    </row>
    <row r="18" spans="2:17" ht="13.9" customHeight="1" x14ac:dyDescent="0.15">
      <c r="B18" s="30">
        <f t="shared" si="1"/>
        <v>8</v>
      </c>
      <c r="C18" s="33"/>
      <c r="D18" s="33"/>
      <c r="E18" s="37"/>
      <c r="F18" s="37" t="s">
        <v>112</v>
      </c>
      <c r="G18" s="37"/>
      <c r="H18" s="37"/>
      <c r="I18" s="37"/>
      <c r="J18" s="37"/>
      <c r="K18" s="64" t="s">
        <v>119</v>
      </c>
      <c r="L18" s="64">
        <v>5</v>
      </c>
      <c r="M18" s="65"/>
    </row>
    <row r="19" spans="2:17" ht="13.9" customHeight="1" x14ac:dyDescent="0.15">
      <c r="B19" s="30">
        <f t="shared" si="1"/>
        <v>9</v>
      </c>
      <c r="C19" s="32" t="s">
        <v>63</v>
      </c>
      <c r="D19" s="32" t="s">
        <v>15</v>
      </c>
      <c r="E19" s="37"/>
      <c r="F19" s="37" t="s">
        <v>120</v>
      </c>
      <c r="G19" s="37"/>
      <c r="H19" s="37"/>
      <c r="I19" s="37"/>
      <c r="J19" s="37"/>
      <c r="K19" s="64">
        <v>5</v>
      </c>
      <c r="L19" s="64">
        <v>10</v>
      </c>
      <c r="M19" s="65"/>
    </row>
    <row r="20" spans="2:17" ht="13.9" customHeight="1" x14ac:dyDescent="0.15">
      <c r="B20" s="30">
        <f t="shared" si="1"/>
        <v>10</v>
      </c>
      <c r="C20" s="33"/>
      <c r="D20" s="32" t="s">
        <v>16</v>
      </c>
      <c r="E20" s="37"/>
      <c r="F20" s="37" t="s">
        <v>140</v>
      </c>
      <c r="G20" s="37"/>
      <c r="H20" s="37"/>
      <c r="I20" s="37"/>
      <c r="J20" s="37"/>
      <c r="K20" s="64">
        <v>5</v>
      </c>
      <c r="L20" s="69">
        <v>5</v>
      </c>
      <c r="M20" s="65">
        <v>5</v>
      </c>
    </row>
    <row r="21" spans="2:17" ht="13.5" customHeight="1" x14ac:dyDescent="0.15">
      <c r="B21" s="30">
        <f t="shared" si="1"/>
        <v>11</v>
      </c>
      <c r="C21" s="33"/>
      <c r="D21" s="33"/>
      <c r="E21" s="37"/>
      <c r="F21" s="37" t="s">
        <v>99</v>
      </c>
      <c r="G21" s="37"/>
      <c r="H21" s="37"/>
      <c r="I21" s="37"/>
      <c r="J21" s="37"/>
      <c r="K21" s="64"/>
      <c r="L21" s="64">
        <v>5</v>
      </c>
      <c r="M21" s="65"/>
    </row>
    <row r="22" spans="2:17" ht="13.9" customHeight="1" x14ac:dyDescent="0.15">
      <c r="B22" s="30">
        <f t="shared" si="1"/>
        <v>12</v>
      </c>
      <c r="C22" s="33"/>
      <c r="D22" s="33"/>
      <c r="E22" s="37"/>
      <c r="F22" s="37" t="s">
        <v>205</v>
      </c>
      <c r="G22" s="37"/>
      <c r="H22" s="37"/>
      <c r="I22" s="37"/>
      <c r="J22" s="37"/>
      <c r="K22" s="64">
        <v>5</v>
      </c>
      <c r="L22" s="69"/>
      <c r="M22" s="65"/>
    </row>
    <row r="23" spans="2:17" ht="13.9" customHeight="1" x14ac:dyDescent="0.15">
      <c r="B23" s="30">
        <f t="shared" si="1"/>
        <v>13</v>
      </c>
      <c r="C23" s="33"/>
      <c r="D23" s="33"/>
      <c r="E23" s="37"/>
      <c r="F23" s="37" t="s">
        <v>194</v>
      </c>
      <c r="G23" s="37"/>
      <c r="H23" s="37"/>
      <c r="I23" s="37"/>
      <c r="J23" s="37"/>
      <c r="K23" s="64"/>
      <c r="L23" s="69" t="s">
        <v>119</v>
      </c>
      <c r="M23" s="65"/>
    </row>
    <row r="24" spans="2:17" ht="13.9" customHeight="1" x14ac:dyDescent="0.15">
      <c r="B24" s="30">
        <f t="shared" si="1"/>
        <v>14</v>
      </c>
      <c r="C24" s="33"/>
      <c r="D24" s="33"/>
      <c r="E24" s="37"/>
      <c r="F24" s="37" t="s">
        <v>64</v>
      </c>
      <c r="G24" s="37"/>
      <c r="H24" s="37"/>
      <c r="I24" s="37"/>
      <c r="J24" s="37"/>
      <c r="K24" s="64"/>
      <c r="L24" s="69">
        <v>10</v>
      </c>
      <c r="M24" s="65"/>
    </row>
    <row r="25" spans="2:17" ht="13.5" customHeight="1" x14ac:dyDescent="0.15">
      <c r="B25" s="30">
        <f t="shared" si="1"/>
        <v>15</v>
      </c>
      <c r="C25" s="33"/>
      <c r="D25" s="33"/>
      <c r="E25" s="37"/>
      <c r="F25" s="37" t="s">
        <v>169</v>
      </c>
      <c r="G25" s="37"/>
      <c r="H25" s="37"/>
      <c r="I25" s="37"/>
      <c r="J25" s="37"/>
      <c r="K25" s="64">
        <v>80</v>
      </c>
      <c r="L25" s="64">
        <v>250</v>
      </c>
      <c r="M25" s="65">
        <v>70</v>
      </c>
    </row>
    <row r="26" spans="2:17" ht="13.5" customHeight="1" x14ac:dyDescent="0.15">
      <c r="B26" s="30">
        <f t="shared" si="1"/>
        <v>16</v>
      </c>
      <c r="C26" s="33"/>
      <c r="D26" s="33"/>
      <c r="E26" s="37"/>
      <c r="F26" s="37" t="s">
        <v>18</v>
      </c>
      <c r="G26" s="37"/>
      <c r="H26" s="37"/>
      <c r="I26" s="37"/>
      <c r="J26" s="37"/>
      <c r="K26" s="64">
        <v>5</v>
      </c>
      <c r="L26" s="69">
        <v>10</v>
      </c>
      <c r="M26" s="65">
        <v>5</v>
      </c>
    </row>
    <row r="27" spans="2:17" ht="13.9" customHeight="1" x14ac:dyDescent="0.15">
      <c r="B27" s="30">
        <f t="shared" si="1"/>
        <v>17</v>
      </c>
      <c r="C27" s="33"/>
      <c r="D27" s="33"/>
      <c r="E27" s="37"/>
      <c r="F27" s="37" t="s">
        <v>19</v>
      </c>
      <c r="G27" s="37"/>
      <c r="H27" s="37"/>
      <c r="I27" s="37"/>
      <c r="J27" s="37"/>
      <c r="K27" s="64">
        <v>10</v>
      </c>
      <c r="L27" s="64">
        <v>5</v>
      </c>
      <c r="M27" s="65"/>
    </row>
    <row r="28" spans="2:17" ht="13.9" customHeight="1" x14ac:dyDescent="0.15">
      <c r="B28" s="30">
        <f t="shared" si="1"/>
        <v>18</v>
      </c>
      <c r="C28" s="32" t="s">
        <v>68</v>
      </c>
      <c r="D28" s="32" t="s">
        <v>65</v>
      </c>
      <c r="E28" s="37"/>
      <c r="F28" s="37" t="s">
        <v>117</v>
      </c>
      <c r="G28" s="37"/>
      <c r="H28" s="37"/>
      <c r="I28" s="37"/>
      <c r="J28" s="37"/>
      <c r="K28" s="64"/>
      <c r="L28" s="64">
        <v>20</v>
      </c>
      <c r="M28" s="65">
        <v>25</v>
      </c>
      <c r="O28">
        <f>COUNTA(K28:K28)</f>
        <v>0</v>
      </c>
      <c r="P28">
        <f>COUNTA(L28:L28)</f>
        <v>1</v>
      </c>
      <c r="Q28">
        <f>COUNTA(M28:M28)</f>
        <v>1</v>
      </c>
    </row>
    <row r="29" spans="2:17" ht="13.5" customHeight="1" x14ac:dyDescent="0.15">
      <c r="B29" s="30">
        <f t="shared" si="1"/>
        <v>19</v>
      </c>
      <c r="C29" s="32" t="s">
        <v>66</v>
      </c>
      <c r="D29" s="32" t="s">
        <v>25</v>
      </c>
      <c r="E29" s="37"/>
      <c r="F29" s="37" t="s">
        <v>171</v>
      </c>
      <c r="G29" s="37"/>
      <c r="H29" s="37"/>
      <c r="I29" s="37"/>
      <c r="J29" s="37"/>
      <c r="K29" s="64">
        <v>220</v>
      </c>
      <c r="L29" s="69">
        <v>410</v>
      </c>
      <c r="M29" s="65">
        <v>80</v>
      </c>
    </row>
    <row r="30" spans="2:17" ht="13.9" customHeight="1" x14ac:dyDescent="0.15">
      <c r="B30" s="30">
        <f t="shared" si="1"/>
        <v>20</v>
      </c>
      <c r="C30" s="33"/>
      <c r="D30" s="33"/>
      <c r="E30" s="37"/>
      <c r="F30" s="37" t="s">
        <v>145</v>
      </c>
      <c r="G30" s="37"/>
      <c r="H30" s="37"/>
      <c r="I30" s="37"/>
      <c r="J30" s="37"/>
      <c r="K30" s="64">
        <v>5</v>
      </c>
      <c r="L30" s="69"/>
      <c r="M30" s="65"/>
      <c r="O30">
        <f>SUM(K11:K29,P11:P15)</f>
        <v>2550</v>
      </c>
      <c r="P30">
        <f>SUM(L11:L29,Q11:Q15)</f>
        <v>1621</v>
      </c>
      <c r="Q30">
        <f>SUM(M11:M29,R11:R15)</f>
        <v>3976</v>
      </c>
    </row>
    <row r="31" spans="2:17" ht="13.9" customHeight="1" x14ac:dyDescent="0.15">
      <c r="B31" s="30">
        <f t="shared" si="1"/>
        <v>21</v>
      </c>
      <c r="C31" s="33"/>
      <c r="D31" s="33"/>
      <c r="E31" s="37"/>
      <c r="F31" s="37" t="s">
        <v>80</v>
      </c>
      <c r="G31" s="37"/>
      <c r="H31" s="37"/>
      <c r="I31" s="37"/>
      <c r="J31" s="37"/>
      <c r="K31" s="64">
        <v>15</v>
      </c>
      <c r="L31" s="69">
        <v>6</v>
      </c>
      <c r="M31" s="65">
        <v>4</v>
      </c>
    </row>
    <row r="32" spans="2:17" ht="13.9" customHeight="1" x14ac:dyDescent="0.15">
      <c r="B32" s="30">
        <f t="shared" si="1"/>
        <v>22</v>
      </c>
      <c r="C32" s="33"/>
      <c r="D32" s="33"/>
      <c r="E32" s="37"/>
      <c r="F32" s="37" t="s">
        <v>146</v>
      </c>
      <c r="G32" s="37"/>
      <c r="H32" s="37"/>
      <c r="I32" s="37"/>
      <c r="J32" s="37"/>
      <c r="K32" s="64">
        <v>1400</v>
      </c>
      <c r="L32" s="64">
        <v>1840</v>
      </c>
      <c r="M32" s="65">
        <v>840</v>
      </c>
    </row>
    <row r="33" spans="2:17" ht="13.9" customHeight="1" x14ac:dyDescent="0.15">
      <c r="B33" s="30">
        <f t="shared" si="1"/>
        <v>23</v>
      </c>
      <c r="C33" s="33"/>
      <c r="D33" s="33"/>
      <c r="E33" s="37"/>
      <c r="F33" s="37" t="s">
        <v>173</v>
      </c>
      <c r="G33" s="37"/>
      <c r="H33" s="37"/>
      <c r="I33" s="37"/>
      <c r="J33" s="37"/>
      <c r="K33" s="64">
        <v>180</v>
      </c>
      <c r="L33" s="69">
        <v>100</v>
      </c>
      <c r="M33" s="65">
        <v>360</v>
      </c>
    </row>
    <row r="34" spans="2:17" ht="13.5" customHeight="1" x14ac:dyDescent="0.15">
      <c r="B34" s="30">
        <f t="shared" si="1"/>
        <v>24</v>
      </c>
      <c r="C34" s="33"/>
      <c r="D34" s="33"/>
      <c r="E34" s="37"/>
      <c r="F34" s="37" t="s">
        <v>174</v>
      </c>
      <c r="G34" s="37"/>
      <c r="H34" s="37"/>
      <c r="I34" s="37"/>
      <c r="J34" s="37"/>
      <c r="K34" s="69">
        <v>10</v>
      </c>
      <c r="L34" s="64">
        <v>5</v>
      </c>
      <c r="M34" s="65">
        <v>15</v>
      </c>
    </row>
    <row r="35" spans="2:17" ht="13.9" customHeight="1" x14ac:dyDescent="0.15">
      <c r="B35" s="30">
        <f t="shared" si="1"/>
        <v>25</v>
      </c>
      <c r="C35" s="33"/>
      <c r="D35" s="33"/>
      <c r="E35" s="37"/>
      <c r="F35" s="37" t="s">
        <v>148</v>
      </c>
      <c r="G35" s="37"/>
      <c r="H35" s="37"/>
      <c r="I35" s="37"/>
      <c r="J35" s="37"/>
      <c r="K35" s="69"/>
      <c r="L35" s="64">
        <v>88</v>
      </c>
      <c r="M35" s="65" t="s">
        <v>119</v>
      </c>
    </row>
    <row r="36" spans="2:17" ht="13.9" customHeight="1" x14ac:dyDescent="0.15">
      <c r="B36" s="30">
        <f t="shared" si="1"/>
        <v>26</v>
      </c>
      <c r="C36" s="33"/>
      <c r="D36" s="33"/>
      <c r="E36" s="37"/>
      <c r="F36" s="37" t="s">
        <v>209</v>
      </c>
      <c r="G36" s="37"/>
      <c r="H36" s="37"/>
      <c r="I36" s="37"/>
      <c r="J36" s="37"/>
      <c r="K36" s="64"/>
      <c r="L36" s="69" t="s">
        <v>119</v>
      </c>
      <c r="M36" s="65"/>
    </row>
    <row r="37" spans="2:17" ht="13.9" customHeight="1" x14ac:dyDescent="0.15">
      <c r="B37" s="30">
        <f t="shared" si="1"/>
        <v>27</v>
      </c>
      <c r="C37" s="33"/>
      <c r="D37" s="33"/>
      <c r="E37" s="37"/>
      <c r="F37" s="37" t="s">
        <v>290</v>
      </c>
      <c r="G37" s="37"/>
      <c r="H37" s="37"/>
      <c r="I37" s="37"/>
      <c r="J37" s="37"/>
      <c r="K37" s="64"/>
      <c r="L37" s="69"/>
      <c r="M37" s="65">
        <v>5</v>
      </c>
    </row>
    <row r="38" spans="2:17" ht="13.9" customHeight="1" x14ac:dyDescent="0.15">
      <c r="B38" s="30">
        <f t="shared" si="1"/>
        <v>28</v>
      </c>
      <c r="C38" s="33"/>
      <c r="D38" s="33"/>
      <c r="E38" s="37"/>
      <c r="F38" s="37" t="s">
        <v>215</v>
      </c>
      <c r="G38" s="37"/>
      <c r="H38" s="37"/>
      <c r="I38" s="37"/>
      <c r="J38" s="37"/>
      <c r="K38" s="64">
        <v>75</v>
      </c>
      <c r="L38" s="69">
        <v>8</v>
      </c>
      <c r="M38" s="65">
        <v>14</v>
      </c>
    </row>
    <row r="39" spans="2:17" ht="13.9" customHeight="1" x14ac:dyDescent="0.15">
      <c r="B39" s="30">
        <f t="shared" si="1"/>
        <v>29</v>
      </c>
      <c r="C39" s="33"/>
      <c r="D39" s="33"/>
      <c r="E39" s="37"/>
      <c r="F39" s="37" t="s">
        <v>175</v>
      </c>
      <c r="G39" s="37"/>
      <c r="H39" s="37"/>
      <c r="I39" s="37"/>
      <c r="J39" s="37"/>
      <c r="K39" s="64" t="s">
        <v>119</v>
      </c>
      <c r="L39" s="64">
        <v>30</v>
      </c>
      <c r="M39" s="65" t="s">
        <v>119</v>
      </c>
    </row>
    <row r="40" spans="2:17" ht="13.9" customHeight="1" x14ac:dyDescent="0.15">
      <c r="B40" s="30">
        <f t="shared" si="1"/>
        <v>30</v>
      </c>
      <c r="C40" s="33"/>
      <c r="D40" s="33"/>
      <c r="E40" s="37"/>
      <c r="F40" s="37" t="s">
        <v>113</v>
      </c>
      <c r="G40" s="37"/>
      <c r="H40" s="37"/>
      <c r="I40" s="37"/>
      <c r="J40" s="37"/>
      <c r="K40" s="64">
        <v>580</v>
      </c>
      <c r="L40" s="69">
        <v>200</v>
      </c>
      <c r="M40" s="65">
        <v>330</v>
      </c>
    </row>
    <row r="41" spans="2:17" ht="13.9" customHeight="1" x14ac:dyDescent="0.15">
      <c r="B41" s="30">
        <f t="shared" si="1"/>
        <v>31</v>
      </c>
      <c r="C41" s="33"/>
      <c r="D41" s="33"/>
      <c r="E41" s="37"/>
      <c r="F41" s="37" t="s">
        <v>27</v>
      </c>
      <c r="G41" s="37"/>
      <c r="H41" s="37"/>
      <c r="I41" s="37"/>
      <c r="J41" s="37"/>
      <c r="K41" s="64">
        <v>13050</v>
      </c>
      <c r="L41" s="69">
        <v>30600</v>
      </c>
      <c r="M41" s="65">
        <v>10150</v>
      </c>
    </row>
    <row r="42" spans="2:17" ht="13.9" customHeight="1" x14ac:dyDescent="0.15">
      <c r="B42" s="30">
        <f t="shared" si="1"/>
        <v>32</v>
      </c>
      <c r="C42" s="32" t="s">
        <v>28</v>
      </c>
      <c r="D42" s="32" t="s">
        <v>29</v>
      </c>
      <c r="E42" s="37"/>
      <c r="F42" s="37" t="s">
        <v>30</v>
      </c>
      <c r="G42" s="37"/>
      <c r="H42" s="37"/>
      <c r="I42" s="37"/>
      <c r="J42" s="37"/>
      <c r="K42" s="64"/>
      <c r="L42" s="69">
        <v>2</v>
      </c>
      <c r="M42" s="65" t="s">
        <v>119</v>
      </c>
      <c r="O42">
        <f>COUNTA(K29:K41)</f>
        <v>10</v>
      </c>
      <c r="P42">
        <f>COUNTA(L29:L41)</f>
        <v>11</v>
      </c>
      <c r="Q42">
        <f>COUNTA(M29:M41)</f>
        <v>11</v>
      </c>
    </row>
    <row r="43" spans="2:17" ht="13.9" customHeight="1" x14ac:dyDescent="0.15">
      <c r="B43" s="30">
        <f t="shared" si="1"/>
        <v>33</v>
      </c>
      <c r="C43" s="32" t="s">
        <v>31</v>
      </c>
      <c r="D43" s="32" t="s">
        <v>32</v>
      </c>
      <c r="E43" s="37"/>
      <c r="F43" s="37" t="s">
        <v>154</v>
      </c>
      <c r="G43" s="37"/>
      <c r="H43" s="37"/>
      <c r="I43" s="37"/>
      <c r="J43" s="37"/>
      <c r="K43" s="64"/>
      <c r="L43" s="69">
        <v>1</v>
      </c>
      <c r="M43" s="65"/>
    </row>
    <row r="44" spans="2:17" ht="13.9" customHeight="1" x14ac:dyDescent="0.15">
      <c r="B44" s="30">
        <f t="shared" si="1"/>
        <v>34</v>
      </c>
      <c r="C44" s="33"/>
      <c r="D44" s="33"/>
      <c r="E44" s="37"/>
      <c r="F44" s="37" t="s">
        <v>124</v>
      </c>
      <c r="G44" s="37"/>
      <c r="H44" s="37"/>
      <c r="I44" s="37"/>
      <c r="J44" s="37"/>
      <c r="K44" s="64"/>
      <c r="L44" s="69" t="s">
        <v>119</v>
      </c>
      <c r="M44" s="65"/>
    </row>
    <row r="45" spans="2:17" ht="13.5" customHeight="1" x14ac:dyDescent="0.15">
      <c r="B45" s="30">
        <f t="shared" si="1"/>
        <v>35</v>
      </c>
      <c r="C45" s="33"/>
      <c r="D45" s="33"/>
      <c r="E45" s="37"/>
      <c r="F45" s="37" t="s">
        <v>125</v>
      </c>
      <c r="G45" s="37"/>
      <c r="H45" s="37"/>
      <c r="I45" s="37"/>
      <c r="J45" s="37"/>
      <c r="K45" s="64"/>
      <c r="L45" s="69"/>
      <c r="M45" s="65" t="s">
        <v>119</v>
      </c>
    </row>
    <row r="46" spans="2:17" ht="13.5" customHeight="1" x14ac:dyDescent="0.15">
      <c r="B46" s="30">
        <f t="shared" si="1"/>
        <v>36</v>
      </c>
      <c r="C46" s="33"/>
      <c r="D46" s="33"/>
      <c r="E46" s="37"/>
      <c r="F46" s="37" t="s">
        <v>126</v>
      </c>
      <c r="G46" s="37"/>
      <c r="H46" s="37"/>
      <c r="I46" s="37"/>
      <c r="J46" s="37"/>
      <c r="K46" s="64">
        <v>1</v>
      </c>
      <c r="L46" s="69">
        <v>2</v>
      </c>
      <c r="M46" s="65"/>
    </row>
    <row r="47" spans="2:17" ht="13.9" customHeight="1" x14ac:dyDescent="0.15">
      <c r="B47" s="30">
        <f t="shared" si="1"/>
        <v>37</v>
      </c>
      <c r="C47" s="33"/>
      <c r="D47" s="33"/>
      <c r="E47" s="37"/>
      <c r="F47" s="37" t="s">
        <v>157</v>
      </c>
      <c r="G47" s="37"/>
      <c r="H47" s="37"/>
      <c r="I47" s="37"/>
      <c r="J47" s="37"/>
      <c r="K47" s="64"/>
      <c r="L47" s="69">
        <v>2</v>
      </c>
      <c r="M47" s="65"/>
    </row>
    <row r="48" spans="2:17" ht="13.9" customHeight="1" x14ac:dyDescent="0.15">
      <c r="B48" s="30">
        <f t="shared" si="1"/>
        <v>38</v>
      </c>
      <c r="C48" s="32" t="s">
        <v>33</v>
      </c>
      <c r="D48" s="32" t="s">
        <v>35</v>
      </c>
      <c r="E48" s="37"/>
      <c r="F48" s="37" t="s">
        <v>36</v>
      </c>
      <c r="G48" s="37"/>
      <c r="H48" s="37"/>
      <c r="I48" s="37"/>
      <c r="J48" s="37"/>
      <c r="K48" s="64"/>
      <c r="L48" s="69">
        <v>10</v>
      </c>
      <c r="M48" s="65">
        <v>15</v>
      </c>
    </row>
    <row r="49" spans="2:17" ht="13.9" customHeight="1" x14ac:dyDescent="0.15">
      <c r="B49" s="30">
        <f t="shared" si="1"/>
        <v>39</v>
      </c>
      <c r="C49" s="34"/>
      <c r="D49" s="40" t="s">
        <v>37</v>
      </c>
      <c r="E49" s="37"/>
      <c r="F49" s="37" t="s">
        <v>38</v>
      </c>
      <c r="G49" s="37"/>
      <c r="H49" s="37"/>
      <c r="I49" s="37"/>
      <c r="J49" s="37"/>
      <c r="K49" s="64" t="s">
        <v>119</v>
      </c>
      <c r="L49" s="64">
        <v>5</v>
      </c>
      <c r="M49" s="65">
        <v>5</v>
      </c>
    </row>
    <row r="50" spans="2:17" ht="13.9" customHeight="1" x14ac:dyDescent="0.15">
      <c r="B50" s="30">
        <f t="shared" si="1"/>
        <v>40</v>
      </c>
      <c r="C50" s="124" t="s">
        <v>41</v>
      </c>
      <c r="D50" s="125"/>
      <c r="E50" s="37"/>
      <c r="F50" s="37" t="s">
        <v>42</v>
      </c>
      <c r="G50" s="37"/>
      <c r="H50" s="37"/>
      <c r="I50" s="37"/>
      <c r="J50" s="37"/>
      <c r="K50" s="64" t="s">
        <v>119</v>
      </c>
      <c r="L50" s="69"/>
      <c r="M50" s="65"/>
    </row>
    <row r="51" spans="2:17" ht="13.9" customHeight="1" x14ac:dyDescent="0.15">
      <c r="B51" s="30">
        <f t="shared" si="1"/>
        <v>41</v>
      </c>
      <c r="C51" s="35"/>
      <c r="D51" s="36"/>
      <c r="E51" s="37"/>
      <c r="F51" s="37" t="s">
        <v>43</v>
      </c>
      <c r="G51" s="37"/>
      <c r="H51" s="37"/>
      <c r="I51" s="37"/>
      <c r="J51" s="37"/>
      <c r="K51" s="64"/>
      <c r="L51" s="69"/>
      <c r="M51" s="65">
        <v>10</v>
      </c>
    </row>
    <row r="52" spans="2:17" ht="13.5" customHeight="1" thickBot="1" x14ac:dyDescent="0.2">
      <c r="B52" s="30">
        <f t="shared" si="1"/>
        <v>42</v>
      </c>
      <c r="C52" s="35"/>
      <c r="D52" s="36"/>
      <c r="E52" s="37"/>
      <c r="F52" s="37" t="s">
        <v>44</v>
      </c>
      <c r="G52" s="37"/>
      <c r="H52" s="37"/>
      <c r="I52" s="37"/>
      <c r="J52" s="37"/>
      <c r="K52" s="64"/>
      <c r="L52" s="69">
        <v>10</v>
      </c>
      <c r="M52" s="65">
        <v>10</v>
      </c>
    </row>
    <row r="53" spans="2:17" ht="13.9" customHeight="1" x14ac:dyDescent="0.15">
      <c r="B53" s="66"/>
      <c r="C53" s="67"/>
      <c r="D53" s="67"/>
      <c r="E53" s="68"/>
      <c r="F53" s="68"/>
      <c r="G53" s="68"/>
      <c r="H53" s="68"/>
      <c r="I53" s="68"/>
      <c r="J53" s="68"/>
      <c r="K53" s="68"/>
      <c r="L53" s="68"/>
      <c r="M53" s="68"/>
      <c r="O53">
        <f>COUNTA(K$11:K$52)</f>
        <v>25</v>
      </c>
      <c r="P53">
        <f>COUNTA(L$11:L$52)</f>
        <v>35</v>
      </c>
      <c r="Q53">
        <f>COUNTA(M$11:M$52)</f>
        <v>27</v>
      </c>
    </row>
    <row r="54" spans="2:17" ht="18" customHeight="1" x14ac:dyDescent="0.15">
      <c r="O54" s="95">
        <f>SUM(K$16:K$52,P$11:P$15)</f>
        <v>17866</v>
      </c>
      <c r="P54" s="95">
        <f>SUM(L$16:L$52,Q$11:Q$15)</f>
        <v>34530</v>
      </c>
      <c r="Q54" s="95">
        <f>SUM(M$16:M$52,R$11:R$15)</f>
        <v>15734</v>
      </c>
    </row>
    <row r="55" spans="2:17" ht="18" customHeight="1" x14ac:dyDescent="0.15">
      <c r="B55" s="18"/>
    </row>
    <row r="56" spans="2:17" ht="9" customHeight="1" thickBot="1" x14ac:dyDescent="0.2"/>
    <row r="57" spans="2:17" ht="18" customHeight="1" x14ac:dyDescent="0.15">
      <c r="B57" s="1"/>
      <c r="C57" s="2"/>
      <c r="D57" s="121" t="s">
        <v>1</v>
      </c>
      <c r="E57" s="121"/>
      <c r="F57" s="121"/>
      <c r="G57" s="121"/>
      <c r="H57" s="2"/>
      <c r="I57" s="2"/>
      <c r="J57" s="3"/>
      <c r="K57" s="71" t="s">
        <v>70</v>
      </c>
      <c r="L57" s="81" t="s">
        <v>72</v>
      </c>
      <c r="M57" s="90" t="s">
        <v>73</v>
      </c>
    </row>
    <row r="58" spans="2:17" ht="18" customHeight="1" thickBot="1" x14ac:dyDescent="0.2">
      <c r="B58" s="6"/>
      <c r="C58" s="7"/>
      <c r="D58" s="120" t="s">
        <v>2</v>
      </c>
      <c r="E58" s="120"/>
      <c r="F58" s="120"/>
      <c r="G58" s="120"/>
      <c r="H58" s="7"/>
      <c r="I58" s="7"/>
      <c r="J58" s="8"/>
      <c r="K58" s="107" t="str">
        <f>K5</f>
        <v>2023.9.4</v>
      </c>
      <c r="L58" s="108" t="str">
        <f>K58</f>
        <v>2023.9.4</v>
      </c>
      <c r="M58" s="109" t="str">
        <f>K58</f>
        <v>2023.9.4</v>
      </c>
    </row>
    <row r="59" spans="2:17" ht="19.899999999999999" customHeight="1" thickTop="1" x14ac:dyDescent="0.15">
      <c r="B59" s="127" t="s">
        <v>46</v>
      </c>
      <c r="C59" s="128"/>
      <c r="D59" s="128"/>
      <c r="E59" s="128"/>
      <c r="F59" s="128"/>
      <c r="G59" s="128"/>
      <c r="H59" s="128"/>
      <c r="I59" s="128"/>
      <c r="J59" s="29"/>
      <c r="K59" s="75">
        <f>SUM(K60:K68)</f>
        <v>17866</v>
      </c>
      <c r="L59" s="75">
        <f>SUM(L60:L68)</f>
        <v>34530</v>
      </c>
      <c r="M59" s="93">
        <f>SUM(M60:M68)</f>
        <v>15734</v>
      </c>
    </row>
    <row r="60" spans="2:17" ht="13.9" customHeight="1" x14ac:dyDescent="0.15">
      <c r="B60" s="129" t="s">
        <v>47</v>
      </c>
      <c r="C60" s="130"/>
      <c r="D60" s="131"/>
      <c r="E60" s="43"/>
      <c r="F60" s="15"/>
      <c r="G60" s="119" t="s">
        <v>13</v>
      </c>
      <c r="H60" s="119"/>
      <c r="I60" s="15"/>
      <c r="J60" s="16"/>
      <c r="K60" s="38">
        <f>SUM(P$11:P$15)</f>
        <v>1860</v>
      </c>
      <c r="L60" s="20">
        <f>SUM(Q$11:Q$15)</f>
        <v>650</v>
      </c>
      <c r="M60" s="39">
        <f>SUM(R$11:R$15)</f>
        <v>3470</v>
      </c>
    </row>
    <row r="61" spans="2:17" ht="13.9" customHeight="1" x14ac:dyDescent="0.15">
      <c r="B61" s="17"/>
      <c r="C61" s="18"/>
      <c r="D61" s="19"/>
      <c r="E61" s="20"/>
      <c r="F61" s="37"/>
      <c r="G61" s="119" t="s">
        <v>67</v>
      </c>
      <c r="H61" s="119"/>
      <c r="I61" s="112"/>
      <c r="J61" s="44"/>
      <c r="K61" s="38">
        <f>SUM(K$16)</f>
        <v>360</v>
      </c>
      <c r="L61" s="20">
        <f>SUM(L$16)</f>
        <v>240</v>
      </c>
      <c r="M61" s="39">
        <f>SUM(M$16)</f>
        <v>320</v>
      </c>
      <c r="O61">
        <f>COUNTA(K$11:K$52)</f>
        <v>25</v>
      </c>
      <c r="P61">
        <f>COUNTA(L$11:L$52)</f>
        <v>35</v>
      </c>
      <c r="Q61">
        <f>COUNTA(M$11:M$52)</f>
        <v>27</v>
      </c>
    </row>
    <row r="62" spans="2:17" ht="13.9" customHeight="1" x14ac:dyDescent="0.15">
      <c r="B62" s="17"/>
      <c r="C62" s="18"/>
      <c r="D62" s="19"/>
      <c r="E62" s="20"/>
      <c r="F62" s="37"/>
      <c r="G62" s="119" t="s">
        <v>24</v>
      </c>
      <c r="H62" s="119"/>
      <c r="I62" s="15"/>
      <c r="J62" s="16"/>
      <c r="K62" s="38">
        <f>SUM(K$17:K$18)</f>
        <v>0</v>
      </c>
      <c r="L62" s="20">
        <f>SUM(L$17:L$18)</f>
        <v>6</v>
      </c>
      <c r="M62" s="39">
        <f>SUM(M$17:M$18)</f>
        <v>1</v>
      </c>
      <c r="O62" s="95">
        <f>SUM(K$16:K$52,P$11:P$15)</f>
        <v>17866</v>
      </c>
      <c r="P62" s="95">
        <f>SUM(L$16:L$52,Q$11:Q$15)</f>
        <v>34530</v>
      </c>
      <c r="Q62" s="95">
        <f>SUM(M$16:M$52,R$11:R$15)</f>
        <v>15734</v>
      </c>
    </row>
    <row r="63" spans="2:17" ht="13.9" customHeight="1" x14ac:dyDescent="0.15">
      <c r="B63" s="17"/>
      <c r="C63" s="18"/>
      <c r="D63" s="19"/>
      <c r="E63" s="20"/>
      <c r="F63" s="37"/>
      <c r="G63" s="119" t="s">
        <v>15</v>
      </c>
      <c r="H63" s="119"/>
      <c r="I63" s="15"/>
      <c r="J63" s="16"/>
      <c r="K63" s="38">
        <f>SUM(K$19:K$19)</f>
        <v>5</v>
      </c>
      <c r="L63" s="20">
        <f>SUM(L$19:L$19)</f>
        <v>10</v>
      </c>
      <c r="M63" s="39">
        <f>SUM(M$19:M$19)</f>
        <v>0</v>
      </c>
    </row>
    <row r="64" spans="2:17" ht="13.9" customHeight="1" x14ac:dyDescent="0.15">
      <c r="B64" s="17"/>
      <c r="C64" s="18"/>
      <c r="D64" s="19"/>
      <c r="E64" s="20"/>
      <c r="F64" s="37"/>
      <c r="G64" s="119" t="s">
        <v>16</v>
      </c>
      <c r="H64" s="119"/>
      <c r="I64" s="15"/>
      <c r="J64" s="16"/>
      <c r="K64" s="38">
        <f>SUM(K$20:K$27)</f>
        <v>105</v>
      </c>
      <c r="L64" s="20">
        <f>SUM(L$20:L$27)</f>
        <v>285</v>
      </c>
      <c r="M64" s="39">
        <f>SUM(M$20:M$27)</f>
        <v>80</v>
      </c>
    </row>
    <row r="65" spans="2:14" ht="13.9" customHeight="1" x14ac:dyDescent="0.15">
      <c r="B65" s="17"/>
      <c r="C65" s="18"/>
      <c r="D65" s="19"/>
      <c r="E65" s="20"/>
      <c r="F65" s="37"/>
      <c r="G65" s="119" t="s">
        <v>65</v>
      </c>
      <c r="H65" s="119"/>
      <c r="I65" s="15"/>
      <c r="J65" s="16"/>
      <c r="K65" s="38">
        <f>SUM(K$28:K$28)</f>
        <v>0</v>
      </c>
      <c r="L65" s="20">
        <f>SUM(L$28:L$28)</f>
        <v>20</v>
      </c>
      <c r="M65" s="39">
        <f>SUM(M$28:M$28)</f>
        <v>25</v>
      </c>
    </row>
    <row r="66" spans="2:14" ht="13.9" customHeight="1" x14ac:dyDescent="0.15">
      <c r="B66" s="17"/>
      <c r="C66" s="18"/>
      <c r="D66" s="19"/>
      <c r="E66" s="20"/>
      <c r="F66" s="37"/>
      <c r="G66" s="119" t="s">
        <v>102</v>
      </c>
      <c r="H66" s="119"/>
      <c r="I66" s="15"/>
      <c r="J66" s="16"/>
      <c r="K66" s="38">
        <f>SUM(K$29:K$41)</f>
        <v>15535</v>
      </c>
      <c r="L66" s="20">
        <f>SUM(L$29:L$41)</f>
        <v>33287</v>
      </c>
      <c r="M66" s="39">
        <f>SUM(M$29:M$41)</f>
        <v>11798</v>
      </c>
    </row>
    <row r="67" spans="2:14" ht="13.9" customHeight="1" x14ac:dyDescent="0.15">
      <c r="B67" s="17"/>
      <c r="C67" s="18"/>
      <c r="D67" s="19"/>
      <c r="E67" s="20"/>
      <c r="F67" s="37"/>
      <c r="G67" s="119" t="s">
        <v>48</v>
      </c>
      <c r="H67" s="119"/>
      <c r="I67" s="15"/>
      <c r="J67" s="16"/>
      <c r="K67" s="38">
        <f>SUM(K$50:K$51)</f>
        <v>0</v>
      </c>
      <c r="L67" s="20">
        <f>SUM(L$50:L$51)</f>
        <v>0</v>
      </c>
      <c r="M67" s="39">
        <f>SUM(M$50:M$51)</f>
        <v>10</v>
      </c>
    </row>
    <row r="68" spans="2:14" ht="13.9" customHeight="1" thickBot="1" x14ac:dyDescent="0.2">
      <c r="B68" s="21"/>
      <c r="C68" s="22"/>
      <c r="D68" s="23"/>
      <c r="E68" s="45"/>
      <c r="F68" s="10"/>
      <c r="G68" s="120" t="s">
        <v>45</v>
      </c>
      <c r="H68" s="120"/>
      <c r="I68" s="46"/>
      <c r="J68" s="47"/>
      <c r="K68" s="41">
        <f>SUM(K$42:K$49,K$52)</f>
        <v>1</v>
      </c>
      <c r="L68" s="45">
        <f>SUM(L$42:L$49,L$52)</f>
        <v>32</v>
      </c>
      <c r="M68" s="42">
        <f>SUM(M$42:M$49,M$52)</f>
        <v>30</v>
      </c>
    </row>
    <row r="69" spans="2:14" ht="18" customHeight="1" thickTop="1" x14ac:dyDescent="0.15">
      <c r="B69" s="132" t="s">
        <v>49</v>
      </c>
      <c r="C69" s="133"/>
      <c r="D69" s="134"/>
      <c r="E69" s="53"/>
      <c r="F69" s="113"/>
      <c r="G69" s="135" t="s">
        <v>50</v>
      </c>
      <c r="H69" s="135"/>
      <c r="I69" s="113"/>
      <c r="J69" s="114"/>
      <c r="K69" s="76" t="s">
        <v>51</v>
      </c>
      <c r="L69" s="84"/>
      <c r="M69" s="94"/>
    </row>
    <row r="70" spans="2:14" ht="18" customHeight="1" x14ac:dyDescent="0.15">
      <c r="B70" s="50"/>
      <c r="C70" s="51"/>
      <c r="D70" s="51"/>
      <c r="E70" s="48"/>
      <c r="F70" s="49"/>
      <c r="G70" s="31"/>
      <c r="H70" s="31"/>
      <c r="I70" s="49"/>
      <c r="J70" s="52"/>
      <c r="K70" s="77" t="s">
        <v>52</v>
      </c>
      <c r="L70" s="85"/>
      <c r="M70" s="88"/>
    </row>
    <row r="71" spans="2:14" ht="18" customHeight="1" x14ac:dyDescent="0.15">
      <c r="B71" s="17"/>
      <c r="C71" s="18"/>
      <c r="D71" s="18"/>
      <c r="E71" s="54"/>
      <c r="F71" s="7"/>
      <c r="G71" s="126" t="s">
        <v>53</v>
      </c>
      <c r="H71" s="126"/>
      <c r="I71" s="111"/>
      <c r="J71" s="115"/>
      <c r="K71" s="78" t="s">
        <v>54</v>
      </c>
      <c r="L71" s="86"/>
      <c r="M71" s="86"/>
    </row>
    <row r="72" spans="2:14" ht="18" customHeight="1" x14ac:dyDescent="0.15">
      <c r="B72" s="17"/>
      <c r="C72" s="18"/>
      <c r="D72" s="18"/>
      <c r="E72" s="55"/>
      <c r="F72" s="18"/>
      <c r="G72" s="56"/>
      <c r="H72" s="56"/>
      <c r="I72" s="51"/>
      <c r="J72" s="57"/>
      <c r="K72" s="79" t="s">
        <v>103</v>
      </c>
      <c r="L72" s="87"/>
      <c r="M72" s="87"/>
    </row>
    <row r="73" spans="2:14" ht="18" customHeight="1" x14ac:dyDescent="0.15">
      <c r="B73" s="17"/>
      <c r="C73" s="18"/>
      <c r="D73" s="18"/>
      <c r="E73" s="55"/>
      <c r="F73" s="18"/>
      <c r="G73" s="56"/>
      <c r="H73" s="56"/>
      <c r="I73" s="51"/>
      <c r="J73" s="57"/>
      <c r="K73" s="77" t="s">
        <v>78</v>
      </c>
      <c r="L73" s="85"/>
      <c r="M73" s="88"/>
    </row>
    <row r="74" spans="2:14" ht="18" customHeight="1" x14ac:dyDescent="0.15">
      <c r="B74" s="17"/>
      <c r="C74" s="18"/>
      <c r="D74" s="18"/>
      <c r="E74" s="54"/>
      <c r="F74" s="7"/>
      <c r="G74" s="126" t="s">
        <v>55</v>
      </c>
      <c r="H74" s="126"/>
      <c r="I74" s="111"/>
      <c r="J74" s="115"/>
      <c r="K74" s="78" t="s">
        <v>79</v>
      </c>
      <c r="L74" s="86"/>
      <c r="M74" s="86"/>
    </row>
    <row r="75" spans="2:14" ht="18" customHeight="1" x14ac:dyDescent="0.15">
      <c r="B75" s="17"/>
      <c r="C75" s="18"/>
      <c r="D75" s="18"/>
      <c r="E75" s="55"/>
      <c r="F75" s="18"/>
      <c r="G75" s="56"/>
      <c r="H75" s="56"/>
      <c r="I75" s="51"/>
      <c r="J75" s="57"/>
      <c r="K75" s="79" t="s">
        <v>104</v>
      </c>
      <c r="L75" s="87"/>
      <c r="M75" s="87"/>
    </row>
    <row r="76" spans="2:14" ht="18" customHeight="1" x14ac:dyDescent="0.15">
      <c r="B76" s="17"/>
      <c r="C76" s="18"/>
      <c r="D76" s="18"/>
      <c r="E76" s="55"/>
      <c r="F76" s="18"/>
      <c r="G76" s="56"/>
      <c r="H76" s="56"/>
      <c r="I76" s="51"/>
      <c r="J76" s="57"/>
      <c r="K76" s="79" t="s">
        <v>105</v>
      </c>
      <c r="L76" s="87"/>
      <c r="M76" s="87"/>
    </row>
    <row r="77" spans="2:14" ht="18" customHeight="1" x14ac:dyDescent="0.15">
      <c r="B77" s="17"/>
      <c r="C77" s="18"/>
      <c r="D77" s="18"/>
      <c r="E77" s="12"/>
      <c r="F77" s="13"/>
      <c r="G77" s="31"/>
      <c r="H77" s="31"/>
      <c r="I77" s="49"/>
      <c r="J77" s="52"/>
      <c r="K77" s="79" t="s">
        <v>104</v>
      </c>
      <c r="L77" s="88"/>
      <c r="M77" s="88"/>
    </row>
    <row r="78" spans="2:14" ht="18" customHeight="1" x14ac:dyDescent="0.15">
      <c r="B78" s="24"/>
      <c r="C78" s="13"/>
      <c r="D78" s="13"/>
      <c r="E78" s="20"/>
      <c r="F78" s="37"/>
      <c r="G78" s="119" t="s">
        <v>56</v>
      </c>
      <c r="H78" s="119"/>
      <c r="I78" s="15"/>
      <c r="J78" s="16"/>
      <c r="K78" s="70" t="s">
        <v>127</v>
      </c>
      <c r="L78" s="99"/>
      <c r="M78" s="89"/>
    </row>
    <row r="79" spans="2:14" ht="18" customHeight="1" x14ac:dyDescent="0.15">
      <c r="B79" s="129" t="s">
        <v>57</v>
      </c>
      <c r="C79" s="130"/>
      <c r="D79" s="130"/>
      <c r="E79" s="7"/>
      <c r="F79" s="7"/>
      <c r="G79" s="7"/>
      <c r="H79" s="7"/>
      <c r="I79" s="7"/>
      <c r="J79" s="7"/>
      <c r="K79" s="7"/>
      <c r="L79" s="7"/>
      <c r="M79" s="7"/>
      <c r="N79" s="17"/>
    </row>
    <row r="80" spans="2:14" ht="14.1" customHeight="1" x14ac:dyDescent="0.15">
      <c r="B80" s="58"/>
      <c r="C80" s="59" t="s">
        <v>58</v>
      </c>
      <c r="D80" s="60"/>
      <c r="E80" s="59"/>
      <c r="F80" s="59"/>
      <c r="G80" s="59"/>
      <c r="H80" s="59"/>
      <c r="I80" s="59"/>
      <c r="J80" s="59"/>
      <c r="K80" s="59"/>
      <c r="L80" s="59"/>
      <c r="M80" s="59"/>
      <c r="N80" s="61"/>
    </row>
    <row r="81" spans="2:14" ht="14.1" customHeight="1" x14ac:dyDescent="0.15">
      <c r="B81" s="58"/>
      <c r="C81" s="59" t="s">
        <v>59</v>
      </c>
      <c r="D81" s="60"/>
      <c r="E81" s="59"/>
      <c r="F81" s="59"/>
      <c r="G81" s="59"/>
      <c r="H81" s="59"/>
      <c r="I81" s="59"/>
      <c r="J81" s="59"/>
      <c r="K81" s="59"/>
      <c r="L81" s="59"/>
      <c r="M81" s="59"/>
      <c r="N81" s="61"/>
    </row>
    <row r="82" spans="2:14" ht="14.1" customHeight="1" x14ac:dyDescent="0.15">
      <c r="B82" s="58"/>
      <c r="C82" s="59" t="s">
        <v>60</v>
      </c>
      <c r="D82" s="60"/>
      <c r="E82" s="59"/>
      <c r="F82" s="59"/>
      <c r="G82" s="59"/>
      <c r="H82" s="59"/>
      <c r="I82" s="59"/>
      <c r="J82" s="59"/>
      <c r="K82" s="59"/>
      <c r="L82" s="59"/>
      <c r="M82" s="59"/>
      <c r="N82" s="61"/>
    </row>
    <row r="83" spans="2:14" ht="14.1" customHeight="1" x14ac:dyDescent="0.15">
      <c r="B83" s="58"/>
      <c r="C83" s="59" t="s">
        <v>86</v>
      </c>
      <c r="D83" s="60"/>
      <c r="E83" s="59"/>
      <c r="F83" s="59"/>
      <c r="G83" s="59"/>
      <c r="H83" s="59"/>
      <c r="I83" s="59"/>
      <c r="J83" s="59"/>
      <c r="K83" s="59"/>
      <c r="L83" s="59"/>
      <c r="M83" s="59"/>
      <c r="N83" s="61"/>
    </row>
    <row r="84" spans="2:14" ht="14.1" customHeight="1" x14ac:dyDescent="0.15">
      <c r="B84" s="58"/>
      <c r="C84" s="59" t="s">
        <v>106</v>
      </c>
      <c r="D84" s="60"/>
      <c r="E84" s="59"/>
      <c r="F84" s="59"/>
      <c r="G84" s="59"/>
      <c r="H84" s="59"/>
      <c r="I84" s="59"/>
      <c r="J84" s="59"/>
      <c r="K84" s="59"/>
      <c r="L84" s="59"/>
      <c r="M84" s="59"/>
      <c r="N84" s="61"/>
    </row>
    <row r="85" spans="2:14" ht="14.1" customHeight="1" x14ac:dyDescent="0.15">
      <c r="B85" s="61"/>
      <c r="C85" s="59" t="s">
        <v>85</v>
      </c>
      <c r="D85" s="59"/>
      <c r="E85" s="59"/>
      <c r="F85" s="59"/>
      <c r="G85" s="59"/>
      <c r="H85" s="59"/>
      <c r="I85" s="59"/>
      <c r="J85" s="59"/>
      <c r="K85" s="59"/>
      <c r="L85" s="59"/>
      <c r="M85" s="59"/>
      <c r="N85" s="61"/>
    </row>
    <row r="86" spans="2:14" ht="14.1" customHeight="1" x14ac:dyDescent="0.15">
      <c r="B86" s="61"/>
      <c r="C86" s="59" t="s">
        <v>84</v>
      </c>
      <c r="D86" s="59"/>
      <c r="E86" s="59"/>
      <c r="F86" s="59"/>
      <c r="G86" s="59"/>
      <c r="H86" s="59"/>
      <c r="I86" s="59"/>
      <c r="J86" s="59"/>
      <c r="K86" s="59"/>
      <c r="L86" s="59"/>
      <c r="M86" s="59"/>
      <c r="N86" s="61"/>
    </row>
    <row r="87" spans="2:14" ht="14.1" customHeight="1" x14ac:dyDescent="0.15">
      <c r="B87" s="61"/>
      <c r="C87" s="59" t="s">
        <v>81</v>
      </c>
      <c r="D87" s="59"/>
      <c r="E87" s="59"/>
      <c r="F87" s="59"/>
      <c r="G87" s="59"/>
      <c r="H87" s="59"/>
      <c r="I87" s="59"/>
      <c r="J87" s="59"/>
      <c r="K87" s="59"/>
      <c r="L87" s="59"/>
      <c r="M87" s="59"/>
      <c r="N87" s="61"/>
    </row>
    <row r="88" spans="2:14" ht="14.1" customHeight="1" x14ac:dyDescent="0.15">
      <c r="B88" s="61"/>
      <c r="C88" s="59" t="s">
        <v>82</v>
      </c>
      <c r="D88" s="59"/>
      <c r="E88" s="59"/>
      <c r="F88" s="59"/>
      <c r="G88" s="59"/>
      <c r="H88" s="59"/>
      <c r="I88" s="59"/>
      <c r="J88" s="59"/>
      <c r="K88" s="59"/>
      <c r="L88" s="59"/>
      <c r="M88" s="59"/>
      <c r="N88" s="61"/>
    </row>
    <row r="89" spans="2:14" ht="14.1" customHeight="1" x14ac:dyDescent="0.15">
      <c r="B89" s="61"/>
      <c r="C89" s="59" t="s">
        <v>107</v>
      </c>
      <c r="D89" s="59"/>
      <c r="E89" s="59"/>
      <c r="F89" s="59"/>
      <c r="G89" s="59"/>
      <c r="H89" s="59"/>
      <c r="I89" s="59"/>
      <c r="J89" s="59"/>
      <c r="K89" s="59"/>
      <c r="L89" s="59"/>
      <c r="M89" s="59"/>
      <c r="N89" s="61"/>
    </row>
    <row r="90" spans="2:14" ht="14.1" customHeight="1" x14ac:dyDescent="0.15">
      <c r="B90" s="61"/>
      <c r="C90" s="59" t="s">
        <v>87</v>
      </c>
      <c r="D90" s="59"/>
      <c r="E90" s="59"/>
      <c r="F90" s="59"/>
      <c r="G90" s="59"/>
      <c r="H90" s="59"/>
      <c r="I90" s="59"/>
      <c r="J90" s="59"/>
      <c r="K90" s="59"/>
      <c r="L90" s="59"/>
      <c r="M90" s="59"/>
      <c r="N90" s="61"/>
    </row>
    <row r="91" spans="2:14" ht="14.1" customHeight="1" x14ac:dyDescent="0.15">
      <c r="B91" s="61"/>
      <c r="C91" s="59" t="s">
        <v>88</v>
      </c>
      <c r="D91" s="59"/>
      <c r="E91" s="59"/>
      <c r="F91" s="59"/>
      <c r="G91" s="59"/>
      <c r="H91" s="59"/>
      <c r="I91" s="59"/>
      <c r="J91" s="59"/>
      <c r="K91" s="59"/>
      <c r="L91" s="59"/>
      <c r="M91" s="59"/>
      <c r="N91" s="61"/>
    </row>
    <row r="92" spans="2:14" ht="14.1" customHeight="1" x14ac:dyDescent="0.15">
      <c r="B92" s="61"/>
      <c r="C92" s="59" t="s">
        <v>89</v>
      </c>
      <c r="D92" s="59"/>
      <c r="E92" s="59"/>
      <c r="F92" s="59"/>
      <c r="G92" s="59"/>
      <c r="H92" s="59"/>
      <c r="I92" s="59"/>
      <c r="J92" s="59"/>
      <c r="K92" s="59"/>
      <c r="L92" s="59"/>
      <c r="M92" s="59"/>
      <c r="N92" s="61"/>
    </row>
    <row r="93" spans="2:14" ht="14.1" customHeight="1" x14ac:dyDescent="0.15">
      <c r="B93" s="61"/>
      <c r="C93" s="59" t="s">
        <v>90</v>
      </c>
      <c r="D93" s="59"/>
      <c r="E93" s="59"/>
      <c r="F93" s="59"/>
      <c r="G93" s="59"/>
      <c r="H93" s="59"/>
      <c r="I93" s="59"/>
      <c r="J93" s="59"/>
      <c r="K93" s="59"/>
      <c r="L93" s="59"/>
      <c r="M93" s="59"/>
      <c r="N93" s="61"/>
    </row>
    <row r="94" spans="2:14" ht="18" customHeight="1" x14ac:dyDescent="0.15">
      <c r="B94" s="61"/>
      <c r="C94" s="59" t="s">
        <v>108</v>
      </c>
      <c r="D94" s="59"/>
      <c r="E94" s="59"/>
      <c r="F94" s="59"/>
      <c r="G94" s="59"/>
      <c r="H94" s="59"/>
      <c r="I94" s="59"/>
      <c r="J94" s="59"/>
      <c r="K94" s="59"/>
      <c r="L94" s="59"/>
      <c r="M94" s="59"/>
      <c r="N94" s="61"/>
    </row>
    <row r="95" spans="2:14" x14ac:dyDescent="0.15">
      <c r="B95" s="61"/>
      <c r="C95" s="59" t="s">
        <v>109</v>
      </c>
      <c r="D95" s="59"/>
      <c r="E95" s="59"/>
      <c r="F95" s="59"/>
      <c r="G95" s="59"/>
      <c r="H95" s="59"/>
      <c r="I95" s="59"/>
      <c r="J95" s="59"/>
      <c r="K95" s="59"/>
      <c r="L95" s="59"/>
      <c r="M95" s="59"/>
      <c r="N95" s="61"/>
    </row>
    <row r="96" spans="2:14" x14ac:dyDescent="0.15">
      <c r="B96" s="61"/>
      <c r="C96" s="59" t="s">
        <v>91</v>
      </c>
      <c r="D96" s="59"/>
      <c r="E96" s="59"/>
      <c r="F96" s="59"/>
      <c r="G96" s="59"/>
      <c r="H96" s="59"/>
      <c r="I96" s="59"/>
      <c r="J96" s="59"/>
      <c r="K96" s="59"/>
      <c r="L96" s="59"/>
      <c r="M96" s="59"/>
      <c r="N96" s="61"/>
    </row>
    <row r="97" spans="2:14" ht="14.1" customHeight="1" x14ac:dyDescent="0.15">
      <c r="B97" s="61"/>
      <c r="C97" s="59" t="s">
        <v>83</v>
      </c>
      <c r="D97" s="59"/>
      <c r="E97" s="59"/>
      <c r="F97" s="59"/>
      <c r="G97" s="59"/>
      <c r="H97" s="59"/>
      <c r="I97" s="59"/>
      <c r="J97" s="59"/>
      <c r="K97" s="59"/>
      <c r="L97" s="59"/>
      <c r="M97" s="59"/>
      <c r="N97" s="61"/>
    </row>
    <row r="98" spans="2:14" x14ac:dyDescent="0.15">
      <c r="B98" s="96"/>
      <c r="C98" s="59" t="s">
        <v>92</v>
      </c>
      <c r="N98" s="96"/>
    </row>
    <row r="99" spans="2:14" x14ac:dyDescent="0.15">
      <c r="B99" s="61"/>
      <c r="C99" s="59" t="s">
        <v>69</v>
      </c>
      <c r="D99" s="59"/>
      <c r="E99" s="59"/>
      <c r="F99" s="59"/>
      <c r="G99" s="59"/>
      <c r="H99" s="59"/>
      <c r="I99" s="59"/>
      <c r="J99" s="59"/>
      <c r="K99" s="59"/>
      <c r="L99" s="59"/>
      <c r="M99" s="59"/>
      <c r="N99" s="61"/>
    </row>
    <row r="100" spans="2:14" x14ac:dyDescent="0.15">
      <c r="B100" s="61"/>
      <c r="C100" s="59" t="s">
        <v>61</v>
      </c>
      <c r="D100" s="59"/>
      <c r="E100" s="59"/>
      <c r="F100" s="59"/>
      <c r="G100" s="59"/>
      <c r="H100" s="59"/>
      <c r="I100" s="59"/>
      <c r="J100" s="59"/>
      <c r="K100" s="59"/>
      <c r="L100" s="59"/>
      <c r="M100" s="59"/>
      <c r="N100" s="61"/>
    </row>
    <row r="101" spans="2:14" x14ac:dyDescent="0.15">
      <c r="B101" s="96"/>
      <c r="C101" s="59" t="s">
        <v>93</v>
      </c>
      <c r="N101" s="96"/>
    </row>
    <row r="102" spans="2:14" x14ac:dyDescent="0.15">
      <c r="B102" s="96"/>
      <c r="C102" s="59" t="s">
        <v>116</v>
      </c>
      <c r="N102" s="96"/>
    </row>
    <row r="103" spans="2:14" ht="14.25" thickBot="1" x14ac:dyDescent="0.2">
      <c r="B103" s="97"/>
      <c r="C103" s="80" t="s">
        <v>94</v>
      </c>
      <c r="D103" s="98"/>
      <c r="E103" s="98"/>
      <c r="F103" s="98"/>
      <c r="G103" s="98"/>
      <c r="H103" s="98"/>
      <c r="I103" s="98"/>
      <c r="J103" s="98"/>
      <c r="K103" s="98"/>
      <c r="L103" s="98"/>
      <c r="M103" s="98"/>
      <c r="N103" s="96"/>
    </row>
  </sheetData>
  <mergeCells count="27">
    <mergeCell ref="D4:G4"/>
    <mergeCell ref="D5:G5"/>
    <mergeCell ref="D6:G6"/>
    <mergeCell ref="D7:F7"/>
    <mergeCell ref="D8:F8"/>
    <mergeCell ref="B60:D60"/>
    <mergeCell ref="G60:H60"/>
    <mergeCell ref="G61:H61"/>
    <mergeCell ref="G62:H62"/>
    <mergeCell ref="D9:F9"/>
    <mergeCell ref="G10:H10"/>
    <mergeCell ref="C50:D50"/>
    <mergeCell ref="D57:G57"/>
    <mergeCell ref="D58:G58"/>
    <mergeCell ref="B59:I59"/>
    <mergeCell ref="B79:D79"/>
    <mergeCell ref="G67:H67"/>
    <mergeCell ref="G68:H68"/>
    <mergeCell ref="B69:D69"/>
    <mergeCell ref="G69:H69"/>
    <mergeCell ref="G71:H71"/>
    <mergeCell ref="G74:H74"/>
    <mergeCell ref="G63:H63"/>
    <mergeCell ref="G64:H64"/>
    <mergeCell ref="G65:H65"/>
    <mergeCell ref="G78:H78"/>
    <mergeCell ref="G66:H66"/>
  </mergeCells>
  <phoneticPr fontId="23"/>
  <conditionalFormatting sqref="N11:N52">
    <cfRule type="expression" dxfId="9" priority="1"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5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193F7-57D0-489B-97A8-E42BF1FDC058}">
  <sheetPr>
    <tabColor rgb="FFC00000"/>
  </sheetPr>
  <dimension ref="B1:R105"/>
  <sheetViews>
    <sheetView view="pageBreakPreview" zoomScale="75" zoomScaleNormal="75" zoomScaleSheetLayoutView="75" workbookViewId="0">
      <pane ySplit="10" topLeftCell="A11" activePane="bottomLeft" state="frozen"/>
      <selection activeCell="H21" sqref="H21"/>
      <selection pane="bottomLeft" activeCell="K24" sqref="K24"/>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301</v>
      </c>
      <c r="L5" s="105" t="str">
        <f>K5</f>
        <v>2023.10.24</v>
      </c>
      <c r="M5" s="106" t="str">
        <f>K5</f>
        <v>2023.10.24</v>
      </c>
    </row>
    <row r="6" spans="2:18" ht="18" customHeight="1" x14ac:dyDescent="0.15">
      <c r="B6" s="4"/>
      <c r="C6" s="37"/>
      <c r="D6" s="119" t="s">
        <v>3</v>
      </c>
      <c r="E6" s="119"/>
      <c r="F6" s="119"/>
      <c r="G6" s="119"/>
      <c r="H6" s="37"/>
      <c r="I6" s="37"/>
      <c r="J6" s="5"/>
      <c r="K6" s="100">
        <v>0.375</v>
      </c>
      <c r="L6" s="101">
        <v>0.42222222222222222</v>
      </c>
      <c r="M6" s="102">
        <v>0.39583333333333331</v>
      </c>
    </row>
    <row r="7" spans="2:18" ht="18" customHeight="1" x14ac:dyDescent="0.15">
      <c r="B7" s="4"/>
      <c r="C7" s="37"/>
      <c r="D7" s="119" t="s">
        <v>4</v>
      </c>
      <c r="E7" s="122"/>
      <c r="F7" s="122"/>
      <c r="G7" s="25" t="s">
        <v>5</v>
      </c>
      <c r="H7" s="37"/>
      <c r="I7" s="37"/>
      <c r="J7" s="5"/>
      <c r="K7" s="103" t="s">
        <v>219</v>
      </c>
      <c r="L7" s="103" t="s">
        <v>218</v>
      </c>
      <c r="M7" s="104" t="s">
        <v>300</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9" customHeight="1" x14ac:dyDescent="0.15">
      <c r="B11" s="30">
        <v>1</v>
      </c>
      <c r="C11" s="32" t="s">
        <v>62</v>
      </c>
      <c r="D11" s="32" t="s">
        <v>13</v>
      </c>
      <c r="E11" s="37"/>
      <c r="F11" s="37" t="s">
        <v>162</v>
      </c>
      <c r="G11" s="37"/>
      <c r="H11" s="37"/>
      <c r="I11" s="37"/>
      <c r="J11" s="37"/>
      <c r="K11" s="62" t="s">
        <v>118</v>
      </c>
      <c r="L11" s="62" t="s">
        <v>130</v>
      </c>
      <c r="M11" s="63" t="s">
        <v>118</v>
      </c>
      <c r="O11" t="s">
        <v>14</v>
      </c>
      <c r="P11">
        <f t="shared" ref="P11:R15" si="0">IF(K11="＋",0,IF(K11="(＋)",0,ABS(K11)))</f>
        <v>0</v>
      </c>
      <c r="Q11">
        <f t="shared" si="0"/>
        <v>5</v>
      </c>
      <c r="R11">
        <f t="shared" si="0"/>
        <v>0</v>
      </c>
    </row>
    <row r="12" spans="2:18" ht="13.5" customHeight="1" x14ac:dyDescent="0.15">
      <c r="B12" s="30">
        <f t="shared" ref="B12:B54" si="1">B11+1</f>
        <v>2</v>
      </c>
      <c r="C12" s="35"/>
      <c r="D12" s="33"/>
      <c r="E12" s="37"/>
      <c r="F12" s="37" t="s">
        <v>164</v>
      </c>
      <c r="G12" s="37"/>
      <c r="H12" s="37"/>
      <c r="I12" s="37"/>
      <c r="J12" s="37"/>
      <c r="K12" s="62" t="s">
        <v>118</v>
      </c>
      <c r="L12" s="117" t="s">
        <v>118</v>
      </c>
      <c r="M12" s="63" t="s">
        <v>118</v>
      </c>
      <c r="O12" s="95" t="s">
        <v>165</v>
      </c>
      <c r="P12">
        <f t="shared" si="0"/>
        <v>0</v>
      </c>
      <c r="Q12">
        <f t="shared" si="0"/>
        <v>0</v>
      </c>
      <c r="R12">
        <f t="shared" si="0"/>
        <v>0</v>
      </c>
    </row>
    <row r="13" spans="2:18" ht="13.9" customHeight="1" x14ac:dyDescent="0.15">
      <c r="B13" s="30">
        <f t="shared" si="1"/>
        <v>3</v>
      </c>
      <c r="C13" s="35"/>
      <c r="D13" s="33"/>
      <c r="E13" s="37"/>
      <c r="F13" s="37" t="s">
        <v>131</v>
      </c>
      <c r="G13" s="37"/>
      <c r="H13" s="37"/>
      <c r="I13" s="37"/>
      <c r="J13" s="37"/>
      <c r="K13" s="62"/>
      <c r="L13" s="62"/>
      <c r="M13" s="63" t="s">
        <v>130</v>
      </c>
      <c r="O13" s="116" t="s">
        <v>132</v>
      </c>
      <c r="P13">
        <f t="shared" si="0"/>
        <v>0</v>
      </c>
      <c r="Q13">
        <f t="shared" si="0"/>
        <v>0</v>
      </c>
      <c r="R13">
        <f t="shared" si="0"/>
        <v>5</v>
      </c>
    </row>
    <row r="14" spans="2:18" ht="13.5" customHeight="1" x14ac:dyDescent="0.15">
      <c r="B14" s="30">
        <f t="shared" si="1"/>
        <v>4</v>
      </c>
      <c r="C14" s="35"/>
      <c r="D14" s="33"/>
      <c r="E14" s="37"/>
      <c r="F14" s="37" t="s">
        <v>95</v>
      </c>
      <c r="G14" s="37"/>
      <c r="H14" s="37"/>
      <c r="I14" s="37"/>
      <c r="J14" s="37"/>
      <c r="K14" s="62" t="s">
        <v>130</v>
      </c>
      <c r="L14" s="62"/>
      <c r="M14" s="63"/>
      <c r="O14" t="s">
        <v>14</v>
      </c>
      <c r="P14">
        <f t="shared" si="0"/>
        <v>5</v>
      </c>
      <c r="Q14">
        <f t="shared" si="0"/>
        <v>0</v>
      </c>
      <c r="R14">
        <f t="shared" si="0"/>
        <v>0</v>
      </c>
    </row>
    <row r="15" spans="2:18" ht="13.9" customHeight="1" x14ac:dyDescent="0.15">
      <c r="B15" s="30">
        <f t="shared" si="1"/>
        <v>5</v>
      </c>
      <c r="C15" s="35"/>
      <c r="D15" s="33"/>
      <c r="E15" s="37"/>
      <c r="F15" s="37" t="s">
        <v>190</v>
      </c>
      <c r="G15" s="37"/>
      <c r="H15" s="37"/>
      <c r="I15" s="37"/>
      <c r="J15" s="37"/>
      <c r="K15" s="62" t="s">
        <v>185</v>
      </c>
      <c r="L15" s="62"/>
      <c r="M15" s="63" t="s">
        <v>220</v>
      </c>
      <c r="O15" t="s">
        <v>14</v>
      </c>
      <c r="P15">
        <f t="shared" si="0"/>
        <v>15</v>
      </c>
      <c r="Q15">
        <f t="shared" si="0"/>
        <v>0</v>
      </c>
      <c r="R15">
        <f t="shared" si="0"/>
        <v>35</v>
      </c>
    </row>
    <row r="16" spans="2:18" ht="13.5" customHeight="1" x14ac:dyDescent="0.15">
      <c r="B16" s="30">
        <f t="shared" si="1"/>
        <v>6</v>
      </c>
      <c r="C16" s="32" t="s">
        <v>21</v>
      </c>
      <c r="D16" s="32" t="s">
        <v>22</v>
      </c>
      <c r="E16" s="37"/>
      <c r="F16" s="37" t="s">
        <v>96</v>
      </c>
      <c r="G16" s="37"/>
      <c r="H16" s="37"/>
      <c r="I16" s="37"/>
      <c r="J16" s="37"/>
      <c r="K16" s="64">
        <v>105</v>
      </c>
      <c r="L16" s="69">
        <v>180</v>
      </c>
      <c r="M16" s="65">
        <v>425</v>
      </c>
    </row>
    <row r="17" spans="2:17" ht="13.5" customHeight="1" x14ac:dyDescent="0.15">
      <c r="B17" s="30">
        <f t="shared" si="1"/>
        <v>7</v>
      </c>
      <c r="C17" s="32" t="s">
        <v>23</v>
      </c>
      <c r="D17" s="32" t="s">
        <v>24</v>
      </c>
      <c r="E17" s="37"/>
      <c r="F17" s="37" t="s">
        <v>134</v>
      </c>
      <c r="G17" s="37"/>
      <c r="H17" s="37"/>
      <c r="I17" s="37"/>
      <c r="J17" s="37"/>
      <c r="K17" s="64">
        <v>1</v>
      </c>
      <c r="L17" s="69">
        <v>4</v>
      </c>
      <c r="M17" s="65">
        <v>1</v>
      </c>
    </row>
    <row r="18" spans="2:17" ht="13.9" customHeight="1" x14ac:dyDescent="0.15">
      <c r="B18" s="30">
        <f t="shared" si="1"/>
        <v>8</v>
      </c>
      <c r="C18" s="33"/>
      <c r="D18" s="33"/>
      <c r="E18" s="37"/>
      <c r="F18" s="37" t="s">
        <v>112</v>
      </c>
      <c r="G18" s="37"/>
      <c r="H18" s="37"/>
      <c r="I18" s="37"/>
      <c r="J18" s="37"/>
      <c r="K18" s="64"/>
      <c r="L18" s="64">
        <v>30</v>
      </c>
      <c r="M18" s="65">
        <v>40</v>
      </c>
    </row>
    <row r="19" spans="2:17" ht="13.9" customHeight="1" x14ac:dyDescent="0.15">
      <c r="B19" s="30">
        <f t="shared" si="1"/>
        <v>9</v>
      </c>
      <c r="C19" s="32" t="s">
        <v>63</v>
      </c>
      <c r="D19" s="32" t="s">
        <v>15</v>
      </c>
      <c r="E19" s="37"/>
      <c r="F19" s="37" t="s">
        <v>299</v>
      </c>
      <c r="G19" s="37"/>
      <c r="H19" s="37"/>
      <c r="I19" s="37"/>
      <c r="J19" s="37"/>
      <c r="K19" s="64"/>
      <c r="L19" s="64"/>
      <c r="M19" s="65" t="s">
        <v>119</v>
      </c>
    </row>
    <row r="20" spans="2:17" ht="13.9" customHeight="1" x14ac:dyDescent="0.15">
      <c r="B20" s="30">
        <f t="shared" si="1"/>
        <v>10</v>
      </c>
      <c r="C20" s="33"/>
      <c r="D20" s="40" t="s">
        <v>138</v>
      </c>
      <c r="E20" s="37"/>
      <c r="F20" s="37" t="s">
        <v>139</v>
      </c>
      <c r="G20" s="37"/>
      <c r="H20" s="37"/>
      <c r="I20" s="37"/>
      <c r="J20" s="37"/>
      <c r="K20" s="64"/>
      <c r="L20" s="64">
        <v>7</v>
      </c>
      <c r="M20" s="65">
        <v>16</v>
      </c>
      <c r="O20">
        <f>COUNTA(K20)</f>
        <v>0</v>
      </c>
      <c r="P20">
        <f>COUNTA(L20)</f>
        <v>1</v>
      </c>
      <c r="Q20">
        <f>COUNTA(M20)</f>
        <v>1</v>
      </c>
    </row>
    <row r="21" spans="2:17" ht="13.9" customHeight="1" x14ac:dyDescent="0.15">
      <c r="B21" s="30">
        <f t="shared" si="1"/>
        <v>11</v>
      </c>
      <c r="C21" s="33"/>
      <c r="D21" s="32" t="s">
        <v>16</v>
      </c>
      <c r="E21" s="37"/>
      <c r="F21" s="37" t="s">
        <v>140</v>
      </c>
      <c r="G21" s="37"/>
      <c r="H21" s="37"/>
      <c r="I21" s="37"/>
      <c r="J21" s="37"/>
      <c r="K21" s="64" t="s">
        <v>119</v>
      </c>
      <c r="L21" s="69"/>
      <c r="M21" s="65" t="s">
        <v>119</v>
      </c>
    </row>
    <row r="22" spans="2:17" ht="13.5" customHeight="1" x14ac:dyDescent="0.15">
      <c r="B22" s="30">
        <f t="shared" si="1"/>
        <v>12</v>
      </c>
      <c r="C22" s="33"/>
      <c r="D22" s="33"/>
      <c r="E22" s="37"/>
      <c r="F22" s="37" t="s">
        <v>99</v>
      </c>
      <c r="G22" s="37"/>
      <c r="H22" s="37"/>
      <c r="I22" s="37"/>
      <c r="J22" s="37"/>
      <c r="K22" s="64">
        <v>80</v>
      </c>
      <c r="L22" s="64">
        <v>50</v>
      </c>
      <c r="M22" s="65">
        <v>25</v>
      </c>
    </row>
    <row r="23" spans="2:17" ht="13.9" customHeight="1" x14ac:dyDescent="0.15">
      <c r="B23" s="30">
        <f t="shared" si="1"/>
        <v>13</v>
      </c>
      <c r="C23" s="33"/>
      <c r="D23" s="33"/>
      <c r="E23" s="37"/>
      <c r="F23" s="37" t="s">
        <v>142</v>
      </c>
      <c r="G23" s="37"/>
      <c r="H23" s="37"/>
      <c r="I23" s="37"/>
      <c r="J23" s="37"/>
      <c r="K23" s="64"/>
      <c r="L23" s="64" t="s">
        <v>119</v>
      </c>
      <c r="M23" s="65"/>
    </row>
    <row r="24" spans="2:17" ht="13.9" customHeight="1" x14ac:dyDescent="0.15">
      <c r="B24" s="30">
        <f t="shared" si="1"/>
        <v>14</v>
      </c>
      <c r="C24" s="33"/>
      <c r="D24" s="33"/>
      <c r="E24" s="37"/>
      <c r="F24" s="37" t="s">
        <v>205</v>
      </c>
      <c r="G24" s="37"/>
      <c r="H24" s="37"/>
      <c r="I24" s="37"/>
      <c r="J24" s="37"/>
      <c r="K24" s="64"/>
      <c r="L24" s="69"/>
      <c r="M24" s="65" t="s">
        <v>119</v>
      </c>
    </row>
    <row r="25" spans="2:17" ht="13.9" customHeight="1" x14ac:dyDescent="0.15">
      <c r="B25" s="30">
        <f t="shared" si="1"/>
        <v>15</v>
      </c>
      <c r="C25" s="33"/>
      <c r="D25" s="33"/>
      <c r="E25" s="37"/>
      <c r="F25" s="37" t="s">
        <v>17</v>
      </c>
      <c r="G25" s="37"/>
      <c r="H25" s="37"/>
      <c r="I25" s="37"/>
      <c r="J25" s="37"/>
      <c r="K25" s="64" t="s">
        <v>119</v>
      </c>
      <c r="L25" s="69"/>
      <c r="M25" s="65" t="s">
        <v>119</v>
      </c>
    </row>
    <row r="26" spans="2:17" ht="13.9" customHeight="1" x14ac:dyDescent="0.15">
      <c r="B26" s="30">
        <f t="shared" si="1"/>
        <v>16</v>
      </c>
      <c r="C26" s="33"/>
      <c r="D26" s="33"/>
      <c r="E26" s="37"/>
      <c r="F26" s="37" t="s">
        <v>122</v>
      </c>
      <c r="G26" s="37"/>
      <c r="H26" s="37"/>
      <c r="I26" s="37"/>
      <c r="J26" s="37"/>
      <c r="K26" s="64">
        <v>5</v>
      </c>
      <c r="L26" s="69" t="s">
        <v>119</v>
      </c>
      <c r="M26" s="65">
        <v>15</v>
      </c>
    </row>
    <row r="27" spans="2:17" ht="13.9" customHeight="1" x14ac:dyDescent="0.15">
      <c r="B27" s="30">
        <f t="shared" si="1"/>
        <v>17</v>
      </c>
      <c r="C27" s="33"/>
      <c r="D27" s="33"/>
      <c r="E27" s="37"/>
      <c r="F27" s="37" t="s">
        <v>64</v>
      </c>
      <c r="G27" s="37"/>
      <c r="H27" s="37"/>
      <c r="I27" s="37"/>
      <c r="J27" s="37"/>
      <c r="K27" s="64" t="s">
        <v>119</v>
      </c>
      <c r="L27" s="69">
        <v>10</v>
      </c>
      <c r="M27" s="65" t="s">
        <v>119</v>
      </c>
    </row>
    <row r="28" spans="2:17" ht="13.9" customHeight="1" x14ac:dyDescent="0.15">
      <c r="B28" s="30">
        <f t="shared" si="1"/>
        <v>18</v>
      </c>
      <c r="C28" s="33"/>
      <c r="D28" s="33"/>
      <c r="E28" s="37"/>
      <c r="F28" s="37" t="s">
        <v>100</v>
      </c>
      <c r="G28" s="37"/>
      <c r="H28" s="37"/>
      <c r="I28" s="37"/>
      <c r="J28" s="37"/>
      <c r="K28" s="64">
        <v>15</v>
      </c>
      <c r="L28" s="69"/>
      <c r="M28" s="65"/>
    </row>
    <row r="29" spans="2:17" ht="13.5" customHeight="1" x14ac:dyDescent="0.15">
      <c r="B29" s="30">
        <f t="shared" si="1"/>
        <v>19</v>
      </c>
      <c r="C29" s="33"/>
      <c r="D29" s="33"/>
      <c r="E29" s="37"/>
      <c r="F29" s="37" t="s">
        <v>249</v>
      </c>
      <c r="G29" s="37"/>
      <c r="H29" s="37"/>
      <c r="I29" s="37"/>
      <c r="J29" s="37"/>
      <c r="K29" s="64" t="s">
        <v>119</v>
      </c>
      <c r="L29" s="64"/>
      <c r="M29" s="65"/>
    </row>
    <row r="30" spans="2:17" ht="13.5" customHeight="1" x14ac:dyDescent="0.15">
      <c r="B30" s="30">
        <f t="shared" si="1"/>
        <v>20</v>
      </c>
      <c r="C30" s="33"/>
      <c r="D30" s="33"/>
      <c r="E30" s="37"/>
      <c r="F30" s="37" t="s">
        <v>18</v>
      </c>
      <c r="G30" s="37"/>
      <c r="H30" s="37"/>
      <c r="I30" s="37"/>
      <c r="J30" s="37"/>
      <c r="K30" s="64">
        <v>10</v>
      </c>
      <c r="L30" s="69">
        <v>20</v>
      </c>
      <c r="M30" s="65">
        <v>5</v>
      </c>
    </row>
    <row r="31" spans="2:17" ht="13.9" customHeight="1" x14ac:dyDescent="0.15">
      <c r="B31" s="30">
        <f t="shared" si="1"/>
        <v>21</v>
      </c>
      <c r="C31" s="33"/>
      <c r="D31" s="33"/>
      <c r="E31" s="37"/>
      <c r="F31" s="37" t="s">
        <v>19</v>
      </c>
      <c r="G31" s="37"/>
      <c r="H31" s="37"/>
      <c r="I31" s="37"/>
      <c r="J31" s="37"/>
      <c r="K31" s="64">
        <v>10</v>
      </c>
      <c r="L31" s="64">
        <v>15</v>
      </c>
      <c r="M31" s="65" t="s">
        <v>119</v>
      </c>
    </row>
    <row r="32" spans="2:17" ht="13.9" customHeight="1" x14ac:dyDescent="0.15">
      <c r="B32" s="30">
        <f t="shared" si="1"/>
        <v>22</v>
      </c>
      <c r="C32" s="32" t="s">
        <v>68</v>
      </c>
      <c r="D32" s="32" t="s">
        <v>65</v>
      </c>
      <c r="E32" s="37"/>
      <c r="F32" s="37" t="s">
        <v>206</v>
      </c>
      <c r="G32" s="37"/>
      <c r="H32" s="37"/>
      <c r="I32" s="37"/>
      <c r="J32" s="37"/>
      <c r="K32" s="64" t="s">
        <v>119</v>
      </c>
      <c r="L32" s="69"/>
      <c r="M32" s="65"/>
    </row>
    <row r="33" spans="2:17" ht="13.9" customHeight="1" x14ac:dyDescent="0.15">
      <c r="B33" s="30">
        <f t="shared" si="1"/>
        <v>23</v>
      </c>
      <c r="C33" s="33"/>
      <c r="D33" s="33"/>
      <c r="E33" s="37"/>
      <c r="F33" s="37" t="s">
        <v>117</v>
      </c>
      <c r="G33" s="37"/>
      <c r="H33" s="37"/>
      <c r="I33" s="37"/>
      <c r="J33" s="37"/>
      <c r="K33" s="64">
        <v>25</v>
      </c>
      <c r="L33" s="64">
        <v>15</v>
      </c>
      <c r="M33" s="65">
        <v>30</v>
      </c>
      <c r="O33">
        <f>COUNTA(K32:K33)</f>
        <v>2</v>
      </c>
      <c r="P33">
        <f>COUNTA(L32:L33)</f>
        <v>1</v>
      </c>
      <c r="Q33">
        <f>COUNTA(M32:M33)</f>
        <v>1</v>
      </c>
    </row>
    <row r="34" spans="2:17" ht="13.9" customHeight="1" x14ac:dyDescent="0.15">
      <c r="B34" s="30">
        <f t="shared" si="1"/>
        <v>24</v>
      </c>
      <c r="C34" s="32" t="s">
        <v>66</v>
      </c>
      <c r="D34" s="32" t="s">
        <v>25</v>
      </c>
      <c r="E34" s="37"/>
      <c r="F34" s="37" t="s">
        <v>143</v>
      </c>
      <c r="G34" s="37"/>
      <c r="H34" s="37"/>
      <c r="I34" s="37"/>
      <c r="J34" s="37"/>
      <c r="K34" s="64">
        <v>40</v>
      </c>
      <c r="L34" s="64"/>
      <c r="M34" s="65">
        <v>40</v>
      </c>
    </row>
    <row r="35" spans="2:17" ht="13.5" customHeight="1" x14ac:dyDescent="0.15">
      <c r="B35" s="30">
        <f t="shared" si="1"/>
        <v>25</v>
      </c>
      <c r="C35" s="33"/>
      <c r="D35" s="33"/>
      <c r="E35" s="37"/>
      <c r="F35" s="37" t="s">
        <v>144</v>
      </c>
      <c r="G35" s="37"/>
      <c r="H35" s="37"/>
      <c r="I35" s="37"/>
      <c r="J35" s="37"/>
      <c r="K35" s="64"/>
      <c r="L35" s="69">
        <v>5</v>
      </c>
      <c r="M35" s="65"/>
    </row>
    <row r="36" spans="2:17" ht="13.9" customHeight="1" x14ac:dyDescent="0.15">
      <c r="B36" s="30">
        <f t="shared" si="1"/>
        <v>26</v>
      </c>
      <c r="C36" s="33"/>
      <c r="D36" s="33"/>
      <c r="E36" s="37"/>
      <c r="F36" s="37" t="s">
        <v>80</v>
      </c>
      <c r="G36" s="37"/>
      <c r="H36" s="37"/>
      <c r="I36" s="37"/>
      <c r="J36" s="37"/>
      <c r="K36" s="64" t="s">
        <v>119</v>
      </c>
      <c r="L36" s="69" t="s">
        <v>119</v>
      </c>
      <c r="M36" s="65" t="s">
        <v>119</v>
      </c>
    </row>
    <row r="37" spans="2:17" ht="13.9" customHeight="1" x14ac:dyDescent="0.15">
      <c r="B37" s="30">
        <f t="shared" si="1"/>
        <v>27</v>
      </c>
      <c r="C37" s="33"/>
      <c r="D37" s="33"/>
      <c r="E37" s="37"/>
      <c r="F37" s="37" t="s">
        <v>146</v>
      </c>
      <c r="G37" s="37"/>
      <c r="H37" s="37"/>
      <c r="I37" s="37"/>
      <c r="J37" s="37"/>
      <c r="K37" s="64" t="s">
        <v>119</v>
      </c>
      <c r="L37" s="64"/>
      <c r="M37" s="65" t="s">
        <v>119</v>
      </c>
    </row>
    <row r="38" spans="2:17" ht="13.9" customHeight="1" x14ac:dyDescent="0.15">
      <c r="B38" s="30">
        <f t="shared" si="1"/>
        <v>28</v>
      </c>
      <c r="C38" s="33"/>
      <c r="D38" s="33"/>
      <c r="E38" s="37"/>
      <c r="F38" s="37" t="s">
        <v>172</v>
      </c>
      <c r="G38" s="37"/>
      <c r="H38" s="37"/>
      <c r="I38" s="37"/>
      <c r="J38" s="37"/>
      <c r="K38" s="64" t="s">
        <v>119</v>
      </c>
      <c r="L38" s="69"/>
      <c r="M38" s="65"/>
    </row>
    <row r="39" spans="2:17" ht="13.9" customHeight="1" x14ac:dyDescent="0.15">
      <c r="B39" s="30">
        <f t="shared" si="1"/>
        <v>29</v>
      </c>
      <c r="C39" s="33"/>
      <c r="D39" s="33"/>
      <c r="E39" s="37"/>
      <c r="F39" s="37" t="s">
        <v>173</v>
      </c>
      <c r="G39" s="37"/>
      <c r="H39" s="37"/>
      <c r="I39" s="37"/>
      <c r="J39" s="37"/>
      <c r="K39" s="64" t="s">
        <v>119</v>
      </c>
      <c r="L39" s="69"/>
      <c r="M39" s="65"/>
    </row>
    <row r="40" spans="2:17" ht="13.5" customHeight="1" x14ac:dyDescent="0.15">
      <c r="B40" s="30">
        <f t="shared" si="1"/>
        <v>30</v>
      </c>
      <c r="C40" s="33"/>
      <c r="D40" s="33"/>
      <c r="E40" s="37"/>
      <c r="F40" s="37" t="s">
        <v>147</v>
      </c>
      <c r="G40" s="37"/>
      <c r="H40" s="37"/>
      <c r="I40" s="37"/>
      <c r="J40" s="37"/>
      <c r="K40" s="64" t="s">
        <v>119</v>
      </c>
      <c r="L40" s="64"/>
      <c r="M40" s="65"/>
    </row>
    <row r="41" spans="2:17" ht="13.5" customHeight="1" x14ac:dyDescent="0.15">
      <c r="B41" s="30">
        <f t="shared" si="1"/>
        <v>31</v>
      </c>
      <c r="C41" s="33"/>
      <c r="D41" s="33"/>
      <c r="E41" s="37"/>
      <c r="F41" s="37" t="s">
        <v>174</v>
      </c>
      <c r="G41" s="37"/>
      <c r="H41" s="37"/>
      <c r="I41" s="37"/>
      <c r="J41" s="37"/>
      <c r="K41" s="69" t="s">
        <v>119</v>
      </c>
      <c r="L41" s="64"/>
      <c r="M41" s="65">
        <v>30</v>
      </c>
    </row>
    <row r="42" spans="2:17" ht="13.9" customHeight="1" x14ac:dyDescent="0.15">
      <c r="B42" s="30">
        <f t="shared" si="1"/>
        <v>32</v>
      </c>
      <c r="C42" s="33"/>
      <c r="D42" s="33"/>
      <c r="E42" s="37"/>
      <c r="F42" s="37" t="s">
        <v>224</v>
      </c>
      <c r="G42" s="37"/>
      <c r="H42" s="37"/>
      <c r="I42" s="37"/>
      <c r="J42" s="37"/>
      <c r="K42" s="64" t="s">
        <v>119</v>
      </c>
      <c r="L42" s="69"/>
      <c r="M42" s="65"/>
    </row>
    <row r="43" spans="2:17" ht="13.9" customHeight="1" x14ac:dyDescent="0.15">
      <c r="B43" s="30">
        <f t="shared" si="1"/>
        <v>33</v>
      </c>
      <c r="C43" s="33"/>
      <c r="D43" s="33"/>
      <c r="E43" s="37"/>
      <c r="F43" s="37" t="s">
        <v>149</v>
      </c>
      <c r="G43" s="37"/>
      <c r="H43" s="37"/>
      <c r="I43" s="37"/>
      <c r="J43" s="37"/>
      <c r="K43" s="64"/>
      <c r="L43" s="64"/>
      <c r="M43" s="65" t="s">
        <v>119</v>
      </c>
    </row>
    <row r="44" spans="2:17" ht="13.9" customHeight="1" x14ac:dyDescent="0.15">
      <c r="B44" s="30">
        <f t="shared" si="1"/>
        <v>34</v>
      </c>
      <c r="C44" s="33"/>
      <c r="D44" s="33"/>
      <c r="E44" s="37"/>
      <c r="F44" s="37" t="s">
        <v>177</v>
      </c>
      <c r="G44" s="37"/>
      <c r="H44" s="37"/>
      <c r="I44" s="37"/>
      <c r="J44" s="37"/>
      <c r="K44" s="64" t="s">
        <v>119</v>
      </c>
      <c r="L44" s="69"/>
      <c r="M44" s="65" t="s">
        <v>119</v>
      </c>
    </row>
    <row r="45" spans="2:17" ht="13.9" customHeight="1" x14ac:dyDescent="0.15">
      <c r="B45" s="30">
        <f t="shared" si="1"/>
        <v>35</v>
      </c>
      <c r="C45" s="33"/>
      <c r="D45" s="33"/>
      <c r="E45" s="37"/>
      <c r="F45" s="37" t="s">
        <v>113</v>
      </c>
      <c r="G45" s="37"/>
      <c r="H45" s="37"/>
      <c r="I45" s="37"/>
      <c r="J45" s="37"/>
      <c r="K45" s="64">
        <v>30</v>
      </c>
      <c r="L45" s="69">
        <v>100</v>
      </c>
      <c r="M45" s="65">
        <v>40</v>
      </c>
    </row>
    <row r="46" spans="2:17" ht="13.9" customHeight="1" x14ac:dyDescent="0.15">
      <c r="B46" s="30">
        <f t="shared" si="1"/>
        <v>36</v>
      </c>
      <c r="C46" s="33"/>
      <c r="D46" s="33"/>
      <c r="E46" s="37"/>
      <c r="F46" s="37" t="s">
        <v>150</v>
      </c>
      <c r="G46" s="37"/>
      <c r="H46" s="37"/>
      <c r="I46" s="37"/>
      <c r="J46" s="37"/>
      <c r="K46" s="64" t="s">
        <v>119</v>
      </c>
      <c r="L46" s="69"/>
      <c r="M46" s="65"/>
    </row>
    <row r="47" spans="2:17" ht="13.9" customHeight="1" x14ac:dyDescent="0.15">
      <c r="B47" s="30">
        <f t="shared" si="1"/>
        <v>37</v>
      </c>
      <c r="C47" s="33"/>
      <c r="D47" s="33"/>
      <c r="E47" s="37"/>
      <c r="F47" s="37" t="s">
        <v>27</v>
      </c>
      <c r="G47" s="37"/>
      <c r="H47" s="37"/>
      <c r="I47" s="37"/>
      <c r="J47" s="37"/>
      <c r="K47" s="64">
        <v>70</v>
      </c>
      <c r="L47" s="69">
        <v>55</v>
      </c>
      <c r="M47" s="65">
        <v>25</v>
      </c>
    </row>
    <row r="48" spans="2:17" ht="13.5" customHeight="1" x14ac:dyDescent="0.15">
      <c r="B48" s="30">
        <f t="shared" si="1"/>
        <v>38</v>
      </c>
      <c r="C48" s="32" t="s">
        <v>31</v>
      </c>
      <c r="D48" s="32" t="s">
        <v>32</v>
      </c>
      <c r="E48" s="37"/>
      <c r="F48" s="37" t="s">
        <v>125</v>
      </c>
      <c r="G48" s="37"/>
      <c r="H48" s="37"/>
      <c r="I48" s="37"/>
      <c r="J48" s="37"/>
      <c r="K48" s="64"/>
      <c r="L48" s="69" t="s">
        <v>119</v>
      </c>
      <c r="M48" s="65"/>
    </row>
    <row r="49" spans="2:17" ht="13.5" customHeight="1" x14ac:dyDescent="0.15">
      <c r="B49" s="30">
        <f t="shared" si="1"/>
        <v>39</v>
      </c>
      <c r="C49" s="33"/>
      <c r="D49" s="33"/>
      <c r="E49" s="37"/>
      <c r="F49" s="37" t="s">
        <v>126</v>
      </c>
      <c r="G49" s="37"/>
      <c r="H49" s="37"/>
      <c r="I49" s="37"/>
      <c r="J49" s="37"/>
      <c r="K49" s="64">
        <v>1</v>
      </c>
      <c r="L49" s="69" t="s">
        <v>119</v>
      </c>
      <c r="M49" s="65"/>
    </row>
    <row r="50" spans="2:17" ht="13.9" customHeight="1" x14ac:dyDescent="0.15">
      <c r="B50" s="30">
        <f t="shared" si="1"/>
        <v>40</v>
      </c>
      <c r="C50" s="32" t="s">
        <v>33</v>
      </c>
      <c r="D50" s="32" t="s">
        <v>35</v>
      </c>
      <c r="E50" s="37"/>
      <c r="F50" s="37" t="s">
        <v>211</v>
      </c>
      <c r="G50" s="37"/>
      <c r="H50" s="37"/>
      <c r="I50" s="37"/>
      <c r="J50" s="37"/>
      <c r="K50" s="64"/>
      <c r="L50" s="69">
        <v>1</v>
      </c>
      <c r="M50" s="65"/>
    </row>
    <row r="51" spans="2:17" ht="13.9" customHeight="1" x14ac:dyDescent="0.15">
      <c r="B51" s="30">
        <f t="shared" si="1"/>
        <v>41</v>
      </c>
      <c r="C51" s="34"/>
      <c r="D51" s="40" t="s">
        <v>37</v>
      </c>
      <c r="E51" s="37"/>
      <c r="F51" s="37" t="s">
        <v>38</v>
      </c>
      <c r="G51" s="37"/>
      <c r="H51" s="37"/>
      <c r="I51" s="37"/>
      <c r="J51" s="37"/>
      <c r="K51" s="64"/>
      <c r="L51" s="64" t="s">
        <v>119</v>
      </c>
      <c r="M51" s="65" t="s">
        <v>119</v>
      </c>
    </row>
    <row r="52" spans="2:17" ht="13.9" customHeight="1" x14ac:dyDescent="0.15">
      <c r="B52" s="30">
        <f t="shared" si="1"/>
        <v>42</v>
      </c>
      <c r="C52" s="124" t="s">
        <v>41</v>
      </c>
      <c r="D52" s="125"/>
      <c r="E52" s="37"/>
      <c r="F52" s="37" t="s">
        <v>42</v>
      </c>
      <c r="G52" s="37"/>
      <c r="H52" s="37"/>
      <c r="I52" s="37"/>
      <c r="J52" s="37"/>
      <c r="K52" s="64" t="s">
        <v>119</v>
      </c>
      <c r="L52" s="69"/>
      <c r="M52" s="65" t="s">
        <v>119</v>
      </c>
    </row>
    <row r="53" spans="2:17" ht="13.9" customHeight="1" x14ac:dyDescent="0.15">
      <c r="B53" s="30">
        <f t="shared" si="1"/>
        <v>43</v>
      </c>
      <c r="C53" s="35"/>
      <c r="D53" s="36"/>
      <c r="E53" s="37"/>
      <c r="F53" s="37" t="s">
        <v>43</v>
      </c>
      <c r="G53" s="37"/>
      <c r="H53" s="37"/>
      <c r="I53" s="37"/>
      <c r="J53" s="37"/>
      <c r="K53" s="64"/>
      <c r="L53" s="69">
        <v>10</v>
      </c>
      <c r="M53" s="65" t="s">
        <v>119</v>
      </c>
    </row>
    <row r="54" spans="2:17" ht="13.5" customHeight="1" thickBot="1" x14ac:dyDescent="0.2">
      <c r="B54" s="30">
        <f t="shared" si="1"/>
        <v>44</v>
      </c>
      <c r="C54" s="35"/>
      <c r="D54" s="36"/>
      <c r="E54" s="37"/>
      <c r="F54" s="37" t="s">
        <v>44</v>
      </c>
      <c r="G54" s="37"/>
      <c r="H54" s="37"/>
      <c r="I54" s="37"/>
      <c r="J54" s="37"/>
      <c r="K54" s="64"/>
      <c r="L54" s="69">
        <v>10</v>
      </c>
      <c r="M54" s="65">
        <v>10</v>
      </c>
    </row>
    <row r="55" spans="2:17" ht="13.9" customHeight="1" x14ac:dyDescent="0.15">
      <c r="B55" s="66"/>
      <c r="C55" s="67"/>
      <c r="D55" s="67"/>
      <c r="E55" s="68"/>
      <c r="F55" s="68"/>
      <c r="G55" s="68"/>
      <c r="H55" s="68"/>
      <c r="I55" s="68"/>
      <c r="J55" s="68"/>
      <c r="K55" s="68"/>
      <c r="L55" s="68"/>
      <c r="M55" s="68"/>
      <c r="O55">
        <f>COUNTA(K$11:K$54)</f>
        <v>31</v>
      </c>
      <c r="P55">
        <f>COUNTA(L$11:L$54)</f>
        <v>23</v>
      </c>
      <c r="Q55">
        <f>COUNTA(M$11:M$54)</f>
        <v>30</v>
      </c>
    </row>
    <row r="56" spans="2:17" ht="18" customHeight="1" x14ac:dyDescent="0.15">
      <c r="O56" s="95">
        <f>SUM(K$16:K$54,P$11:P$15)</f>
        <v>412</v>
      </c>
      <c r="P56" s="95">
        <f>SUM(L$16:L$54,Q$11:Q$15)</f>
        <v>517</v>
      </c>
      <c r="Q56" s="95">
        <f>SUM(M$16:M$54,R$11:R$15)</f>
        <v>742</v>
      </c>
    </row>
    <row r="57" spans="2:17" ht="18" customHeight="1" x14ac:dyDescent="0.15">
      <c r="B57" s="18"/>
    </row>
    <row r="58" spans="2:17" ht="9" customHeight="1" thickBot="1" x14ac:dyDescent="0.2"/>
    <row r="59" spans="2:17" ht="18" customHeight="1" x14ac:dyDescent="0.15">
      <c r="B59" s="1"/>
      <c r="C59" s="2"/>
      <c r="D59" s="121" t="s">
        <v>1</v>
      </c>
      <c r="E59" s="121"/>
      <c r="F59" s="121"/>
      <c r="G59" s="121"/>
      <c r="H59" s="2"/>
      <c r="I59" s="2"/>
      <c r="J59" s="3"/>
      <c r="K59" s="71" t="s">
        <v>70</v>
      </c>
      <c r="L59" s="81" t="s">
        <v>72</v>
      </c>
      <c r="M59" s="90" t="s">
        <v>73</v>
      </c>
    </row>
    <row r="60" spans="2:17" ht="18" customHeight="1" thickBot="1" x14ac:dyDescent="0.2">
      <c r="B60" s="6"/>
      <c r="C60" s="7"/>
      <c r="D60" s="126" t="s">
        <v>2</v>
      </c>
      <c r="E60" s="126"/>
      <c r="F60" s="126"/>
      <c r="G60" s="126"/>
      <c r="H60" s="7"/>
      <c r="I60" s="7"/>
      <c r="J60" s="8"/>
      <c r="K60" s="107" t="str">
        <f>K5</f>
        <v>2023.10.24</v>
      </c>
      <c r="L60" s="108" t="str">
        <f>K60</f>
        <v>2023.10.24</v>
      </c>
      <c r="M60" s="109" t="str">
        <f>K60</f>
        <v>2023.10.24</v>
      </c>
    </row>
    <row r="61" spans="2:17" ht="19.899999999999999" customHeight="1" thickTop="1" x14ac:dyDescent="0.15">
      <c r="B61" s="127" t="s">
        <v>46</v>
      </c>
      <c r="C61" s="128"/>
      <c r="D61" s="128"/>
      <c r="E61" s="128"/>
      <c r="F61" s="128"/>
      <c r="G61" s="128"/>
      <c r="H61" s="128"/>
      <c r="I61" s="128"/>
      <c r="J61" s="29"/>
      <c r="K61" s="75">
        <f>SUM(K62:K70)</f>
        <v>412</v>
      </c>
      <c r="L61" s="75">
        <f>SUM(L62:L70)</f>
        <v>517</v>
      </c>
      <c r="M61" s="93">
        <f>SUM(M62:M70)</f>
        <v>742</v>
      </c>
    </row>
    <row r="62" spans="2:17" ht="13.9" customHeight="1" x14ac:dyDescent="0.15">
      <c r="B62" s="129" t="s">
        <v>47</v>
      </c>
      <c r="C62" s="130"/>
      <c r="D62" s="131"/>
      <c r="E62" s="43"/>
      <c r="F62" s="15"/>
      <c r="G62" s="119" t="s">
        <v>13</v>
      </c>
      <c r="H62" s="119"/>
      <c r="I62" s="15"/>
      <c r="J62" s="16"/>
      <c r="K62" s="38">
        <f>SUM(P$11:P$15)</f>
        <v>20</v>
      </c>
      <c r="L62" s="20">
        <f>SUM(Q$11:Q$15)</f>
        <v>5</v>
      </c>
      <c r="M62" s="39">
        <f>SUM(R$11:R$15)</f>
        <v>40</v>
      </c>
    </row>
    <row r="63" spans="2:17" ht="13.9" customHeight="1" x14ac:dyDescent="0.15">
      <c r="B63" s="17"/>
      <c r="C63" s="18"/>
      <c r="D63" s="19"/>
      <c r="E63" s="20"/>
      <c r="F63" s="37"/>
      <c r="G63" s="119" t="s">
        <v>67</v>
      </c>
      <c r="H63" s="119"/>
      <c r="I63" s="112"/>
      <c r="J63" s="44"/>
      <c r="K63" s="38">
        <f>SUM(K$16)</f>
        <v>105</v>
      </c>
      <c r="L63" s="20">
        <f>SUM(L$16)</f>
        <v>180</v>
      </c>
      <c r="M63" s="39">
        <f>SUM(M$16)</f>
        <v>425</v>
      </c>
      <c r="O63">
        <f>COUNTA(K$11:K$54)</f>
        <v>31</v>
      </c>
      <c r="P63">
        <f>COUNTA(L$11:L$54)</f>
        <v>23</v>
      </c>
      <c r="Q63">
        <f>COUNTA(M$11:M$54)</f>
        <v>30</v>
      </c>
    </row>
    <row r="64" spans="2:17" ht="13.9" customHeight="1" x14ac:dyDescent="0.15">
      <c r="B64" s="17"/>
      <c r="C64" s="18"/>
      <c r="D64" s="19"/>
      <c r="E64" s="20"/>
      <c r="F64" s="37"/>
      <c r="G64" s="119" t="s">
        <v>24</v>
      </c>
      <c r="H64" s="119"/>
      <c r="I64" s="15"/>
      <c r="J64" s="16"/>
      <c r="K64" s="38">
        <f>SUM(K$17:K$18)</f>
        <v>1</v>
      </c>
      <c r="L64" s="20">
        <f>SUM(L$17:L$18)</f>
        <v>34</v>
      </c>
      <c r="M64" s="39">
        <f>SUM(M$17:M$18)</f>
        <v>41</v>
      </c>
      <c r="O64" s="95">
        <f>SUM(K$16:K$54,P$11:P$15)</f>
        <v>412</v>
      </c>
      <c r="P64" s="95">
        <f>SUM(L$16:L$54,Q$11:Q$15)</f>
        <v>517</v>
      </c>
      <c r="Q64" s="95">
        <f>SUM(M$16:M$54,R$11:R$15)</f>
        <v>742</v>
      </c>
    </row>
    <row r="65" spans="2:13" ht="13.9" customHeight="1" x14ac:dyDescent="0.15">
      <c r="B65" s="17"/>
      <c r="C65" s="18"/>
      <c r="D65" s="19"/>
      <c r="E65" s="20"/>
      <c r="F65" s="37"/>
      <c r="G65" s="119" t="s">
        <v>15</v>
      </c>
      <c r="H65" s="119"/>
      <c r="I65" s="15"/>
      <c r="J65" s="16"/>
      <c r="K65" s="38">
        <f>SUM(K$19:K$19)</f>
        <v>0</v>
      </c>
      <c r="L65" s="20">
        <f>SUM(L$19:L$19)</f>
        <v>0</v>
      </c>
      <c r="M65" s="39">
        <f>SUM(M$19:M$19)</f>
        <v>0</v>
      </c>
    </row>
    <row r="66" spans="2:13" ht="13.9" customHeight="1" x14ac:dyDescent="0.15">
      <c r="B66" s="17"/>
      <c r="C66" s="18"/>
      <c r="D66" s="19"/>
      <c r="E66" s="20"/>
      <c r="F66" s="37"/>
      <c r="G66" s="119" t="s">
        <v>16</v>
      </c>
      <c r="H66" s="119"/>
      <c r="I66" s="15"/>
      <c r="J66" s="16"/>
      <c r="K66" s="38">
        <f>SUM(K$21:K$31)</f>
        <v>120</v>
      </c>
      <c r="L66" s="20">
        <f>SUM(L$21:L$31)</f>
        <v>95</v>
      </c>
      <c r="M66" s="39">
        <f>SUM(M$21:M$31)</f>
        <v>45</v>
      </c>
    </row>
    <row r="67" spans="2:13" ht="13.9" customHeight="1" x14ac:dyDescent="0.15">
      <c r="B67" s="17"/>
      <c r="C67" s="18"/>
      <c r="D67" s="19"/>
      <c r="E67" s="20"/>
      <c r="F67" s="37"/>
      <c r="G67" s="119" t="s">
        <v>65</v>
      </c>
      <c r="H67" s="119"/>
      <c r="I67" s="15"/>
      <c r="J67" s="16"/>
      <c r="K67" s="38">
        <f>SUM(K$32:K$33)</f>
        <v>25</v>
      </c>
      <c r="L67" s="20">
        <f>SUM(L$32:L$33)</f>
        <v>15</v>
      </c>
      <c r="M67" s="39">
        <f>SUM(M$32:M$33)</f>
        <v>30</v>
      </c>
    </row>
    <row r="68" spans="2:13" ht="13.9" customHeight="1" x14ac:dyDescent="0.15">
      <c r="B68" s="17"/>
      <c r="C68" s="18"/>
      <c r="D68" s="19"/>
      <c r="E68" s="20"/>
      <c r="F68" s="37"/>
      <c r="G68" s="119" t="s">
        <v>102</v>
      </c>
      <c r="H68" s="119"/>
      <c r="I68" s="15"/>
      <c r="J68" s="16"/>
      <c r="K68" s="38">
        <f>SUM(K$34:K$47)</f>
        <v>140</v>
      </c>
      <c r="L68" s="20">
        <f>SUM(L$34:L$47)</f>
        <v>160</v>
      </c>
      <c r="M68" s="39">
        <f>SUM(M$34:M$47)</f>
        <v>135</v>
      </c>
    </row>
    <row r="69" spans="2:13" ht="13.9" customHeight="1" x14ac:dyDescent="0.15">
      <c r="B69" s="17"/>
      <c r="C69" s="18"/>
      <c r="D69" s="19"/>
      <c r="E69" s="20"/>
      <c r="F69" s="37"/>
      <c r="G69" s="119" t="s">
        <v>48</v>
      </c>
      <c r="H69" s="119"/>
      <c r="I69" s="15"/>
      <c r="J69" s="16"/>
      <c r="K69" s="38">
        <f>SUM(K$20:K$20,K$52:K$53)</f>
        <v>0</v>
      </c>
      <c r="L69" s="20">
        <f>SUM(L$20:L$20,L$52:L$53)</f>
        <v>17</v>
      </c>
      <c r="M69" s="39">
        <f>SUM(M$20:M$20,M$52:M$53)</f>
        <v>16</v>
      </c>
    </row>
    <row r="70" spans="2:13" ht="13.9" customHeight="1" thickBot="1" x14ac:dyDescent="0.2">
      <c r="B70" s="21"/>
      <c r="C70" s="22"/>
      <c r="D70" s="23"/>
      <c r="E70" s="45"/>
      <c r="F70" s="10"/>
      <c r="G70" s="120" t="s">
        <v>45</v>
      </c>
      <c r="H70" s="120"/>
      <c r="I70" s="46"/>
      <c r="J70" s="47"/>
      <c r="K70" s="41">
        <f>SUM(K$48:K$51,K$54)</f>
        <v>1</v>
      </c>
      <c r="L70" s="45">
        <f>SUM(L$48:L$51,L$54)</f>
        <v>11</v>
      </c>
      <c r="M70" s="42">
        <f>SUM(M$48:M$51,M$54)</f>
        <v>10</v>
      </c>
    </row>
    <row r="71" spans="2:13" ht="18" customHeight="1" thickTop="1" x14ac:dyDescent="0.15">
      <c r="B71" s="132" t="s">
        <v>49</v>
      </c>
      <c r="C71" s="133"/>
      <c r="D71" s="134"/>
      <c r="E71" s="53"/>
      <c r="F71" s="113"/>
      <c r="G71" s="135" t="s">
        <v>50</v>
      </c>
      <c r="H71" s="135"/>
      <c r="I71" s="113"/>
      <c r="J71" s="114"/>
      <c r="K71" s="76" t="s">
        <v>51</v>
      </c>
      <c r="L71" s="84"/>
      <c r="M71" s="94"/>
    </row>
    <row r="72" spans="2:13" ht="18" customHeight="1" x14ac:dyDescent="0.15">
      <c r="B72" s="50"/>
      <c r="C72" s="51"/>
      <c r="D72" s="51"/>
      <c r="E72" s="48"/>
      <c r="F72" s="49"/>
      <c r="G72" s="31"/>
      <c r="H72" s="31"/>
      <c r="I72" s="49"/>
      <c r="J72" s="52"/>
      <c r="K72" s="77" t="s">
        <v>52</v>
      </c>
      <c r="L72" s="85"/>
      <c r="M72" s="88"/>
    </row>
    <row r="73" spans="2:13" ht="18" customHeight="1" x14ac:dyDescent="0.15">
      <c r="B73" s="17"/>
      <c r="C73" s="18"/>
      <c r="D73" s="18"/>
      <c r="E73" s="54"/>
      <c r="F73" s="7"/>
      <c r="G73" s="126" t="s">
        <v>53</v>
      </c>
      <c r="H73" s="126"/>
      <c r="I73" s="111"/>
      <c r="J73" s="115"/>
      <c r="K73" s="78" t="s">
        <v>54</v>
      </c>
      <c r="L73" s="86"/>
      <c r="M73" s="86"/>
    </row>
    <row r="74" spans="2:13" ht="18" customHeight="1" x14ac:dyDescent="0.15">
      <c r="B74" s="17"/>
      <c r="C74" s="18"/>
      <c r="D74" s="18"/>
      <c r="E74" s="55"/>
      <c r="F74" s="18"/>
      <c r="G74" s="56"/>
      <c r="H74" s="56"/>
      <c r="I74" s="51"/>
      <c r="J74" s="57"/>
      <c r="K74" s="79" t="s">
        <v>103</v>
      </c>
      <c r="L74" s="87"/>
      <c r="M74" s="87"/>
    </row>
    <row r="75" spans="2:13" ht="18" customHeight="1" x14ac:dyDescent="0.15">
      <c r="B75" s="17"/>
      <c r="C75" s="18"/>
      <c r="D75" s="18"/>
      <c r="E75" s="55"/>
      <c r="F75" s="18"/>
      <c r="G75" s="56"/>
      <c r="H75" s="56"/>
      <c r="I75" s="51"/>
      <c r="J75" s="57"/>
      <c r="K75" s="77" t="s">
        <v>78</v>
      </c>
      <c r="L75" s="85"/>
      <c r="M75" s="88"/>
    </row>
    <row r="76" spans="2:13" ht="18" customHeight="1" x14ac:dyDescent="0.15">
      <c r="B76" s="17"/>
      <c r="C76" s="18"/>
      <c r="D76" s="18"/>
      <c r="E76" s="54"/>
      <c r="F76" s="7"/>
      <c r="G76" s="126" t="s">
        <v>55</v>
      </c>
      <c r="H76" s="126"/>
      <c r="I76" s="111"/>
      <c r="J76" s="115"/>
      <c r="K76" s="78" t="s">
        <v>79</v>
      </c>
      <c r="L76" s="86"/>
      <c r="M76" s="86"/>
    </row>
    <row r="77" spans="2:13" ht="18" customHeight="1" x14ac:dyDescent="0.15">
      <c r="B77" s="17"/>
      <c r="C77" s="18"/>
      <c r="D77" s="18"/>
      <c r="E77" s="55"/>
      <c r="F77" s="18"/>
      <c r="G77" s="56"/>
      <c r="H77" s="56"/>
      <c r="I77" s="51"/>
      <c r="J77" s="57"/>
      <c r="K77" s="79" t="s">
        <v>104</v>
      </c>
      <c r="L77" s="87"/>
      <c r="M77" s="87"/>
    </row>
    <row r="78" spans="2:13" ht="18" customHeight="1" x14ac:dyDescent="0.15">
      <c r="B78" s="17"/>
      <c r="C78" s="18"/>
      <c r="D78" s="18"/>
      <c r="E78" s="55"/>
      <c r="F78" s="18"/>
      <c r="G78" s="56"/>
      <c r="H78" s="56"/>
      <c r="I78" s="51"/>
      <c r="J78" s="57"/>
      <c r="K78" s="79" t="s">
        <v>105</v>
      </c>
      <c r="L78" s="87"/>
      <c r="M78" s="87"/>
    </row>
    <row r="79" spans="2:13" ht="18" customHeight="1" x14ac:dyDescent="0.15">
      <c r="B79" s="17"/>
      <c r="C79" s="18"/>
      <c r="D79" s="18"/>
      <c r="E79" s="12"/>
      <c r="F79" s="13"/>
      <c r="G79" s="31"/>
      <c r="H79" s="31"/>
      <c r="I79" s="49"/>
      <c r="J79" s="52"/>
      <c r="K79" s="79" t="s">
        <v>104</v>
      </c>
      <c r="L79" s="88"/>
      <c r="M79" s="88"/>
    </row>
    <row r="80" spans="2:13" ht="18" customHeight="1" x14ac:dyDescent="0.15">
      <c r="B80" s="24"/>
      <c r="C80" s="13"/>
      <c r="D80" s="13"/>
      <c r="E80" s="20"/>
      <c r="F80" s="37"/>
      <c r="G80" s="119" t="s">
        <v>56</v>
      </c>
      <c r="H80" s="119"/>
      <c r="I80" s="15"/>
      <c r="J80" s="16"/>
      <c r="K80" s="70" t="s">
        <v>127</v>
      </c>
      <c r="L80" s="99"/>
      <c r="M80" s="89"/>
    </row>
    <row r="81" spans="2:14" ht="18" customHeight="1" x14ac:dyDescent="0.15">
      <c r="B81" s="129" t="s">
        <v>57</v>
      </c>
      <c r="C81" s="130"/>
      <c r="D81" s="130"/>
      <c r="E81" s="7"/>
      <c r="F81" s="7"/>
      <c r="G81" s="7"/>
      <c r="H81" s="7"/>
      <c r="I81" s="7"/>
      <c r="J81" s="7"/>
      <c r="K81" s="7"/>
      <c r="L81" s="7"/>
      <c r="M81" s="7"/>
      <c r="N81" s="17"/>
    </row>
    <row r="82" spans="2:14" ht="14.1" customHeight="1" x14ac:dyDescent="0.15">
      <c r="B82" s="58"/>
      <c r="C82" s="59" t="s">
        <v>58</v>
      </c>
      <c r="D82" s="60"/>
      <c r="E82" s="59"/>
      <c r="F82" s="59"/>
      <c r="G82" s="59"/>
      <c r="H82" s="59"/>
      <c r="I82" s="59"/>
      <c r="J82" s="59"/>
      <c r="K82" s="59"/>
      <c r="L82" s="59"/>
      <c r="M82" s="59"/>
      <c r="N82" s="61"/>
    </row>
    <row r="83" spans="2:14" ht="14.1" customHeight="1" x14ac:dyDescent="0.15">
      <c r="B83" s="58"/>
      <c r="C83" s="59" t="s">
        <v>59</v>
      </c>
      <c r="D83" s="60"/>
      <c r="E83" s="59"/>
      <c r="F83" s="59"/>
      <c r="G83" s="59"/>
      <c r="H83" s="59"/>
      <c r="I83" s="59"/>
      <c r="J83" s="59"/>
      <c r="K83" s="59"/>
      <c r="L83" s="59"/>
      <c r="M83" s="59"/>
      <c r="N83" s="61"/>
    </row>
    <row r="84" spans="2:14" ht="14.1" customHeight="1" x14ac:dyDescent="0.15">
      <c r="B84" s="58"/>
      <c r="C84" s="59" t="s">
        <v>60</v>
      </c>
      <c r="D84" s="60"/>
      <c r="E84" s="59"/>
      <c r="F84" s="59"/>
      <c r="G84" s="59"/>
      <c r="H84" s="59"/>
      <c r="I84" s="59"/>
      <c r="J84" s="59"/>
      <c r="K84" s="59"/>
      <c r="L84" s="59"/>
      <c r="M84" s="59"/>
      <c r="N84" s="61"/>
    </row>
    <row r="85" spans="2:14" ht="14.1" customHeight="1" x14ac:dyDescent="0.15">
      <c r="B85" s="58"/>
      <c r="C85" s="59" t="s">
        <v>86</v>
      </c>
      <c r="D85" s="60"/>
      <c r="E85" s="59"/>
      <c r="F85" s="59"/>
      <c r="G85" s="59"/>
      <c r="H85" s="59"/>
      <c r="I85" s="59"/>
      <c r="J85" s="59"/>
      <c r="K85" s="59"/>
      <c r="L85" s="59"/>
      <c r="M85" s="59"/>
      <c r="N85" s="61"/>
    </row>
    <row r="86" spans="2:14" ht="14.1" customHeight="1" x14ac:dyDescent="0.15">
      <c r="B86" s="58"/>
      <c r="C86" s="59" t="s">
        <v>106</v>
      </c>
      <c r="D86" s="60"/>
      <c r="E86" s="59"/>
      <c r="F86" s="59"/>
      <c r="G86" s="59"/>
      <c r="H86" s="59"/>
      <c r="I86" s="59"/>
      <c r="J86" s="59"/>
      <c r="K86" s="59"/>
      <c r="L86" s="59"/>
      <c r="M86" s="59"/>
      <c r="N86" s="61"/>
    </row>
    <row r="87" spans="2:14" ht="14.1" customHeight="1" x14ac:dyDescent="0.15">
      <c r="B87" s="61"/>
      <c r="C87" s="59" t="s">
        <v>85</v>
      </c>
      <c r="D87" s="59"/>
      <c r="E87" s="59"/>
      <c r="F87" s="59"/>
      <c r="G87" s="59"/>
      <c r="H87" s="59"/>
      <c r="I87" s="59"/>
      <c r="J87" s="59"/>
      <c r="K87" s="59"/>
      <c r="L87" s="59"/>
      <c r="M87" s="59"/>
      <c r="N87" s="61"/>
    </row>
    <row r="88" spans="2:14" ht="14.1" customHeight="1" x14ac:dyDescent="0.15">
      <c r="B88" s="61"/>
      <c r="C88" s="59" t="s">
        <v>84</v>
      </c>
      <c r="D88" s="59"/>
      <c r="E88" s="59"/>
      <c r="F88" s="59"/>
      <c r="G88" s="59"/>
      <c r="H88" s="59"/>
      <c r="I88" s="59"/>
      <c r="J88" s="59"/>
      <c r="K88" s="59"/>
      <c r="L88" s="59"/>
      <c r="M88" s="59"/>
      <c r="N88" s="61"/>
    </row>
    <row r="89" spans="2:14" ht="14.1" customHeight="1" x14ac:dyDescent="0.15">
      <c r="B89" s="61"/>
      <c r="C89" s="59" t="s">
        <v>81</v>
      </c>
      <c r="D89" s="59"/>
      <c r="E89" s="59"/>
      <c r="F89" s="59"/>
      <c r="G89" s="59"/>
      <c r="H89" s="59"/>
      <c r="I89" s="59"/>
      <c r="J89" s="59"/>
      <c r="K89" s="59"/>
      <c r="L89" s="59"/>
      <c r="M89" s="59"/>
      <c r="N89" s="61"/>
    </row>
    <row r="90" spans="2:14" ht="14.1" customHeight="1" x14ac:dyDescent="0.15">
      <c r="B90" s="61"/>
      <c r="C90" s="59" t="s">
        <v>82</v>
      </c>
      <c r="D90" s="59"/>
      <c r="E90" s="59"/>
      <c r="F90" s="59"/>
      <c r="G90" s="59"/>
      <c r="H90" s="59"/>
      <c r="I90" s="59"/>
      <c r="J90" s="59"/>
      <c r="K90" s="59"/>
      <c r="L90" s="59"/>
      <c r="M90" s="59"/>
      <c r="N90" s="61"/>
    </row>
    <row r="91" spans="2:14" ht="14.1" customHeight="1" x14ac:dyDescent="0.15">
      <c r="B91" s="61"/>
      <c r="C91" s="59" t="s">
        <v>107</v>
      </c>
      <c r="D91" s="59"/>
      <c r="E91" s="59"/>
      <c r="F91" s="59"/>
      <c r="G91" s="59"/>
      <c r="H91" s="59"/>
      <c r="I91" s="59"/>
      <c r="J91" s="59"/>
      <c r="K91" s="59"/>
      <c r="L91" s="59"/>
      <c r="M91" s="59"/>
      <c r="N91" s="61"/>
    </row>
    <row r="92" spans="2:14" ht="14.1" customHeight="1" x14ac:dyDescent="0.15">
      <c r="B92" s="61"/>
      <c r="C92" s="59" t="s">
        <v>87</v>
      </c>
      <c r="D92" s="59"/>
      <c r="E92" s="59"/>
      <c r="F92" s="59"/>
      <c r="G92" s="59"/>
      <c r="H92" s="59"/>
      <c r="I92" s="59"/>
      <c r="J92" s="59"/>
      <c r="K92" s="59"/>
      <c r="L92" s="59"/>
      <c r="M92" s="59"/>
      <c r="N92" s="61"/>
    </row>
    <row r="93" spans="2:14" ht="14.1" customHeight="1" x14ac:dyDescent="0.15">
      <c r="B93" s="61"/>
      <c r="C93" s="59" t="s">
        <v>88</v>
      </c>
      <c r="D93" s="59"/>
      <c r="E93" s="59"/>
      <c r="F93" s="59"/>
      <c r="G93" s="59"/>
      <c r="H93" s="59"/>
      <c r="I93" s="59"/>
      <c r="J93" s="59"/>
      <c r="K93" s="59"/>
      <c r="L93" s="59"/>
      <c r="M93" s="59"/>
      <c r="N93" s="61"/>
    </row>
    <row r="94" spans="2:14" ht="14.1" customHeight="1" x14ac:dyDescent="0.15">
      <c r="B94" s="61"/>
      <c r="C94" s="59" t="s">
        <v>89</v>
      </c>
      <c r="D94" s="59"/>
      <c r="E94" s="59"/>
      <c r="F94" s="59"/>
      <c r="G94" s="59"/>
      <c r="H94" s="59"/>
      <c r="I94" s="59"/>
      <c r="J94" s="59"/>
      <c r="K94" s="59"/>
      <c r="L94" s="59"/>
      <c r="M94" s="59"/>
      <c r="N94" s="61"/>
    </row>
    <row r="95" spans="2:14" ht="14.1" customHeight="1" x14ac:dyDescent="0.15">
      <c r="B95" s="61"/>
      <c r="C95" s="59" t="s">
        <v>90</v>
      </c>
      <c r="D95" s="59"/>
      <c r="E95" s="59"/>
      <c r="F95" s="59"/>
      <c r="G95" s="59"/>
      <c r="H95" s="59"/>
      <c r="I95" s="59"/>
      <c r="J95" s="59"/>
      <c r="K95" s="59"/>
      <c r="L95" s="59"/>
      <c r="M95" s="59"/>
      <c r="N95" s="61"/>
    </row>
    <row r="96" spans="2:14" ht="18" customHeight="1" x14ac:dyDescent="0.15">
      <c r="B96" s="61"/>
      <c r="C96" s="59" t="s">
        <v>108</v>
      </c>
      <c r="D96" s="59"/>
      <c r="E96" s="59"/>
      <c r="F96" s="59"/>
      <c r="G96" s="59"/>
      <c r="H96" s="59"/>
      <c r="I96" s="59"/>
      <c r="J96" s="59"/>
      <c r="K96" s="59"/>
      <c r="L96" s="59"/>
      <c r="M96" s="59"/>
      <c r="N96" s="61"/>
    </row>
    <row r="97" spans="2:14" x14ac:dyDescent="0.15">
      <c r="B97" s="61"/>
      <c r="C97" s="59" t="s">
        <v>109</v>
      </c>
      <c r="D97" s="59"/>
      <c r="E97" s="59"/>
      <c r="F97" s="59"/>
      <c r="G97" s="59"/>
      <c r="H97" s="59"/>
      <c r="I97" s="59"/>
      <c r="J97" s="59"/>
      <c r="K97" s="59"/>
      <c r="L97" s="59"/>
      <c r="M97" s="59"/>
      <c r="N97" s="61"/>
    </row>
    <row r="98" spans="2:14" x14ac:dyDescent="0.15">
      <c r="B98" s="61"/>
      <c r="C98" s="59" t="s">
        <v>91</v>
      </c>
      <c r="D98" s="59"/>
      <c r="E98" s="59"/>
      <c r="F98" s="59"/>
      <c r="G98" s="59"/>
      <c r="H98" s="59"/>
      <c r="I98" s="59"/>
      <c r="J98" s="59"/>
      <c r="K98" s="59"/>
      <c r="L98" s="59"/>
      <c r="M98" s="59"/>
      <c r="N98" s="61"/>
    </row>
    <row r="99" spans="2:14" ht="14.1" customHeight="1" x14ac:dyDescent="0.15">
      <c r="B99" s="61"/>
      <c r="C99" s="59" t="s">
        <v>83</v>
      </c>
      <c r="D99" s="59"/>
      <c r="E99" s="59"/>
      <c r="F99" s="59"/>
      <c r="G99" s="59"/>
      <c r="H99" s="59"/>
      <c r="I99" s="59"/>
      <c r="J99" s="59"/>
      <c r="K99" s="59"/>
      <c r="L99" s="59"/>
      <c r="M99" s="59"/>
      <c r="N99" s="61"/>
    </row>
    <row r="100" spans="2:14" x14ac:dyDescent="0.15">
      <c r="B100" s="96"/>
      <c r="C100" s="59" t="s">
        <v>92</v>
      </c>
      <c r="N100" s="96"/>
    </row>
    <row r="101" spans="2:14" x14ac:dyDescent="0.15">
      <c r="B101" s="61"/>
      <c r="C101" s="59" t="s">
        <v>69</v>
      </c>
      <c r="D101" s="59"/>
      <c r="E101" s="59"/>
      <c r="F101" s="59"/>
      <c r="G101" s="59"/>
      <c r="H101" s="59"/>
      <c r="I101" s="59"/>
      <c r="J101" s="59"/>
      <c r="K101" s="59"/>
      <c r="L101" s="59"/>
      <c r="M101" s="59"/>
      <c r="N101" s="61"/>
    </row>
    <row r="102" spans="2:14" x14ac:dyDescent="0.15">
      <c r="B102" s="61"/>
      <c r="C102" s="59" t="s">
        <v>61</v>
      </c>
      <c r="D102" s="59"/>
      <c r="E102" s="59"/>
      <c r="F102" s="59"/>
      <c r="G102" s="59"/>
      <c r="H102" s="59"/>
      <c r="I102" s="59"/>
      <c r="J102" s="59"/>
      <c r="K102" s="59"/>
      <c r="L102" s="59"/>
      <c r="M102" s="59"/>
      <c r="N102" s="61"/>
    </row>
    <row r="103" spans="2:14" x14ac:dyDescent="0.15">
      <c r="B103" s="96"/>
      <c r="C103" s="59" t="s">
        <v>93</v>
      </c>
      <c r="N103" s="96"/>
    </row>
    <row r="104" spans="2:14" x14ac:dyDescent="0.15">
      <c r="B104" s="96"/>
      <c r="C104" s="59" t="s">
        <v>116</v>
      </c>
      <c r="N104" s="96"/>
    </row>
    <row r="105" spans="2:14" ht="14.25" thickBot="1" x14ac:dyDescent="0.2">
      <c r="B105" s="97"/>
      <c r="C105" s="80" t="s">
        <v>94</v>
      </c>
      <c r="D105" s="98"/>
      <c r="E105" s="98"/>
      <c r="F105" s="98"/>
      <c r="G105" s="98"/>
      <c r="H105" s="98"/>
      <c r="I105" s="98"/>
      <c r="J105" s="98"/>
      <c r="K105" s="98"/>
      <c r="L105" s="98"/>
      <c r="M105" s="98"/>
      <c r="N105" s="96"/>
    </row>
  </sheetData>
  <mergeCells count="27">
    <mergeCell ref="D4:G4"/>
    <mergeCell ref="D5:G5"/>
    <mergeCell ref="D6:G6"/>
    <mergeCell ref="D7:F7"/>
    <mergeCell ref="D8:F8"/>
    <mergeCell ref="B62:D62"/>
    <mergeCell ref="G62:H62"/>
    <mergeCell ref="G63:H63"/>
    <mergeCell ref="G64:H64"/>
    <mergeCell ref="D9:F9"/>
    <mergeCell ref="G10:H10"/>
    <mergeCell ref="C52:D52"/>
    <mergeCell ref="D59:G59"/>
    <mergeCell ref="D60:G60"/>
    <mergeCell ref="B61:I61"/>
    <mergeCell ref="B81:D81"/>
    <mergeCell ref="G69:H69"/>
    <mergeCell ref="G70:H70"/>
    <mergeCell ref="B71:D71"/>
    <mergeCell ref="G71:H71"/>
    <mergeCell ref="G73:H73"/>
    <mergeCell ref="G76:H76"/>
    <mergeCell ref="G65:H65"/>
    <mergeCell ref="G66:H66"/>
    <mergeCell ref="G67:H67"/>
    <mergeCell ref="G80:H80"/>
    <mergeCell ref="G68:H68"/>
  </mergeCells>
  <phoneticPr fontId="23"/>
  <conditionalFormatting sqref="N11:N54">
    <cfRule type="expression" dxfId="8" priority="1"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rowBreaks count="1" manualBreakCount="1">
    <brk id="5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46A71-6AAD-4DE4-8399-581FBB5906DD}">
  <sheetPr>
    <tabColor rgb="FFC00000"/>
  </sheetPr>
  <dimension ref="B1:R92"/>
  <sheetViews>
    <sheetView view="pageBreakPreview" zoomScale="75" zoomScaleNormal="75" zoomScaleSheetLayoutView="75" workbookViewId="0">
      <pane ySplit="10" topLeftCell="A11" activePane="bottomLeft" state="frozen"/>
      <selection activeCell="H21" sqref="H21"/>
      <selection pane="bottomLeft" activeCell="I21" sqref="I21"/>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304</v>
      </c>
      <c r="L5" s="105" t="str">
        <f>K5</f>
        <v>2023.11.27</v>
      </c>
      <c r="M5" s="106" t="str">
        <f>K5</f>
        <v>2023.11.27</v>
      </c>
    </row>
    <row r="6" spans="2:18" ht="18" customHeight="1" x14ac:dyDescent="0.15">
      <c r="B6" s="4"/>
      <c r="C6" s="37"/>
      <c r="D6" s="119" t="s">
        <v>3</v>
      </c>
      <c r="E6" s="119"/>
      <c r="F6" s="119"/>
      <c r="G6" s="119"/>
      <c r="H6" s="37"/>
      <c r="I6" s="37"/>
      <c r="J6" s="5"/>
      <c r="K6" s="100">
        <v>0.40625</v>
      </c>
      <c r="L6" s="101">
        <v>0.47222222222222227</v>
      </c>
      <c r="M6" s="102">
        <v>0.43402777777777773</v>
      </c>
    </row>
    <row r="7" spans="2:18" ht="18" customHeight="1" x14ac:dyDescent="0.15">
      <c r="B7" s="4"/>
      <c r="C7" s="37"/>
      <c r="D7" s="119" t="s">
        <v>4</v>
      </c>
      <c r="E7" s="122"/>
      <c r="F7" s="122"/>
      <c r="G7" s="25" t="s">
        <v>5</v>
      </c>
      <c r="H7" s="37"/>
      <c r="I7" s="37"/>
      <c r="J7" s="5"/>
      <c r="K7" s="103" t="s">
        <v>303</v>
      </c>
      <c r="L7" s="103" t="s">
        <v>233</v>
      </c>
      <c r="M7" s="104" t="s">
        <v>300</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9" customHeight="1" x14ac:dyDescent="0.15">
      <c r="B11" s="30">
        <v>1</v>
      </c>
      <c r="C11" s="32" t="s">
        <v>62</v>
      </c>
      <c r="D11" s="32" t="s">
        <v>13</v>
      </c>
      <c r="E11" s="37"/>
      <c r="F11" s="37" t="s">
        <v>302</v>
      </c>
      <c r="G11" s="37"/>
      <c r="H11" s="37"/>
      <c r="I11" s="37"/>
      <c r="J11" s="37"/>
      <c r="K11" s="62" t="s">
        <v>130</v>
      </c>
      <c r="L11" s="62"/>
      <c r="M11" s="63"/>
      <c r="O11" t="s">
        <v>14</v>
      </c>
      <c r="P11">
        <f t="shared" ref="P11:R12" si="0">IF(K11="＋",0,IF(K11="(＋)",0,ABS(K11)))</f>
        <v>5</v>
      </c>
      <c r="Q11">
        <f t="shared" si="0"/>
        <v>0</v>
      </c>
      <c r="R11">
        <f t="shared" si="0"/>
        <v>0</v>
      </c>
    </row>
    <row r="12" spans="2:18" ht="13.9" customHeight="1" x14ac:dyDescent="0.15">
      <c r="B12" s="30">
        <f t="shared" ref="B12:B47" si="1">B11+1</f>
        <v>2</v>
      </c>
      <c r="C12" s="35"/>
      <c r="D12" s="33"/>
      <c r="E12" s="37"/>
      <c r="F12" s="37" t="s">
        <v>190</v>
      </c>
      <c r="G12" s="37"/>
      <c r="H12" s="37"/>
      <c r="I12" s="37"/>
      <c r="J12" s="37"/>
      <c r="K12" s="62"/>
      <c r="L12" s="62"/>
      <c r="M12" s="63" t="s">
        <v>118</v>
      </c>
      <c r="O12" t="s">
        <v>14</v>
      </c>
      <c r="P12">
        <f t="shared" si="0"/>
        <v>0</v>
      </c>
      <c r="Q12">
        <f t="shared" si="0"/>
        <v>0</v>
      </c>
      <c r="R12">
        <f t="shared" si="0"/>
        <v>0</v>
      </c>
    </row>
    <row r="13" spans="2:18" ht="13.5" customHeight="1" x14ac:dyDescent="0.15">
      <c r="B13" s="30">
        <f t="shared" si="1"/>
        <v>3</v>
      </c>
      <c r="C13" s="32" t="s">
        <v>21</v>
      </c>
      <c r="D13" s="32" t="s">
        <v>22</v>
      </c>
      <c r="E13" s="37"/>
      <c r="F13" s="37" t="s">
        <v>96</v>
      </c>
      <c r="G13" s="37"/>
      <c r="H13" s="37"/>
      <c r="I13" s="37"/>
      <c r="J13" s="37"/>
      <c r="K13" s="64">
        <v>50</v>
      </c>
      <c r="L13" s="69">
        <v>95</v>
      </c>
      <c r="M13" s="65">
        <v>40</v>
      </c>
    </row>
    <row r="14" spans="2:18" ht="13.5" customHeight="1" x14ac:dyDescent="0.15">
      <c r="B14" s="30">
        <f t="shared" si="1"/>
        <v>4</v>
      </c>
      <c r="C14" s="32" t="s">
        <v>23</v>
      </c>
      <c r="D14" s="32" t="s">
        <v>24</v>
      </c>
      <c r="E14" s="37"/>
      <c r="F14" s="37" t="s">
        <v>134</v>
      </c>
      <c r="G14" s="37"/>
      <c r="H14" s="37"/>
      <c r="I14" s="37"/>
      <c r="J14" s="37"/>
      <c r="K14" s="64" t="s">
        <v>119</v>
      </c>
      <c r="L14" s="69">
        <v>1</v>
      </c>
      <c r="M14" s="65"/>
    </row>
    <row r="15" spans="2:18" ht="13.9" customHeight="1" x14ac:dyDescent="0.15">
      <c r="B15" s="30">
        <f t="shared" si="1"/>
        <v>5</v>
      </c>
      <c r="C15" s="33"/>
      <c r="D15" s="33"/>
      <c r="E15" s="37"/>
      <c r="F15" s="37" t="s">
        <v>112</v>
      </c>
      <c r="G15" s="37"/>
      <c r="H15" s="37"/>
      <c r="I15" s="37"/>
      <c r="J15" s="37"/>
      <c r="K15" s="64"/>
      <c r="L15" s="64">
        <v>10</v>
      </c>
      <c r="M15" s="65">
        <v>15</v>
      </c>
    </row>
    <row r="16" spans="2:18" ht="13.9" customHeight="1" x14ac:dyDescent="0.15">
      <c r="B16" s="30">
        <f t="shared" si="1"/>
        <v>6</v>
      </c>
      <c r="C16" s="32" t="s">
        <v>63</v>
      </c>
      <c r="D16" s="32" t="s">
        <v>15</v>
      </c>
      <c r="E16" s="37"/>
      <c r="F16" s="37" t="s">
        <v>97</v>
      </c>
      <c r="G16" s="37"/>
      <c r="H16" s="37"/>
      <c r="I16" s="37"/>
      <c r="J16" s="37"/>
      <c r="K16" s="64"/>
      <c r="L16" s="69" t="s">
        <v>119</v>
      </c>
      <c r="M16" s="65">
        <v>5</v>
      </c>
    </row>
    <row r="17" spans="2:17" ht="13.9" customHeight="1" x14ac:dyDescent="0.15">
      <c r="B17" s="30">
        <f t="shared" si="1"/>
        <v>7</v>
      </c>
      <c r="C17" s="33"/>
      <c r="D17" s="40" t="s">
        <v>138</v>
      </c>
      <c r="E17" s="37"/>
      <c r="F17" s="37" t="s">
        <v>139</v>
      </c>
      <c r="G17" s="37"/>
      <c r="H17" s="37"/>
      <c r="I17" s="37"/>
      <c r="J17" s="37"/>
      <c r="K17" s="64" t="s">
        <v>119</v>
      </c>
      <c r="L17" s="64" t="s">
        <v>119</v>
      </c>
      <c r="M17" s="65"/>
      <c r="O17">
        <f>COUNTA(K17)</f>
        <v>1</v>
      </c>
      <c r="P17">
        <f>COUNTA(L17)</f>
        <v>1</v>
      </c>
      <c r="Q17">
        <f>COUNTA(M17)</f>
        <v>0</v>
      </c>
    </row>
    <row r="18" spans="2:17" ht="13.5" customHeight="1" x14ac:dyDescent="0.15">
      <c r="B18" s="30">
        <f t="shared" si="1"/>
        <v>8</v>
      </c>
      <c r="C18" s="33"/>
      <c r="D18" s="32" t="s">
        <v>16</v>
      </c>
      <c r="E18" s="37"/>
      <c r="F18" s="37" t="s">
        <v>99</v>
      </c>
      <c r="G18" s="37"/>
      <c r="H18" s="37"/>
      <c r="I18" s="37"/>
      <c r="J18" s="37"/>
      <c r="K18" s="64">
        <v>5</v>
      </c>
      <c r="L18" s="64">
        <v>55</v>
      </c>
      <c r="M18" s="65" t="s">
        <v>119</v>
      </c>
    </row>
    <row r="19" spans="2:17" ht="13.9" customHeight="1" x14ac:dyDescent="0.15">
      <c r="B19" s="30">
        <f t="shared" si="1"/>
        <v>9</v>
      </c>
      <c r="C19" s="33"/>
      <c r="D19" s="33"/>
      <c r="E19" s="37"/>
      <c r="F19" s="37" t="s">
        <v>17</v>
      </c>
      <c r="G19" s="37"/>
      <c r="H19" s="37"/>
      <c r="I19" s="37"/>
      <c r="J19" s="37"/>
      <c r="K19" s="64"/>
      <c r="L19" s="69"/>
      <c r="M19" s="65" t="s">
        <v>119</v>
      </c>
    </row>
    <row r="20" spans="2:17" ht="13.9" customHeight="1" x14ac:dyDescent="0.15">
      <c r="B20" s="30">
        <f t="shared" si="1"/>
        <v>10</v>
      </c>
      <c r="C20" s="33"/>
      <c r="D20" s="33"/>
      <c r="E20" s="37"/>
      <c r="F20" s="37" t="s">
        <v>122</v>
      </c>
      <c r="G20" s="37"/>
      <c r="H20" s="37"/>
      <c r="I20" s="37"/>
      <c r="J20" s="37"/>
      <c r="K20" s="64">
        <v>5</v>
      </c>
      <c r="L20" s="69"/>
      <c r="M20" s="65" t="s">
        <v>119</v>
      </c>
    </row>
    <row r="21" spans="2:17" ht="13.9" customHeight="1" x14ac:dyDescent="0.15">
      <c r="B21" s="30">
        <f t="shared" si="1"/>
        <v>11</v>
      </c>
      <c r="C21" s="33"/>
      <c r="D21" s="33"/>
      <c r="E21" s="37"/>
      <c r="F21" s="37" t="s">
        <v>64</v>
      </c>
      <c r="G21" s="37"/>
      <c r="H21" s="37"/>
      <c r="I21" s="37"/>
      <c r="J21" s="37"/>
      <c r="K21" s="64" t="s">
        <v>119</v>
      </c>
      <c r="L21" s="69"/>
      <c r="M21" s="65"/>
    </row>
    <row r="22" spans="2:17" ht="13.5" customHeight="1" x14ac:dyDescent="0.15">
      <c r="B22" s="30">
        <f t="shared" si="1"/>
        <v>12</v>
      </c>
      <c r="C22" s="33"/>
      <c r="D22" s="33"/>
      <c r="E22" s="37"/>
      <c r="F22" s="37" t="s">
        <v>18</v>
      </c>
      <c r="G22" s="37"/>
      <c r="H22" s="37"/>
      <c r="I22" s="37"/>
      <c r="J22" s="37"/>
      <c r="K22" s="64">
        <v>5</v>
      </c>
      <c r="L22" s="69">
        <v>20</v>
      </c>
      <c r="M22" s="65" t="s">
        <v>119</v>
      </c>
    </row>
    <row r="23" spans="2:17" ht="13.9" customHeight="1" x14ac:dyDescent="0.15">
      <c r="B23" s="30">
        <f t="shared" si="1"/>
        <v>13</v>
      </c>
      <c r="C23" s="33"/>
      <c r="D23" s="33"/>
      <c r="E23" s="37"/>
      <c r="F23" s="37" t="s">
        <v>19</v>
      </c>
      <c r="G23" s="37"/>
      <c r="H23" s="37"/>
      <c r="I23" s="37"/>
      <c r="J23" s="37"/>
      <c r="K23" s="64" t="s">
        <v>119</v>
      </c>
      <c r="L23" s="64" t="s">
        <v>119</v>
      </c>
      <c r="M23" s="65" t="s">
        <v>119</v>
      </c>
    </row>
    <row r="24" spans="2:17" ht="13.9" customHeight="1" x14ac:dyDescent="0.15">
      <c r="B24" s="30">
        <f t="shared" si="1"/>
        <v>14</v>
      </c>
      <c r="C24" s="32" t="s">
        <v>68</v>
      </c>
      <c r="D24" s="32" t="s">
        <v>65</v>
      </c>
      <c r="E24" s="37"/>
      <c r="F24" s="37" t="s">
        <v>206</v>
      </c>
      <c r="G24" s="37"/>
      <c r="H24" s="37"/>
      <c r="I24" s="37"/>
      <c r="J24" s="37"/>
      <c r="K24" s="64"/>
      <c r="L24" s="69"/>
      <c r="M24" s="65" t="s">
        <v>119</v>
      </c>
    </row>
    <row r="25" spans="2:17" ht="13.9" customHeight="1" x14ac:dyDescent="0.15">
      <c r="B25" s="30">
        <f t="shared" si="1"/>
        <v>15</v>
      </c>
      <c r="C25" s="33"/>
      <c r="D25" s="33"/>
      <c r="E25" s="37"/>
      <c r="F25" s="37" t="s">
        <v>117</v>
      </c>
      <c r="G25" s="37"/>
      <c r="H25" s="37"/>
      <c r="I25" s="37"/>
      <c r="J25" s="37"/>
      <c r="K25" s="64">
        <v>20</v>
      </c>
      <c r="L25" s="64">
        <v>5</v>
      </c>
      <c r="M25" s="65">
        <v>25</v>
      </c>
      <c r="O25">
        <f>COUNTA(K24:K25)</f>
        <v>1</v>
      </c>
      <c r="P25">
        <f>COUNTA(L24:L25)</f>
        <v>1</v>
      </c>
      <c r="Q25">
        <f>COUNTA(M24:M25)</f>
        <v>2</v>
      </c>
    </row>
    <row r="26" spans="2:17" ht="13.9" customHeight="1" x14ac:dyDescent="0.15">
      <c r="B26" s="30">
        <f t="shared" si="1"/>
        <v>16</v>
      </c>
      <c r="C26" s="32" t="s">
        <v>66</v>
      </c>
      <c r="D26" s="32" t="s">
        <v>25</v>
      </c>
      <c r="E26" s="37"/>
      <c r="F26" s="37" t="s">
        <v>170</v>
      </c>
      <c r="G26" s="37"/>
      <c r="H26" s="37"/>
      <c r="I26" s="37"/>
      <c r="J26" s="37"/>
      <c r="K26" s="64"/>
      <c r="L26" s="64"/>
      <c r="M26" s="65">
        <v>25</v>
      </c>
    </row>
    <row r="27" spans="2:17" ht="13.9" customHeight="1" x14ac:dyDescent="0.15">
      <c r="B27" s="30">
        <f t="shared" si="1"/>
        <v>17</v>
      </c>
      <c r="C27" s="33"/>
      <c r="D27" s="33"/>
      <c r="E27" s="37"/>
      <c r="F27" s="37" t="s">
        <v>248</v>
      </c>
      <c r="G27" s="37"/>
      <c r="H27" s="37"/>
      <c r="I27" s="37"/>
      <c r="J27" s="37"/>
      <c r="K27" s="64"/>
      <c r="L27" s="69"/>
      <c r="M27" s="65" t="s">
        <v>119</v>
      </c>
    </row>
    <row r="28" spans="2:17" ht="13.9" customHeight="1" x14ac:dyDescent="0.15">
      <c r="B28" s="30">
        <f t="shared" si="1"/>
        <v>18</v>
      </c>
      <c r="C28" s="33"/>
      <c r="D28" s="33"/>
      <c r="E28" s="37"/>
      <c r="F28" s="37" t="s">
        <v>80</v>
      </c>
      <c r="G28" s="37"/>
      <c r="H28" s="37"/>
      <c r="I28" s="37"/>
      <c r="J28" s="37"/>
      <c r="K28" s="64" t="s">
        <v>119</v>
      </c>
      <c r="L28" s="69">
        <v>2</v>
      </c>
      <c r="M28" s="65" t="s">
        <v>119</v>
      </c>
    </row>
    <row r="29" spans="2:17" ht="13.9" customHeight="1" x14ac:dyDescent="0.15">
      <c r="B29" s="30">
        <f t="shared" si="1"/>
        <v>19</v>
      </c>
      <c r="C29" s="33"/>
      <c r="D29" s="33"/>
      <c r="E29" s="37"/>
      <c r="F29" s="37" t="s">
        <v>208</v>
      </c>
      <c r="G29" s="37"/>
      <c r="H29" s="37"/>
      <c r="I29" s="37"/>
      <c r="J29" s="37"/>
      <c r="K29" s="64" t="s">
        <v>119</v>
      </c>
      <c r="L29" s="64"/>
      <c r="M29" s="65"/>
    </row>
    <row r="30" spans="2:17" ht="13.9" customHeight="1" x14ac:dyDescent="0.15">
      <c r="B30" s="30">
        <f t="shared" si="1"/>
        <v>20</v>
      </c>
      <c r="C30" s="33"/>
      <c r="D30" s="33"/>
      <c r="E30" s="37"/>
      <c r="F30" s="37" t="s">
        <v>172</v>
      </c>
      <c r="G30" s="37"/>
      <c r="H30" s="37"/>
      <c r="I30" s="37"/>
      <c r="J30" s="37"/>
      <c r="K30" s="64"/>
      <c r="L30" s="69"/>
      <c r="M30" s="65">
        <v>20</v>
      </c>
    </row>
    <row r="31" spans="2:17" ht="13.9" customHeight="1" x14ac:dyDescent="0.15">
      <c r="B31" s="30">
        <f t="shared" si="1"/>
        <v>21</v>
      </c>
      <c r="C31" s="33"/>
      <c r="D31" s="33"/>
      <c r="E31" s="37"/>
      <c r="F31" s="37" t="s">
        <v>173</v>
      </c>
      <c r="G31" s="37"/>
      <c r="H31" s="37"/>
      <c r="I31" s="37"/>
      <c r="J31" s="37"/>
      <c r="K31" s="64"/>
      <c r="L31" s="69"/>
      <c r="M31" s="65" t="s">
        <v>119</v>
      </c>
    </row>
    <row r="32" spans="2:17" ht="13.5" customHeight="1" x14ac:dyDescent="0.15">
      <c r="B32" s="30">
        <f t="shared" si="1"/>
        <v>22</v>
      </c>
      <c r="C32" s="33"/>
      <c r="D32" s="33"/>
      <c r="E32" s="37"/>
      <c r="F32" s="37" t="s">
        <v>195</v>
      </c>
      <c r="G32" s="37"/>
      <c r="H32" s="37"/>
      <c r="I32" s="37"/>
      <c r="J32" s="37"/>
      <c r="K32" s="64">
        <v>60</v>
      </c>
      <c r="L32" s="64">
        <v>20</v>
      </c>
      <c r="M32" s="65"/>
    </row>
    <row r="33" spans="2:17" ht="13.5" customHeight="1" x14ac:dyDescent="0.15">
      <c r="B33" s="30">
        <f t="shared" si="1"/>
        <v>23</v>
      </c>
      <c r="C33" s="33"/>
      <c r="D33" s="33"/>
      <c r="E33" s="37"/>
      <c r="F33" s="37" t="s">
        <v>110</v>
      </c>
      <c r="G33" s="37"/>
      <c r="H33" s="37"/>
      <c r="I33" s="37"/>
      <c r="J33" s="37"/>
      <c r="K33" s="69">
        <v>10</v>
      </c>
      <c r="L33" s="64"/>
      <c r="M33" s="65"/>
    </row>
    <row r="34" spans="2:17" ht="13.9" customHeight="1" x14ac:dyDescent="0.15">
      <c r="B34" s="30">
        <f t="shared" si="1"/>
        <v>24</v>
      </c>
      <c r="C34" s="33"/>
      <c r="D34" s="33"/>
      <c r="E34" s="37"/>
      <c r="F34" s="37" t="s">
        <v>148</v>
      </c>
      <c r="G34" s="37"/>
      <c r="H34" s="37"/>
      <c r="I34" s="37"/>
      <c r="J34" s="37"/>
      <c r="K34" s="69">
        <v>36</v>
      </c>
      <c r="L34" s="64">
        <v>36</v>
      </c>
      <c r="M34" s="65"/>
    </row>
    <row r="35" spans="2:17" ht="13.9" customHeight="1" x14ac:dyDescent="0.15">
      <c r="B35" s="30">
        <f t="shared" si="1"/>
        <v>25</v>
      </c>
      <c r="C35" s="33"/>
      <c r="D35" s="33"/>
      <c r="E35" s="37"/>
      <c r="F35" s="37" t="s">
        <v>177</v>
      </c>
      <c r="G35" s="37"/>
      <c r="H35" s="37"/>
      <c r="I35" s="37"/>
      <c r="J35" s="37"/>
      <c r="K35" s="64" t="s">
        <v>119</v>
      </c>
      <c r="L35" s="69"/>
      <c r="M35" s="65"/>
    </row>
    <row r="36" spans="2:17" ht="13.9" customHeight="1" x14ac:dyDescent="0.15">
      <c r="B36" s="30">
        <f t="shared" si="1"/>
        <v>26</v>
      </c>
      <c r="C36" s="33"/>
      <c r="D36" s="33"/>
      <c r="E36" s="37"/>
      <c r="F36" s="37" t="s">
        <v>113</v>
      </c>
      <c r="G36" s="37"/>
      <c r="H36" s="37"/>
      <c r="I36" s="37"/>
      <c r="J36" s="37"/>
      <c r="K36" s="64" t="s">
        <v>119</v>
      </c>
      <c r="L36" s="69">
        <v>10</v>
      </c>
      <c r="M36" s="65">
        <v>10</v>
      </c>
    </row>
    <row r="37" spans="2:17" ht="13.9" customHeight="1" x14ac:dyDescent="0.15">
      <c r="B37" s="30">
        <f t="shared" si="1"/>
        <v>27</v>
      </c>
      <c r="C37" s="33"/>
      <c r="D37" s="33"/>
      <c r="E37" s="37"/>
      <c r="F37" s="37" t="s">
        <v>152</v>
      </c>
      <c r="G37" s="37"/>
      <c r="H37" s="37"/>
      <c r="I37" s="37"/>
      <c r="J37" s="37"/>
      <c r="K37" s="64"/>
      <c r="L37" s="69">
        <v>5</v>
      </c>
      <c r="M37" s="65"/>
    </row>
    <row r="38" spans="2:17" ht="13.9" customHeight="1" x14ac:dyDescent="0.15">
      <c r="B38" s="30">
        <f t="shared" si="1"/>
        <v>28</v>
      </c>
      <c r="C38" s="33"/>
      <c r="D38" s="33"/>
      <c r="E38" s="37"/>
      <c r="F38" s="37" t="s">
        <v>27</v>
      </c>
      <c r="G38" s="37"/>
      <c r="H38" s="37"/>
      <c r="I38" s="37"/>
      <c r="J38" s="37"/>
      <c r="K38" s="64">
        <v>10</v>
      </c>
      <c r="L38" s="69">
        <v>30</v>
      </c>
      <c r="M38" s="65">
        <v>15</v>
      </c>
    </row>
    <row r="39" spans="2:17" ht="13.9" customHeight="1" x14ac:dyDescent="0.15">
      <c r="B39" s="30">
        <f t="shared" si="1"/>
        <v>29</v>
      </c>
      <c r="C39" s="32" t="s">
        <v>31</v>
      </c>
      <c r="D39" s="32" t="s">
        <v>32</v>
      </c>
      <c r="E39" s="37"/>
      <c r="F39" s="37" t="s">
        <v>228</v>
      </c>
      <c r="G39" s="37"/>
      <c r="H39" s="37"/>
      <c r="I39" s="37"/>
      <c r="J39" s="37"/>
      <c r="K39" s="64">
        <v>1</v>
      </c>
      <c r="L39" s="69"/>
      <c r="M39" s="65"/>
    </row>
    <row r="40" spans="2:17" ht="13.5" customHeight="1" x14ac:dyDescent="0.15">
      <c r="B40" s="30">
        <f t="shared" si="1"/>
        <v>30</v>
      </c>
      <c r="C40" s="33"/>
      <c r="D40" s="33"/>
      <c r="E40" s="37"/>
      <c r="F40" s="37" t="s">
        <v>229</v>
      </c>
      <c r="G40" s="37"/>
      <c r="H40" s="37"/>
      <c r="I40" s="37"/>
      <c r="J40" s="37"/>
      <c r="K40" s="64"/>
      <c r="L40" s="69">
        <v>1</v>
      </c>
      <c r="M40" s="65"/>
    </row>
    <row r="41" spans="2:17" ht="13.9" customHeight="1" x14ac:dyDescent="0.15">
      <c r="B41" s="30">
        <f t="shared" si="1"/>
        <v>31</v>
      </c>
      <c r="C41" s="32" t="s">
        <v>33</v>
      </c>
      <c r="D41" s="32" t="s">
        <v>35</v>
      </c>
      <c r="E41" s="37"/>
      <c r="F41" s="37" t="s">
        <v>199</v>
      </c>
      <c r="G41" s="37"/>
      <c r="H41" s="37"/>
      <c r="I41" s="37"/>
      <c r="J41" s="37"/>
      <c r="K41" s="64">
        <v>1</v>
      </c>
      <c r="L41" s="69"/>
      <c r="M41" s="65"/>
    </row>
    <row r="42" spans="2:17" ht="13.9" customHeight="1" x14ac:dyDescent="0.15">
      <c r="B42" s="30">
        <f t="shared" si="1"/>
        <v>32</v>
      </c>
      <c r="C42" s="33"/>
      <c r="D42" s="33"/>
      <c r="E42" s="37"/>
      <c r="F42" s="37" t="s">
        <v>36</v>
      </c>
      <c r="G42" s="37"/>
      <c r="H42" s="37"/>
      <c r="I42" s="37"/>
      <c r="J42" s="37"/>
      <c r="K42" s="64" t="s">
        <v>119</v>
      </c>
      <c r="L42" s="69"/>
      <c r="M42" s="65"/>
    </row>
    <row r="43" spans="2:17" ht="13.9" customHeight="1" x14ac:dyDescent="0.15">
      <c r="B43" s="30">
        <f t="shared" si="1"/>
        <v>33</v>
      </c>
      <c r="C43" s="34"/>
      <c r="D43" s="40" t="s">
        <v>37</v>
      </c>
      <c r="E43" s="37"/>
      <c r="F43" s="37" t="s">
        <v>38</v>
      </c>
      <c r="G43" s="37"/>
      <c r="H43" s="37"/>
      <c r="I43" s="37"/>
      <c r="J43" s="37"/>
      <c r="K43" s="64" t="s">
        <v>119</v>
      </c>
      <c r="L43" s="64">
        <v>10</v>
      </c>
      <c r="M43" s="65" t="s">
        <v>119</v>
      </c>
    </row>
    <row r="44" spans="2:17" ht="13.9" customHeight="1" x14ac:dyDescent="0.15">
      <c r="B44" s="30">
        <f t="shared" si="1"/>
        <v>34</v>
      </c>
      <c r="C44" s="32" t="s">
        <v>0</v>
      </c>
      <c r="D44" s="40" t="s">
        <v>39</v>
      </c>
      <c r="E44" s="37"/>
      <c r="F44" s="37" t="s">
        <v>40</v>
      </c>
      <c r="G44" s="37"/>
      <c r="H44" s="37"/>
      <c r="I44" s="37"/>
      <c r="J44" s="37"/>
      <c r="K44" s="64" t="s">
        <v>119</v>
      </c>
      <c r="L44" s="64"/>
      <c r="M44" s="65"/>
      <c r="O44">
        <f>COUNTA(K39:K44)</f>
        <v>5</v>
      </c>
      <c r="P44">
        <f>COUNTA(L39:L44)</f>
        <v>2</v>
      </c>
      <c r="Q44">
        <f>COUNTA(M39:M44)</f>
        <v>1</v>
      </c>
    </row>
    <row r="45" spans="2:17" ht="13.9" customHeight="1" x14ac:dyDescent="0.15">
      <c r="B45" s="30">
        <f t="shared" si="1"/>
        <v>35</v>
      </c>
      <c r="C45" s="124" t="s">
        <v>41</v>
      </c>
      <c r="D45" s="125"/>
      <c r="E45" s="37"/>
      <c r="F45" s="37" t="s">
        <v>42</v>
      </c>
      <c r="G45" s="37"/>
      <c r="H45" s="37"/>
      <c r="I45" s="37"/>
      <c r="J45" s="37"/>
      <c r="K45" s="64"/>
      <c r="L45" s="69" t="s">
        <v>119</v>
      </c>
      <c r="M45" s="65"/>
    </row>
    <row r="46" spans="2:17" ht="13.9" customHeight="1" x14ac:dyDescent="0.15">
      <c r="B46" s="30">
        <f t="shared" si="1"/>
        <v>36</v>
      </c>
      <c r="C46" s="35"/>
      <c r="D46" s="36"/>
      <c r="E46" s="37"/>
      <c r="F46" s="37" t="s">
        <v>43</v>
      </c>
      <c r="G46" s="37"/>
      <c r="H46" s="37"/>
      <c r="I46" s="37"/>
      <c r="J46" s="37"/>
      <c r="K46" s="64"/>
      <c r="L46" s="69"/>
      <c r="M46" s="65" t="s">
        <v>119</v>
      </c>
    </row>
    <row r="47" spans="2:17" ht="13.5" customHeight="1" thickBot="1" x14ac:dyDescent="0.2">
      <c r="B47" s="30">
        <f t="shared" si="1"/>
        <v>37</v>
      </c>
      <c r="C47" s="35"/>
      <c r="D47" s="36"/>
      <c r="E47" s="37"/>
      <c r="F47" s="37" t="s">
        <v>44</v>
      </c>
      <c r="G47" s="37"/>
      <c r="H47" s="37"/>
      <c r="I47" s="37"/>
      <c r="J47" s="37"/>
      <c r="K47" s="64" t="s">
        <v>119</v>
      </c>
      <c r="L47" s="69"/>
      <c r="M47" s="65" t="s">
        <v>119</v>
      </c>
    </row>
    <row r="48" spans="2:17" ht="19.899999999999999" customHeight="1" thickTop="1" x14ac:dyDescent="0.15">
      <c r="B48" s="127" t="s">
        <v>46</v>
      </c>
      <c r="C48" s="128"/>
      <c r="D48" s="128"/>
      <c r="E48" s="128"/>
      <c r="F48" s="128"/>
      <c r="G48" s="128"/>
      <c r="H48" s="128"/>
      <c r="I48" s="128"/>
      <c r="J48" s="29"/>
      <c r="K48" s="75">
        <f>SUM(K49:K57)</f>
        <v>208</v>
      </c>
      <c r="L48" s="75">
        <f>SUM(L49:L57)</f>
        <v>300</v>
      </c>
      <c r="M48" s="93">
        <f>SUM(M49:M57)</f>
        <v>155</v>
      </c>
    </row>
    <row r="49" spans="2:17" ht="13.9" customHeight="1" x14ac:dyDescent="0.15">
      <c r="B49" s="129" t="s">
        <v>47</v>
      </c>
      <c r="C49" s="130"/>
      <c r="D49" s="131"/>
      <c r="E49" s="43"/>
      <c r="F49" s="15"/>
      <c r="G49" s="119" t="s">
        <v>13</v>
      </c>
      <c r="H49" s="119"/>
      <c r="I49" s="15"/>
      <c r="J49" s="16"/>
      <c r="K49" s="38">
        <f>SUM(P$11:P$12)</f>
        <v>5</v>
      </c>
      <c r="L49" s="20">
        <f>SUM(Q$11:Q$12)</f>
        <v>0</v>
      </c>
      <c r="M49" s="39">
        <f>SUM(R$11:R$12)</f>
        <v>0</v>
      </c>
    </row>
    <row r="50" spans="2:17" ht="13.9" customHeight="1" x14ac:dyDescent="0.15">
      <c r="B50" s="17"/>
      <c r="C50" s="18"/>
      <c r="D50" s="19"/>
      <c r="E50" s="20"/>
      <c r="F50" s="37"/>
      <c r="G50" s="119" t="s">
        <v>67</v>
      </c>
      <c r="H50" s="119"/>
      <c r="I50" s="112"/>
      <c r="J50" s="44"/>
      <c r="K50" s="38">
        <f>SUM(K$13)</f>
        <v>50</v>
      </c>
      <c r="L50" s="20">
        <f>SUM(L$13)</f>
        <v>95</v>
      </c>
      <c r="M50" s="39">
        <f>SUM(M$13)</f>
        <v>40</v>
      </c>
      <c r="O50">
        <f>COUNTA(K$11:K$47)</f>
        <v>24</v>
      </c>
      <c r="P50">
        <f>COUNTA(L$11:L$47)</f>
        <v>18</v>
      </c>
      <c r="Q50">
        <f>COUNTA(M$11:M$47)</f>
        <v>21</v>
      </c>
    </row>
    <row r="51" spans="2:17" ht="13.9" customHeight="1" x14ac:dyDescent="0.15">
      <c r="B51" s="17"/>
      <c r="C51" s="18"/>
      <c r="D51" s="19"/>
      <c r="E51" s="20"/>
      <c r="F51" s="37"/>
      <c r="G51" s="119" t="s">
        <v>24</v>
      </c>
      <c r="H51" s="119"/>
      <c r="I51" s="15"/>
      <c r="J51" s="16"/>
      <c r="K51" s="38">
        <f>SUM(K$14:K$15)</f>
        <v>0</v>
      </c>
      <c r="L51" s="20">
        <f>SUM(L$14:L$15)</f>
        <v>11</v>
      </c>
      <c r="M51" s="39">
        <f>SUM(M$14:M$15)</f>
        <v>15</v>
      </c>
      <c r="O51" s="95">
        <f>SUM(K$13:K$47,P$11:P$12)</f>
        <v>208</v>
      </c>
      <c r="P51" s="95">
        <f>SUM(L$13:L$47,Q$11:Q$12)</f>
        <v>300</v>
      </c>
      <c r="Q51" s="95">
        <f>SUM(M$13:M$47,R$11:R$12)</f>
        <v>155</v>
      </c>
    </row>
    <row r="52" spans="2:17" ht="13.9" customHeight="1" x14ac:dyDescent="0.15">
      <c r="B52" s="17"/>
      <c r="C52" s="18"/>
      <c r="D52" s="19"/>
      <c r="E52" s="20"/>
      <c r="F52" s="37"/>
      <c r="G52" s="119" t="s">
        <v>15</v>
      </c>
      <c r="H52" s="119"/>
      <c r="I52" s="15"/>
      <c r="J52" s="16"/>
      <c r="K52" s="38">
        <f>SUM(K$16:K$16)</f>
        <v>0</v>
      </c>
      <c r="L52" s="20">
        <f>SUM(L$16:L$16)</f>
        <v>0</v>
      </c>
      <c r="M52" s="39">
        <f>SUM(M$16:M$16)</f>
        <v>5</v>
      </c>
    </row>
    <row r="53" spans="2:17" ht="13.9" customHeight="1" x14ac:dyDescent="0.15">
      <c r="B53" s="17"/>
      <c r="C53" s="18"/>
      <c r="D53" s="19"/>
      <c r="E53" s="20"/>
      <c r="F53" s="37"/>
      <c r="G53" s="119" t="s">
        <v>16</v>
      </c>
      <c r="H53" s="119"/>
      <c r="I53" s="15"/>
      <c r="J53" s="16"/>
      <c r="K53" s="38">
        <f>SUM(K$18:K$23)</f>
        <v>15</v>
      </c>
      <c r="L53" s="20">
        <f>SUM(L$18:L$23)</f>
        <v>75</v>
      </c>
      <c r="M53" s="39">
        <f>SUM(M$18:M$23)</f>
        <v>0</v>
      </c>
    </row>
    <row r="54" spans="2:17" ht="13.9" customHeight="1" x14ac:dyDescent="0.15">
      <c r="B54" s="17"/>
      <c r="C54" s="18"/>
      <c r="D54" s="19"/>
      <c r="E54" s="20"/>
      <c r="F54" s="37"/>
      <c r="G54" s="119" t="s">
        <v>65</v>
      </c>
      <c r="H54" s="119"/>
      <c r="I54" s="15"/>
      <c r="J54" s="16"/>
      <c r="K54" s="38">
        <f>SUM(K$24:K$25)</f>
        <v>20</v>
      </c>
      <c r="L54" s="20">
        <f>SUM(L$24:L$25)</f>
        <v>5</v>
      </c>
      <c r="M54" s="39">
        <f>SUM(M$24:M$25)</f>
        <v>25</v>
      </c>
    </row>
    <row r="55" spans="2:17" ht="13.9" customHeight="1" x14ac:dyDescent="0.15">
      <c r="B55" s="17"/>
      <c r="C55" s="18"/>
      <c r="D55" s="19"/>
      <c r="E55" s="20"/>
      <c r="F55" s="37"/>
      <c r="G55" s="119" t="s">
        <v>102</v>
      </c>
      <c r="H55" s="119"/>
      <c r="I55" s="15"/>
      <c r="J55" s="16"/>
      <c r="K55" s="38">
        <f>SUM(K$26:K$38)</f>
        <v>116</v>
      </c>
      <c r="L55" s="20">
        <f>SUM(L$26:L$38)</f>
        <v>103</v>
      </c>
      <c r="M55" s="39">
        <f>SUM(M$26:M$38)</f>
        <v>70</v>
      </c>
    </row>
    <row r="56" spans="2:17" ht="13.9" customHeight="1" x14ac:dyDescent="0.15">
      <c r="B56" s="17"/>
      <c r="C56" s="18"/>
      <c r="D56" s="19"/>
      <c r="E56" s="20"/>
      <c r="F56" s="37"/>
      <c r="G56" s="119" t="s">
        <v>48</v>
      </c>
      <c r="H56" s="119"/>
      <c r="I56" s="15"/>
      <c r="J56" s="16"/>
      <c r="K56" s="38">
        <f>SUM(K$17:K$17,K$45:K$46)</f>
        <v>0</v>
      </c>
      <c r="L56" s="20">
        <f>SUM(L$17:L$17,L$45:L$46)</f>
        <v>0</v>
      </c>
      <c r="M56" s="39">
        <f>SUM(M$17:M$17,M$45:M$46)</f>
        <v>0</v>
      </c>
    </row>
    <row r="57" spans="2:17" ht="13.9" customHeight="1" thickBot="1" x14ac:dyDescent="0.2">
      <c r="B57" s="21"/>
      <c r="C57" s="22"/>
      <c r="D57" s="23"/>
      <c r="E57" s="45"/>
      <c r="F57" s="10"/>
      <c r="G57" s="120" t="s">
        <v>45</v>
      </c>
      <c r="H57" s="120"/>
      <c r="I57" s="46"/>
      <c r="J57" s="47"/>
      <c r="K57" s="41">
        <f>SUM(K$39:K$44,K$47)</f>
        <v>2</v>
      </c>
      <c r="L57" s="45">
        <f>SUM(L$39:L$44,L$47)</f>
        <v>11</v>
      </c>
      <c r="M57" s="42">
        <f>SUM(M$39:M$44,M$47)</f>
        <v>0</v>
      </c>
    </row>
    <row r="58" spans="2:17" ht="18" customHeight="1" thickTop="1" x14ac:dyDescent="0.15">
      <c r="B58" s="132" t="s">
        <v>49</v>
      </c>
      <c r="C58" s="133"/>
      <c r="D58" s="134"/>
      <c r="E58" s="53"/>
      <c r="F58" s="113"/>
      <c r="G58" s="135" t="s">
        <v>50</v>
      </c>
      <c r="H58" s="135"/>
      <c r="I58" s="113"/>
      <c r="J58" s="114"/>
      <c r="K58" s="76" t="s">
        <v>51</v>
      </c>
      <c r="L58" s="84"/>
      <c r="M58" s="94"/>
    </row>
    <row r="59" spans="2:17" ht="18" customHeight="1" x14ac:dyDescent="0.15">
      <c r="B59" s="50"/>
      <c r="C59" s="51"/>
      <c r="D59" s="51"/>
      <c r="E59" s="48"/>
      <c r="F59" s="49"/>
      <c r="G59" s="31"/>
      <c r="H59" s="31"/>
      <c r="I59" s="49"/>
      <c r="J59" s="52"/>
      <c r="K59" s="77" t="s">
        <v>52</v>
      </c>
      <c r="L59" s="85"/>
      <c r="M59" s="88"/>
    </row>
    <row r="60" spans="2:17" ht="18" customHeight="1" x14ac:dyDescent="0.15">
      <c r="B60" s="17"/>
      <c r="C60" s="18"/>
      <c r="D60" s="18"/>
      <c r="E60" s="54"/>
      <c r="F60" s="7"/>
      <c r="G60" s="126" t="s">
        <v>53</v>
      </c>
      <c r="H60" s="126"/>
      <c r="I60" s="111"/>
      <c r="J60" s="115"/>
      <c r="K60" s="78" t="s">
        <v>54</v>
      </c>
      <c r="L60" s="86"/>
      <c r="M60" s="86"/>
    </row>
    <row r="61" spans="2:17" ht="18" customHeight="1" x14ac:dyDescent="0.15">
      <c r="B61" s="17"/>
      <c r="C61" s="18"/>
      <c r="D61" s="18"/>
      <c r="E61" s="55"/>
      <c r="F61" s="18"/>
      <c r="G61" s="56"/>
      <c r="H61" s="56"/>
      <c r="I61" s="51"/>
      <c r="J61" s="57"/>
      <c r="K61" s="79" t="s">
        <v>103</v>
      </c>
      <c r="L61" s="87"/>
      <c r="M61" s="87"/>
    </row>
    <row r="62" spans="2:17" ht="18" customHeight="1" x14ac:dyDescent="0.15">
      <c r="B62" s="17"/>
      <c r="C62" s="18"/>
      <c r="D62" s="18"/>
      <c r="E62" s="55"/>
      <c r="F62" s="18"/>
      <c r="G62" s="56"/>
      <c r="H62" s="56"/>
      <c r="I62" s="51"/>
      <c r="J62" s="57"/>
      <c r="K62" s="77" t="s">
        <v>78</v>
      </c>
      <c r="L62" s="85"/>
      <c r="M62" s="88"/>
    </row>
    <row r="63" spans="2:17" ht="18" customHeight="1" x14ac:dyDescent="0.15">
      <c r="B63" s="17"/>
      <c r="C63" s="18"/>
      <c r="D63" s="18"/>
      <c r="E63" s="54"/>
      <c r="F63" s="7"/>
      <c r="G63" s="126" t="s">
        <v>55</v>
      </c>
      <c r="H63" s="126"/>
      <c r="I63" s="111"/>
      <c r="J63" s="115"/>
      <c r="K63" s="78" t="s">
        <v>79</v>
      </c>
      <c r="L63" s="86"/>
      <c r="M63" s="86"/>
    </row>
    <row r="64" spans="2:17" ht="18" customHeight="1" x14ac:dyDescent="0.15">
      <c r="B64" s="17"/>
      <c r="C64" s="18"/>
      <c r="D64" s="18"/>
      <c r="E64" s="55"/>
      <c r="F64" s="18"/>
      <c r="G64" s="56"/>
      <c r="H64" s="56"/>
      <c r="I64" s="51"/>
      <c r="J64" s="57"/>
      <c r="K64" s="79" t="s">
        <v>104</v>
      </c>
      <c r="L64" s="87"/>
      <c r="M64" s="87"/>
    </row>
    <row r="65" spans="2:14" ht="18" customHeight="1" x14ac:dyDescent="0.15">
      <c r="B65" s="17"/>
      <c r="C65" s="18"/>
      <c r="D65" s="18"/>
      <c r="E65" s="55"/>
      <c r="F65" s="18"/>
      <c r="G65" s="56"/>
      <c r="H65" s="56"/>
      <c r="I65" s="51"/>
      <c r="J65" s="57"/>
      <c r="K65" s="79" t="s">
        <v>105</v>
      </c>
      <c r="L65" s="87"/>
      <c r="M65" s="87"/>
    </row>
    <row r="66" spans="2:14" ht="18" customHeight="1" x14ac:dyDescent="0.15">
      <c r="B66" s="17"/>
      <c r="C66" s="18"/>
      <c r="D66" s="18"/>
      <c r="E66" s="12"/>
      <c r="F66" s="13"/>
      <c r="G66" s="31"/>
      <c r="H66" s="31"/>
      <c r="I66" s="49"/>
      <c r="J66" s="52"/>
      <c r="K66" s="79" t="s">
        <v>104</v>
      </c>
      <c r="L66" s="88"/>
      <c r="M66" s="88"/>
    </row>
    <row r="67" spans="2:14" ht="18" customHeight="1" x14ac:dyDescent="0.15">
      <c r="B67" s="24"/>
      <c r="C67" s="13"/>
      <c r="D67" s="13"/>
      <c r="E67" s="20"/>
      <c r="F67" s="37"/>
      <c r="G67" s="119" t="s">
        <v>56</v>
      </c>
      <c r="H67" s="119"/>
      <c r="I67" s="15"/>
      <c r="J67" s="16"/>
      <c r="K67" s="70" t="s">
        <v>127</v>
      </c>
      <c r="L67" s="99"/>
      <c r="M67" s="89"/>
    </row>
    <row r="68" spans="2:14" ht="18" customHeight="1" x14ac:dyDescent="0.15">
      <c r="B68" s="129" t="s">
        <v>57</v>
      </c>
      <c r="C68" s="130"/>
      <c r="D68" s="130"/>
      <c r="E68" s="7"/>
      <c r="F68" s="7"/>
      <c r="G68" s="7"/>
      <c r="H68" s="7"/>
      <c r="I68" s="7"/>
      <c r="J68" s="7"/>
      <c r="K68" s="7"/>
      <c r="L68" s="7"/>
      <c r="M68" s="7"/>
      <c r="N68" s="17"/>
    </row>
    <row r="69" spans="2:14" ht="14.1" customHeight="1" x14ac:dyDescent="0.15">
      <c r="B69" s="58"/>
      <c r="C69" s="59" t="s">
        <v>58</v>
      </c>
      <c r="D69" s="60"/>
      <c r="E69" s="59"/>
      <c r="F69" s="59"/>
      <c r="G69" s="59"/>
      <c r="H69" s="59"/>
      <c r="I69" s="59"/>
      <c r="J69" s="59"/>
      <c r="K69" s="59"/>
      <c r="L69" s="59"/>
      <c r="M69" s="59"/>
      <c r="N69" s="61"/>
    </row>
    <row r="70" spans="2:14" ht="14.1" customHeight="1" x14ac:dyDescent="0.15">
      <c r="B70" s="58"/>
      <c r="C70" s="59" t="s">
        <v>59</v>
      </c>
      <c r="D70" s="60"/>
      <c r="E70" s="59"/>
      <c r="F70" s="59"/>
      <c r="G70" s="59"/>
      <c r="H70" s="59"/>
      <c r="I70" s="59"/>
      <c r="J70" s="59"/>
      <c r="K70" s="59"/>
      <c r="L70" s="59"/>
      <c r="M70" s="59"/>
      <c r="N70" s="61"/>
    </row>
    <row r="71" spans="2:14" ht="14.1" customHeight="1" x14ac:dyDescent="0.15">
      <c r="B71" s="58"/>
      <c r="C71" s="59" t="s">
        <v>60</v>
      </c>
      <c r="D71" s="60"/>
      <c r="E71" s="59"/>
      <c r="F71" s="59"/>
      <c r="G71" s="59"/>
      <c r="H71" s="59"/>
      <c r="I71" s="59"/>
      <c r="J71" s="59"/>
      <c r="K71" s="59"/>
      <c r="L71" s="59"/>
      <c r="M71" s="59"/>
      <c r="N71" s="61"/>
    </row>
    <row r="72" spans="2:14" ht="14.1" customHeight="1" x14ac:dyDescent="0.15">
      <c r="B72" s="58"/>
      <c r="C72" s="59" t="s">
        <v>86</v>
      </c>
      <c r="D72" s="60"/>
      <c r="E72" s="59"/>
      <c r="F72" s="59"/>
      <c r="G72" s="59"/>
      <c r="H72" s="59"/>
      <c r="I72" s="59"/>
      <c r="J72" s="59"/>
      <c r="K72" s="59"/>
      <c r="L72" s="59"/>
      <c r="M72" s="59"/>
      <c r="N72" s="61"/>
    </row>
    <row r="73" spans="2:14" ht="14.1" customHeight="1" x14ac:dyDescent="0.15">
      <c r="B73" s="58"/>
      <c r="C73" s="59" t="s">
        <v>106</v>
      </c>
      <c r="D73" s="60"/>
      <c r="E73" s="59"/>
      <c r="F73" s="59"/>
      <c r="G73" s="59"/>
      <c r="H73" s="59"/>
      <c r="I73" s="59"/>
      <c r="J73" s="59"/>
      <c r="K73" s="59"/>
      <c r="L73" s="59"/>
      <c r="M73" s="59"/>
      <c r="N73" s="61"/>
    </row>
    <row r="74" spans="2:14" ht="14.1" customHeight="1" x14ac:dyDescent="0.15">
      <c r="B74" s="61"/>
      <c r="C74" s="59" t="s">
        <v>85</v>
      </c>
      <c r="D74" s="59"/>
      <c r="E74" s="59"/>
      <c r="F74" s="59"/>
      <c r="G74" s="59"/>
      <c r="H74" s="59"/>
      <c r="I74" s="59"/>
      <c r="J74" s="59"/>
      <c r="K74" s="59"/>
      <c r="L74" s="59"/>
      <c r="M74" s="59"/>
      <c r="N74" s="61"/>
    </row>
    <row r="75" spans="2:14" ht="14.1" customHeight="1" x14ac:dyDescent="0.15">
      <c r="B75" s="61"/>
      <c r="C75" s="59" t="s">
        <v>84</v>
      </c>
      <c r="D75" s="59"/>
      <c r="E75" s="59"/>
      <c r="F75" s="59"/>
      <c r="G75" s="59"/>
      <c r="H75" s="59"/>
      <c r="I75" s="59"/>
      <c r="J75" s="59"/>
      <c r="K75" s="59"/>
      <c r="L75" s="59"/>
      <c r="M75" s="59"/>
      <c r="N75" s="61"/>
    </row>
    <row r="76" spans="2:14" ht="14.1" customHeight="1" x14ac:dyDescent="0.15">
      <c r="B76" s="61"/>
      <c r="C76" s="59" t="s">
        <v>81</v>
      </c>
      <c r="D76" s="59"/>
      <c r="E76" s="59"/>
      <c r="F76" s="59"/>
      <c r="G76" s="59"/>
      <c r="H76" s="59"/>
      <c r="I76" s="59"/>
      <c r="J76" s="59"/>
      <c r="K76" s="59"/>
      <c r="L76" s="59"/>
      <c r="M76" s="59"/>
      <c r="N76" s="61"/>
    </row>
    <row r="77" spans="2:14" ht="14.1" customHeight="1" x14ac:dyDescent="0.15">
      <c r="B77" s="61"/>
      <c r="C77" s="59" t="s">
        <v>82</v>
      </c>
      <c r="D77" s="59"/>
      <c r="E77" s="59"/>
      <c r="F77" s="59"/>
      <c r="G77" s="59"/>
      <c r="H77" s="59"/>
      <c r="I77" s="59"/>
      <c r="J77" s="59"/>
      <c r="K77" s="59"/>
      <c r="L77" s="59"/>
      <c r="M77" s="59"/>
      <c r="N77" s="61"/>
    </row>
    <row r="78" spans="2:14" ht="14.1" customHeight="1" x14ac:dyDescent="0.15">
      <c r="B78" s="61"/>
      <c r="C78" s="59" t="s">
        <v>107</v>
      </c>
      <c r="D78" s="59"/>
      <c r="E78" s="59"/>
      <c r="F78" s="59"/>
      <c r="G78" s="59"/>
      <c r="H78" s="59"/>
      <c r="I78" s="59"/>
      <c r="J78" s="59"/>
      <c r="K78" s="59"/>
      <c r="L78" s="59"/>
      <c r="M78" s="59"/>
      <c r="N78" s="61"/>
    </row>
    <row r="79" spans="2:14" ht="14.1" customHeight="1" x14ac:dyDescent="0.15">
      <c r="B79" s="61"/>
      <c r="C79" s="59" t="s">
        <v>87</v>
      </c>
      <c r="D79" s="59"/>
      <c r="E79" s="59"/>
      <c r="F79" s="59"/>
      <c r="G79" s="59"/>
      <c r="H79" s="59"/>
      <c r="I79" s="59"/>
      <c r="J79" s="59"/>
      <c r="K79" s="59"/>
      <c r="L79" s="59"/>
      <c r="M79" s="59"/>
      <c r="N79" s="61"/>
    </row>
    <row r="80" spans="2:14" ht="14.1" customHeight="1" x14ac:dyDescent="0.15">
      <c r="B80" s="61"/>
      <c r="C80" s="59" t="s">
        <v>88</v>
      </c>
      <c r="D80" s="59"/>
      <c r="E80" s="59"/>
      <c r="F80" s="59"/>
      <c r="G80" s="59"/>
      <c r="H80" s="59"/>
      <c r="I80" s="59"/>
      <c r="J80" s="59"/>
      <c r="K80" s="59"/>
      <c r="L80" s="59"/>
      <c r="M80" s="59"/>
      <c r="N80" s="61"/>
    </row>
    <row r="81" spans="2:14" ht="14.1" customHeight="1" x14ac:dyDescent="0.15">
      <c r="B81" s="61"/>
      <c r="C81" s="59" t="s">
        <v>89</v>
      </c>
      <c r="D81" s="59"/>
      <c r="E81" s="59"/>
      <c r="F81" s="59"/>
      <c r="G81" s="59"/>
      <c r="H81" s="59"/>
      <c r="I81" s="59"/>
      <c r="J81" s="59"/>
      <c r="K81" s="59"/>
      <c r="L81" s="59"/>
      <c r="M81" s="59"/>
      <c r="N81" s="61"/>
    </row>
    <row r="82" spans="2:14" ht="14.1" customHeight="1" x14ac:dyDescent="0.15">
      <c r="B82" s="61"/>
      <c r="C82" s="59" t="s">
        <v>90</v>
      </c>
      <c r="D82" s="59"/>
      <c r="E82" s="59"/>
      <c r="F82" s="59"/>
      <c r="G82" s="59"/>
      <c r="H82" s="59"/>
      <c r="I82" s="59"/>
      <c r="J82" s="59"/>
      <c r="K82" s="59"/>
      <c r="L82" s="59"/>
      <c r="M82" s="59"/>
      <c r="N82" s="61"/>
    </row>
    <row r="83" spans="2:14" ht="18" customHeight="1" x14ac:dyDescent="0.15">
      <c r="B83" s="61"/>
      <c r="C83" s="59" t="s">
        <v>108</v>
      </c>
      <c r="D83" s="59"/>
      <c r="E83" s="59"/>
      <c r="F83" s="59"/>
      <c r="G83" s="59"/>
      <c r="H83" s="59"/>
      <c r="I83" s="59"/>
      <c r="J83" s="59"/>
      <c r="K83" s="59"/>
      <c r="L83" s="59"/>
      <c r="M83" s="59"/>
      <c r="N83" s="61"/>
    </row>
    <row r="84" spans="2:14" x14ac:dyDescent="0.15">
      <c r="B84" s="61"/>
      <c r="C84" s="59" t="s">
        <v>109</v>
      </c>
      <c r="D84" s="59"/>
      <c r="E84" s="59"/>
      <c r="F84" s="59"/>
      <c r="G84" s="59"/>
      <c r="H84" s="59"/>
      <c r="I84" s="59"/>
      <c r="J84" s="59"/>
      <c r="K84" s="59"/>
      <c r="L84" s="59"/>
      <c r="M84" s="59"/>
      <c r="N84" s="61"/>
    </row>
    <row r="85" spans="2:14" x14ac:dyDescent="0.15">
      <c r="B85" s="61"/>
      <c r="C85" s="59" t="s">
        <v>91</v>
      </c>
      <c r="D85" s="59"/>
      <c r="E85" s="59"/>
      <c r="F85" s="59"/>
      <c r="G85" s="59"/>
      <c r="H85" s="59"/>
      <c r="I85" s="59"/>
      <c r="J85" s="59"/>
      <c r="K85" s="59"/>
      <c r="L85" s="59"/>
      <c r="M85" s="59"/>
      <c r="N85" s="61"/>
    </row>
    <row r="86" spans="2:14" ht="14.1" customHeight="1" x14ac:dyDescent="0.15">
      <c r="B86" s="61"/>
      <c r="C86" s="59" t="s">
        <v>83</v>
      </c>
      <c r="D86" s="59"/>
      <c r="E86" s="59"/>
      <c r="F86" s="59"/>
      <c r="G86" s="59"/>
      <c r="H86" s="59"/>
      <c r="I86" s="59"/>
      <c r="J86" s="59"/>
      <c r="K86" s="59"/>
      <c r="L86" s="59"/>
      <c r="M86" s="59"/>
      <c r="N86" s="61"/>
    </row>
    <row r="87" spans="2:14" x14ac:dyDescent="0.15">
      <c r="B87" s="96"/>
      <c r="C87" s="59" t="s">
        <v>92</v>
      </c>
      <c r="N87" s="96"/>
    </row>
    <row r="88" spans="2:14" x14ac:dyDescent="0.15">
      <c r="B88" s="61"/>
      <c r="C88" s="59" t="s">
        <v>69</v>
      </c>
      <c r="D88" s="59"/>
      <c r="E88" s="59"/>
      <c r="F88" s="59"/>
      <c r="G88" s="59"/>
      <c r="H88" s="59"/>
      <c r="I88" s="59"/>
      <c r="J88" s="59"/>
      <c r="K88" s="59"/>
      <c r="L88" s="59"/>
      <c r="M88" s="59"/>
      <c r="N88" s="61"/>
    </row>
    <row r="89" spans="2:14" x14ac:dyDescent="0.15">
      <c r="B89" s="61"/>
      <c r="C89" s="59" t="s">
        <v>61</v>
      </c>
      <c r="D89" s="59"/>
      <c r="E89" s="59"/>
      <c r="F89" s="59"/>
      <c r="G89" s="59"/>
      <c r="H89" s="59"/>
      <c r="I89" s="59"/>
      <c r="J89" s="59"/>
      <c r="K89" s="59"/>
      <c r="L89" s="59"/>
      <c r="M89" s="59"/>
      <c r="N89" s="61"/>
    </row>
    <row r="90" spans="2:14" x14ac:dyDescent="0.15">
      <c r="B90" s="96"/>
      <c r="C90" s="59" t="s">
        <v>93</v>
      </c>
      <c r="N90" s="96"/>
    </row>
    <row r="91" spans="2:14" x14ac:dyDescent="0.15">
      <c r="B91" s="96"/>
      <c r="C91" s="59" t="s">
        <v>116</v>
      </c>
      <c r="N91" s="96"/>
    </row>
    <row r="92" spans="2:14" ht="14.25" thickBot="1" x14ac:dyDescent="0.2">
      <c r="B92" s="97"/>
      <c r="C92" s="80" t="s">
        <v>94</v>
      </c>
      <c r="D92" s="98"/>
      <c r="E92" s="98"/>
      <c r="F92" s="98"/>
      <c r="G92" s="98"/>
      <c r="H92" s="98"/>
      <c r="I92" s="98"/>
      <c r="J92" s="98"/>
      <c r="K92" s="98"/>
      <c r="L92" s="98"/>
      <c r="M92" s="98"/>
      <c r="N92" s="96"/>
    </row>
  </sheetData>
  <mergeCells count="25">
    <mergeCell ref="D4:G4"/>
    <mergeCell ref="D5:G5"/>
    <mergeCell ref="D6:G6"/>
    <mergeCell ref="D7:F7"/>
    <mergeCell ref="D8:F8"/>
    <mergeCell ref="G50:H50"/>
    <mergeCell ref="G51:H51"/>
    <mergeCell ref="G52:H52"/>
    <mergeCell ref="G53:H53"/>
    <mergeCell ref="D9:F9"/>
    <mergeCell ref="G10:H10"/>
    <mergeCell ref="C45:D45"/>
    <mergeCell ref="B48:I48"/>
    <mergeCell ref="B49:D49"/>
    <mergeCell ref="G49:H49"/>
    <mergeCell ref="G54:H54"/>
    <mergeCell ref="G55:H55"/>
    <mergeCell ref="B68:D68"/>
    <mergeCell ref="G57:H57"/>
    <mergeCell ref="B58:D58"/>
    <mergeCell ref="G58:H58"/>
    <mergeCell ref="G60:H60"/>
    <mergeCell ref="G63:H63"/>
    <mergeCell ref="G67:H67"/>
    <mergeCell ref="G56:H56"/>
  </mergeCells>
  <phoneticPr fontId="23"/>
  <conditionalFormatting sqref="N11:N47">
    <cfRule type="expression" dxfId="7" priority="1"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D51A9-F9BC-47F4-B489-E447635B46EB}">
  <sheetPr>
    <tabColor rgb="FFC00000"/>
  </sheetPr>
  <dimension ref="B1:R83"/>
  <sheetViews>
    <sheetView view="pageBreakPreview" zoomScale="75" zoomScaleNormal="75" zoomScaleSheetLayoutView="75" workbookViewId="0">
      <pane ySplit="10" topLeftCell="A11" activePane="bottomLeft" state="frozen"/>
      <selection activeCell="H21" sqref="H21"/>
      <selection pane="bottomLeft" activeCell="L28" sqref="L28"/>
    </sheetView>
  </sheetViews>
  <sheetFormatPr defaultRowHeight="13.5" x14ac:dyDescent="0.15"/>
  <cols>
    <col min="1" max="1" width="2.625" customWidth="1"/>
    <col min="2" max="2" width="4.75" customWidth="1"/>
    <col min="3" max="4" width="16.75" customWidth="1"/>
    <col min="5" max="5" width="1.75" customWidth="1"/>
    <col min="6" max="9" width="10.75" customWidth="1"/>
    <col min="10" max="10" width="1.75" customWidth="1"/>
    <col min="11" max="13" width="19.125" customWidth="1"/>
  </cols>
  <sheetData>
    <row r="1" spans="2:18" ht="18" customHeight="1" x14ac:dyDescent="0.15"/>
    <row r="2" spans="2:18" ht="18" customHeight="1" x14ac:dyDescent="0.15">
      <c r="B2" s="18" t="s">
        <v>75</v>
      </c>
    </row>
    <row r="3" spans="2:18" ht="9" customHeight="1" thickBot="1" x14ac:dyDescent="0.2"/>
    <row r="4" spans="2:18" ht="18" customHeight="1" x14ac:dyDescent="0.15">
      <c r="B4" s="1"/>
      <c r="C4" s="2"/>
      <c r="D4" s="121" t="s">
        <v>1</v>
      </c>
      <c r="E4" s="121"/>
      <c r="F4" s="121"/>
      <c r="G4" s="121"/>
      <c r="H4" s="2"/>
      <c r="I4" s="2"/>
      <c r="J4" s="3"/>
      <c r="K4" s="71" t="s">
        <v>74</v>
      </c>
      <c r="L4" s="81" t="s">
        <v>72</v>
      </c>
      <c r="M4" s="90" t="s">
        <v>73</v>
      </c>
    </row>
    <row r="5" spans="2:18" ht="18" customHeight="1" x14ac:dyDescent="0.15">
      <c r="B5" s="4"/>
      <c r="C5" s="37"/>
      <c r="D5" s="119" t="s">
        <v>2</v>
      </c>
      <c r="E5" s="119"/>
      <c r="F5" s="119"/>
      <c r="G5" s="119"/>
      <c r="H5" s="37"/>
      <c r="I5" s="37"/>
      <c r="J5" s="5"/>
      <c r="K5" s="110" t="s">
        <v>312</v>
      </c>
      <c r="L5" s="105" t="str">
        <f>K5</f>
        <v>2023.12.11</v>
      </c>
      <c r="M5" s="106" t="str">
        <f>K5</f>
        <v>2023.12.11</v>
      </c>
    </row>
    <row r="6" spans="2:18" ht="18" customHeight="1" x14ac:dyDescent="0.15">
      <c r="B6" s="4"/>
      <c r="C6" s="37"/>
      <c r="D6" s="119" t="s">
        <v>3</v>
      </c>
      <c r="E6" s="119"/>
      <c r="F6" s="119"/>
      <c r="G6" s="119"/>
      <c r="H6" s="37"/>
      <c r="I6" s="37"/>
      <c r="J6" s="5"/>
      <c r="K6" s="100">
        <v>0.46875</v>
      </c>
      <c r="L6" s="101">
        <v>0.49513888888888885</v>
      </c>
      <c r="M6" s="102">
        <v>0.4375</v>
      </c>
    </row>
    <row r="7" spans="2:18" ht="18" customHeight="1" x14ac:dyDescent="0.15">
      <c r="B7" s="4"/>
      <c r="C7" s="37"/>
      <c r="D7" s="119" t="s">
        <v>4</v>
      </c>
      <c r="E7" s="122"/>
      <c r="F7" s="122"/>
      <c r="G7" s="25" t="s">
        <v>5</v>
      </c>
      <c r="H7" s="37"/>
      <c r="I7" s="37"/>
      <c r="J7" s="5"/>
      <c r="K7" s="103" t="s">
        <v>128</v>
      </c>
      <c r="L7" s="103" t="s">
        <v>233</v>
      </c>
      <c r="M7" s="104" t="s">
        <v>311</v>
      </c>
    </row>
    <row r="8" spans="2:18" ht="18" customHeight="1" x14ac:dyDescent="0.15">
      <c r="B8" s="6"/>
      <c r="C8" s="7"/>
      <c r="D8" s="119" t="s">
        <v>6</v>
      </c>
      <c r="E8" s="119"/>
      <c r="F8" s="119"/>
      <c r="G8" s="25" t="s">
        <v>5</v>
      </c>
      <c r="H8" s="7"/>
      <c r="I8" s="7"/>
      <c r="J8" s="8"/>
      <c r="K8" s="72">
        <v>0.5</v>
      </c>
      <c r="L8" s="82">
        <v>0.5</v>
      </c>
      <c r="M8" s="91">
        <v>0.5</v>
      </c>
    </row>
    <row r="9" spans="2:18" ht="18" customHeight="1" thickBot="1" x14ac:dyDescent="0.2">
      <c r="B9" s="9"/>
      <c r="C9" s="10"/>
      <c r="D9" s="120" t="s">
        <v>7</v>
      </c>
      <c r="E9" s="120"/>
      <c r="F9" s="120"/>
      <c r="G9" s="26" t="s">
        <v>8</v>
      </c>
      <c r="H9" s="10"/>
      <c r="I9" s="10"/>
      <c r="J9" s="11"/>
      <c r="K9" s="73">
        <v>100</v>
      </c>
      <c r="L9" s="83">
        <v>100</v>
      </c>
      <c r="M9" s="92">
        <v>100</v>
      </c>
      <c r="P9" s="51" t="s">
        <v>76</v>
      </c>
      <c r="Q9" s="51" t="s">
        <v>71</v>
      </c>
      <c r="R9" s="51" t="s">
        <v>77</v>
      </c>
    </row>
    <row r="10" spans="2:18" ht="18" customHeight="1" thickTop="1" x14ac:dyDescent="0.15">
      <c r="B10" s="27" t="s">
        <v>9</v>
      </c>
      <c r="C10" s="28" t="s">
        <v>10</v>
      </c>
      <c r="D10" s="28" t="s">
        <v>11</v>
      </c>
      <c r="E10" s="12"/>
      <c r="F10" s="13"/>
      <c r="G10" s="123" t="s">
        <v>12</v>
      </c>
      <c r="H10" s="123"/>
      <c r="I10" s="13"/>
      <c r="J10" s="14"/>
      <c r="K10" s="74"/>
      <c r="L10" s="12"/>
      <c r="M10" s="93"/>
    </row>
    <row r="11" spans="2:18" ht="13.5" customHeight="1" x14ac:dyDescent="0.15">
      <c r="B11" s="30">
        <v>1</v>
      </c>
      <c r="C11" s="32" t="s">
        <v>21</v>
      </c>
      <c r="D11" s="32" t="s">
        <v>22</v>
      </c>
      <c r="E11" s="37"/>
      <c r="F11" s="37" t="s">
        <v>96</v>
      </c>
      <c r="G11" s="37"/>
      <c r="H11" s="37"/>
      <c r="I11" s="37"/>
      <c r="J11" s="37"/>
      <c r="K11" s="64">
        <v>600</v>
      </c>
      <c r="L11" s="69">
        <v>90</v>
      </c>
      <c r="M11" s="65">
        <v>25</v>
      </c>
    </row>
    <row r="12" spans="2:18" ht="13.5" customHeight="1" x14ac:dyDescent="0.15">
      <c r="B12" s="30">
        <f t="shared" ref="B12:B38" si="0">B11+1</f>
        <v>2</v>
      </c>
      <c r="C12" s="32" t="s">
        <v>23</v>
      </c>
      <c r="D12" s="32" t="s">
        <v>24</v>
      </c>
      <c r="E12" s="37"/>
      <c r="F12" s="37" t="s">
        <v>135</v>
      </c>
      <c r="G12" s="37"/>
      <c r="H12" s="37"/>
      <c r="I12" s="37"/>
      <c r="J12" s="37"/>
      <c r="K12" s="64" t="s">
        <v>119</v>
      </c>
      <c r="L12" s="69"/>
      <c r="M12" s="65"/>
    </row>
    <row r="13" spans="2:18" ht="13.9" customHeight="1" x14ac:dyDescent="0.15">
      <c r="B13" s="30">
        <f t="shared" si="0"/>
        <v>3</v>
      </c>
      <c r="C13" s="33"/>
      <c r="D13" s="33"/>
      <c r="E13" s="37"/>
      <c r="F13" s="37" t="s">
        <v>112</v>
      </c>
      <c r="G13" s="37"/>
      <c r="H13" s="37"/>
      <c r="I13" s="37"/>
      <c r="J13" s="37"/>
      <c r="K13" s="64">
        <v>40</v>
      </c>
      <c r="L13" s="64">
        <v>10</v>
      </c>
      <c r="M13" s="65">
        <v>10</v>
      </c>
    </row>
    <row r="14" spans="2:18" ht="13.9" customHeight="1" x14ac:dyDescent="0.15">
      <c r="B14" s="30">
        <f t="shared" si="0"/>
        <v>4</v>
      </c>
      <c r="C14" s="32" t="s">
        <v>63</v>
      </c>
      <c r="D14" s="32" t="s">
        <v>16</v>
      </c>
      <c r="E14" s="37"/>
      <c r="F14" s="37" t="s">
        <v>141</v>
      </c>
      <c r="G14" s="37"/>
      <c r="H14" s="37"/>
      <c r="I14" s="37"/>
      <c r="J14" s="37"/>
      <c r="K14" s="64"/>
      <c r="L14" s="69" t="s">
        <v>119</v>
      </c>
      <c r="M14" s="65"/>
    </row>
    <row r="15" spans="2:18" ht="13.5" customHeight="1" x14ac:dyDescent="0.15">
      <c r="B15" s="30">
        <f t="shared" si="0"/>
        <v>5</v>
      </c>
      <c r="C15" s="33"/>
      <c r="D15" s="33"/>
      <c r="E15" s="37"/>
      <c r="F15" s="37" t="s">
        <v>99</v>
      </c>
      <c r="G15" s="37"/>
      <c r="H15" s="37"/>
      <c r="I15" s="37"/>
      <c r="J15" s="37"/>
      <c r="K15" s="64">
        <v>20</v>
      </c>
      <c r="L15" s="64" t="s">
        <v>119</v>
      </c>
      <c r="M15" s="65"/>
    </row>
    <row r="16" spans="2:18" ht="13.9" customHeight="1" x14ac:dyDescent="0.15">
      <c r="B16" s="30">
        <f t="shared" si="0"/>
        <v>6</v>
      </c>
      <c r="C16" s="33"/>
      <c r="D16" s="33"/>
      <c r="E16" s="37"/>
      <c r="F16" s="37" t="s">
        <v>194</v>
      </c>
      <c r="G16" s="37"/>
      <c r="H16" s="37"/>
      <c r="I16" s="37"/>
      <c r="J16" s="37"/>
      <c r="K16" s="64"/>
      <c r="L16" s="69"/>
      <c r="M16" s="65" t="s">
        <v>119</v>
      </c>
    </row>
    <row r="17" spans="2:17" ht="13.5" customHeight="1" x14ac:dyDescent="0.15">
      <c r="B17" s="30">
        <f t="shared" si="0"/>
        <v>7</v>
      </c>
      <c r="C17" s="33"/>
      <c r="D17" s="33"/>
      <c r="E17" s="37"/>
      <c r="F17" s="37" t="s">
        <v>310</v>
      </c>
      <c r="G17" s="37"/>
      <c r="H17" s="37"/>
      <c r="I17" s="37"/>
      <c r="J17" s="37"/>
      <c r="K17" s="64">
        <v>25</v>
      </c>
      <c r="L17" s="69">
        <v>15</v>
      </c>
      <c r="M17" s="65">
        <v>10</v>
      </c>
    </row>
    <row r="18" spans="2:17" ht="13.9" customHeight="1" x14ac:dyDescent="0.15">
      <c r="B18" s="30">
        <f t="shared" si="0"/>
        <v>8</v>
      </c>
      <c r="C18" s="33"/>
      <c r="D18" s="33"/>
      <c r="E18" s="37"/>
      <c r="F18" s="37" t="s">
        <v>309</v>
      </c>
      <c r="G18" s="37"/>
      <c r="H18" s="37"/>
      <c r="I18" s="37"/>
      <c r="J18" s="37"/>
      <c r="K18" s="64"/>
      <c r="L18" s="64">
        <v>5</v>
      </c>
      <c r="M18" s="65">
        <v>15</v>
      </c>
    </row>
    <row r="19" spans="2:17" ht="13.9" customHeight="1" x14ac:dyDescent="0.15">
      <c r="B19" s="30">
        <f t="shared" si="0"/>
        <v>9</v>
      </c>
      <c r="C19" s="32" t="s">
        <v>68</v>
      </c>
      <c r="D19" s="32" t="s">
        <v>65</v>
      </c>
      <c r="E19" s="37"/>
      <c r="F19" s="37" t="s">
        <v>117</v>
      </c>
      <c r="G19" s="37"/>
      <c r="H19" s="37"/>
      <c r="I19" s="37"/>
      <c r="J19" s="37"/>
      <c r="K19" s="64">
        <v>65</v>
      </c>
      <c r="L19" s="64">
        <v>50</v>
      </c>
      <c r="M19" s="65">
        <v>30</v>
      </c>
      <c r="O19">
        <f>COUNTA(K19:K19)</f>
        <v>1</v>
      </c>
      <c r="P19">
        <f>COUNTA(L19:L19)</f>
        <v>1</v>
      </c>
      <c r="Q19">
        <f>COUNTA(M19:M19)</f>
        <v>1</v>
      </c>
    </row>
    <row r="20" spans="2:17" ht="13.9" customHeight="1" x14ac:dyDescent="0.15">
      <c r="B20" s="30">
        <f t="shared" si="0"/>
        <v>10</v>
      </c>
      <c r="C20" s="32" t="s">
        <v>66</v>
      </c>
      <c r="D20" s="32" t="s">
        <v>25</v>
      </c>
      <c r="E20" s="37"/>
      <c r="F20" s="37" t="s">
        <v>308</v>
      </c>
      <c r="G20" s="37"/>
      <c r="H20" s="37"/>
      <c r="I20" s="37"/>
      <c r="J20" s="37"/>
      <c r="K20" s="64">
        <v>5</v>
      </c>
      <c r="L20" s="69"/>
      <c r="M20" s="65"/>
    </row>
    <row r="21" spans="2:17" ht="13.9" customHeight="1" x14ac:dyDescent="0.15">
      <c r="B21" s="30">
        <f t="shared" si="0"/>
        <v>11</v>
      </c>
      <c r="C21" s="33"/>
      <c r="D21" s="33"/>
      <c r="E21" s="37"/>
      <c r="F21" s="37" t="s">
        <v>307</v>
      </c>
      <c r="G21" s="37"/>
      <c r="H21" s="37"/>
      <c r="I21" s="37"/>
      <c r="J21" s="37"/>
      <c r="K21" s="64">
        <v>2</v>
      </c>
      <c r="L21" s="69" t="s">
        <v>119</v>
      </c>
      <c r="M21" s="65">
        <v>1</v>
      </c>
    </row>
    <row r="22" spans="2:17" ht="13.9" customHeight="1" x14ac:dyDescent="0.15">
      <c r="B22" s="30">
        <f t="shared" si="0"/>
        <v>12</v>
      </c>
      <c r="C22" s="33"/>
      <c r="D22" s="33"/>
      <c r="E22" s="37"/>
      <c r="F22" s="37" t="s">
        <v>306</v>
      </c>
      <c r="G22" s="37"/>
      <c r="H22" s="37"/>
      <c r="I22" s="37"/>
      <c r="J22" s="37"/>
      <c r="K22" s="64"/>
      <c r="L22" s="69" t="s">
        <v>119</v>
      </c>
      <c r="M22" s="65"/>
    </row>
    <row r="23" spans="2:17" ht="13.5" customHeight="1" x14ac:dyDescent="0.15">
      <c r="B23" s="30">
        <f t="shared" si="0"/>
        <v>13</v>
      </c>
      <c r="C23" s="33"/>
      <c r="D23" s="33"/>
      <c r="E23" s="37"/>
      <c r="F23" s="37" t="s">
        <v>110</v>
      </c>
      <c r="G23" s="37"/>
      <c r="H23" s="37"/>
      <c r="I23" s="37"/>
      <c r="J23" s="37"/>
      <c r="K23" s="69" t="s">
        <v>119</v>
      </c>
      <c r="L23" s="64"/>
      <c r="M23" s="65"/>
    </row>
    <row r="24" spans="2:17" ht="13.9" customHeight="1" x14ac:dyDescent="0.15">
      <c r="B24" s="30">
        <f t="shared" si="0"/>
        <v>14</v>
      </c>
      <c r="C24" s="33"/>
      <c r="D24" s="33"/>
      <c r="E24" s="37"/>
      <c r="F24" s="37" t="s">
        <v>257</v>
      </c>
      <c r="G24" s="37"/>
      <c r="H24" s="37"/>
      <c r="I24" s="37"/>
      <c r="J24" s="37"/>
      <c r="K24" s="64"/>
      <c r="L24" s="69" t="s">
        <v>119</v>
      </c>
      <c r="M24" s="65"/>
    </row>
    <row r="25" spans="2:17" ht="13.9" customHeight="1" x14ac:dyDescent="0.15">
      <c r="B25" s="30">
        <f t="shared" si="0"/>
        <v>15</v>
      </c>
      <c r="C25" s="33"/>
      <c r="D25" s="33"/>
      <c r="E25" s="37"/>
      <c r="F25" s="37" t="s">
        <v>149</v>
      </c>
      <c r="G25" s="37"/>
      <c r="H25" s="37"/>
      <c r="I25" s="37"/>
      <c r="J25" s="37"/>
      <c r="K25" s="64"/>
      <c r="L25" s="64" t="s">
        <v>119</v>
      </c>
      <c r="M25" s="65"/>
    </row>
    <row r="26" spans="2:17" ht="13.9" customHeight="1" x14ac:dyDescent="0.15">
      <c r="B26" s="30">
        <f t="shared" si="0"/>
        <v>16</v>
      </c>
      <c r="C26" s="33"/>
      <c r="D26" s="33"/>
      <c r="E26" s="37"/>
      <c r="F26" s="37" t="s">
        <v>305</v>
      </c>
      <c r="G26" s="37"/>
      <c r="H26" s="37"/>
      <c r="I26" s="37"/>
      <c r="J26" s="37"/>
      <c r="K26" s="64" t="s">
        <v>119</v>
      </c>
      <c r="L26" s="69"/>
      <c r="M26" s="65"/>
    </row>
    <row r="27" spans="2:17" ht="13.9" customHeight="1" x14ac:dyDescent="0.15">
      <c r="B27" s="30">
        <f t="shared" si="0"/>
        <v>17</v>
      </c>
      <c r="C27" s="33"/>
      <c r="D27" s="33"/>
      <c r="E27" s="37"/>
      <c r="F27" s="37" t="s">
        <v>113</v>
      </c>
      <c r="G27" s="37"/>
      <c r="H27" s="37"/>
      <c r="I27" s="37"/>
      <c r="J27" s="37"/>
      <c r="K27" s="64">
        <v>10</v>
      </c>
      <c r="L27" s="69"/>
      <c r="M27" s="65">
        <v>10</v>
      </c>
    </row>
    <row r="28" spans="2:17" ht="13.5" customHeight="1" x14ac:dyDescent="0.15">
      <c r="B28" s="30">
        <f t="shared" si="0"/>
        <v>18</v>
      </c>
      <c r="C28" s="33"/>
      <c r="D28" s="33"/>
      <c r="E28" s="37"/>
      <c r="F28" s="37" t="s">
        <v>151</v>
      </c>
      <c r="G28" s="37"/>
      <c r="H28" s="37"/>
      <c r="I28" s="37"/>
      <c r="J28" s="37"/>
      <c r="K28" s="64" t="s">
        <v>119</v>
      </c>
      <c r="L28" s="69"/>
      <c r="M28" s="65"/>
    </row>
    <row r="29" spans="2:17" ht="13.9" customHeight="1" x14ac:dyDescent="0.15">
      <c r="B29" s="30">
        <f t="shared" si="0"/>
        <v>19</v>
      </c>
      <c r="C29" s="33"/>
      <c r="D29" s="33"/>
      <c r="E29" s="37"/>
      <c r="F29" s="37" t="s">
        <v>27</v>
      </c>
      <c r="G29" s="37"/>
      <c r="H29" s="37"/>
      <c r="I29" s="37"/>
      <c r="J29" s="37"/>
      <c r="K29" s="64">
        <v>20</v>
      </c>
      <c r="L29" s="69">
        <v>30</v>
      </c>
      <c r="M29" s="65">
        <v>20</v>
      </c>
    </row>
    <row r="30" spans="2:17" ht="13.5" customHeight="1" x14ac:dyDescent="0.15">
      <c r="B30" s="30">
        <f t="shared" si="0"/>
        <v>20</v>
      </c>
      <c r="C30" s="32" t="s">
        <v>31</v>
      </c>
      <c r="D30" s="32" t="s">
        <v>32</v>
      </c>
      <c r="E30" s="37"/>
      <c r="F30" s="37" t="s">
        <v>126</v>
      </c>
      <c r="G30" s="37"/>
      <c r="H30" s="37"/>
      <c r="I30" s="37"/>
      <c r="J30" s="37"/>
      <c r="K30" s="64">
        <v>1</v>
      </c>
      <c r="L30" s="69">
        <v>2</v>
      </c>
      <c r="M30" s="65">
        <v>1</v>
      </c>
    </row>
    <row r="31" spans="2:17" ht="13.9" customHeight="1" x14ac:dyDescent="0.15">
      <c r="B31" s="30">
        <f t="shared" si="0"/>
        <v>21</v>
      </c>
      <c r="C31" s="32" t="s">
        <v>33</v>
      </c>
      <c r="D31" s="32" t="s">
        <v>35</v>
      </c>
      <c r="E31" s="37"/>
      <c r="F31" s="37" t="s">
        <v>199</v>
      </c>
      <c r="G31" s="37"/>
      <c r="H31" s="37"/>
      <c r="I31" s="37"/>
      <c r="J31" s="37"/>
      <c r="K31" s="64"/>
      <c r="L31" s="69"/>
      <c r="M31" s="65" t="s">
        <v>119</v>
      </c>
    </row>
    <row r="32" spans="2:17" ht="13.9" customHeight="1" x14ac:dyDescent="0.15">
      <c r="B32" s="30">
        <f t="shared" si="0"/>
        <v>22</v>
      </c>
      <c r="C32" s="33"/>
      <c r="D32" s="33"/>
      <c r="E32" s="37"/>
      <c r="F32" s="37" t="s">
        <v>158</v>
      </c>
      <c r="G32" s="37"/>
      <c r="H32" s="37"/>
      <c r="I32" s="37"/>
      <c r="J32" s="37"/>
      <c r="K32" s="64">
        <v>2</v>
      </c>
      <c r="L32" s="69"/>
      <c r="M32" s="65" t="s">
        <v>119</v>
      </c>
    </row>
    <row r="33" spans="2:17" ht="13.9" customHeight="1" x14ac:dyDescent="0.15">
      <c r="B33" s="30">
        <f t="shared" si="0"/>
        <v>23</v>
      </c>
      <c r="C33" s="33"/>
      <c r="D33" s="33"/>
      <c r="E33" s="37"/>
      <c r="F33" s="37" t="s">
        <v>36</v>
      </c>
      <c r="G33" s="37"/>
      <c r="H33" s="37"/>
      <c r="I33" s="37"/>
      <c r="J33" s="37"/>
      <c r="K33" s="64">
        <v>5</v>
      </c>
      <c r="L33" s="69"/>
      <c r="M33" s="65"/>
    </row>
    <row r="34" spans="2:17" ht="13.9" customHeight="1" x14ac:dyDescent="0.15">
      <c r="B34" s="30">
        <f t="shared" si="0"/>
        <v>24</v>
      </c>
      <c r="C34" s="34"/>
      <c r="D34" s="40" t="s">
        <v>37</v>
      </c>
      <c r="E34" s="37"/>
      <c r="F34" s="37" t="s">
        <v>38</v>
      </c>
      <c r="G34" s="37"/>
      <c r="H34" s="37"/>
      <c r="I34" s="37"/>
      <c r="J34" s="37"/>
      <c r="K34" s="64" t="s">
        <v>119</v>
      </c>
      <c r="L34" s="64"/>
      <c r="M34" s="65"/>
    </row>
    <row r="35" spans="2:17" ht="13.9" customHeight="1" x14ac:dyDescent="0.15">
      <c r="B35" s="30">
        <f t="shared" si="0"/>
        <v>25</v>
      </c>
      <c r="C35" s="32" t="s">
        <v>0</v>
      </c>
      <c r="D35" s="40" t="s">
        <v>39</v>
      </c>
      <c r="E35" s="37"/>
      <c r="F35" s="37" t="s">
        <v>40</v>
      </c>
      <c r="G35" s="37"/>
      <c r="H35" s="37"/>
      <c r="I35" s="37"/>
      <c r="J35" s="37"/>
      <c r="K35" s="64">
        <v>5</v>
      </c>
      <c r="L35" s="64"/>
      <c r="M35" s="65"/>
      <c r="O35">
        <f>COUNTA(K30:K35)</f>
        <v>5</v>
      </c>
      <c r="P35">
        <f>COUNTA(L30:L35)</f>
        <v>1</v>
      </c>
      <c r="Q35">
        <f>COUNTA(M30:M35)</f>
        <v>3</v>
      </c>
    </row>
    <row r="36" spans="2:17" ht="13.9" customHeight="1" x14ac:dyDescent="0.15">
      <c r="B36" s="30">
        <f t="shared" si="0"/>
        <v>26</v>
      </c>
      <c r="C36" s="124" t="s">
        <v>41</v>
      </c>
      <c r="D36" s="125"/>
      <c r="E36" s="37"/>
      <c r="F36" s="37" t="s">
        <v>42</v>
      </c>
      <c r="G36" s="37"/>
      <c r="H36" s="37"/>
      <c r="I36" s="37"/>
      <c r="J36" s="37"/>
      <c r="K36" s="64" t="s">
        <v>119</v>
      </c>
      <c r="L36" s="69"/>
      <c r="M36" s="65"/>
    </row>
    <row r="37" spans="2:17" ht="13.9" customHeight="1" x14ac:dyDescent="0.15">
      <c r="B37" s="30">
        <f t="shared" si="0"/>
        <v>27</v>
      </c>
      <c r="C37" s="35"/>
      <c r="D37" s="36"/>
      <c r="E37" s="37"/>
      <c r="F37" s="37" t="s">
        <v>43</v>
      </c>
      <c r="G37" s="37"/>
      <c r="H37" s="37"/>
      <c r="I37" s="37"/>
      <c r="J37" s="37"/>
      <c r="K37" s="64"/>
      <c r="L37" s="69"/>
      <c r="M37" s="65" t="s">
        <v>119</v>
      </c>
    </row>
    <row r="38" spans="2:17" ht="13.5" customHeight="1" thickBot="1" x14ac:dyDescent="0.2">
      <c r="B38" s="30">
        <f t="shared" si="0"/>
        <v>28</v>
      </c>
      <c r="C38" s="35"/>
      <c r="D38" s="36"/>
      <c r="E38" s="37"/>
      <c r="F38" s="37" t="s">
        <v>44</v>
      </c>
      <c r="G38" s="37"/>
      <c r="H38" s="37"/>
      <c r="I38" s="37"/>
      <c r="J38" s="37"/>
      <c r="K38" s="64">
        <v>20</v>
      </c>
      <c r="L38" s="69"/>
      <c r="M38" s="65">
        <v>10</v>
      </c>
    </row>
    <row r="39" spans="2:17" ht="19.899999999999999" customHeight="1" thickTop="1" x14ac:dyDescent="0.15">
      <c r="B39" s="127" t="s">
        <v>46</v>
      </c>
      <c r="C39" s="128"/>
      <c r="D39" s="128"/>
      <c r="E39" s="128"/>
      <c r="F39" s="128"/>
      <c r="G39" s="128"/>
      <c r="H39" s="128"/>
      <c r="I39" s="128"/>
      <c r="J39" s="29"/>
      <c r="K39" s="75">
        <f>SUM(K40:K48)</f>
        <v>820</v>
      </c>
      <c r="L39" s="75">
        <f>SUM(L40:L48)</f>
        <v>202</v>
      </c>
      <c r="M39" s="93">
        <f>SUM(M40:M48)</f>
        <v>132</v>
      </c>
    </row>
    <row r="40" spans="2:17" ht="13.9" customHeight="1" x14ac:dyDescent="0.15">
      <c r="B40" s="129" t="s">
        <v>47</v>
      </c>
      <c r="C40" s="130"/>
      <c r="D40" s="131"/>
      <c r="E40" s="43"/>
      <c r="F40" s="15"/>
      <c r="G40" s="119" t="s">
        <v>13</v>
      </c>
      <c r="H40" s="119"/>
      <c r="I40" s="15"/>
      <c r="J40" s="16"/>
      <c r="K40" s="38">
        <v>0</v>
      </c>
      <c r="L40" s="20">
        <v>0</v>
      </c>
      <c r="M40" s="39">
        <v>0</v>
      </c>
    </row>
    <row r="41" spans="2:17" ht="13.9" customHeight="1" x14ac:dyDescent="0.15">
      <c r="B41" s="17"/>
      <c r="C41" s="18"/>
      <c r="D41" s="19"/>
      <c r="E41" s="20"/>
      <c r="F41" s="37"/>
      <c r="G41" s="119" t="s">
        <v>67</v>
      </c>
      <c r="H41" s="119"/>
      <c r="I41" s="112"/>
      <c r="J41" s="44"/>
      <c r="K41" s="38">
        <f>SUM(K$11)</f>
        <v>600</v>
      </c>
      <c r="L41" s="20">
        <f>SUM(L$11)</f>
        <v>90</v>
      </c>
      <c r="M41" s="39">
        <f>SUM(M$11)</f>
        <v>25</v>
      </c>
      <c r="O41">
        <f>COUNTA(K$11:K$38)</f>
        <v>20</v>
      </c>
      <c r="P41">
        <f>COUNTA(L$11:L$38)</f>
        <v>13</v>
      </c>
      <c r="Q41">
        <f>COUNTA(M$11:M$38)</f>
        <v>14</v>
      </c>
    </row>
    <row r="42" spans="2:17" ht="13.9" customHeight="1" x14ac:dyDescent="0.15">
      <c r="B42" s="17"/>
      <c r="C42" s="18"/>
      <c r="D42" s="19"/>
      <c r="E42" s="20"/>
      <c r="F42" s="37"/>
      <c r="G42" s="119" t="s">
        <v>24</v>
      </c>
      <c r="H42" s="119"/>
      <c r="I42" s="15"/>
      <c r="J42" s="16"/>
      <c r="K42" s="38">
        <f>SUM(K$12:K$13)</f>
        <v>40</v>
      </c>
      <c r="L42" s="20">
        <f>SUM(L$12:L$13)</f>
        <v>10</v>
      </c>
      <c r="M42" s="39">
        <f>SUM(M$12:M$13)</f>
        <v>10</v>
      </c>
      <c r="O42" s="95" t="e">
        <f>SUM(K$11:K$38,#REF!)</f>
        <v>#REF!</v>
      </c>
      <c r="P42" s="95" t="e">
        <f>SUM(L$11:L$38,#REF!)</f>
        <v>#REF!</v>
      </c>
      <c r="Q42" s="95" t="e">
        <f>SUM(M$11:M$38,#REF!)</f>
        <v>#REF!</v>
      </c>
    </row>
    <row r="43" spans="2:17" ht="13.9" customHeight="1" x14ac:dyDescent="0.15">
      <c r="B43" s="17"/>
      <c r="C43" s="18"/>
      <c r="D43" s="19"/>
      <c r="E43" s="20"/>
      <c r="F43" s="37"/>
      <c r="G43" s="119" t="s">
        <v>15</v>
      </c>
      <c r="H43" s="119"/>
      <c r="I43" s="15"/>
      <c r="J43" s="16"/>
      <c r="K43" s="38">
        <v>0</v>
      </c>
      <c r="L43" s="20">
        <v>0</v>
      </c>
      <c r="M43" s="39">
        <v>0</v>
      </c>
    </row>
    <row r="44" spans="2:17" ht="13.9" customHeight="1" x14ac:dyDescent="0.15">
      <c r="B44" s="17"/>
      <c r="C44" s="18"/>
      <c r="D44" s="19"/>
      <c r="E44" s="20"/>
      <c r="F44" s="37"/>
      <c r="G44" s="119" t="s">
        <v>16</v>
      </c>
      <c r="H44" s="119"/>
      <c r="I44" s="15"/>
      <c r="J44" s="16"/>
      <c r="K44" s="38">
        <f>SUM(K$14:K$18)</f>
        <v>45</v>
      </c>
      <c r="L44" s="20">
        <f>SUM(L$14:L$18)</f>
        <v>20</v>
      </c>
      <c r="M44" s="39">
        <f>SUM(M$14:M$18)</f>
        <v>25</v>
      </c>
    </row>
    <row r="45" spans="2:17" ht="13.9" customHeight="1" x14ac:dyDescent="0.15">
      <c r="B45" s="17"/>
      <c r="C45" s="18"/>
      <c r="D45" s="19"/>
      <c r="E45" s="20"/>
      <c r="F45" s="37"/>
      <c r="G45" s="119" t="s">
        <v>65</v>
      </c>
      <c r="H45" s="119"/>
      <c r="I45" s="15"/>
      <c r="J45" s="16"/>
      <c r="K45" s="38">
        <f>SUM(K$19:K$19)</f>
        <v>65</v>
      </c>
      <c r="L45" s="20">
        <f>SUM(L$19:L$19)</f>
        <v>50</v>
      </c>
      <c r="M45" s="39">
        <f>SUM(M$19:M$19)</f>
        <v>30</v>
      </c>
    </row>
    <row r="46" spans="2:17" ht="13.9" customHeight="1" x14ac:dyDescent="0.15">
      <c r="B46" s="17"/>
      <c r="C46" s="18"/>
      <c r="D46" s="19"/>
      <c r="E46" s="20"/>
      <c r="F46" s="37"/>
      <c r="G46" s="119" t="s">
        <v>102</v>
      </c>
      <c r="H46" s="119"/>
      <c r="I46" s="15"/>
      <c r="J46" s="16"/>
      <c r="K46" s="38">
        <f>SUM(K$20:K$29)</f>
        <v>37</v>
      </c>
      <c r="L46" s="20">
        <f>SUM(L$20:L$29)</f>
        <v>30</v>
      </c>
      <c r="M46" s="39">
        <f>SUM(M$20:M$29)</f>
        <v>31</v>
      </c>
    </row>
    <row r="47" spans="2:17" ht="13.9" customHeight="1" x14ac:dyDescent="0.15">
      <c r="B47" s="17"/>
      <c r="C47" s="18"/>
      <c r="D47" s="19"/>
      <c r="E47" s="20"/>
      <c r="F47" s="37"/>
      <c r="G47" s="119" t="s">
        <v>48</v>
      </c>
      <c r="H47" s="119"/>
      <c r="I47" s="15"/>
      <c r="J47" s="16"/>
      <c r="K47" s="38">
        <f>SUM(K$36:K$37)</f>
        <v>0</v>
      </c>
      <c r="L47" s="20">
        <f>SUM(L$36:L$37)</f>
        <v>0</v>
      </c>
      <c r="M47" s="39">
        <f>SUM(M$36:M$37)</f>
        <v>0</v>
      </c>
    </row>
    <row r="48" spans="2:17" ht="13.9" customHeight="1" thickBot="1" x14ac:dyDescent="0.2">
      <c r="B48" s="21"/>
      <c r="C48" s="22"/>
      <c r="D48" s="23"/>
      <c r="E48" s="45"/>
      <c r="F48" s="10"/>
      <c r="G48" s="120" t="s">
        <v>45</v>
      </c>
      <c r="H48" s="120"/>
      <c r="I48" s="46"/>
      <c r="J48" s="47"/>
      <c r="K48" s="41">
        <f>SUM(K$30:K$35,K$38)</f>
        <v>33</v>
      </c>
      <c r="L48" s="45">
        <f>SUM(L$30:L$35,L$38)</f>
        <v>2</v>
      </c>
      <c r="M48" s="42">
        <f>SUM(M$30:M$35,M$38)</f>
        <v>11</v>
      </c>
    </row>
    <row r="49" spans="2:14" ht="18" customHeight="1" thickTop="1" x14ac:dyDescent="0.15">
      <c r="B49" s="132" t="s">
        <v>49</v>
      </c>
      <c r="C49" s="133"/>
      <c r="D49" s="134"/>
      <c r="E49" s="53"/>
      <c r="F49" s="113"/>
      <c r="G49" s="135" t="s">
        <v>50</v>
      </c>
      <c r="H49" s="135"/>
      <c r="I49" s="113"/>
      <c r="J49" s="114"/>
      <c r="K49" s="76" t="s">
        <v>51</v>
      </c>
      <c r="L49" s="84"/>
      <c r="M49" s="94"/>
    </row>
    <row r="50" spans="2:14" ht="18" customHeight="1" x14ac:dyDescent="0.15">
      <c r="B50" s="50"/>
      <c r="C50" s="51"/>
      <c r="D50" s="51"/>
      <c r="E50" s="48"/>
      <c r="F50" s="49"/>
      <c r="G50" s="31"/>
      <c r="H50" s="31"/>
      <c r="I50" s="49"/>
      <c r="J50" s="52"/>
      <c r="K50" s="77" t="s">
        <v>52</v>
      </c>
      <c r="L50" s="85"/>
      <c r="M50" s="88"/>
    </row>
    <row r="51" spans="2:14" ht="18" customHeight="1" x14ac:dyDescent="0.15">
      <c r="B51" s="17"/>
      <c r="C51" s="18"/>
      <c r="D51" s="18"/>
      <c r="E51" s="54"/>
      <c r="F51" s="7"/>
      <c r="G51" s="126" t="s">
        <v>53</v>
      </c>
      <c r="H51" s="126"/>
      <c r="I51" s="111"/>
      <c r="J51" s="115"/>
      <c r="K51" s="78" t="s">
        <v>54</v>
      </c>
      <c r="L51" s="86"/>
      <c r="M51" s="86"/>
    </row>
    <row r="52" spans="2:14" ht="18" customHeight="1" x14ac:dyDescent="0.15">
      <c r="B52" s="17"/>
      <c r="C52" s="18"/>
      <c r="D52" s="18"/>
      <c r="E52" s="55"/>
      <c r="F52" s="18"/>
      <c r="G52" s="56"/>
      <c r="H52" s="56"/>
      <c r="I52" s="51"/>
      <c r="J52" s="57"/>
      <c r="K52" s="79" t="s">
        <v>103</v>
      </c>
      <c r="L52" s="87"/>
      <c r="M52" s="87"/>
    </row>
    <row r="53" spans="2:14" ht="18" customHeight="1" x14ac:dyDescent="0.15">
      <c r="B53" s="17"/>
      <c r="C53" s="18"/>
      <c r="D53" s="18"/>
      <c r="E53" s="55"/>
      <c r="F53" s="18"/>
      <c r="G53" s="56"/>
      <c r="H53" s="56"/>
      <c r="I53" s="51"/>
      <c r="J53" s="57"/>
      <c r="K53" s="77" t="s">
        <v>78</v>
      </c>
      <c r="L53" s="85"/>
      <c r="M53" s="88"/>
    </row>
    <row r="54" spans="2:14" ht="18" customHeight="1" x14ac:dyDescent="0.15">
      <c r="B54" s="17"/>
      <c r="C54" s="18"/>
      <c r="D54" s="18"/>
      <c r="E54" s="54"/>
      <c r="F54" s="7"/>
      <c r="G54" s="126" t="s">
        <v>55</v>
      </c>
      <c r="H54" s="126"/>
      <c r="I54" s="111"/>
      <c r="J54" s="115"/>
      <c r="K54" s="78" t="s">
        <v>79</v>
      </c>
      <c r="L54" s="86"/>
      <c r="M54" s="86"/>
    </row>
    <row r="55" spans="2:14" ht="18" customHeight="1" x14ac:dyDescent="0.15">
      <c r="B55" s="17"/>
      <c r="C55" s="18"/>
      <c r="D55" s="18"/>
      <c r="E55" s="55"/>
      <c r="F55" s="18"/>
      <c r="G55" s="56"/>
      <c r="H55" s="56"/>
      <c r="I55" s="51"/>
      <c r="J55" s="57"/>
      <c r="K55" s="79" t="s">
        <v>104</v>
      </c>
      <c r="L55" s="87"/>
      <c r="M55" s="87"/>
    </row>
    <row r="56" spans="2:14" ht="18" customHeight="1" x14ac:dyDescent="0.15">
      <c r="B56" s="17"/>
      <c r="C56" s="18"/>
      <c r="D56" s="18"/>
      <c r="E56" s="55"/>
      <c r="F56" s="18"/>
      <c r="G56" s="56"/>
      <c r="H56" s="56"/>
      <c r="I56" s="51"/>
      <c r="J56" s="57"/>
      <c r="K56" s="79" t="s">
        <v>105</v>
      </c>
      <c r="L56" s="87"/>
      <c r="M56" s="87"/>
    </row>
    <row r="57" spans="2:14" ht="18" customHeight="1" x14ac:dyDescent="0.15">
      <c r="B57" s="17"/>
      <c r="C57" s="18"/>
      <c r="D57" s="18"/>
      <c r="E57" s="12"/>
      <c r="F57" s="13"/>
      <c r="G57" s="31"/>
      <c r="H57" s="31"/>
      <c r="I57" s="49"/>
      <c r="J57" s="52"/>
      <c r="K57" s="79" t="s">
        <v>104</v>
      </c>
      <c r="L57" s="88"/>
      <c r="M57" s="88"/>
    </row>
    <row r="58" spans="2:14" ht="18" customHeight="1" x14ac:dyDescent="0.15">
      <c r="B58" s="24"/>
      <c r="C58" s="13"/>
      <c r="D58" s="13"/>
      <c r="E58" s="20"/>
      <c r="F58" s="37"/>
      <c r="G58" s="119" t="s">
        <v>56</v>
      </c>
      <c r="H58" s="119"/>
      <c r="I58" s="15"/>
      <c r="J58" s="16"/>
      <c r="K58" s="70" t="s">
        <v>127</v>
      </c>
      <c r="L58" s="99"/>
      <c r="M58" s="89"/>
    </row>
    <row r="59" spans="2:14" ht="18" customHeight="1" x14ac:dyDescent="0.15">
      <c r="B59" s="129" t="s">
        <v>57</v>
      </c>
      <c r="C59" s="130"/>
      <c r="D59" s="130"/>
      <c r="E59" s="7"/>
      <c r="F59" s="7"/>
      <c r="G59" s="7"/>
      <c r="H59" s="7"/>
      <c r="I59" s="7"/>
      <c r="J59" s="7"/>
      <c r="K59" s="7"/>
      <c r="L59" s="7"/>
      <c r="M59" s="7"/>
      <c r="N59" s="17"/>
    </row>
    <row r="60" spans="2:14" ht="14.1" customHeight="1" x14ac:dyDescent="0.15">
      <c r="B60" s="58"/>
      <c r="C60" s="59" t="s">
        <v>58</v>
      </c>
      <c r="D60" s="60"/>
      <c r="E60" s="59"/>
      <c r="F60" s="59"/>
      <c r="G60" s="59"/>
      <c r="H60" s="59"/>
      <c r="I60" s="59"/>
      <c r="J60" s="59"/>
      <c r="K60" s="59"/>
      <c r="L60" s="59"/>
      <c r="M60" s="59"/>
      <c r="N60" s="61"/>
    </row>
    <row r="61" spans="2:14" ht="14.1" customHeight="1" x14ac:dyDescent="0.15">
      <c r="B61" s="58"/>
      <c r="C61" s="59" t="s">
        <v>59</v>
      </c>
      <c r="D61" s="60"/>
      <c r="E61" s="59"/>
      <c r="F61" s="59"/>
      <c r="G61" s="59"/>
      <c r="H61" s="59"/>
      <c r="I61" s="59"/>
      <c r="J61" s="59"/>
      <c r="K61" s="59"/>
      <c r="L61" s="59"/>
      <c r="M61" s="59"/>
      <c r="N61" s="61"/>
    </row>
    <row r="62" spans="2:14" ht="14.1" customHeight="1" x14ac:dyDescent="0.15">
      <c r="B62" s="58"/>
      <c r="C62" s="59" t="s">
        <v>60</v>
      </c>
      <c r="D62" s="60"/>
      <c r="E62" s="59"/>
      <c r="F62" s="59"/>
      <c r="G62" s="59"/>
      <c r="H62" s="59"/>
      <c r="I62" s="59"/>
      <c r="J62" s="59"/>
      <c r="K62" s="59"/>
      <c r="L62" s="59"/>
      <c r="M62" s="59"/>
      <c r="N62" s="61"/>
    </row>
    <row r="63" spans="2:14" ht="14.1" customHeight="1" x14ac:dyDescent="0.15">
      <c r="B63" s="58"/>
      <c r="C63" s="59" t="s">
        <v>86</v>
      </c>
      <c r="D63" s="60"/>
      <c r="E63" s="59"/>
      <c r="F63" s="59"/>
      <c r="G63" s="59"/>
      <c r="H63" s="59"/>
      <c r="I63" s="59"/>
      <c r="J63" s="59"/>
      <c r="K63" s="59"/>
      <c r="L63" s="59"/>
      <c r="M63" s="59"/>
      <c r="N63" s="61"/>
    </row>
    <row r="64" spans="2:14" ht="14.1" customHeight="1" x14ac:dyDescent="0.15">
      <c r="B64" s="58"/>
      <c r="C64" s="59" t="s">
        <v>106</v>
      </c>
      <c r="D64" s="60"/>
      <c r="E64" s="59"/>
      <c r="F64" s="59"/>
      <c r="G64" s="59"/>
      <c r="H64" s="59"/>
      <c r="I64" s="59"/>
      <c r="J64" s="59"/>
      <c r="K64" s="59"/>
      <c r="L64" s="59"/>
      <c r="M64" s="59"/>
      <c r="N64" s="61"/>
    </row>
    <row r="65" spans="2:14" ht="14.1" customHeight="1" x14ac:dyDescent="0.15">
      <c r="B65" s="61"/>
      <c r="C65" s="59" t="s">
        <v>85</v>
      </c>
      <c r="D65" s="59"/>
      <c r="E65" s="59"/>
      <c r="F65" s="59"/>
      <c r="G65" s="59"/>
      <c r="H65" s="59"/>
      <c r="I65" s="59"/>
      <c r="J65" s="59"/>
      <c r="K65" s="59"/>
      <c r="L65" s="59"/>
      <c r="M65" s="59"/>
      <c r="N65" s="61"/>
    </row>
    <row r="66" spans="2:14" ht="14.1" customHeight="1" x14ac:dyDescent="0.15">
      <c r="B66" s="61"/>
      <c r="C66" s="59" t="s">
        <v>84</v>
      </c>
      <c r="D66" s="59"/>
      <c r="E66" s="59"/>
      <c r="F66" s="59"/>
      <c r="G66" s="59"/>
      <c r="H66" s="59"/>
      <c r="I66" s="59"/>
      <c r="J66" s="59"/>
      <c r="K66" s="59"/>
      <c r="L66" s="59"/>
      <c r="M66" s="59"/>
      <c r="N66" s="61"/>
    </row>
    <row r="67" spans="2:14" ht="14.1" customHeight="1" x14ac:dyDescent="0.15">
      <c r="B67" s="61"/>
      <c r="C67" s="59" t="s">
        <v>81</v>
      </c>
      <c r="D67" s="59"/>
      <c r="E67" s="59"/>
      <c r="F67" s="59"/>
      <c r="G67" s="59"/>
      <c r="H67" s="59"/>
      <c r="I67" s="59"/>
      <c r="J67" s="59"/>
      <c r="K67" s="59"/>
      <c r="L67" s="59"/>
      <c r="M67" s="59"/>
      <c r="N67" s="61"/>
    </row>
    <row r="68" spans="2:14" ht="14.1" customHeight="1" x14ac:dyDescent="0.15">
      <c r="B68" s="61"/>
      <c r="C68" s="59" t="s">
        <v>82</v>
      </c>
      <c r="D68" s="59"/>
      <c r="E68" s="59"/>
      <c r="F68" s="59"/>
      <c r="G68" s="59"/>
      <c r="H68" s="59"/>
      <c r="I68" s="59"/>
      <c r="J68" s="59"/>
      <c r="K68" s="59"/>
      <c r="L68" s="59"/>
      <c r="M68" s="59"/>
      <c r="N68" s="61"/>
    </row>
    <row r="69" spans="2:14" ht="14.1" customHeight="1" x14ac:dyDescent="0.15">
      <c r="B69" s="61"/>
      <c r="C69" s="59" t="s">
        <v>107</v>
      </c>
      <c r="D69" s="59"/>
      <c r="E69" s="59"/>
      <c r="F69" s="59"/>
      <c r="G69" s="59"/>
      <c r="H69" s="59"/>
      <c r="I69" s="59"/>
      <c r="J69" s="59"/>
      <c r="K69" s="59"/>
      <c r="L69" s="59"/>
      <c r="M69" s="59"/>
      <c r="N69" s="61"/>
    </row>
    <row r="70" spans="2:14" ht="14.1" customHeight="1" x14ac:dyDescent="0.15">
      <c r="B70" s="61"/>
      <c r="C70" s="59" t="s">
        <v>87</v>
      </c>
      <c r="D70" s="59"/>
      <c r="E70" s="59"/>
      <c r="F70" s="59"/>
      <c r="G70" s="59"/>
      <c r="H70" s="59"/>
      <c r="I70" s="59"/>
      <c r="J70" s="59"/>
      <c r="K70" s="59"/>
      <c r="L70" s="59"/>
      <c r="M70" s="59"/>
      <c r="N70" s="61"/>
    </row>
    <row r="71" spans="2:14" ht="14.1" customHeight="1" x14ac:dyDescent="0.15">
      <c r="B71" s="61"/>
      <c r="C71" s="59" t="s">
        <v>88</v>
      </c>
      <c r="D71" s="59"/>
      <c r="E71" s="59"/>
      <c r="F71" s="59"/>
      <c r="G71" s="59"/>
      <c r="H71" s="59"/>
      <c r="I71" s="59"/>
      <c r="J71" s="59"/>
      <c r="K71" s="59"/>
      <c r="L71" s="59"/>
      <c r="M71" s="59"/>
      <c r="N71" s="61"/>
    </row>
    <row r="72" spans="2:14" ht="14.1" customHeight="1" x14ac:dyDescent="0.15">
      <c r="B72" s="61"/>
      <c r="C72" s="59" t="s">
        <v>89</v>
      </c>
      <c r="D72" s="59"/>
      <c r="E72" s="59"/>
      <c r="F72" s="59"/>
      <c r="G72" s="59"/>
      <c r="H72" s="59"/>
      <c r="I72" s="59"/>
      <c r="J72" s="59"/>
      <c r="K72" s="59"/>
      <c r="L72" s="59"/>
      <c r="M72" s="59"/>
      <c r="N72" s="61"/>
    </row>
    <row r="73" spans="2:14" ht="14.1" customHeight="1" x14ac:dyDescent="0.15">
      <c r="B73" s="61"/>
      <c r="C73" s="59" t="s">
        <v>90</v>
      </c>
      <c r="D73" s="59"/>
      <c r="E73" s="59"/>
      <c r="F73" s="59"/>
      <c r="G73" s="59"/>
      <c r="H73" s="59"/>
      <c r="I73" s="59"/>
      <c r="J73" s="59"/>
      <c r="K73" s="59"/>
      <c r="L73" s="59"/>
      <c r="M73" s="59"/>
      <c r="N73" s="61"/>
    </row>
    <row r="74" spans="2:14" ht="18" customHeight="1" x14ac:dyDescent="0.15">
      <c r="B74" s="61"/>
      <c r="C74" s="59" t="s">
        <v>108</v>
      </c>
      <c r="D74" s="59"/>
      <c r="E74" s="59"/>
      <c r="F74" s="59"/>
      <c r="G74" s="59"/>
      <c r="H74" s="59"/>
      <c r="I74" s="59"/>
      <c r="J74" s="59"/>
      <c r="K74" s="59"/>
      <c r="L74" s="59"/>
      <c r="M74" s="59"/>
      <c r="N74" s="61"/>
    </row>
    <row r="75" spans="2:14" x14ac:dyDescent="0.15">
      <c r="B75" s="61"/>
      <c r="C75" s="59" t="s">
        <v>109</v>
      </c>
      <c r="D75" s="59"/>
      <c r="E75" s="59"/>
      <c r="F75" s="59"/>
      <c r="G75" s="59"/>
      <c r="H75" s="59"/>
      <c r="I75" s="59"/>
      <c r="J75" s="59"/>
      <c r="K75" s="59"/>
      <c r="L75" s="59"/>
      <c r="M75" s="59"/>
      <c r="N75" s="61"/>
    </row>
    <row r="76" spans="2:14" x14ac:dyDescent="0.15">
      <c r="B76" s="61"/>
      <c r="C76" s="59" t="s">
        <v>91</v>
      </c>
      <c r="D76" s="59"/>
      <c r="E76" s="59"/>
      <c r="F76" s="59"/>
      <c r="G76" s="59"/>
      <c r="H76" s="59"/>
      <c r="I76" s="59"/>
      <c r="J76" s="59"/>
      <c r="K76" s="59"/>
      <c r="L76" s="59"/>
      <c r="M76" s="59"/>
      <c r="N76" s="61"/>
    </row>
    <row r="77" spans="2:14" ht="14.1" customHeight="1" x14ac:dyDescent="0.15">
      <c r="B77" s="61"/>
      <c r="C77" s="59" t="s">
        <v>83</v>
      </c>
      <c r="D77" s="59"/>
      <c r="E77" s="59"/>
      <c r="F77" s="59"/>
      <c r="G77" s="59"/>
      <c r="H77" s="59"/>
      <c r="I77" s="59"/>
      <c r="J77" s="59"/>
      <c r="K77" s="59"/>
      <c r="L77" s="59"/>
      <c r="M77" s="59"/>
      <c r="N77" s="61"/>
    </row>
    <row r="78" spans="2:14" x14ac:dyDescent="0.15">
      <c r="B78" s="96"/>
      <c r="C78" s="59" t="s">
        <v>92</v>
      </c>
      <c r="N78" s="96"/>
    </row>
    <row r="79" spans="2:14" x14ac:dyDescent="0.15">
      <c r="B79" s="61"/>
      <c r="C79" s="59" t="s">
        <v>69</v>
      </c>
      <c r="D79" s="59"/>
      <c r="E79" s="59"/>
      <c r="F79" s="59"/>
      <c r="G79" s="59"/>
      <c r="H79" s="59"/>
      <c r="I79" s="59"/>
      <c r="J79" s="59"/>
      <c r="K79" s="59"/>
      <c r="L79" s="59"/>
      <c r="M79" s="59"/>
      <c r="N79" s="61"/>
    </row>
    <row r="80" spans="2:14" x14ac:dyDescent="0.15">
      <c r="B80" s="61"/>
      <c r="C80" s="59" t="s">
        <v>61</v>
      </c>
      <c r="D80" s="59"/>
      <c r="E80" s="59"/>
      <c r="F80" s="59"/>
      <c r="G80" s="59"/>
      <c r="H80" s="59"/>
      <c r="I80" s="59"/>
      <c r="J80" s="59"/>
      <c r="K80" s="59"/>
      <c r="L80" s="59"/>
      <c r="M80" s="59"/>
      <c r="N80" s="61"/>
    </row>
    <row r="81" spans="2:14" x14ac:dyDescent="0.15">
      <c r="B81" s="96"/>
      <c r="C81" s="59" t="s">
        <v>93</v>
      </c>
      <c r="N81" s="96"/>
    </row>
    <row r="82" spans="2:14" x14ac:dyDescent="0.15">
      <c r="B82" s="96"/>
      <c r="C82" s="59" t="s">
        <v>116</v>
      </c>
      <c r="N82" s="96"/>
    </row>
    <row r="83" spans="2:14" ht="14.25" thickBot="1" x14ac:dyDescent="0.2">
      <c r="B83" s="97"/>
      <c r="C83" s="80" t="s">
        <v>94</v>
      </c>
      <c r="D83" s="98"/>
      <c r="E83" s="98"/>
      <c r="F83" s="98"/>
      <c r="G83" s="98"/>
      <c r="H83" s="98"/>
      <c r="I83" s="98"/>
      <c r="J83" s="98"/>
      <c r="K83" s="98"/>
      <c r="L83" s="98"/>
      <c r="M83" s="98"/>
      <c r="N83" s="96"/>
    </row>
  </sheetData>
  <mergeCells count="25">
    <mergeCell ref="D4:G4"/>
    <mergeCell ref="D5:G5"/>
    <mergeCell ref="D6:G6"/>
    <mergeCell ref="D7:F7"/>
    <mergeCell ref="D8:F8"/>
    <mergeCell ref="G41:H41"/>
    <mergeCell ref="G42:H42"/>
    <mergeCell ref="G43:H43"/>
    <mergeCell ref="G44:H44"/>
    <mergeCell ref="D9:F9"/>
    <mergeCell ref="G10:H10"/>
    <mergeCell ref="C36:D36"/>
    <mergeCell ref="B39:I39"/>
    <mergeCell ref="B40:D40"/>
    <mergeCell ref="G40:H40"/>
    <mergeCell ref="G45:H45"/>
    <mergeCell ref="G46:H46"/>
    <mergeCell ref="B59:D59"/>
    <mergeCell ref="G48:H48"/>
    <mergeCell ref="B49:D49"/>
    <mergeCell ref="G49:H49"/>
    <mergeCell ref="G51:H51"/>
    <mergeCell ref="G54:H54"/>
    <mergeCell ref="G58:H58"/>
    <mergeCell ref="G47:H47"/>
  </mergeCells>
  <phoneticPr fontId="23"/>
  <conditionalFormatting sqref="N11:N38">
    <cfRule type="expression" dxfId="6" priority="1" stopIfTrue="1">
      <formula>COUNTBLANK(K11:M11)=3</formula>
    </cfRule>
  </conditionalFormatting>
  <printOptions horizontalCentered="1"/>
  <pageMargins left="0.98425196850393704" right="0.39370078740157483" top="0.78740157480314965" bottom="0.78740157480314965" header="0.51181102362204722" footer="0.51181102362204722"/>
  <pageSetup paperSize="8"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亀山4.10</vt:lpstr>
      <vt:lpstr>亀山5.19</vt:lpstr>
      <vt:lpstr>亀山6.6</vt:lpstr>
      <vt:lpstr>亀山7.3</vt:lpstr>
      <vt:lpstr>亀山8.1</vt:lpstr>
      <vt:lpstr>亀山9.4</vt:lpstr>
      <vt:lpstr>亀山10.24</vt:lpstr>
      <vt:lpstr>亀山11.27</vt:lpstr>
      <vt:lpstr>亀山12.11</vt:lpstr>
      <vt:lpstr>亀山1.11</vt:lpstr>
      <vt:lpstr>亀山2.8</vt:lpstr>
      <vt:lpstr>亀山3.7</vt:lpstr>
      <vt:lpstr>亀山1.11!Print_Area</vt:lpstr>
      <vt:lpstr>亀山10.24!Print_Area</vt:lpstr>
      <vt:lpstr>亀山11.27!Print_Area</vt:lpstr>
      <vt:lpstr>亀山12.11!Print_Area</vt:lpstr>
      <vt:lpstr>亀山2.8!Print_Area</vt:lpstr>
      <vt:lpstr>亀山3.7!Print_Area</vt:lpstr>
      <vt:lpstr>亀山4.10!Print_Area</vt:lpstr>
      <vt:lpstr>亀山5.19!Print_Area</vt:lpstr>
      <vt:lpstr>亀山6.6!Print_Area</vt:lpstr>
      <vt:lpstr>亀山7.3!Print_Area</vt:lpstr>
      <vt:lpstr>亀山8.1!Print_Area</vt:lpstr>
      <vt:lpstr>亀山9.4!Print_Area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2023-03-14T00:52:35Z</dcterms:created>
  <dcterms:modified xsi:type="dcterms:W3CDTF">2025-04-22T04:39:57Z</dcterms:modified>
</cp:coreProperties>
</file>