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Objects="placeholders" filterPrivacy="1" codeName="ThisWorkbook"/>
  <xr:revisionPtr revIDLastSave="0" documentId="13_ncr:1_{ACABEA59-B226-4021-9598-ABB2CAFDF9F4}" xr6:coauthVersionLast="47" xr6:coauthVersionMax="47" xr10:uidLastSave="{00000000-0000-0000-0000-000000000000}"/>
  <bookViews>
    <workbookView xWindow="-120" yWindow="-120" windowWidth="29040" windowHeight="15720" tabRatio="860" xr2:uid="{00000000-000D-0000-FFFF-FFFF00000000}"/>
  </bookViews>
  <sheets>
    <sheet name="手賀4.4" sheetId="369" r:id="rId1"/>
    <sheet name="手賀4.18" sheetId="370" r:id="rId2"/>
    <sheet name="手賀5.12" sheetId="371" r:id="rId3"/>
    <sheet name="手賀5.26" sheetId="372" r:id="rId4"/>
    <sheet name="手賀6.15" sheetId="373" r:id="rId5"/>
    <sheet name="手賀6.26" sheetId="374" r:id="rId6"/>
    <sheet name="手賀7.11" sheetId="375" r:id="rId7"/>
    <sheet name="手賀7.25" sheetId="376" r:id="rId8"/>
    <sheet name="手賀8.9" sheetId="377" r:id="rId9"/>
    <sheet name="手賀8.25" sheetId="378" r:id="rId10"/>
    <sheet name="手賀9.15" sheetId="379" r:id="rId11"/>
    <sheet name="手賀9.26" sheetId="380" r:id="rId12"/>
    <sheet name="手賀10.11" sheetId="381" r:id="rId13"/>
    <sheet name="手賀10.26" sheetId="382" r:id="rId14"/>
    <sheet name="手賀11.15" sheetId="383" r:id="rId15"/>
    <sheet name="手賀11.21" sheetId="384" r:id="rId16"/>
    <sheet name="手賀12.5" sheetId="386" r:id="rId17"/>
    <sheet name="手賀12.21" sheetId="385" r:id="rId18"/>
    <sheet name="手賀1.9" sheetId="387" r:id="rId19"/>
    <sheet name="手賀1.23" sheetId="388" r:id="rId20"/>
    <sheet name="手賀2.8" sheetId="389" r:id="rId21"/>
    <sheet name="手賀2.19" sheetId="390" r:id="rId22"/>
    <sheet name="手賀3.4" sheetId="391" r:id="rId23"/>
    <sheet name="手賀3.11" sheetId="392" r:id="rId24"/>
  </sheets>
  <definedNames>
    <definedName name="_xlnm.Print_Area" localSheetId="19">'手賀1.23'!$A$1:$M$102</definedName>
    <definedName name="_xlnm.Print_Area" localSheetId="18">'手賀1.9'!$A$1:$M$104</definedName>
    <definedName name="_xlnm.Print_Area" localSheetId="12">'手賀10.11'!$A$1:$M$110</definedName>
    <definedName name="_xlnm.Print_Area" localSheetId="13">'手賀10.26'!$A$1:$M$104</definedName>
    <definedName name="_xlnm.Print_Area" localSheetId="14">'手賀11.15'!$A$1:$M$92</definedName>
    <definedName name="_xlnm.Print_Area" localSheetId="15">'手賀11.21'!$A$1:$M$86</definedName>
    <definedName name="_xlnm.Print_Area" localSheetId="17">'手賀12.21'!$A$1:$N$86</definedName>
    <definedName name="_xlnm.Print_Area" localSheetId="16">'手賀12.5'!$A$1:$M$92</definedName>
    <definedName name="_xlnm.Print_Area" localSheetId="21">'手賀2.19'!$A$1:$M$106</definedName>
    <definedName name="_xlnm.Print_Area" localSheetId="20">'手賀2.8'!$A$1:$M$103</definedName>
    <definedName name="_xlnm.Print_Area" localSheetId="23">'手賀3.11'!$A$1:$M$91</definedName>
    <definedName name="_xlnm.Print_Area" localSheetId="22">'手賀3.4'!$A$1:$M$94</definedName>
    <definedName name="_xlnm.Print_Area" localSheetId="1">'手賀4.18'!$A$1:$M$114</definedName>
    <definedName name="_xlnm.Print_Area" localSheetId="0">'手賀4.4'!$A$1:$M$95</definedName>
    <definedName name="_xlnm.Print_Area" localSheetId="2">'手賀5.12'!$A$1:$M$105</definedName>
    <definedName name="_xlnm.Print_Area" localSheetId="3">'手賀5.26'!$A$1:$M$111</definedName>
    <definedName name="_xlnm.Print_Area" localSheetId="4">'手賀6.15'!$A$1:$M$115</definedName>
    <definedName name="_xlnm.Print_Area" localSheetId="5">'手賀6.26'!$A$1:$M$118</definedName>
    <definedName name="_xlnm.Print_Area" localSheetId="6">'手賀7.11'!$A$1:$M$122</definedName>
    <definedName name="_xlnm.Print_Area" localSheetId="7">'手賀7.25'!$A$1:$M$114</definedName>
    <definedName name="_xlnm.Print_Area" localSheetId="9">'手賀8.25'!$A$1:$M$122</definedName>
    <definedName name="_xlnm.Print_Area" localSheetId="8">'手賀8.9'!$A$1:$M$124</definedName>
    <definedName name="_xlnm.Print_Area" localSheetId="10">'手賀9.15'!$A$1:$M$119</definedName>
    <definedName name="_xlnm.Print_Area" localSheetId="11">'手賀9.26'!$A$1:$M$119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392" l="1"/>
  <c r="O11" i="392"/>
  <c r="P11" i="392"/>
  <c r="Q11" i="392"/>
  <c r="R11" i="392"/>
  <c r="R55" i="392" s="1"/>
  <c r="S11" i="392"/>
  <c r="B12" i="392"/>
  <c r="O12" i="392"/>
  <c r="P12" i="392"/>
  <c r="Q12" i="392"/>
  <c r="R12" i="392"/>
  <c r="S12" i="392"/>
  <c r="L47" i="392" s="1"/>
  <c r="L46" i="392" s="1"/>
  <c r="B13" i="392"/>
  <c r="B14" i="392" s="1"/>
  <c r="B15" i="392" s="1"/>
  <c r="B16" i="392" s="1"/>
  <c r="B17" i="392" s="1"/>
  <c r="B18" i="392" s="1"/>
  <c r="B19" i="392" s="1"/>
  <c r="B20" i="392" s="1"/>
  <c r="B21" i="392" s="1"/>
  <c r="B22" i="392" s="1"/>
  <c r="B23" i="392" s="1"/>
  <c r="B24" i="392" s="1"/>
  <c r="B25" i="392" s="1"/>
  <c r="B26" i="392" s="1"/>
  <c r="B27" i="392" s="1"/>
  <c r="B28" i="392" s="1"/>
  <c r="B29" i="392" s="1"/>
  <c r="B30" i="392" s="1"/>
  <c r="B31" i="392" s="1"/>
  <c r="B32" i="392" s="1"/>
  <c r="B33" i="392" s="1"/>
  <c r="B34" i="392" s="1"/>
  <c r="B35" i="392" s="1"/>
  <c r="B36" i="392" s="1"/>
  <c r="B37" i="392" s="1"/>
  <c r="B38" i="392" s="1"/>
  <c r="B39" i="392" s="1"/>
  <c r="B40" i="392" s="1"/>
  <c r="B41" i="392" s="1"/>
  <c r="B42" i="392" s="1"/>
  <c r="B43" i="392" s="1"/>
  <c r="B44" i="392" s="1"/>
  <c r="B45" i="392" s="1"/>
  <c r="O13" i="392"/>
  <c r="P13" i="392"/>
  <c r="Q13" i="392"/>
  <c r="R13" i="392"/>
  <c r="K47" i="392" s="1"/>
  <c r="K46" i="392" s="1"/>
  <c r="S13" i="392"/>
  <c r="O14" i="392"/>
  <c r="P14" i="392"/>
  <c r="Q14" i="392"/>
  <c r="R14" i="392"/>
  <c r="S14" i="392"/>
  <c r="S15" i="392"/>
  <c r="R42" i="392"/>
  <c r="S42" i="392"/>
  <c r="K48" i="392"/>
  <c r="L48" i="392"/>
  <c r="K51" i="392"/>
  <c r="L51" i="392"/>
  <c r="K53" i="392"/>
  <c r="L53" i="392"/>
  <c r="K54" i="392"/>
  <c r="L54" i="392"/>
  <c r="R54" i="392"/>
  <c r="S54" i="392"/>
  <c r="K55" i="392"/>
  <c r="L55" i="392"/>
  <c r="S55" i="392"/>
  <c r="L5" i="391"/>
  <c r="O11" i="391"/>
  <c r="P11" i="391"/>
  <c r="Q11" i="391"/>
  <c r="R11" i="391"/>
  <c r="K50" i="391" s="1"/>
  <c r="K49" i="391" s="1"/>
  <c r="S11" i="391"/>
  <c r="B12" i="391"/>
  <c r="O12" i="391"/>
  <c r="P12" i="391"/>
  <c r="Q12" i="391"/>
  <c r="R12" i="391"/>
  <c r="S12" i="391"/>
  <c r="L50" i="391" s="1"/>
  <c r="L49" i="391" s="1"/>
  <c r="B13" i="391"/>
  <c r="B14" i="391" s="1"/>
  <c r="B15" i="391" s="1"/>
  <c r="B16" i="391" s="1"/>
  <c r="B17" i="391" s="1"/>
  <c r="B18" i="391" s="1"/>
  <c r="B19" i="391" s="1"/>
  <c r="B20" i="391" s="1"/>
  <c r="B21" i="391" s="1"/>
  <c r="B22" i="391" s="1"/>
  <c r="B23" i="391" s="1"/>
  <c r="B24" i="391" s="1"/>
  <c r="B25" i="391" s="1"/>
  <c r="B26" i="391" s="1"/>
  <c r="B27" i="391" s="1"/>
  <c r="B28" i="391" s="1"/>
  <c r="B29" i="391" s="1"/>
  <c r="B30" i="391" s="1"/>
  <c r="B31" i="391" s="1"/>
  <c r="B32" i="391" s="1"/>
  <c r="B33" i="391" s="1"/>
  <c r="B34" i="391" s="1"/>
  <c r="B35" i="391" s="1"/>
  <c r="B36" i="391" s="1"/>
  <c r="B37" i="391" s="1"/>
  <c r="B38" i="391" s="1"/>
  <c r="B39" i="391" s="1"/>
  <c r="B40" i="391" s="1"/>
  <c r="B41" i="391" s="1"/>
  <c r="B42" i="391" s="1"/>
  <c r="B43" i="391" s="1"/>
  <c r="B44" i="391" s="1"/>
  <c r="B45" i="391" s="1"/>
  <c r="B46" i="391" s="1"/>
  <c r="B47" i="391" s="1"/>
  <c r="B48" i="391" s="1"/>
  <c r="O13" i="391"/>
  <c r="P13" i="391"/>
  <c r="Q13" i="391"/>
  <c r="R13" i="391"/>
  <c r="S13" i="391"/>
  <c r="O14" i="391"/>
  <c r="P14" i="391"/>
  <c r="Q14" i="391"/>
  <c r="R14" i="391"/>
  <c r="S14" i="391"/>
  <c r="S15" i="391"/>
  <c r="R45" i="391"/>
  <c r="S45" i="391"/>
  <c r="K51" i="391"/>
  <c r="L51" i="391"/>
  <c r="K52" i="391"/>
  <c r="L52" i="391"/>
  <c r="K54" i="391"/>
  <c r="L54" i="391"/>
  <c r="K56" i="391"/>
  <c r="L56" i="391"/>
  <c r="K57" i="391"/>
  <c r="L57" i="391"/>
  <c r="R57" i="391"/>
  <c r="S57" i="391"/>
  <c r="K58" i="391"/>
  <c r="L58" i="391"/>
  <c r="R58" i="391" l="1"/>
  <c r="S58" i="391"/>
  <c r="L5" i="390"/>
  <c r="O11" i="390"/>
  <c r="P11" i="390"/>
  <c r="Q11" i="390"/>
  <c r="R11" i="390"/>
  <c r="K62" i="390" s="1"/>
  <c r="K61" i="390" s="1"/>
  <c r="S11" i="390"/>
  <c r="B12" i="390"/>
  <c r="O12" i="390"/>
  <c r="P12" i="390"/>
  <c r="Q12" i="390"/>
  <c r="R12" i="390"/>
  <c r="S12" i="390"/>
  <c r="B13" i="390"/>
  <c r="B14" i="390" s="1"/>
  <c r="B15" i="390" s="1"/>
  <c r="B16" i="390" s="1"/>
  <c r="B17" i="390" s="1"/>
  <c r="B18" i="390" s="1"/>
  <c r="B19" i="390" s="1"/>
  <c r="B20" i="390" s="1"/>
  <c r="B21" i="390" s="1"/>
  <c r="B22" i="390" s="1"/>
  <c r="B23" i="390" s="1"/>
  <c r="B24" i="390" s="1"/>
  <c r="B25" i="390" s="1"/>
  <c r="B26" i="390" s="1"/>
  <c r="B27" i="390" s="1"/>
  <c r="B28" i="390" s="1"/>
  <c r="B29" i="390" s="1"/>
  <c r="B30" i="390" s="1"/>
  <c r="B31" i="390" s="1"/>
  <c r="B32" i="390" s="1"/>
  <c r="B33" i="390" s="1"/>
  <c r="B34" i="390" s="1"/>
  <c r="B35" i="390" s="1"/>
  <c r="B36" i="390" s="1"/>
  <c r="B37" i="390" s="1"/>
  <c r="B38" i="390" s="1"/>
  <c r="B39" i="390" s="1"/>
  <c r="B40" i="390" s="1"/>
  <c r="B41" i="390" s="1"/>
  <c r="B42" i="390" s="1"/>
  <c r="B43" i="390" s="1"/>
  <c r="B44" i="390" s="1"/>
  <c r="B45" i="390" s="1"/>
  <c r="B46" i="390" s="1"/>
  <c r="B47" i="390" s="1"/>
  <c r="B48" i="390" s="1"/>
  <c r="B49" i="390" s="1"/>
  <c r="B50" i="390" s="1"/>
  <c r="B51" i="390" s="1"/>
  <c r="B52" i="390" s="1"/>
  <c r="B53" i="390" s="1"/>
  <c r="B54" i="390" s="1"/>
  <c r="O13" i="390"/>
  <c r="P13" i="390"/>
  <c r="Q13" i="390"/>
  <c r="R13" i="390"/>
  <c r="R70" i="390" s="1"/>
  <c r="S13" i="390"/>
  <c r="O14" i="390"/>
  <c r="P14" i="390"/>
  <c r="Q14" i="390"/>
  <c r="R14" i="390"/>
  <c r="S14" i="390"/>
  <c r="S70" i="390" s="1"/>
  <c r="O15" i="390"/>
  <c r="P15" i="390"/>
  <c r="Q15" i="390"/>
  <c r="R15" i="390"/>
  <c r="S15" i="390"/>
  <c r="O16" i="390"/>
  <c r="P16" i="390"/>
  <c r="Q16" i="390"/>
  <c r="R16" i="390"/>
  <c r="S16" i="390"/>
  <c r="S17" i="390"/>
  <c r="R51" i="390"/>
  <c r="S51" i="390"/>
  <c r="R56" i="390"/>
  <c r="S56" i="390"/>
  <c r="S57" i="390"/>
  <c r="K60" i="390"/>
  <c r="L60" i="390" s="1"/>
  <c r="K63" i="390"/>
  <c r="L63" i="390"/>
  <c r="K64" i="390"/>
  <c r="L64" i="390"/>
  <c r="K65" i="390"/>
  <c r="L65" i="390"/>
  <c r="K66" i="390"/>
  <c r="L66" i="390"/>
  <c r="K67" i="390"/>
  <c r="L67" i="390"/>
  <c r="K68" i="390"/>
  <c r="L68" i="390"/>
  <c r="K69" i="390"/>
  <c r="L69" i="390"/>
  <c r="R69" i="390"/>
  <c r="S69" i="390"/>
  <c r="K70" i="390"/>
  <c r="L70" i="390"/>
  <c r="L5" i="389"/>
  <c r="O11" i="389"/>
  <c r="P11" i="389"/>
  <c r="Q11" i="389"/>
  <c r="R11" i="389"/>
  <c r="R67" i="389" s="1"/>
  <c r="S11" i="389"/>
  <c r="S67" i="389" s="1"/>
  <c r="B12" i="389"/>
  <c r="O12" i="389"/>
  <c r="P12" i="389"/>
  <c r="Q12" i="389"/>
  <c r="R12" i="389"/>
  <c r="S12" i="389"/>
  <c r="B13" i="389"/>
  <c r="B14" i="389" s="1"/>
  <c r="B15" i="389" s="1"/>
  <c r="B16" i="389" s="1"/>
  <c r="B17" i="389" s="1"/>
  <c r="B18" i="389" s="1"/>
  <c r="B19" i="389" s="1"/>
  <c r="B20" i="389" s="1"/>
  <c r="B21" i="389" s="1"/>
  <c r="B22" i="389" s="1"/>
  <c r="B23" i="389" s="1"/>
  <c r="B24" i="389" s="1"/>
  <c r="B25" i="389" s="1"/>
  <c r="B26" i="389" s="1"/>
  <c r="B27" i="389" s="1"/>
  <c r="B28" i="389" s="1"/>
  <c r="B29" i="389" s="1"/>
  <c r="B30" i="389" s="1"/>
  <c r="B31" i="389" s="1"/>
  <c r="B32" i="389" s="1"/>
  <c r="B33" i="389" s="1"/>
  <c r="B34" i="389" s="1"/>
  <c r="B35" i="389" s="1"/>
  <c r="B36" i="389" s="1"/>
  <c r="B37" i="389" s="1"/>
  <c r="B38" i="389" s="1"/>
  <c r="B39" i="389" s="1"/>
  <c r="B40" i="389" s="1"/>
  <c r="B41" i="389" s="1"/>
  <c r="B42" i="389" s="1"/>
  <c r="B43" i="389" s="1"/>
  <c r="B44" i="389" s="1"/>
  <c r="B45" i="389" s="1"/>
  <c r="B46" i="389" s="1"/>
  <c r="B47" i="389" s="1"/>
  <c r="B48" i="389" s="1"/>
  <c r="B49" i="389" s="1"/>
  <c r="B50" i="389" s="1"/>
  <c r="B51" i="389" s="1"/>
  <c r="O13" i="389"/>
  <c r="P13" i="389"/>
  <c r="Q13" i="389"/>
  <c r="R13" i="389"/>
  <c r="K59" i="389" s="1"/>
  <c r="K58" i="389" s="1"/>
  <c r="S13" i="389"/>
  <c r="L59" i="389" s="1"/>
  <c r="L58" i="389" s="1"/>
  <c r="O14" i="389"/>
  <c r="P14" i="389"/>
  <c r="Q14" i="389"/>
  <c r="R14" i="389"/>
  <c r="S14" i="389"/>
  <c r="S15" i="389"/>
  <c r="R53" i="389"/>
  <c r="S53" i="389"/>
  <c r="R54" i="389"/>
  <c r="S54" i="389"/>
  <c r="K57" i="389"/>
  <c r="L57" i="389" s="1"/>
  <c r="K60" i="389"/>
  <c r="L60" i="389"/>
  <c r="K61" i="389"/>
  <c r="L61" i="389"/>
  <c r="K62" i="389"/>
  <c r="L62" i="389"/>
  <c r="K63" i="389"/>
  <c r="L63" i="389"/>
  <c r="K64" i="389"/>
  <c r="L64" i="389"/>
  <c r="K65" i="389"/>
  <c r="L65" i="389"/>
  <c r="K66" i="389"/>
  <c r="L66" i="389"/>
  <c r="R66" i="389"/>
  <c r="S66" i="389"/>
  <c r="K67" i="389"/>
  <c r="L67" i="389"/>
  <c r="R57" i="390" l="1"/>
  <c r="L62" i="390"/>
  <c r="L61" i="390" s="1"/>
  <c r="L5" i="388"/>
  <c r="O11" i="388"/>
  <c r="P11" i="388"/>
  <c r="Q11" i="388"/>
  <c r="R11" i="388"/>
  <c r="S11" i="388"/>
  <c r="L58" i="388" s="1"/>
  <c r="L57" i="388" s="1"/>
  <c r="B12" i="388"/>
  <c r="O12" i="388"/>
  <c r="P12" i="388"/>
  <c r="Q12" i="388"/>
  <c r="R12" i="388"/>
  <c r="S12" i="388"/>
  <c r="B13" i="388"/>
  <c r="O13" i="388"/>
  <c r="P13" i="388"/>
  <c r="Q13" i="388"/>
  <c r="R13" i="388"/>
  <c r="K58" i="388" s="1"/>
  <c r="K57" i="388" s="1"/>
  <c r="S13" i="388"/>
  <c r="S53" i="388" s="1"/>
  <c r="B14" i="388"/>
  <c r="O14" i="388"/>
  <c r="P14" i="388"/>
  <c r="Q14" i="388"/>
  <c r="R14" i="388"/>
  <c r="S14" i="388"/>
  <c r="B15" i="388"/>
  <c r="B16" i="388" s="1"/>
  <c r="B17" i="388" s="1"/>
  <c r="B18" i="388" s="1"/>
  <c r="B19" i="388" s="1"/>
  <c r="B20" i="388" s="1"/>
  <c r="B21" i="388" s="1"/>
  <c r="B22" i="388" s="1"/>
  <c r="B23" i="388" s="1"/>
  <c r="B24" i="388" s="1"/>
  <c r="B25" i="388" s="1"/>
  <c r="B26" i="388" s="1"/>
  <c r="B27" i="388" s="1"/>
  <c r="B28" i="388" s="1"/>
  <c r="B29" i="388" s="1"/>
  <c r="B30" i="388" s="1"/>
  <c r="B31" i="388" s="1"/>
  <c r="B32" i="388" s="1"/>
  <c r="B33" i="388" s="1"/>
  <c r="B34" i="388" s="1"/>
  <c r="B35" i="388" s="1"/>
  <c r="B36" i="388" s="1"/>
  <c r="B37" i="388" s="1"/>
  <c r="B38" i="388" s="1"/>
  <c r="B39" i="388" s="1"/>
  <c r="B40" i="388" s="1"/>
  <c r="B41" i="388" s="1"/>
  <c r="B42" i="388" s="1"/>
  <c r="B43" i="388" s="1"/>
  <c r="B44" i="388" s="1"/>
  <c r="B45" i="388" s="1"/>
  <c r="B46" i="388" s="1"/>
  <c r="B47" i="388" s="1"/>
  <c r="B48" i="388" s="1"/>
  <c r="B49" i="388" s="1"/>
  <c r="B50" i="388" s="1"/>
  <c r="S15" i="388"/>
  <c r="R52" i="388"/>
  <c r="S52" i="388"/>
  <c r="K56" i="388"/>
  <c r="L56" i="388" s="1"/>
  <c r="K59" i="388"/>
  <c r="L59" i="388"/>
  <c r="K60" i="388"/>
  <c r="L60" i="388"/>
  <c r="K61" i="388"/>
  <c r="L61" i="388"/>
  <c r="K62" i="388"/>
  <c r="L62" i="388"/>
  <c r="K64" i="388"/>
  <c r="L64" i="388"/>
  <c r="K65" i="388"/>
  <c r="L65" i="388"/>
  <c r="R65" i="388"/>
  <c r="S65" i="388"/>
  <c r="K66" i="388"/>
  <c r="L66" i="388"/>
  <c r="L5" i="387"/>
  <c r="O11" i="387"/>
  <c r="P11" i="387"/>
  <c r="Q11" i="387"/>
  <c r="R11" i="387"/>
  <c r="S11" i="387"/>
  <c r="B12" i="387"/>
  <c r="B13" i="387" s="1"/>
  <c r="B14" i="387" s="1"/>
  <c r="B15" i="387" s="1"/>
  <c r="B16" i="387" s="1"/>
  <c r="B17" i="387" s="1"/>
  <c r="B18" i="387" s="1"/>
  <c r="B19" i="387" s="1"/>
  <c r="B20" i="387" s="1"/>
  <c r="B21" i="387" s="1"/>
  <c r="B22" i="387" s="1"/>
  <c r="B23" i="387" s="1"/>
  <c r="B24" i="387" s="1"/>
  <c r="B25" i="387" s="1"/>
  <c r="B26" i="387" s="1"/>
  <c r="B27" i="387" s="1"/>
  <c r="B28" i="387" s="1"/>
  <c r="B29" i="387" s="1"/>
  <c r="B30" i="387" s="1"/>
  <c r="B31" i="387" s="1"/>
  <c r="B32" i="387" s="1"/>
  <c r="B33" i="387" s="1"/>
  <c r="B34" i="387" s="1"/>
  <c r="B35" i="387" s="1"/>
  <c r="B36" i="387" s="1"/>
  <c r="B37" i="387" s="1"/>
  <c r="B38" i="387" s="1"/>
  <c r="B39" i="387" s="1"/>
  <c r="B40" i="387" s="1"/>
  <c r="B41" i="387" s="1"/>
  <c r="B42" i="387" s="1"/>
  <c r="B43" i="387" s="1"/>
  <c r="B44" i="387" s="1"/>
  <c r="B45" i="387" s="1"/>
  <c r="B46" i="387" s="1"/>
  <c r="B47" i="387" s="1"/>
  <c r="B48" i="387" s="1"/>
  <c r="B49" i="387" s="1"/>
  <c r="B50" i="387" s="1"/>
  <c r="B51" i="387" s="1"/>
  <c r="B52" i="387" s="1"/>
  <c r="O12" i="387"/>
  <c r="P12" i="387"/>
  <c r="Q12" i="387"/>
  <c r="R12" i="387"/>
  <c r="S12" i="387"/>
  <c r="O13" i="387"/>
  <c r="P13" i="387"/>
  <c r="Q13" i="387"/>
  <c r="R13" i="387"/>
  <c r="S13" i="387"/>
  <c r="O14" i="387"/>
  <c r="P14" i="387"/>
  <c r="Q14" i="387"/>
  <c r="R14" i="387"/>
  <c r="K60" i="387" s="1"/>
  <c r="K59" i="387" s="1"/>
  <c r="S14" i="387"/>
  <c r="L60" i="387" s="1"/>
  <c r="L59" i="387" s="1"/>
  <c r="O15" i="387"/>
  <c r="P15" i="387"/>
  <c r="Q15" i="387"/>
  <c r="R15" i="387"/>
  <c r="S15" i="387"/>
  <c r="S16" i="387"/>
  <c r="R54" i="387"/>
  <c r="S54" i="387"/>
  <c r="R55" i="387"/>
  <c r="S55" i="387"/>
  <c r="K58" i="387"/>
  <c r="L58" i="387"/>
  <c r="K61" i="387"/>
  <c r="L61" i="387"/>
  <c r="K62" i="387"/>
  <c r="L62" i="387"/>
  <c r="K63" i="387"/>
  <c r="L63" i="387"/>
  <c r="K64" i="387"/>
  <c r="L64" i="387"/>
  <c r="K66" i="387"/>
  <c r="L66" i="387"/>
  <c r="K67" i="387"/>
  <c r="L67" i="387"/>
  <c r="R67" i="387"/>
  <c r="S67" i="387"/>
  <c r="K68" i="387"/>
  <c r="L68" i="387"/>
  <c r="R68" i="387"/>
  <c r="S68" i="387"/>
  <c r="S66" i="388" l="1"/>
  <c r="R66" i="388"/>
  <c r="R53" i="388"/>
  <c r="L5" i="386"/>
  <c r="O11" i="386"/>
  <c r="P11" i="386"/>
  <c r="Q11" i="386"/>
  <c r="R11" i="386"/>
  <c r="K48" i="386" s="1"/>
  <c r="K47" i="386" s="1"/>
  <c r="S11" i="386"/>
  <c r="L48" i="386" s="1"/>
  <c r="L47" i="386" s="1"/>
  <c r="B12" i="386"/>
  <c r="O12" i="386"/>
  <c r="P12" i="386"/>
  <c r="Q12" i="386"/>
  <c r="R12" i="386"/>
  <c r="S12" i="386"/>
  <c r="B13" i="386"/>
  <c r="B14" i="386" s="1"/>
  <c r="B15" i="386" s="1"/>
  <c r="B16" i="386" s="1"/>
  <c r="B17" i="386" s="1"/>
  <c r="B18" i="386" s="1"/>
  <c r="B19" i="386" s="1"/>
  <c r="B20" i="386" s="1"/>
  <c r="B21" i="386" s="1"/>
  <c r="B22" i="386" s="1"/>
  <c r="B23" i="386" s="1"/>
  <c r="B24" i="386" s="1"/>
  <c r="B25" i="386" s="1"/>
  <c r="B26" i="386" s="1"/>
  <c r="B27" i="386" s="1"/>
  <c r="B28" i="386" s="1"/>
  <c r="B29" i="386" s="1"/>
  <c r="B30" i="386" s="1"/>
  <c r="B31" i="386" s="1"/>
  <c r="B32" i="386" s="1"/>
  <c r="B33" i="386" s="1"/>
  <c r="B34" i="386" s="1"/>
  <c r="B35" i="386" s="1"/>
  <c r="B36" i="386" s="1"/>
  <c r="B37" i="386" s="1"/>
  <c r="B38" i="386" s="1"/>
  <c r="B39" i="386" s="1"/>
  <c r="B40" i="386" s="1"/>
  <c r="B41" i="386" s="1"/>
  <c r="B42" i="386" s="1"/>
  <c r="B43" i="386" s="1"/>
  <c r="B44" i="386" s="1"/>
  <c r="B45" i="386" s="1"/>
  <c r="B46" i="386" s="1"/>
  <c r="O13" i="386"/>
  <c r="P13" i="386"/>
  <c r="Q13" i="386"/>
  <c r="R13" i="386"/>
  <c r="R56" i="386" s="1"/>
  <c r="S13" i="386"/>
  <c r="S14" i="386"/>
  <c r="K49" i="386"/>
  <c r="L49" i="386"/>
  <c r="K50" i="386"/>
  <c r="L50" i="386"/>
  <c r="K51" i="386"/>
  <c r="L51" i="386"/>
  <c r="K52" i="386"/>
  <c r="L52" i="386"/>
  <c r="K54" i="386"/>
  <c r="L54" i="386"/>
  <c r="K55" i="386"/>
  <c r="L55" i="386"/>
  <c r="R55" i="386"/>
  <c r="S55" i="386"/>
  <c r="K56" i="386"/>
  <c r="L56" i="386"/>
  <c r="S56" i="386"/>
  <c r="L5" i="385"/>
  <c r="O11" i="385"/>
  <c r="P11" i="385"/>
  <c r="Q11" i="385"/>
  <c r="R11" i="385"/>
  <c r="K42" i="385" s="1"/>
  <c r="K41" i="385" s="1"/>
  <c r="S11" i="385"/>
  <c r="S50" i="385" s="1"/>
  <c r="B12" i="385"/>
  <c r="B13" i="385" s="1"/>
  <c r="B14" i="385" s="1"/>
  <c r="B15" i="385" s="1"/>
  <c r="B16" i="385" s="1"/>
  <c r="B17" i="385" s="1"/>
  <c r="B18" i="385" s="1"/>
  <c r="B19" i="385" s="1"/>
  <c r="B20" i="385" s="1"/>
  <c r="B21" i="385" s="1"/>
  <c r="B22" i="385" s="1"/>
  <c r="B23" i="385" s="1"/>
  <c r="B24" i="385" s="1"/>
  <c r="B25" i="385" s="1"/>
  <c r="B26" i="385" s="1"/>
  <c r="B27" i="385" s="1"/>
  <c r="B28" i="385" s="1"/>
  <c r="B29" i="385" s="1"/>
  <c r="B30" i="385" s="1"/>
  <c r="B31" i="385" s="1"/>
  <c r="B32" i="385" s="1"/>
  <c r="B33" i="385" s="1"/>
  <c r="B34" i="385" s="1"/>
  <c r="B35" i="385" s="1"/>
  <c r="B36" i="385" s="1"/>
  <c r="B37" i="385" s="1"/>
  <c r="B38" i="385" s="1"/>
  <c r="B39" i="385" s="1"/>
  <c r="B40" i="385" s="1"/>
  <c r="O12" i="385"/>
  <c r="P12" i="385"/>
  <c r="Q12" i="385"/>
  <c r="R12" i="385"/>
  <c r="S12" i="385"/>
  <c r="S13" i="385"/>
  <c r="K43" i="385"/>
  <c r="L43" i="385"/>
  <c r="K44" i="385"/>
  <c r="L44" i="385"/>
  <c r="K45" i="385"/>
  <c r="L45" i="385"/>
  <c r="K46" i="385"/>
  <c r="L46" i="385"/>
  <c r="K47" i="385"/>
  <c r="L47" i="385"/>
  <c r="K48" i="385"/>
  <c r="L48" i="385"/>
  <c r="K49" i="385"/>
  <c r="L49" i="385"/>
  <c r="R49" i="385"/>
  <c r="S49" i="385"/>
  <c r="K50" i="385"/>
  <c r="L50" i="385"/>
  <c r="R50" i="385"/>
  <c r="L42" i="385" l="1"/>
  <c r="L41" i="385" s="1"/>
  <c r="L5" i="384" l="1"/>
  <c r="O11" i="384"/>
  <c r="P11" i="384"/>
  <c r="Q11" i="384"/>
  <c r="R11" i="384"/>
  <c r="K42" i="384" s="1"/>
  <c r="K41" i="384" s="1"/>
  <c r="S11" i="384"/>
  <c r="L42" i="384" s="1"/>
  <c r="L41" i="384" s="1"/>
  <c r="B12" i="384"/>
  <c r="O12" i="384"/>
  <c r="P12" i="384"/>
  <c r="Q12" i="384"/>
  <c r="R12" i="384"/>
  <c r="S12" i="384"/>
  <c r="B13" i="384"/>
  <c r="B14" i="384" s="1"/>
  <c r="B15" i="384" s="1"/>
  <c r="B16" i="384" s="1"/>
  <c r="B17" i="384" s="1"/>
  <c r="B18" i="384" s="1"/>
  <c r="B19" i="384" s="1"/>
  <c r="B20" i="384" s="1"/>
  <c r="B21" i="384" s="1"/>
  <c r="B22" i="384" s="1"/>
  <c r="B23" i="384" s="1"/>
  <c r="B24" i="384" s="1"/>
  <c r="B25" i="384" s="1"/>
  <c r="B26" i="384" s="1"/>
  <c r="B27" i="384" s="1"/>
  <c r="B28" i="384" s="1"/>
  <c r="B29" i="384" s="1"/>
  <c r="B30" i="384" s="1"/>
  <c r="B31" i="384" s="1"/>
  <c r="B32" i="384" s="1"/>
  <c r="B33" i="384" s="1"/>
  <c r="B34" i="384" s="1"/>
  <c r="B35" i="384" s="1"/>
  <c r="B36" i="384" s="1"/>
  <c r="B37" i="384" s="1"/>
  <c r="B38" i="384" s="1"/>
  <c r="B39" i="384" s="1"/>
  <c r="B40" i="384" s="1"/>
  <c r="S13" i="384"/>
  <c r="K43" i="384"/>
  <c r="L43" i="384"/>
  <c r="K44" i="384"/>
  <c r="L44" i="384"/>
  <c r="K45" i="384"/>
  <c r="L45" i="384"/>
  <c r="K46" i="384"/>
  <c r="L46" i="384"/>
  <c r="K48" i="384"/>
  <c r="L48" i="384"/>
  <c r="K49" i="384"/>
  <c r="L49" i="384"/>
  <c r="R49" i="384"/>
  <c r="S49" i="384"/>
  <c r="K50" i="384"/>
  <c r="L50" i="384"/>
  <c r="R50" i="384"/>
  <c r="L5" i="383"/>
  <c r="O11" i="383"/>
  <c r="P11" i="383"/>
  <c r="Q11" i="383"/>
  <c r="R11" i="383"/>
  <c r="S11" i="383"/>
  <c r="B12" i="383"/>
  <c r="B13" i="383" s="1"/>
  <c r="B14" i="383" s="1"/>
  <c r="B15" i="383" s="1"/>
  <c r="B16" i="383" s="1"/>
  <c r="B17" i="383" s="1"/>
  <c r="B18" i="383" s="1"/>
  <c r="B19" i="383" s="1"/>
  <c r="B20" i="383" s="1"/>
  <c r="B21" i="383" s="1"/>
  <c r="B22" i="383" s="1"/>
  <c r="B23" i="383" s="1"/>
  <c r="B24" i="383" s="1"/>
  <c r="B25" i="383" s="1"/>
  <c r="B26" i="383" s="1"/>
  <c r="B27" i="383" s="1"/>
  <c r="B28" i="383" s="1"/>
  <c r="B29" i="383" s="1"/>
  <c r="B30" i="383" s="1"/>
  <c r="B31" i="383" s="1"/>
  <c r="B32" i="383" s="1"/>
  <c r="B33" i="383" s="1"/>
  <c r="B34" i="383" s="1"/>
  <c r="B35" i="383" s="1"/>
  <c r="B36" i="383" s="1"/>
  <c r="B37" i="383" s="1"/>
  <c r="B38" i="383" s="1"/>
  <c r="B39" i="383" s="1"/>
  <c r="B40" i="383" s="1"/>
  <c r="B41" i="383" s="1"/>
  <c r="B42" i="383" s="1"/>
  <c r="B43" i="383" s="1"/>
  <c r="B44" i="383" s="1"/>
  <c r="B45" i="383" s="1"/>
  <c r="B46" i="383" s="1"/>
  <c r="O12" i="383"/>
  <c r="P12" i="383"/>
  <c r="Q12" i="383"/>
  <c r="R12" i="383"/>
  <c r="S12" i="383"/>
  <c r="O13" i="383"/>
  <c r="P13" i="383"/>
  <c r="Q13" i="383"/>
  <c r="R13" i="383"/>
  <c r="S13" i="383"/>
  <c r="O14" i="383"/>
  <c r="P14" i="383"/>
  <c r="Q14" i="383"/>
  <c r="R14" i="383"/>
  <c r="R56" i="383" s="1"/>
  <c r="S14" i="383"/>
  <c r="S56" i="383" s="1"/>
  <c r="S15" i="383"/>
  <c r="R32" i="383"/>
  <c r="S32" i="383"/>
  <c r="K49" i="383"/>
  <c r="L49" i="383"/>
  <c r="K50" i="383"/>
  <c r="L50" i="383"/>
  <c r="K52" i="383"/>
  <c r="L52" i="383"/>
  <c r="K53" i="383"/>
  <c r="L53" i="383"/>
  <c r="K54" i="383"/>
  <c r="L54" i="383"/>
  <c r="K55" i="383"/>
  <c r="L55" i="383"/>
  <c r="R55" i="383"/>
  <c r="S55" i="383"/>
  <c r="K56" i="383"/>
  <c r="L56" i="383"/>
  <c r="S50" i="384" l="1"/>
  <c r="K48" i="383"/>
  <c r="K47" i="383" s="1"/>
  <c r="L48" i="383"/>
  <c r="L47" i="383" s="1"/>
  <c r="L5" i="382" l="1"/>
  <c r="O11" i="382"/>
  <c r="P11" i="382"/>
  <c r="Q11" i="382"/>
  <c r="R11" i="382"/>
  <c r="S11" i="382"/>
  <c r="B12" i="382"/>
  <c r="B13" i="382" s="1"/>
  <c r="B14" i="382" s="1"/>
  <c r="B15" i="382" s="1"/>
  <c r="B16" i="382" s="1"/>
  <c r="B17" i="382" s="1"/>
  <c r="B18" i="382" s="1"/>
  <c r="B19" i="382" s="1"/>
  <c r="B20" i="382" s="1"/>
  <c r="B21" i="382" s="1"/>
  <c r="B22" i="382" s="1"/>
  <c r="B23" i="382" s="1"/>
  <c r="B24" i="382" s="1"/>
  <c r="B25" i="382" s="1"/>
  <c r="B26" i="382" s="1"/>
  <c r="B27" i="382" s="1"/>
  <c r="B28" i="382" s="1"/>
  <c r="B29" i="382" s="1"/>
  <c r="B30" i="382" s="1"/>
  <c r="B31" i="382" s="1"/>
  <c r="B32" i="382" s="1"/>
  <c r="B33" i="382" s="1"/>
  <c r="B34" i="382" s="1"/>
  <c r="B35" i="382" s="1"/>
  <c r="B36" i="382" s="1"/>
  <c r="B37" i="382" s="1"/>
  <c r="B38" i="382" s="1"/>
  <c r="B39" i="382" s="1"/>
  <c r="B40" i="382" s="1"/>
  <c r="B41" i="382" s="1"/>
  <c r="B42" i="382" s="1"/>
  <c r="B43" i="382" s="1"/>
  <c r="B44" i="382" s="1"/>
  <c r="B45" i="382" s="1"/>
  <c r="B46" i="382" s="1"/>
  <c r="B47" i="382" s="1"/>
  <c r="B48" i="382" s="1"/>
  <c r="B49" i="382" s="1"/>
  <c r="B50" i="382" s="1"/>
  <c r="B51" i="382" s="1"/>
  <c r="B52" i="382" s="1"/>
  <c r="R12" i="382"/>
  <c r="K60" i="382" s="1"/>
  <c r="K59" i="382" s="1"/>
  <c r="S12" i="382"/>
  <c r="O13" i="382"/>
  <c r="P13" i="382"/>
  <c r="Q13" i="382"/>
  <c r="R13" i="382"/>
  <c r="S13" i="382"/>
  <c r="S55" i="382" s="1"/>
  <c r="O14" i="382"/>
  <c r="P14" i="382"/>
  <c r="Q14" i="382"/>
  <c r="R14" i="382"/>
  <c r="S14" i="382"/>
  <c r="S15" i="382"/>
  <c r="R54" i="382"/>
  <c r="S54" i="382"/>
  <c r="K58" i="382"/>
  <c r="L58" i="382"/>
  <c r="K61" i="382"/>
  <c r="L61" i="382"/>
  <c r="K62" i="382"/>
  <c r="L62" i="382"/>
  <c r="K64" i="382"/>
  <c r="L64" i="382"/>
  <c r="K65" i="382"/>
  <c r="L65" i="382"/>
  <c r="K66" i="382"/>
  <c r="L66" i="382"/>
  <c r="K67" i="382"/>
  <c r="L67" i="382"/>
  <c r="R67" i="382"/>
  <c r="S67" i="382"/>
  <c r="K68" i="382"/>
  <c r="L68" i="382"/>
  <c r="L5" i="381"/>
  <c r="O11" i="381"/>
  <c r="P11" i="381"/>
  <c r="Q11" i="381"/>
  <c r="R11" i="381"/>
  <c r="S11" i="381"/>
  <c r="B12" i="381"/>
  <c r="B13" i="381" s="1"/>
  <c r="B14" i="381" s="1"/>
  <c r="B15" i="381" s="1"/>
  <c r="B16" i="381" s="1"/>
  <c r="B17" i="381" s="1"/>
  <c r="B18" i="381" s="1"/>
  <c r="B19" i="381" s="1"/>
  <c r="B20" i="381" s="1"/>
  <c r="B21" i="381" s="1"/>
  <c r="B22" i="381" s="1"/>
  <c r="B23" i="381" s="1"/>
  <c r="B24" i="381" s="1"/>
  <c r="B25" i="381" s="1"/>
  <c r="B26" i="381" s="1"/>
  <c r="B27" i="381" s="1"/>
  <c r="B28" i="381" s="1"/>
  <c r="B29" i="381" s="1"/>
  <c r="B30" i="381" s="1"/>
  <c r="B31" i="381" s="1"/>
  <c r="B32" i="381" s="1"/>
  <c r="B33" i="381" s="1"/>
  <c r="B34" i="381" s="1"/>
  <c r="B35" i="381" s="1"/>
  <c r="B36" i="381" s="1"/>
  <c r="B37" i="381" s="1"/>
  <c r="B38" i="381" s="1"/>
  <c r="B39" i="381" s="1"/>
  <c r="B40" i="381" s="1"/>
  <c r="B41" i="381" s="1"/>
  <c r="B42" i="381" s="1"/>
  <c r="B43" i="381" s="1"/>
  <c r="B44" i="381" s="1"/>
  <c r="B45" i="381" s="1"/>
  <c r="B46" i="381" s="1"/>
  <c r="B47" i="381" s="1"/>
  <c r="B48" i="381" s="1"/>
  <c r="B49" i="381" s="1"/>
  <c r="B50" i="381" s="1"/>
  <c r="B51" i="381" s="1"/>
  <c r="B52" i="381" s="1"/>
  <c r="B53" i="381" s="1"/>
  <c r="B54" i="381" s="1"/>
  <c r="B55" i="381" s="1"/>
  <c r="B56" i="381" s="1"/>
  <c r="B57" i="381" s="1"/>
  <c r="B58" i="381" s="1"/>
  <c r="O12" i="381"/>
  <c r="P12" i="381"/>
  <c r="Q12" i="381"/>
  <c r="R12" i="381"/>
  <c r="K66" i="381" s="1"/>
  <c r="K65" i="381" s="1"/>
  <c r="S12" i="381"/>
  <c r="O13" i="381"/>
  <c r="P13" i="381"/>
  <c r="Q13" i="381"/>
  <c r="R13" i="381"/>
  <c r="S13" i="381"/>
  <c r="O14" i="381"/>
  <c r="P14" i="381"/>
  <c r="Q14" i="381"/>
  <c r="R14" i="381"/>
  <c r="S14" i="381"/>
  <c r="L66" i="381" s="1"/>
  <c r="L65" i="381" s="1"/>
  <c r="O15" i="381"/>
  <c r="P15" i="381"/>
  <c r="Q15" i="381"/>
  <c r="R15" i="381"/>
  <c r="S15" i="381"/>
  <c r="O16" i="381"/>
  <c r="P16" i="381"/>
  <c r="Q16" i="381"/>
  <c r="R16" i="381"/>
  <c r="S16" i="381"/>
  <c r="O17" i="381"/>
  <c r="P17" i="381"/>
  <c r="Q17" i="381"/>
  <c r="R17" i="381"/>
  <c r="S17" i="381"/>
  <c r="S18" i="381"/>
  <c r="R60" i="381"/>
  <c r="S60" i="381"/>
  <c r="R61" i="381"/>
  <c r="S61" i="381"/>
  <c r="K64" i="381"/>
  <c r="L64" i="381" s="1"/>
  <c r="K67" i="381"/>
  <c r="L67" i="381"/>
  <c r="K68" i="381"/>
  <c r="L68" i="381"/>
  <c r="K70" i="381"/>
  <c r="L70" i="381"/>
  <c r="K71" i="381"/>
  <c r="L71" i="381"/>
  <c r="K72" i="381"/>
  <c r="L72" i="381"/>
  <c r="K73" i="381"/>
  <c r="L73" i="381"/>
  <c r="R73" i="381"/>
  <c r="S73" i="381"/>
  <c r="K74" i="381"/>
  <c r="L74" i="381"/>
  <c r="R74" i="381"/>
  <c r="S74" i="381"/>
  <c r="S68" i="382" l="1"/>
  <c r="R68" i="382"/>
  <c r="L60" i="382"/>
  <c r="L59" i="382" s="1"/>
  <c r="R55" i="382"/>
  <c r="L5" i="380"/>
  <c r="O11" i="380"/>
  <c r="P11" i="380"/>
  <c r="Q11" i="380"/>
  <c r="R11" i="380"/>
  <c r="S11" i="380"/>
  <c r="B12" i="380"/>
  <c r="R12" i="380"/>
  <c r="S12" i="380"/>
  <c r="L75" i="380" s="1"/>
  <c r="L74" i="380" s="1"/>
  <c r="B13" i="380"/>
  <c r="B14" i="380" s="1"/>
  <c r="B15" i="380" s="1"/>
  <c r="B16" i="380" s="1"/>
  <c r="B17" i="380" s="1"/>
  <c r="B18" i="380" s="1"/>
  <c r="B19" i="380" s="1"/>
  <c r="B20" i="380" s="1"/>
  <c r="B21" i="380" s="1"/>
  <c r="B22" i="380" s="1"/>
  <c r="B23" i="380" s="1"/>
  <c r="B24" i="380" s="1"/>
  <c r="B25" i="380" s="1"/>
  <c r="B26" i="380" s="1"/>
  <c r="B27" i="380" s="1"/>
  <c r="B28" i="380" s="1"/>
  <c r="B29" i="380" s="1"/>
  <c r="B30" i="380" s="1"/>
  <c r="B31" i="380" s="1"/>
  <c r="B32" i="380" s="1"/>
  <c r="B33" i="380" s="1"/>
  <c r="B34" i="380" s="1"/>
  <c r="B35" i="380" s="1"/>
  <c r="B36" i="380" s="1"/>
  <c r="B37" i="380" s="1"/>
  <c r="B38" i="380" s="1"/>
  <c r="B39" i="380" s="1"/>
  <c r="B40" i="380" s="1"/>
  <c r="B41" i="380" s="1"/>
  <c r="B42" i="380" s="1"/>
  <c r="B43" i="380" s="1"/>
  <c r="B44" i="380" s="1"/>
  <c r="B45" i="380" s="1"/>
  <c r="B46" i="380" s="1"/>
  <c r="B47" i="380" s="1"/>
  <c r="B48" i="380" s="1"/>
  <c r="B49" i="380" s="1"/>
  <c r="B50" i="380" s="1"/>
  <c r="B51" i="380" s="1"/>
  <c r="B52" i="380" s="1"/>
  <c r="B53" i="380" s="1"/>
  <c r="B54" i="380" s="1"/>
  <c r="B55" i="380" s="1"/>
  <c r="B56" i="380" s="1"/>
  <c r="B57" i="380" s="1"/>
  <c r="B58" i="380" s="1"/>
  <c r="B59" i="380" s="1"/>
  <c r="B60" i="380" s="1"/>
  <c r="B61" i="380" s="1"/>
  <c r="B62" i="380" s="1"/>
  <c r="B63" i="380" s="1"/>
  <c r="B64" i="380" s="1"/>
  <c r="B65" i="380" s="1"/>
  <c r="B66" i="380" s="1"/>
  <c r="B67" i="380" s="1"/>
  <c r="O13" i="380"/>
  <c r="P13" i="380"/>
  <c r="Q13" i="380"/>
  <c r="R13" i="380"/>
  <c r="S13" i="380"/>
  <c r="O14" i="380"/>
  <c r="P14" i="380"/>
  <c r="Q14" i="380"/>
  <c r="R14" i="380"/>
  <c r="S14" i="380"/>
  <c r="O15" i="380"/>
  <c r="P15" i="380"/>
  <c r="Q15" i="380"/>
  <c r="R15" i="380"/>
  <c r="K75" i="380" s="1"/>
  <c r="K74" i="380" s="1"/>
  <c r="S15" i="380"/>
  <c r="O16" i="380"/>
  <c r="P16" i="380"/>
  <c r="Q16" i="380"/>
  <c r="R16" i="380"/>
  <c r="S16" i="380"/>
  <c r="O17" i="380"/>
  <c r="P17" i="380"/>
  <c r="Q17" i="380"/>
  <c r="R17" i="380"/>
  <c r="S17" i="380"/>
  <c r="S18" i="380"/>
  <c r="R69" i="380"/>
  <c r="S69" i="380"/>
  <c r="K73" i="380"/>
  <c r="L73" i="380" s="1"/>
  <c r="K76" i="380"/>
  <c r="L76" i="380"/>
  <c r="K77" i="380"/>
  <c r="L77" i="380"/>
  <c r="K78" i="380"/>
  <c r="L78" i="380"/>
  <c r="K79" i="380"/>
  <c r="L79" i="380"/>
  <c r="K80" i="380"/>
  <c r="L80" i="380"/>
  <c r="K81" i="380"/>
  <c r="L81" i="380"/>
  <c r="K82" i="380"/>
  <c r="L82" i="380"/>
  <c r="R82" i="380"/>
  <c r="S82" i="380"/>
  <c r="K83" i="380"/>
  <c r="L83" i="380"/>
  <c r="L5" i="379"/>
  <c r="O11" i="379"/>
  <c r="P11" i="379"/>
  <c r="Q11" i="379"/>
  <c r="R11" i="379"/>
  <c r="S11" i="379"/>
  <c r="B12" i="379"/>
  <c r="B13" i="379" s="1"/>
  <c r="B14" i="379" s="1"/>
  <c r="B15" i="379" s="1"/>
  <c r="B16" i="379" s="1"/>
  <c r="B17" i="379" s="1"/>
  <c r="B18" i="379" s="1"/>
  <c r="B19" i="379" s="1"/>
  <c r="B20" i="379" s="1"/>
  <c r="B21" i="379" s="1"/>
  <c r="B22" i="379" s="1"/>
  <c r="B23" i="379" s="1"/>
  <c r="B24" i="379" s="1"/>
  <c r="B25" i="379" s="1"/>
  <c r="B26" i="379" s="1"/>
  <c r="B27" i="379" s="1"/>
  <c r="B28" i="379" s="1"/>
  <c r="B29" i="379" s="1"/>
  <c r="B30" i="379" s="1"/>
  <c r="B31" i="379" s="1"/>
  <c r="B32" i="379" s="1"/>
  <c r="B33" i="379" s="1"/>
  <c r="B34" i="379" s="1"/>
  <c r="B35" i="379" s="1"/>
  <c r="B36" i="379" s="1"/>
  <c r="B37" i="379" s="1"/>
  <c r="B38" i="379" s="1"/>
  <c r="B39" i="379" s="1"/>
  <c r="B40" i="379" s="1"/>
  <c r="B41" i="379" s="1"/>
  <c r="B42" i="379" s="1"/>
  <c r="B43" i="379" s="1"/>
  <c r="B44" i="379" s="1"/>
  <c r="B45" i="379" s="1"/>
  <c r="B46" i="379" s="1"/>
  <c r="B47" i="379" s="1"/>
  <c r="B48" i="379" s="1"/>
  <c r="B49" i="379" s="1"/>
  <c r="B50" i="379" s="1"/>
  <c r="B51" i="379" s="1"/>
  <c r="B52" i="379" s="1"/>
  <c r="B53" i="379" s="1"/>
  <c r="B54" i="379" s="1"/>
  <c r="B55" i="379" s="1"/>
  <c r="B56" i="379" s="1"/>
  <c r="B57" i="379" s="1"/>
  <c r="B58" i="379" s="1"/>
  <c r="B59" i="379" s="1"/>
  <c r="B60" i="379" s="1"/>
  <c r="B61" i="379" s="1"/>
  <c r="B62" i="379" s="1"/>
  <c r="B63" i="379" s="1"/>
  <c r="B64" i="379" s="1"/>
  <c r="B65" i="379" s="1"/>
  <c r="B66" i="379" s="1"/>
  <c r="B67" i="379" s="1"/>
  <c r="R12" i="379"/>
  <c r="R70" i="379" s="1"/>
  <c r="S12" i="379"/>
  <c r="O13" i="379"/>
  <c r="P13" i="379"/>
  <c r="Q13" i="379"/>
  <c r="R13" i="379"/>
  <c r="S13" i="379"/>
  <c r="S70" i="379" s="1"/>
  <c r="O14" i="379"/>
  <c r="P14" i="379"/>
  <c r="Q14" i="379"/>
  <c r="R14" i="379"/>
  <c r="S14" i="379"/>
  <c r="O15" i="379"/>
  <c r="P15" i="379"/>
  <c r="Q15" i="379"/>
  <c r="R15" i="379"/>
  <c r="S15" i="379"/>
  <c r="O16" i="379"/>
  <c r="P16" i="379"/>
  <c r="Q16" i="379"/>
  <c r="R16" i="379"/>
  <c r="K75" i="379" s="1"/>
  <c r="K74" i="379" s="1"/>
  <c r="S16" i="379"/>
  <c r="S83" i="379" s="1"/>
  <c r="S17" i="379"/>
  <c r="R64" i="379"/>
  <c r="S64" i="379"/>
  <c r="R69" i="379"/>
  <c r="S69" i="379"/>
  <c r="K73" i="379"/>
  <c r="L73" i="379" s="1"/>
  <c r="L75" i="379"/>
  <c r="L74" i="379" s="1"/>
  <c r="K76" i="379"/>
  <c r="L76" i="379"/>
  <c r="K77" i="379"/>
  <c r="L77" i="379"/>
  <c r="K79" i="379"/>
  <c r="L79" i="379"/>
  <c r="K80" i="379"/>
  <c r="L80" i="379"/>
  <c r="K81" i="379"/>
  <c r="L81" i="379"/>
  <c r="K82" i="379"/>
  <c r="L82" i="379"/>
  <c r="R82" i="379"/>
  <c r="S82" i="379"/>
  <c r="K83" i="379"/>
  <c r="L83" i="379"/>
  <c r="S83" i="380" l="1"/>
  <c r="R83" i="380"/>
  <c r="S70" i="380"/>
  <c r="R70" i="380"/>
  <c r="R83" i="379"/>
  <c r="L5" i="378" l="1"/>
  <c r="O11" i="378"/>
  <c r="P11" i="378"/>
  <c r="Q11" i="378"/>
  <c r="R11" i="378"/>
  <c r="S11" i="378"/>
  <c r="B12" i="378"/>
  <c r="B13" i="378" s="1"/>
  <c r="B14" i="378" s="1"/>
  <c r="B15" i="378" s="1"/>
  <c r="B16" i="378" s="1"/>
  <c r="B17" i="378" s="1"/>
  <c r="B18" i="378" s="1"/>
  <c r="B19" i="378" s="1"/>
  <c r="B20" i="378" s="1"/>
  <c r="B21" i="378" s="1"/>
  <c r="B22" i="378" s="1"/>
  <c r="B23" i="378" s="1"/>
  <c r="B24" i="378" s="1"/>
  <c r="B25" i="378" s="1"/>
  <c r="B26" i="378" s="1"/>
  <c r="B27" i="378" s="1"/>
  <c r="B28" i="378" s="1"/>
  <c r="B29" i="378" s="1"/>
  <c r="B30" i="378" s="1"/>
  <c r="B31" i="378" s="1"/>
  <c r="B32" i="378" s="1"/>
  <c r="B33" i="378" s="1"/>
  <c r="B34" i="378" s="1"/>
  <c r="B35" i="378" s="1"/>
  <c r="B36" i="378" s="1"/>
  <c r="B37" i="378" s="1"/>
  <c r="B38" i="378" s="1"/>
  <c r="B39" i="378" s="1"/>
  <c r="B40" i="378" s="1"/>
  <c r="B41" i="378" s="1"/>
  <c r="B42" i="378" s="1"/>
  <c r="B43" i="378" s="1"/>
  <c r="B44" i="378" s="1"/>
  <c r="B45" i="378" s="1"/>
  <c r="B46" i="378" s="1"/>
  <c r="B47" i="378" s="1"/>
  <c r="B48" i="378" s="1"/>
  <c r="B49" i="378" s="1"/>
  <c r="B50" i="378" s="1"/>
  <c r="B51" i="378" s="1"/>
  <c r="B52" i="378" s="1"/>
  <c r="B53" i="378" s="1"/>
  <c r="B54" i="378" s="1"/>
  <c r="B55" i="378" s="1"/>
  <c r="B56" i="378" s="1"/>
  <c r="B57" i="378" s="1"/>
  <c r="B58" i="378" s="1"/>
  <c r="B59" i="378" s="1"/>
  <c r="B60" i="378" s="1"/>
  <c r="B61" i="378" s="1"/>
  <c r="B62" i="378" s="1"/>
  <c r="B63" i="378" s="1"/>
  <c r="B64" i="378" s="1"/>
  <c r="B65" i="378" s="1"/>
  <c r="B66" i="378" s="1"/>
  <c r="B67" i="378" s="1"/>
  <c r="B68" i="378" s="1"/>
  <c r="B69" i="378" s="1"/>
  <c r="B70" i="378" s="1"/>
  <c r="O12" i="378"/>
  <c r="P12" i="378"/>
  <c r="Q12" i="378"/>
  <c r="R12" i="378"/>
  <c r="R73" i="378" s="1"/>
  <c r="S12" i="378"/>
  <c r="O13" i="378"/>
  <c r="P13" i="378"/>
  <c r="Q13" i="378"/>
  <c r="R13" i="378"/>
  <c r="S13" i="378"/>
  <c r="O14" i="378"/>
  <c r="P14" i="378"/>
  <c r="Q14" i="378"/>
  <c r="R14" i="378"/>
  <c r="S14" i="378"/>
  <c r="O15" i="378"/>
  <c r="P15" i="378"/>
  <c r="Q15" i="378"/>
  <c r="R15" i="378"/>
  <c r="S15" i="378"/>
  <c r="O16" i="378"/>
  <c r="P16" i="378"/>
  <c r="Q16" i="378"/>
  <c r="R16" i="378"/>
  <c r="S16" i="378"/>
  <c r="O17" i="378"/>
  <c r="P17" i="378"/>
  <c r="Q17" i="378"/>
  <c r="R17" i="378"/>
  <c r="S17" i="378"/>
  <c r="O18" i="378"/>
  <c r="P18" i="378"/>
  <c r="Q18" i="378"/>
  <c r="R18" i="378"/>
  <c r="R35" i="378" s="1"/>
  <c r="S18" i="378"/>
  <c r="L78" i="378" s="1"/>
  <c r="L77" i="378" s="1"/>
  <c r="S19" i="378"/>
  <c r="R72" i="378"/>
  <c r="S72" i="378"/>
  <c r="K76" i="378"/>
  <c r="L76" i="378" s="1"/>
  <c r="K78" i="378"/>
  <c r="K77" i="378" s="1"/>
  <c r="K79" i="378"/>
  <c r="L79" i="378"/>
  <c r="K80" i="378"/>
  <c r="L80" i="378"/>
  <c r="K82" i="378"/>
  <c r="L82" i="378"/>
  <c r="K83" i="378"/>
  <c r="L83" i="378"/>
  <c r="K84" i="378"/>
  <c r="L84" i="378"/>
  <c r="K85" i="378"/>
  <c r="L85" i="378"/>
  <c r="R85" i="378"/>
  <c r="S85" i="378"/>
  <c r="K86" i="378"/>
  <c r="L86" i="378"/>
  <c r="L5" i="377"/>
  <c r="O11" i="377"/>
  <c r="P11" i="377"/>
  <c r="Q11" i="377"/>
  <c r="R11" i="377"/>
  <c r="S11" i="377"/>
  <c r="B12" i="377"/>
  <c r="B13" i="377" s="1"/>
  <c r="B14" i="377" s="1"/>
  <c r="B15" i="377" s="1"/>
  <c r="B16" i="377" s="1"/>
  <c r="B17" i="377" s="1"/>
  <c r="B18" i="377" s="1"/>
  <c r="B19" i="377" s="1"/>
  <c r="B20" i="377" s="1"/>
  <c r="B21" i="377" s="1"/>
  <c r="B22" i="377" s="1"/>
  <c r="B23" i="377" s="1"/>
  <c r="B24" i="377" s="1"/>
  <c r="B25" i="377" s="1"/>
  <c r="B26" i="377" s="1"/>
  <c r="B27" i="377" s="1"/>
  <c r="B28" i="377" s="1"/>
  <c r="B29" i="377" s="1"/>
  <c r="B30" i="377" s="1"/>
  <c r="B31" i="377" s="1"/>
  <c r="B32" i="377" s="1"/>
  <c r="B33" i="377" s="1"/>
  <c r="B34" i="377" s="1"/>
  <c r="B35" i="377" s="1"/>
  <c r="B36" i="377" s="1"/>
  <c r="B37" i="377" s="1"/>
  <c r="B38" i="377" s="1"/>
  <c r="B39" i="377" s="1"/>
  <c r="B40" i="377" s="1"/>
  <c r="B41" i="377" s="1"/>
  <c r="B42" i="377" s="1"/>
  <c r="B43" i="377" s="1"/>
  <c r="B44" i="377" s="1"/>
  <c r="B45" i="377" s="1"/>
  <c r="B46" i="377" s="1"/>
  <c r="B47" i="377" s="1"/>
  <c r="B48" i="377" s="1"/>
  <c r="B49" i="377" s="1"/>
  <c r="B50" i="377" s="1"/>
  <c r="B51" i="377" s="1"/>
  <c r="B52" i="377" s="1"/>
  <c r="B53" i="377" s="1"/>
  <c r="B54" i="377" s="1"/>
  <c r="B55" i="377" s="1"/>
  <c r="B56" i="377" s="1"/>
  <c r="B57" i="377" s="1"/>
  <c r="B58" i="377" s="1"/>
  <c r="B59" i="377" s="1"/>
  <c r="B60" i="377" s="1"/>
  <c r="B61" i="377" s="1"/>
  <c r="B62" i="377" s="1"/>
  <c r="B63" i="377" s="1"/>
  <c r="B64" i="377" s="1"/>
  <c r="B65" i="377" s="1"/>
  <c r="B66" i="377" s="1"/>
  <c r="B67" i="377" s="1"/>
  <c r="B68" i="377" s="1"/>
  <c r="B69" i="377" s="1"/>
  <c r="B70" i="377" s="1"/>
  <c r="B71" i="377" s="1"/>
  <c r="B72" i="377" s="1"/>
  <c r="O12" i="377"/>
  <c r="P12" i="377"/>
  <c r="Q12" i="377"/>
  <c r="R12" i="377"/>
  <c r="S12" i="377"/>
  <c r="O13" i="377"/>
  <c r="P13" i="377"/>
  <c r="Q13" i="377"/>
  <c r="R13" i="377"/>
  <c r="R75" i="377" s="1"/>
  <c r="S13" i="377"/>
  <c r="O14" i="377"/>
  <c r="P14" i="377"/>
  <c r="Q14" i="377"/>
  <c r="R14" i="377"/>
  <c r="S14" i="377"/>
  <c r="S75" i="377" s="1"/>
  <c r="O15" i="377"/>
  <c r="P15" i="377"/>
  <c r="Q15" i="377"/>
  <c r="R15" i="377"/>
  <c r="S15" i="377"/>
  <c r="O16" i="377"/>
  <c r="P16" i="377"/>
  <c r="Q16" i="377"/>
  <c r="R16" i="377"/>
  <c r="S16" i="377"/>
  <c r="O17" i="377"/>
  <c r="P17" i="377"/>
  <c r="Q17" i="377"/>
  <c r="R17" i="377"/>
  <c r="S17" i="377"/>
  <c r="S18" i="377"/>
  <c r="R69" i="377"/>
  <c r="S69" i="377"/>
  <c r="R74" i="377"/>
  <c r="S74" i="377"/>
  <c r="K78" i="377"/>
  <c r="L78" i="377" s="1"/>
  <c r="K81" i="377"/>
  <c r="L81" i="377"/>
  <c r="K82" i="377"/>
  <c r="L82" i="377"/>
  <c r="K84" i="377"/>
  <c r="L84" i="377"/>
  <c r="K85" i="377"/>
  <c r="L85" i="377"/>
  <c r="K86" i="377"/>
  <c r="L86" i="377"/>
  <c r="K87" i="377"/>
  <c r="L87" i="377"/>
  <c r="R87" i="377"/>
  <c r="S87" i="377"/>
  <c r="K88" i="377"/>
  <c r="L88" i="377"/>
  <c r="S35" i="378" l="1"/>
  <c r="R86" i="378"/>
  <c r="S86" i="378"/>
  <c r="S73" i="378"/>
  <c r="S88" i="377"/>
  <c r="L80" i="377"/>
  <c r="L79" i="377" s="1"/>
  <c r="K80" i="377"/>
  <c r="K79" i="377" s="1"/>
  <c r="R88" i="377"/>
  <c r="L5" i="376" l="1"/>
  <c r="O11" i="376"/>
  <c r="P11" i="376"/>
  <c r="Q11" i="376"/>
  <c r="R11" i="376"/>
  <c r="S11" i="376"/>
  <c r="B12" i="376"/>
  <c r="O12" i="376"/>
  <c r="P12" i="376"/>
  <c r="Q12" i="376"/>
  <c r="R12" i="376"/>
  <c r="S12" i="376"/>
  <c r="B13" i="376"/>
  <c r="B14" i="376" s="1"/>
  <c r="B15" i="376" s="1"/>
  <c r="B16" i="376" s="1"/>
  <c r="B17" i="376" s="1"/>
  <c r="B18" i="376" s="1"/>
  <c r="B19" i="376" s="1"/>
  <c r="B20" i="376" s="1"/>
  <c r="B21" i="376" s="1"/>
  <c r="B22" i="376" s="1"/>
  <c r="B23" i="376" s="1"/>
  <c r="B24" i="376" s="1"/>
  <c r="B25" i="376" s="1"/>
  <c r="B26" i="376" s="1"/>
  <c r="B27" i="376" s="1"/>
  <c r="B28" i="376" s="1"/>
  <c r="B29" i="376" s="1"/>
  <c r="B30" i="376" s="1"/>
  <c r="B31" i="376" s="1"/>
  <c r="B32" i="376" s="1"/>
  <c r="B33" i="376" s="1"/>
  <c r="B34" i="376" s="1"/>
  <c r="B35" i="376" s="1"/>
  <c r="B36" i="376" s="1"/>
  <c r="B37" i="376" s="1"/>
  <c r="B38" i="376" s="1"/>
  <c r="B39" i="376" s="1"/>
  <c r="B40" i="376" s="1"/>
  <c r="B41" i="376" s="1"/>
  <c r="B42" i="376" s="1"/>
  <c r="B43" i="376" s="1"/>
  <c r="B44" i="376" s="1"/>
  <c r="B45" i="376" s="1"/>
  <c r="B46" i="376" s="1"/>
  <c r="B47" i="376" s="1"/>
  <c r="B48" i="376" s="1"/>
  <c r="B49" i="376" s="1"/>
  <c r="B50" i="376" s="1"/>
  <c r="B51" i="376" s="1"/>
  <c r="B52" i="376" s="1"/>
  <c r="B53" i="376" s="1"/>
  <c r="B54" i="376" s="1"/>
  <c r="B55" i="376" s="1"/>
  <c r="B56" i="376" s="1"/>
  <c r="B57" i="376" s="1"/>
  <c r="B58" i="376" s="1"/>
  <c r="B59" i="376" s="1"/>
  <c r="B60" i="376" s="1"/>
  <c r="B61" i="376" s="1"/>
  <c r="B62" i="376" s="1"/>
  <c r="O13" i="376"/>
  <c r="P13" i="376"/>
  <c r="Q13" i="376"/>
  <c r="R13" i="376"/>
  <c r="K70" i="376" s="1"/>
  <c r="K69" i="376" s="1"/>
  <c r="S13" i="376"/>
  <c r="O14" i="376"/>
  <c r="P14" i="376"/>
  <c r="Q14" i="376"/>
  <c r="R14" i="376"/>
  <c r="S14" i="376"/>
  <c r="L70" i="376" s="1"/>
  <c r="L69" i="376" s="1"/>
  <c r="O15" i="376"/>
  <c r="P15" i="376"/>
  <c r="Q15" i="376"/>
  <c r="R15" i="376"/>
  <c r="S15" i="376"/>
  <c r="O16" i="376"/>
  <c r="P16" i="376"/>
  <c r="Q16" i="376"/>
  <c r="R16" i="376"/>
  <c r="S16" i="376"/>
  <c r="S17" i="376"/>
  <c r="R29" i="376"/>
  <c r="S29" i="376"/>
  <c r="R64" i="376"/>
  <c r="S64" i="376"/>
  <c r="S65" i="376"/>
  <c r="K68" i="376"/>
  <c r="L68" i="376"/>
  <c r="K71" i="376"/>
  <c r="L71" i="376"/>
  <c r="K72" i="376"/>
  <c r="L72" i="376"/>
  <c r="K74" i="376"/>
  <c r="L74" i="376"/>
  <c r="K76" i="376"/>
  <c r="L76" i="376"/>
  <c r="K77" i="376"/>
  <c r="L77" i="376"/>
  <c r="R77" i="376"/>
  <c r="S77" i="376"/>
  <c r="K78" i="376"/>
  <c r="L78" i="376"/>
  <c r="L5" i="375"/>
  <c r="O11" i="375"/>
  <c r="P11" i="375"/>
  <c r="Q11" i="375"/>
  <c r="R11" i="375"/>
  <c r="K78" i="375" s="1"/>
  <c r="K77" i="375" s="1"/>
  <c r="S11" i="375"/>
  <c r="B12" i="375"/>
  <c r="O12" i="375"/>
  <c r="P12" i="375"/>
  <c r="Q12" i="375"/>
  <c r="R12" i="375"/>
  <c r="S12" i="375"/>
  <c r="B13" i="375"/>
  <c r="B14" i="375" s="1"/>
  <c r="B15" i="375" s="1"/>
  <c r="B16" i="375" s="1"/>
  <c r="B17" i="375" s="1"/>
  <c r="B18" i="375" s="1"/>
  <c r="B19" i="375" s="1"/>
  <c r="B20" i="375" s="1"/>
  <c r="B21" i="375" s="1"/>
  <c r="B22" i="375" s="1"/>
  <c r="B23" i="375" s="1"/>
  <c r="B24" i="375" s="1"/>
  <c r="B25" i="375" s="1"/>
  <c r="B26" i="375" s="1"/>
  <c r="B27" i="375" s="1"/>
  <c r="B28" i="375" s="1"/>
  <c r="B29" i="375" s="1"/>
  <c r="B30" i="375" s="1"/>
  <c r="B31" i="375" s="1"/>
  <c r="B32" i="375" s="1"/>
  <c r="B33" i="375" s="1"/>
  <c r="B34" i="375" s="1"/>
  <c r="B35" i="375" s="1"/>
  <c r="B36" i="375" s="1"/>
  <c r="B37" i="375" s="1"/>
  <c r="B38" i="375" s="1"/>
  <c r="B39" i="375" s="1"/>
  <c r="B40" i="375" s="1"/>
  <c r="B41" i="375" s="1"/>
  <c r="B42" i="375" s="1"/>
  <c r="B43" i="375" s="1"/>
  <c r="B44" i="375" s="1"/>
  <c r="B45" i="375" s="1"/>
  <c r="B46" i="375" s="1"/>
  <c r="B47" i="375" s="1"/>
  <c r="B48" i="375" s="1"/>
  <c r="B49" i="375" s="1"/>
  <c r="B50" i="375" s="1"/>
  <c r="B51" i="375" s="1"/>
  <c r="B52" i="375" s="1"/>
  <c r="B53" i="375" s="1"/>
  <c r="B54" i="375" s="1"/>
  <c r="B55" i="375" s="1"/>
  <c r="B56" i="375" s="1"/>
  <c r="B57" i="375" s="1"/>
  <c r="B58" i="375" s="1"/>
  <c r="B59" i="375" s="1"/>
  <c r="B60" i="375" s="1"/>
  <c r="B61" i="375" s="1"/>
  <c r="B62" i="375" s="1"/>
  <c r="B63" i="375" s="1"/>
  <c r="B64" i="375" s="1"/>
  <c r="B65" i="375" s="1"/>
  <c r="B66" i="375" s="1"/>
  <c r="B67" i="375" s="1"/>
  <c r="B68" i="375" s="1"/>
  <c r="B69" i="375" s="1"/>
  <c r="B70" i="375" s="1"/>
  <c r="O13" i="375"/>
  <c r="P13" i="375"/>
  <c r="Q13" i="375"/>
  <c r="R13" i="375"/>
  <c r="S13" i="375"/>
  <c r="O14" i="375"/>
  <c r="P14" i="375"/>
  <c r="Q14" i="375"/>
  <c r="R14" i="375"/>
  <c r="S14" i="375"/>
  <c r="S73" i="375" s="1"/>
  <c r="O15" i="375"/>
  <c r="P15" i="375"/>
  <c r="Q15" i="375"/>
  <c r="R15" i="375"/>
  <c r="S15" i="375"/>
  <c r="O16" i="375"/>
  <c r="P16" i="375"/>
  <c r="Q16" i="375"/>
  <c r="R16" i="375"/>
  <c r="S16" i="375"/>
  <c r="S17" i="375"/>
  <c r="R67" i="375"/>
  <c r="S67" i="375"/>
  <c r="R72" i="375"/>
  <c r="S72" i="375"/>
  <c r="R73" i="375"/>
  <c r="K76" i="375"/>
  <c r="L76" i="375"/>
  <c r="K79" i="375"/>
  <c r="L79" i="375"/>
  <c r="K80" i="375"/>
  <c r="L80" i="375"/>
  <c r="K82" i="375"/>
  <c r="L82" i="375"/>
  <c r="K83" i="375"/>
  <c r="L83" i="375"/>
  <c r="K84" i="375"/>
  <c r="L84" i="375"/>
  <c r="K85" i="375"/>
  <c r="L85" i="375"/>
  <c r="R85" i="375"/>
  <c r="S85" i="375"/>
  <c r="K86" i="375"/>
  <c r="L86" i="375"/>
  <c r="R86" i="375"/>
  <c r="R65" i="376" l="1"/>
  <c r="S78" i="376"/>
  <c r="R78" i="376"/>
  <c r="L78" i="375"/>
  <c r="L77" i="375" s="1"/>
  <c r="S86" i="375"/>
  <c r="L5" i="374" l="1"/>
  <c r="O11" i="374"/>
  <c r="P11" i="374"/>
  <c r="Q11" i="374"/>
  <c r="R11" i="374"/>
  <c r="R34" i="374" s="1"/>
  <c r="S11" i="374"/>
  <c r="S34" i="374" s="1"/>
  <c r="B12" i="374"/>
  <c r="O12" i="374"/>
  <c r="P12" i="374"/>
  <c r="Q12" i="374"/>
  <c r="R12" i="374"/>
  <c r="S12" i="374"/>
  <c r="B13" i="374"/>
  <c r="B14" i="374" s="1"/>
  <c r="B15" i="374" s="1"/>
  <c r="B16" i="374" s="1"/>
  <c r="B17" i="374" s="1"/>
  <c r="B18" i="374" s="1"/>
  <c r="B19" i="374" s="1"/>
  <c r="B20" i="374" s="1"/>
  <c r="B21" i="374" s="1"/>
  <c r="B22" i="374" s="1"/>
  <c r="B23" i="374" s="1"/>
  <c r="B24" i="374" s="1"/>
  <c r="B25" i="374" s="1"/>
  <c r="B26" i="374" s="1"/>
  <c r="B27" i="374" s="1"/>
  <c r="B28" i="374" s="1"/>
  <c r="B29" i="374" s="1"/>
  <c r="B30" i="374" s="1"/>
  <c r="B31" i="374" s="1"/>
  <c r="B32" i="374" s="1"/>
  <c r="B33" i="374" s="1"/>
  <c r="B34" i="374" s="1"/>
  <c r="B35" i="374" s="1"/>
  <c r="B36" i="374" s="1"/>
  <c r="B37" i="374" s="1"/>
  <c r="B38" i="374" s="1"/>
  <c r="B39" i="374" s="1"/>
  <c r="B40" i="374" s="1"/>
  <c r="B41" i="374" s="1"/>
  <c r="B42" i="374" s="1"/>
  <c r="B43" i="374" s="1"/>
  <c r="B44" i="374" s="1"/>
  <c r="B45" i="374" s="1"/>
  <c r="B46" i="374" s="1"/>
  <c r="B47" i="374" s="1"/>
  <c r="B48" i="374" s="1"/>
  <c r="B49" i="374" s="1"/>
  <c r="B50" i="374" s="1"/>
  <c r="B51" i="374" s="1"/>
  <c r="B52" i="374" s="1"/>
  <c r="B53" i="374" s="1"/>
  <c r="B54" i="374" s="1"/>
  <c r="B55" i="374" s="1"/>
  <c r="B56" i="374" s="1"/>
  <c r="B57" i="374" s="1"/>
  <c r="B58" i="374" s="1"/>
  <c r="B59" i="374" s="1"/>
  <c r="B60" i="374" s="1"/>
  <c r="B61" i="374" s="1"/>
  <c r="B62" i="374" s="1"/>
  <c r="B63" i="374" s="1"/>
  <c r="B64" i="374" s="1"/>
  <c r="B65" i="374" s="1"/>
  <c r="B66" i="374" s="1"/>
  <c r="O13" i="374"/>
  <c r="P13" i="374"/>
  <c r="Q13" i="374"/>
  <c r="R13" i="374"/>
  <c r="R82" i="374" s="1"/>
  <c r="S13" i="374"/>
  <c r="O14" i="374"/>
  <c r="P14" i="374"/>
  <c r="Q14" i="374"/>
  <c r="R14" i="374"/>
  <c r="S14" i="374"/>
  <c r="O15" i="374"/>
  <c r="P15" i="374"/>
  <c r="Q15" i="374"/>
  <c r="R15" i="374"/>
  <c r="S15" i="374"/>
  <c r="S16" i="374"/>
  <c r="R63" i="374"/>
  <c r="S63" i="374"/>
  <c r="R68" i="374"/>
  <c r="S68" i="374"/>
  <c r="S69" i="374"/>
  <c r="K72" i="374"/>
  <c r="L72" i="374" s="1"/>
  <c r="K75" i="374"/>
  <c r="L75" i="374"/>
  <c r="K76" i="374"/>
  <c r="L76" i="374"/>
  <c r="K77" i="374"/>
  <c r="L77" i="374"/>
  <c r="K78" i="374"/>
  <c r="L78" i="374"/>
  <c r="K80" i="374"/>
  <c r="L80" i="374"/>
  <c r="K81" i="374"/>
  <c r="L81" i="374"/>
  <c r="R81" i="374"/>
  <c r="S81" i="374"/>
  <c r="K82" i="374"/>
  <c r="L82" i="374"/>
  <c r="S82" i="374"/>
  <c r="L5" i="373"/>
  <c r="O11" i="373"/>
  <c r="P11" i="373"/>
  <c r="Q11" i="373"/>
  <c r="R11" i="373"/>
  <c r="K71" i="373" s="1"/>
  <c r="K70" i="373" s="1"/>
  <c r="S11" i="373"/>
  <c r="B12" i="373"/>
  <c r="O12" i="373"/>
  <c r="P12" i="373"/>
  <c r="Q12" i="373"/>
  <c r="R12" i="373"/>
  <c r="S12" i="373"/>
  <c r="B13" i="373"/>
  <c r="B14" i="373" s="1"/>
  <c r="B15" i="373" s="1"/>
  <c r="B16" i="373" s="1"/>
  <c r="B17" i="373" s="1"/>
  <c r="B18" i="373" s="1"/>
  <c r="B19" i="373" s="1"/>
  <c r="B20" i="373" s="1"/>
  <c r="B21" i="373" s="1"/>
  <c r="B22" i="373" s="1"/>
  <c r="B23" i="373" s="1"/>
  <c r="B24" i="373" s="1"/>
  <c r="B25" i="373" s="1"/>
  <c r="B26" i="373" s="1"/>
  <c r="B27" i="373" s="1"/>
  <c r="B28" i="373" s="1"/>
  <c r="B29" i="373" s="1"/>
  <c r="B30" i="373" s="1"/>
  <c r="B31" i="373" s="1"/>
  <c r="B32" i="373" s="1"/>
  <c r="B33" i="373" s="1"/>
  <c r="B34" i="373" s="1"/>
  <c r="B35" i="373" s="1"/>
  <c r="B36" i="373" s="1"/>
  <c r="B37" i="373" s="1"/>
  <c r="B38" i="373" s="1"/>
  <c r="B39" i="373" s="1"/>
  <c r="B40" i="373" s="1"/>
  <c r="B41" i="373" s="1"/>
  <c r="B42" i="373" s="1"/>
  <c r="B43" i="373" s="1"/>
  <c r="B44" i="373" s="1"/>
  <c r="B45" i="373" s="1"/>
  <c r="B46" i="373" s="1"/>
  <c r="B47" i="373" s="1"/>
  <c r="B48" i="373" s="1"/>
  <c r="B49" i="373" s="1"/>
  <c r="B50" i="373" s="1"/>
  <c r="B51" i="373" s="1"/>
  <c r="B52" i="373" s="1"/>
  <c r="B53" i="373" s="1"/>
  <c r="B54" i="373" s="1"/>
  <c r="B55" i="373" s="1"/>
  <c r="B56" i="373" s="1"/>
  <c r="B57" i="373" s="1"/>
  <c r="B58" i="373" s="1"/>
  <c r="B59" i="373" s="1"/>
  <c r="B60" i="373" s="1"/>
  <c r="B61" i="373" s="1"/>
  <c r="B62" i="373" s="1"/>
  <c r="B63" i="373" s="1"/>
  <c r="O13" i="373"/>
  <c r="P13" i="373"/>
  <c r="Q13" i="373"/>
  <c r="R13" i="373"/>
  <c r="S13" i="373"/>
  <c r="O14" i="373"/>
  <c r="P14" i="373"/>
  <c r="Q14" i="373"/>
  <c r="R14" i="373"/>
  <c r="S14" i="373"/>
  <c r="S79" i="373" s="1"/>
  <c r="O15" i="373"/>
  <c r="P15" i="373"/>
  <c r="Q15" i="373"/>
  <c r="R15" i="373"/>
  <c r="S15" i="373"/>
  <c r="S16" i="373"/>
  <c r="R60" i="373"/>
  <c r="S60" i="373"/>
  <c r="R65" i="373"/>
  <c r="S65" i="373"/>
  <c r="S66" i="373"/>
  <c r="K69" i="373"/>
  <c r="L69" i="373" s="1"/>
  <c r="L71" i="373"/>
  <c r="L70" i="373" s="1"/>
  <c r="K72" i="373"/>
  <c r="L72" i="373"/>
  <c r="K73" i="373"/>
  <c r="L73" i="373"/>
  <c r="K74" i="373"/>
  <c r="L74" i="373"/>
  <c r="K75" i="373"/>
  <c r="L75" i="373"/>
  <c r="K76" i="373"/>
  <c r="L76" i="373"/>
  <c r="K77" i="373"/>
  <c r="L77" i="373"/>
  <c r="K78" i="373"/>
  <c r="L78" i="373"/>
  <c r="R78" i="373"/>
  <c r="S78" i="373"/>
  <c r="K79" i="373"/>
  <c r="L79" i="373"/>
  <c r="L74" i="374" l="1"/>
  <c r="L73" i="374" s="1"/>
  <c r="K74" i="374"/>
  <c r="K73" i="374" s="1"/>
  <c r="R69" i="374"/>
  <c r="R66" i="373"/>
  <c r="R79" i="373"/>
  <c r="L5" i="372" l="1"/>
  <c r="O11" i="372"/>
  <c r="P11" i="372"/>
  <c r="Q11" i="372"/>
  <c r="R11" i="372"/>
  <c r="S11" i="372"/>
  <c r="B12" i="372"/>
  <c r="B13" i="372" s="1"/>
  <c r="B14" i="372" s="1"/>
  <c r="B15" i="372" s="1"/>
  <c r="B16" i="372" s="1"/>
  <c r="B17" i="372" s="1"/>
  <c r="B18" i="372" s="1"/>
  <c r="B19" i="372" s="1"/>
  <c r="B20" i="372" s="1"/>
  <c r="B21" i="372" s="1"/>
  <c r="B22" i="372" s="1"/>
  <c r="B23" i="372" s="1"/>
  <c r="B24" i="372" s="1"/>
  <c r="B25" i="372" s="1"/>
  <c r="B26" i="372" s="1"/>
  <c r="B27" i="372" s="1"/>
  <c r="B28" i="372" s="1"/>
  <c r="B29" i="372" s="1"/>
  <c r="B30" i="372" s="1"/>
  <c r="B31" i="372" s="1"/>
  <c r="B32" i="372" s="1"/>
  <c r="B33" i="372" s="1"/>
  <c r="B34" i="372" s="1"/>
  <c r="B35" i="372" s="1"/>
  <c r="B36" i="372" s="1"/>
  <c r="B37" i="372" s="1"/>
  <c r="B38" i="372" s="1"/>
  <c r="B39" i="372" s="1"/>
  <c r="B40" i="372" s="1"/>
  <c r="B41" i="372" s="1"/>
  <c r="B42" i="372" s="1"/>
  <c r="B43" i="372" s="1"/>
  <c r="B44" i="372" s="1"/>
  <c r="B45" i="372" s="1"/>
  <c r="B46" i="372" s="1"/>
  <c r="B47" i="372" s="1"/>
  <c r="B48" i="372" s="1"/>
  <c r="B49" i="372" s="1"/>
  <c r="B50" i="372" s="1"/>
  <c r="B51" i="372" s="1"/>
  <c r="B52" i="372" s="1"/>
  <c r="B53" i="372" s="1"/>
  <c r="B54" i="372" s="1"/>
  <c r="B55" i="372" s="1"/>
  <c r="B56" i="372" s="1"/>
  <c r="B57" i="372" s="1"/>
  <c r="B58" i="372" s="1"/>
  <c r="B59" i="372" s="1"/>
  <c r="O12" i="372"/>
  <c r="P12" i="372"/>
  <c r="Q12" i="372"/>
  <c r="R12" i="372"/>
  <c r="S12" i="372"/>
  <c r="O13" i="372"/>
  <c r="P13" i="372"/>
  <c r="Q13" i="372"/>
  <c r="R13" i="372"/>
  <c r="R62" i="372" s="1"/>
  <c r="S13" i="372"/>
  <c r="L67" i="372" s="1"/>
  <c r="L66" i="372" s="1"/>
  <c r="S14" i="372"/>
  <c r="R56" i="372"/>
  <c r="S56" i="372"/>
  <c r="R61" i="372"/>
  <c r="S61" i="372"/>
  <c r="K65" i="372"/>
  <c r="L65" i="372"/>
  <c r="K68" i="372"/>
  <c r="L68" i="372"/>
  <c r="K69" i="372"/>
  <c r="L69" i="372"/>
  <c r="K71" i="372"/>
  <c r="L71" i="372"/>
  <c r="K73" i="372"/>
  <c r="L73" i="372"/>
  <c r="K74" i="372"/>
  <c r="L74" i="372"/>
  <c r="R74" i="372"/>
  <c r="S74" i="372"/>
  <c r="K75" i="372"/>
  <c r="L75" i="372"/>
  <c r="L5" i="371"/>
  <c r="O11" i="371"/>
  <c r="P11" i="371"/>
  <c r="Q11" i="371"/>
  <c r="R11" i="371"/>
  <c r="R56" i="371" s="1"/>
  <c r="S11" i="371"/>
  <c r="O12" i="371"/>
  <c r="P12" i="371"/>
  <c r="Q12" i="371"/>
  <c r="R12" i="371"/>
  <c r="K61" i="371" s="1"/>
  <c r="K60" i="371" s="1"/>
  <c r="S12" i="371"/>
  <c r="S56" i="371" s="1"/>
  <c r="S13" i="371"/>
  <c r="R50" i="371"/>
  <c r="S50" i="371"/>
  <c r="R55" i="371"/>
  <c r="S55" i="371"/>
  <c r="K59" i="371"/>
  <c r="L59" i="371" s="1"/>
  <c r="K62" i="371"/>
  <c r="L62" i="371"/>
  <c r="K63" i="371"/>
  <c r="L63" i="371"/>
  <c r="K65" i="371"/>
  <c r="L65" i="371"/>
  <c r="K67" i="371"/>
  <c r="L67" i="371"/>
  <c r="K68" i="371"/>
  <c r="L68" i="371"/>
  <c r="R68" i="371"/>
  <c r="S68" i="371"/>
  <c r="K69" i="371"/>
  <c r="L69" i="371"/>
  <c r="R69" i="371"/>
  <c r="S62" i="372" l="1"/>
  <c r="S75" i="372"/>
  <c r="R75" i="372"/>
  <c r="K67" i="372"/>
  <c r="K66" i="372" s="1"/>
  <c r="L61" i="371"/>
  <c r="L60" i="371" s="1"/>
  <c r="S69" i="371"/>
  <c r="L5" i="370" l="1"/>
  <c r="O11" i="370"/>
  <c r="P11" i="370"/>
  <c r="Q11" i="370"/>
  <c r="R11" i="370"/>
  <c r="K70" i="370" s="1"/>
  <c r="K69" i="370" s="1"/>
  <c r="S11" i="370"/>
  <c r="B12" i="370"/>
  <c r="O12" i="370"/>
  <c r="P12" i="370"/>
  <c r="Q12" i="370"/>
  <c r="R12" i="370"/>
  <c r="S12" i="370"/>
  <c r="B13" i="370"/>
  <c r="B14" i="370" s="1"/>
  <c r="B15" i="370" s="1"/>
  <c r="B16" i="370" s="1"/>
  <c r="B17" i="370" s="1"/>
  <c r="B18" i="370" s="1"/>
  <c r="B19" i="370" s="1"/>
  <c r="B20" i="370" s="1"/>
  <c r="B21" i="370" s="1"/>
  <c r="B22" i="370" s="1"/>
  <c r="B23" i="370" s="1"/>
  <c r="B24" i="370" s="1"/>
  <c r="B25" i="370" s="1"/>
  <c r="B26" i="370" s="1"/>
  <c r="B27" i="370" s="1"/>
  <c r="B28" i="370" s="1"/>
  <c r="B29" i="370" s="1"/>
  <c r="B30" i="370" s="1"/>
  <c r="B31" i="370" s="1"/>
  <c r="B32" i="370" s="1"/>
  <c r="B33" i="370" s="1"/>
  <c r="B34" i="370" s="1"/>
  <c r="B35" i="370" s="1"/>
  <c r="B36" i="370" s="1"/>
  <c r="B37" i="370" s="1"/>
  <c r="B38" i="370" s="1"/>
  <c r="B39" i="370" s="1"/>
  <c r="B40" i="370" s="1"/>
  <c r="B41" i="370" s="1"/>
  <c r="B42" i="370" s="1"/>
  <c r="B43" i="370" s="1"/>
  <c r="B44" i="370" s="1"/>
  <c r="B45" i="370" s="1"/>
  <c r="B46" i="370" s="1"/>
  <c r="B47" i="370" s="1"/>
  <c r="B48" i="370" s="1"/>
  <c r="B49" i="370" s="1"/>
  <c r="B50" i="370" s="1"/>
  <c r="B51" i="370" s="1"/>
  <c r="B52" i="370" s="1"/>
  <c r="B53" i="370" s="1"/>
  <c r="B54" i="370" s="1"/>
  <c r="B55" i="370" s="1"/>
  <c r="B56" i="370" s="1"/>
  <c r="B57" i="370" s="1"/>
  <c r="B58" i="370" s="1"/>
  <c r="B59" i="370" s="1"/>
  <c r="B60" i="370" s="1"/>
  <c r="B61" i="370" s="1"/>
  <c r="B62" i="370" s="1"/>
  <c r="O13" i="370"/>
  <c r="P13" i="370"/>
  <c r="Q13" i="370"/>
  <c r="R13" i="370"/>
  <c r="S13" i="370"/>
  <c r="O14" i="370"/>
  <c r="P14" i="370"/>
  <c r="Q14" i="370"/>
  <c r="R14" i="370"/>
  <c r="S14" i="370"/>
  <c r="S65" i="370" s="1"/>
  <c r="S15" i="370"/>
  <c r="R59" i="370"/>
  <c r="S59" i="370"/>
  <c r="R64" i="370"/>
  <c r="S64" i="370"/>
  <c r="K68" i="370"/>
  <c r="L68" i="370" s="1"/>
  <c r="K71" i="370"/>
  <c r="L71" i="370"/>
  <c r="K72" i="370"/>
  <c r="L72" i="370"/>
  <c r="K74" i="370"/>
  <c r="L74" i="370"/>
  <c r="K76" i="370"/>
  <c r="L76" i="370"/>
  <c r="K77" i="370"/>
  <c r="L77" i="370"/>
  <c r="R77" i="370"/>
  <c r="S77" i="370"/>
  <c r="K78" i="370"/>
  <c r="L78" i="370"/>
  <c r="L5" i="369"/>
  <c r="O11" i="369"/>
  <c r="P11" i="369"/>
  <c r="Q11" i="369"/>
  <c r="R11" i="369"/>
  <c r="K51" i="369" s="1"/>
  <c r="K50" i="369" s="1"/>
  <c r="S11" i="369"/>
  <c r="B12" i="369"/>
  <c r="O12" i="369"/>
  <c r="P12" i="369"/>
  <c r="Q12" i="369"/>
  <c r="R12" i="369"/>
  <c r="S12" i="369"/>
  <c r="B13" i="369"/>
  <c r="B14" i="369" s="1"/>
  <c r="B15" i="369" s="1"/>
  <c r="B16" i="369" s="1"/>
  <c r="B17" i="369" s="1"/>
  <c r="B18" i="369" s="1"/>
  <c r="B19" i="369" s="1"/>
  <c r="B20" i="369" s="1"/>
  <c r="B21" i="369" s="1"/>
  <c r="B22" i="369" s="1"/>
  <c r="B23" i="369" s="1"/>
  <c r="B24" i="369" s="1"/>
  <c r="B25" i="369" s="1"/>
  <c r="B26" i="369" s="1"/>
  <c r="B27" i="369" s="1"/>
  <c r="B28" i="369" s="1"/>
  <c r="B29" i="369" s="1"/>
  <c r="B30" i="369" s="1"/>
  <c r="B31" i="369" s="1"/>
  <c r="B32" i="369" s="1"/>
  <c r="B33" i="369" s="1"/>
  <c r="B34" i="369" s="1"/>
  <c r="B35" i="369" s="1"/>
  <c r="B36" i="369" s="1"/>
  <c r="B37" i="369" s="1"/>
  <c r="B38" i="369" s="1"/>
  <c r="B39" i="369" s="1"/>
  <c r="B40" i="369" s="1"/>
  <c r="B41" i="369" s="1"/>
  <c r="B42" i="369" s="1"/>
  <c r="B43" i="369" s="1"/>
  <c r="B44" i="369" s="1"/>
  <c r="B45" i="369" s="1"/>
  <c r="B46" i="369" s="1"/>
  <c r="B47" i="369" s="1"/>
  <c r="B48" i="369" s="1"/>
  <c r="B49" i="369" s="1"/>
  <c r="O13" i="369"/>
  <c r="P13" i="369"/>
  <c r="Q13" i="369"/>
  <c r="R13" i="369"/>
  <c r="S13" i="369"/>
  <c r="S14" i="369"/>
  <c r="L51" i="369"/>
  <c r="K52" i="369"/>
  <c r="L52" i="369"/>
  <c r="L50" i="369" s="1"/>
  <c r="K53" i="369"/>
  <c r="L53" i="369"/>
  <c r="K54" i="369"/>
  <c r="L54" i="369"/>
  <c r="K55" i="369"/>
  <c r="L55" i="369"/>
  <c r="K57" i="369"/>
  <c r="L57" i="369"/>
  <c r="K58" i="369"/>
  <c r="L58" i="369"/>
  <c r="R58" i="369"/>
  <c r="S58" i="369"/>
  <c r="K59" i="369"/>
  <c r="L59" i="369"/>
  <c r="S59" i="369"/>
  <c r="R65" i="370" l="1"/>
  <c r="S78" i="370"/>
  <c r="L70" i="370"/>
  <c r="L69" i="370" s="1"/>
  <c r="R78" i="370"/>
  <c r="R59" i="369"/>
</calcChain>
</file>

<file path=xl/sharedStrings.xml><?xml version="1.0" encoding="utf-8"?>
<sst xmlns="http://schemas.openxmlformats.org/spreadsheetml/2006/main" count="4171" uniqueCount="290">
  <si>
    <t>肉質鞭毛虫</t>
  </si>
  <si>
    <t>採取地点</t>
  </si>
  <si>
    <t>採取年月日</t>
  </si>
  <si>
    <t>採取時刻</t>
  </si>
  <si>
    <t>全水深</t>
  </si>
  <si>
    <t>(ｍ)</t>
  </si>
  <si>
    <t>採取水深</t>
  </si>
  <si>
    <t>採水量</t>
  </si>
  <si>
    <t>(ml)</t>
  </si>
  <si>
    <t>№</t>
  </si>
  <si>
    <t>門</t>
  </si>
  <si>
    <t>綱</t>
  </si>
  <si>
    <t>出現種名</t>
  </si>
  <si>
    <t>藍藻</t>
  </si>
  <si>
    <t>群体</t>
  </si>
  <si>
    <t>細胞</t>
  </si>
  <si>
    <t>黄金色藻</t>
  </si>
  <si>
    <t>珪藻</t>
  </si>
  <si>
    <t>Melosira varians</t>
  </si>
  <si>
    <t>Nitzschia acicularis</t>
  </si>
  <si>
    <t>Thalassiosiraceae－5</t>
  </si>
  <si>
    <t>Thalassiosiraceae－10</t>
  </si>
  <si>
    <t>Thalassiosiraceae－25</t>
  </si>
  <si>
    <t>クリプト植物</t>
  </si>
  <si>
    <t>クリプト藻</t>
  </si>
  <si>
    <t>渦鞭毛植物</t>
  </si>
  <si>
    <t>渦鞭毛藻</t>
  </si>
  <si>
    <t>緑藻</t>
  </si>
  <si>
    <t>Chodatella quadriseta</t>
  </si>
  <si>
    <t>Monoraphidium spp.</t>
  </si>
  <si>
    <t>Tetrastrum elegans</t>
  </si>
  <si>
    <t>CHLOROPHYCEAE</t>
  </si>
  <si>
    <t>繊毛虫</t>
  </si>
  <si>
    <t>多膜口</t>
  </si>
  <si>
    <t>POLYHYMENOPHORA</t>
  </si>
  <si>
    <t>－</t>
  </si>
  <si>
    <t>CILIOPHORA</t>
  </si>
  <si>
    <t>真正太陽虫</t>
  </si>
  <si>
    <t>不明プランクトン</t>
  </si>
  <si>
    <t>微小鞭毛藻（５μｍ以下）</t>
  </si>
  <si>
    <t>鞭毛藻</t>
  </si>
  <si>
    <t>動物性</t>
  </si>
  <si>
    <t>種　　類　　組　　成</t>
  </si>
  <si>
    <t>検　　査　　条　　件</t>
  </si>
  <si>
    <t>固定条件</t>
  </si>
  <si>
    <t>定量試料：グルタールアルデヒド溶液による固定（１％）</t>
  </si>
  <si>
    <t>定性試料：無処理</t>
  </si>
  <si>
    <t>分離条件</t>
  </si>
  <si>
    <t>定量試料：採水試料を原液及び適宜希釈して検鏡試料とした。</t>
  </si>
  <si>
    <t>検鏡条件</t>
  </si>
  <si>
    <t>検鏡者所属氏名</t>
  </si>
  <si>
    <t>備　　　　　　　　考</t>
  </si>
  <si>
    <t>・計数値の単位は、「細胞／ml」又は「個体／ml」である。</t>
  </si>
  <si>
    <t>・細胞数の計数が困難である種については、群体数で計数してその結果に（　）を付した。</t>
  </si>
  <si>
    <t>・定量検鏡（計数時）において未出現の種が定性検鏡で確認された場合は、結果を＋で示した。</t>
  </si>
  <si>
    <t>　区別して各々計数した。</t>
  </si>
  <si>
    <t>調査名：千葉県公共用水域水質監視調査（手賀沼）プランクトン同定計数結果</t>
  </si>
  <si>
    <t>根　戸　下</t>
  </si>
  <si>
    <t>手賀沼中央</t>
  </si>
  <si>
    <t>根戸</t>
  </si>
  <si>
    <t>手中</t>
  </si>
  <si>
    <t>下手</t>
  </si>
  <si>
    <t>藍色植物</t>
  </si>
  <si>
    <t>不等毛植物</t>
  </si>
  <si>
    <t>Skeletonema potamos</t>
  </si>
  <si>
    <t>ユーグレナ藻</t>
  </si>
  <si>
    <t>緑色植物</t>
  </si>
  <si>
    <t>クリプト藻　</t>
  </si>
  <si>
    <t>ユーグレナ植物</t>
  </si>
  <si>
    <t>・珪藻綱 Thalassiosira 科の種（Cyclotella 属、Stephanodiscus 属等）は、光学顕微鏡下での同定が困難であるため細胞の殻面直径（３サイズ：５μｍ、１０μｍ、２５μｍ）で</t>
  </si>
  <si>
    <t>Scenedesmus acuminatus</t>
  </si>
  <si>
    <t>定性試料：採水試料50mlをプランクトンネット（5μmメッシュ）</t>
    <phoneticPr fontId="2"/>
  </si>
  <si>
    <t>　　　　　により10倍に濃縮した。</t>
    <rPh sb="10" eb="11">
      <t>バイ</t>
    </rPh>
    <phoneticPr fontId="2"/>
  </si>
  <si>
    <t>その他の植物性</t>
    <phoneticPr fontId="23"/>
  </si>
  <si>
    <t>鞭毛虫</t>
    <phoneticPr fontId="23"/>
  </si>
  <si>
    <t>定量試料：枠付界線入スライドガラス (1.0ml）に検鏡試料を</t>
    <rPh sb="5" eb="6">
      <t>ワク</t>
    </rPh>
    <rPh sb="6" eb="7">
      <t>ヅケ</t>
    </rPh>
    <rPh sb="7" eb="8">
      <t>カイ</t>
    </rPh>
    <rPh sb="8" eb="9">
      <t>セン</t>
    </rPh>
    <rPh sb="9" eb="10">
      <t>ニュウ</t>
    </rPh>
    <rPh sb="26" eb="28">
      <t>ケンキョウ</t>
    </rPh>
    <rPh sb="28" eb="30">
      <t>シリョウ</t>
    </rPh>
    <phoneticPr fontId="2"/>
  </si>
  <si>
    <t>　　　　　注入し、倒立型顕微鏡（100～ 400倍）で検鏡した。</t>
    <phoneticPr fontId="23"/>
  </si>
  <si>
    <t>定性試料：枠付界線入スライドガラス (1.0ml）に検鏡試料を</t>
    <phoneticPr fontId="23"/>
  </si>
  <si>
    <t>　　　　　注入し、倒立型顕微鏡（100～ 400倍）で検鏡した。</t>
    <phoneticPr fontId="2"/>
  </si>
  <si>
    <t>総　　　　　　　　　　　数</t>
    <phoneticPr fontId="23"/>
  </si>
  <si>
    <t>Asterionella formosa</t>
    <phoneticPr fontId="23"/>
  </si>
  <si>
    <t>Aulacoseira ambigua</t>
  </si>
  <si>
    <t>Aulacoseira pusilla</t>
    <phoneticPr fontId="23"/>
  </si>
  <si>
    <t>Nitzschia fruticosa</t>
  </si>
  <si>
    <t>SESSILIDA</t>
    <phoneticPr fontId="23"/>
  </si>
  <si>
    <t>貧膜口</t>
    <phoneticPr fontId="23"/>
  </si>
  <si>
    <t>・藍藻綱 Microcystis 属の種は、群体の形質から M.viridis、M.wesenbergii は容易に同定できるが、この２種類以外のものについては同定が困難な場合がある。したがって、</t>
    <rPh sb="55" eb="57">
      <t>ヨウイ</t>
    </rPh>
    <rPh sb="68" eb="70">
      <t>シュルイ</t>
    </rPh>
    <rPh sb="70" eb="72">
      <t>イガイ</t>
    </rPh>
    <rPh sb="80" eb="82">
      <t>ドウテイ</t>
    </rPh>
    <rPh sb="83" eb="85">
      <t>コンナン</t>
    </rPh>
    <rPh sb="86" eb="88">
      <t>バアイ</t>
    </rPh>
    <phoneticPr fontId="2"/>
  </si>
  <si>
    <t>　M.viridis、M.wesenbergii 以外の種類は、最も一般的に出現している M.aeruginosa として同定し、M.aeruginosa、M.viridis、M.wesenbergii の３種類について各々計数した。</t>
    <rPh sb="104" eb="106">
      <t>シュルイ</t>
    </rPh>
    <rPh sb="110" eb="112">
      <t>オノオノ</t>
    </rPh>
    <rPh sb="112" eb="114">
      <t>ケイスウ</t>
    </rPh>
    <phoneticPr fontId="2"/>
  </si>
  <si>
    <t>・珪藻綱 Aulacoseira 属の種は、従来 Melosira 属で分類されていたが、胞紋構造や連結針の違いからAulacoseira 属に組み替えられており、一般的に使用されていることから本結</t>
    <rPh sb="19" eb="20">
      <t>シュ</t>
    </rPh>
    <rPh sb="22" eb="24">
      <t>ジュウライ</t>
    </rPh>
    <rPh sb="34" eb="35">
      <t>ゾク</t>
    </rPh>
    <rPh sb="36" eb="38">
      <t>ブンルイ</t>
    </rPh>
    <rPh sb="45" eb="46">
      <t>ホウシ</t>
    </rPh>
    <rPh sb="46" eb="47">
      <t>カモン</t>
    </rPh>
    <rPh sb="47" eb="49">
      <t>コウゾウ</t>
    </rPh>
    <rPh sb="50" eb="52">
      <t>レンケツ</t>
    </rPh>
    <rPh sb="52" eb="53">
      <t>シン</t>
    </rPh>
    <rPh sb="54" eb="55">
      <t>チガ</t>
    </rPh>
    <rPh sb="72" eb="75">
      <t>クミカ</t>
    </rPh>
    <rPh sb="82" eb="85">
      <t>イッパンテキ</t>
    </rPh>
    <rPh sb="86" eb="88">
      <t>シヨウ</t>
    </rPh>
    <rPh sb="97" eb="98">
      <t>ホン</t>
    </rPh>
    <rPh sb="98" eb="99">
      <t>ケッカ</t>
    </rPh>
    <phoneticPr fontId="2"/>
  </si>
  <si>
    <t>Nitzschia spp.</t>
    <phoneticPr fontId="23"/>
  </si>
  <si>
    <t>Micractinium spp.</t>
    <phoneticPr fontId="23"/>
  </si>
  <si>
    <t>CRYPTOPHYCEAE</t>
    <phoneticPr fontId="23"/>
  </si>
  <si>
    <t>OSCILLATORIALES</t>
    <phoneticPr fontId="23"/>
  </si>
  <si>
    <t>Ulnaria japonica</t>
    <phoneticPr fontId="23"/>
  </si>
  <si>
    <t>　また、単独細胞を計数したものは,すべて M.aeruginosa とした。</t>
    <phoneticPr fontId="2"/>
  </si>
  <si>
    <t>　果もこれに従った。</t>
    <phoneticPr fontId="23"/>
  </si>
  <si>
    <t>・珪藻綱 Asterionella formosa、Aulacoseira pusilla、Nitzschia acicularis は、それぞれ類似種を含めて計数した。</t>
    <phoneticPr fontId="23"/>
  </si>
  <si>
    <t>　従った。</t>
    <phoneticPr fontId="23"/>
  </si>
  <si>
    <t>・珪藻綱 Navicula 属は、類似の属を含めて計数した。</t>
    <rPh sb="14" eb="15">
      <t>ゾク</t>
    </rPh>
    <rPh sb="20" eb="21">
      <t>ゾク</t>
    </rPh>
    <phoneticPr fontId="23"/>
  </si>
  <si>
    <t>・藍藻綱 Aphanizomenon 属として従来分類されていた種のうち、トリコーム先端部が段階的に明瞭に細くなり尖って終わる種は Cuspidothrix 属に移されたため、本結果もこれに</t>
    <rPh sb="23" eb="25">
      <t>ジュウライ</t>
    </rPh>
    <rPh sb="25" eb="27">
      <t>ブンルイ</t>
    </rPh>
    <rPh sb="32" eb="33">
      <t>シュ</t>
    </rPh>
    <rPh sb="42" eb="44">
      <t>センタン</t>
    </rPh>
    <rPh sb="44" eb="45">
      <t>ブ</t>
    </rPh>
    <rPh sb="46" eb="49">
      <t>ダンカイテキ</t>
    </rPh>
    <rPh sb="50" eb="52">
      <t>メイリョウ</t>
    </rPh>
    <rPh sb="53" eb="54">
      <t>ホソ</t>
    </rPh>
    <rPh sb="57" eb="58">
      <t>トガ</t>
    </rPh>
    <rPh sb="60" eb="61">
      <t>オ</t>
    </rPh>
    <rPh sb="63" eb="64">
      <t>シュ</t>
    </rPh>
    <rPh sb="79" eb="80">
      <t>ゾク</t>
    </rPh>
    <rPh sb="81" eb="82">
      <t>ウツ</t>
    </rPh>
    <rPh sb="88" eb="89">
      <t>ホン</t>
    </rPh>
    <rPh sb="89" eb="91">
      <t>ケッカ</t>
    </rPh>
    <phoneticPr fontId="2"/>
  </si>
  <si>
    <t>・藍藻綱 Anabaena 属として従来分類されていた種のうち、ガス胞をもつ種（浮遊性種）は、異質細胞とアキネートの位置関係から Dolichospermum 属と Sphaerospermopsis 属に</t>
    <rPh sb="18" eb="20">
      <t>ジュウライ</t>
    </rPh>
    <rPh sb="20" eb="22">
      <t>ブンルイ</t>
    </rPh>
    <rPh sb="27" eb="28">
      <t>シュ</t>
    </rPh>
    <rPh sb="34" eb="35">
      <t>ホウ</t>
    </rPh>
    <rPh sb="38" eb="39">
      <t>シュ</t>
    </rPh>
    <rPh sb="40" eb="43">
      <t>フユウセイ</t>
    </rPh>
    <rPh sb="43" eb="44">
      <t>シュ</t>
    </rPh>
    <rPh sb="47" eb="49">
      <t>イシツ</t>
    </rPh>
    <rPh sb="49" eb="51">
      <t>サイボウ</t>
    </rPh>
    <rPh sb="58" eb="60">
      <t>イチ</t>
    </rPh>
    <rPh sb="60" eb="62">
      <t>カンケイ</t>
    </rPh>
    <phoneticPr fontId="2"/>
  </si>
  <si>
    <t>　再分類されたため、本結果もこれに従うとともに、異質細胞とアキネートが形成されていないトリコームは Nostocaceae 科として計数した。</t>
    <rPh sb="10" eb="11">
      <t>ホン</t>
    </rPh>
    <rPh sb="11" eb="13">
      <t>ケッカ</t>
    </rPh>
    <rPh sb="17" eb="18">
      <t>シタガ</t>
    </rPh>
    <phoneticPr fontId="23"/>
  </si>
  <si>
    <t>・藍藻綱 Oscillatoria 属、Phormidium 属、Lyngbya 属として従来分類されていた種の一部は、光学顕微鏡下での確認が困難な特徴から Pseudanabaena 属等に再分類されたため、</t>
    <rPh sb="18" eb="19">
      <t>ゾク</t>
    </rPh>
    <rPh sb="31" eb="32">
      <t>ゾク</t>
    </rPh>
    <rPh sb="41" eb="42">
      <t>ゾク</t>
    </rPh>
    <rPh sb="47" eb="49">
      <t>ブンルイ</t>
    </rPh>
    <rPh sb="54" eb="55">
      <t>シュ</t>
    </rPh>
    <rPh sb="56" eb="58">
      <t>イチブ</t>
    </rPh>
    <rPh sb="60" eb="62">
      <t>コウガク</t>
    </rPh>
    <rPh sb="62" eb="65">
      <t>ケンビキョウ</t>
    </rPh>
    <rPh sb="65" eb="66">
      <t>カ</t>
    </rPh>
    <rPh sb="68" eb="70">
      <t>カクニン</t>
    </rPh>
    <rPh sb="71" eb="73">
      <t>コンナン</t>
    </rPh>
    <rPh sb="74" eb="76">
      <t>トクチョウ</t>
    </rPh>
    <rPh sb="93" eb="94">
      <t>ゾク</t>
    </rPh>
    <rPh sb="94" eb="95">
      <t>ナド</t>
    </rPh>
    <rPh sb="96" eb="99">
      <t>サイブンルイ</t>
    </rPh>
    <phoneticPr fontId="2"/>
  </si>
  <si>
    <t>　特徴的な種及び属以外は OSCILLATORIALES 目等の上位の分類群までの同定に留めた。</t>
    <rPh sb="6" eb="7">
      <t>オヨ</t>
    </rPh>
    <rPh sb="8" eb="9">
      <t>ゾク</t>
    </rPh>
    <phoneticPr fontId="23"/>
  </si>
  <si>
    <t>・珪藻綱 Acanthoceras zachariasii は、従来シノニムである Atteya zachariasii とされていたが、本結果では Acanthoceras zachariasii を採用した。</t>
    <rPh sb="32" eb="34">
      <t>ジュウライ</t>
    </rPh>
    <rPh sb="69" eb="70">
      <t>ホン</t>
    </rPh>
    <rPh sb="70" eb="72">
      <t>ケッカ</t>
    </rPh>
    <rPh sb="101" eb="103">
      <t>サイヨウ</t>
    </rPh>
    <phoneticPr fontId="2"/>
  </si>
  <si>
    <t>・珪藻綱 Bacillaria paxillifer は従来シノニムである Bacillaria paradoxa とされていたが、本結果では Bacillaria paxillifer を採用した。</t>
    <rPh sb="28" eb="30">
      <t>ジュウライ</t>
    </rPh>
    <rPh sb="66" eb="67">
      <t>ホン</t>
    </rPh>
    <rPh sb="67" eb="69">
      <t>ケッカ</t>
    </rPh>
    <rPh sb="95" eb="97">
      <t>サイヨウ掆뤪掆뤺掆륊掆륚掆륪掆륺掆릊掆릚掆릪掆릺掆맊掆맚掆맪掆맺掆먊掆먚掆먪掆먴掆멊掆멢掆멾掆몘掆몮掆뫈掆뫞掆뫶掆묐掆묤掆문掆뭈掆뭚掆뭬掆뮂掆뮞掆뮶掆믐掆믪掆믴掆밂掆밐掆밞掆밬掆밺掆뱈掆뱖掆뱢掆뱴掆_x0000__x0000__x0000__x0000__x0000_䀀怄ٲ`_x0000_똈Ħꏈ揭黠揭ᔘ揵ʢ⨠揵윴揺⪠揵ʢⲐ揵黠揭Ⲱ揵黠揭㋘揵۞㎐揵臐ʢ㏨揵ퟐ͟㘈揵⛸揱㛨揵舀ʢ㜈揵꫔揭㭐揵黠揭㯐揵ʢ㻠揵臨ʢ䃀揵ꎰ揭䋐揵꫔揭䋰揵揻讔揵ꎰ揭谰揵着ʢꚤ揵꫔揭Ꜹ揵ꎰ揭Ꞙ揵ꎰ揭괈揾ꎰ揭괈揾黠揭_x0000__x0000__x0000__x0000__x0000_䀀怄ٲ`_x0000_밈Ħ䷀捭¸_x0000_ٯ_x0001__x0000__x0001__x0000_剆捭掌ٯ_x0001__x0000__x0001__x0000_囼捭掌ٯ_x0001__x0000__x0001__x0000_圤捭掌ٯ_x0001__x0000__x0001__x0000_坌捭掌ٯ_x0001__x0000__x0001__x0000_坴捭掌ٯ_x0001__x0000__x0001__x0000_垜捭掌ٯ_x0001__x0000__x0001__x0000_埄捭掌ٯ_x0001__x0000__x0001__x0000_埦捭掌ٯ_x0001__x0000__x0001__x0000_堒捭掌ٯ_x0001__x0000__x0001__x0000_堒捭窰ƪٯ_x0001__x0000__x0001__x0000__x0000__x0000_嚬捭ᛐ܃吀۠_x0001__x0000__x0001__x0000_囔捭_x0000__x0000_各۠_x0001__x0000__x0001__x0000_囼捭_x0000__x0000_合۠_x0001__x0000__x0001__x0000_圤捭_x0000__x0000_同۠_x0001__x0000__x0001__x0000_坌捭_x0000__x0000_吐۠_x0001__x0000__x0001__x0000_坴捭_x0000__x0000_吔۠_x0001__x0000__x0001__x0000_垜捭_x0000__x0000_吘۠_x0001__x0000__x0001__x0000_埄捭_x0000__x0000_吜۠_x0001__x0000__x0001__x0000_埦捭_x0000__x0000_吠۠_x0001__x0000__x0001__x0000_堒捭_x0000__x0000_吤۠_x0001__x0000__x0001__x0000__x0001__x0000__x0000__x0000__x0000__x0000__x0000__x0000__x0000__x0000__x0000__x0000_벘掆벨掆벸掆볈掆볘掆볨掆본掆봈掆봘掆봨掆봸掆뵈掆뵘掆뵨掆뵸掆불掆붘掆붨掆붸掆뷈掆뷒掆뷨掆븀掆븜掆븶掆빌掆빦掆빼掆뺔掆뺮掆뻂掆뻖掆뻦掆뻸掆뼊掆뼠掆뼼掆뽔掆뽮掆뾈掆뾒掆뾠掆뾮掆뾼掆뿊掆뿘掆뿦掆뿴掆쀀掆쀒掆推推推推推推ꘐ揱_x0006__x0000__x0000__x0000__x0015__x0000__x0006__x0000__x0000__x0000__x0015__x0000__x0000__x0000__x0000__x0000__xFFFF__xFFFF__x0000__x0000__x0000__x0000__x0000__x0000__x0000__x0000__x0000__x0000__x0000__x0000__x0000__x0000__x0000__x0000__x001C__x0000__x0006__x0000__x000C__x0000__x001F_螐Έૠɀ_x0000__x0000_ഀ܉Ỡ԰฀܉_x0000__x0000_	_x0000__x0003__x0000_	_x0000__x0003__x0000__x0001__x0000_č_x0000__xFFFF__xFFFF__xFFFF__xFFFF__x0001__x0000__x0001__x0000__x0000__x0000__x0000__x0000__x0000__x0000__x0000__x0000__x0000__x0000__x0000__x0000__x0000__x0000__x0000__x0000__x0000__x0000__x0002__x0000_̰_x0000__x0014__x0000__x0017__x0000_`_x0000__x0000__x0000_・珪藻綱 Bacillaria paxilliferハシノニムデアルAtteya zachariasiiトサレテイタガ、本結果デハAcanthoceras zachariasiiヲ採用シタ。_x0000__x0000__x0000__x0000__x0000__x0000__x0000__x0000__x0000__x0000_䀀␄Ӯ`_x0000__x0000__x0000_揻揻_x0000__x0000__x0000__x0000__x0000_䀀怀ٲ_x0000__x0000__x0000__x0000_慀܈慀܈_x0000__x0000__x0001__x0000__x0000__x0000__x0014__x0000_䨀ذ誀ܝ_x0000__x0000__x0014__x0000_㌠܈ꭄ揎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䀀怄ٲ`_x0000__x0000__x0000__x0000__x0000__x0000__x0000__x0000__x0000__x0000__x0000__x0000__x0000__x0000__x0000__x0000__x0000__x0000__x0000__x0000__x0000__x0000__x0000__x0000__x0000__x0000__x0000__x0000__x0000__x0000__x0000__x0000__x0000__x0000__x0000_TcidString_x0000__x0000__x0000__x0000_ζ_x0000__x0000__x000B__x0000_⓰揱_x0000__x0000__x0000__x0000_ζ_x0000__x0000__x000B__x0000_댐揭_x0000__x0000__x0000__x0000_ζ_x0000__x0000__x000B__x0000_윴揺_x0000__x0000__x0000__x0000_ζ_x0000__x0000__x000B__x0000_⛠揱_x0000__x0000__x0000__x0000__x0000__x0000__x0000__x0000_ζ_x0000__x0000__x000B__x0000_⛸揱_x0000__x0000__x0000__x0000_ζ_x0000__x0000__x000B__x0000_✐揱_x0000__x0000__x0000__x0000_ζ_x0000__x0000__x000B__x0000_᜸揼_x0000__x0000__x0000__x0000_ζ_x0000__x0000__x000B__x0000_✨揱_x0000__x0000__x0000__x0000_ζ_x0000__x0000__x000B__x0000_❀揱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ζ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ﾸζ_x0000__x0000__x0000__x0000__x0000__x0000__x0000__x0000_ﾠζ_x0000__x0000__x000B__x0000_ネζ_x0000__x0000__x0000__x0000_ーζ_x0000__x0000__x000B__x0000_ｘζ_x0000__x0000__x0000__x0000_｀ζ_x0000__x0000__x000B__x0000_Ｈζ_x0000__x0000__x0000__x0000_０ζ_x0000__x0000__x000B__x0000_ﻸζ_x0000__x0000__x0000__x0000_ﻠζ_x0000__x0000__x000B__x0000_ﻈζ_x0000__x0000__x0000__x0000__x0000__x0000__x0000__x0000_ﺰζ_x0000__x0000__x000B__x0000_ﺘζ_x0000__x0000__x0000__x0000_ﺀζ_x0000__x0000__x000B__x0000_﹨ζ_x0000__x0000__x0000__x0000_﹐ζ_x0000__x0000__x000B__x0000_︸ζ_x0000__x0000__x0000__x0000_︠ζ_x0000__x0000__x000B__x0000_︈ζ_x0000__x0000__x0000__x0000_ﷰζ_x0000__x0000__x000B__x0000_﷘ζ_x0000__x0000__x0000__x0000__x0000__x0000__x0000__x0000_ﷀζ_x0000__x0000__x000B__x0000_ﶨζ_x0000__x0000__x0000__x0000_﶐ζ_x0000__x0000__x000B__x0000_ﵸζ_x0000__x0000__x0000__x0000_ﵠζ_x0000__x0000__x000B__x0000_﵈ζ_x0000__x0000__x0000__x0000_ﴰζ_x0000__x0000__x000B__x0000_ﴘζ_x0000__x0000__x0000__x0000_ﴀζ_x0000__x0000__x000B__x0000_ﳨζ_x0000__x0000__x0000__x0000__x0000__x0000__x0000__x0000_ﳐζ_x0000__x0000__x000B__x0000_ﲸζ_x0000__x0000__x0000__x0000_ﲠζ_x0000__x0000__x000B__x0000_ﲈζ_x0000__x0000__x0000__x0000_ﱰζ_x0000__x0000__x000B__x0000_ﱘζ_x0000__x0000__x0000__x0000_ﱀζ_x0000__x0000__x000B__x0000_ﰨζ_x0000__x0000__x0000__x0000_ﰐζ_x0000__x0000__x000B__x0000_ﯸζ_x0000__x0000__x0000__x0000__x0000__x0000__x0000__x0000_ﯠζ_x0000__x0000__x000B__x0000_﯈ζ_x0000__x0000__x0000__x0000_ﮰζ_x0000__x0000__x000B__x0000_ﮘζ_x0000__x0000__x0000__x0000_ﮀζ_x0000__x0000__x000B__x0000_ﭨζ_x0000__x0000__x0000__x0000_ﭐζ_x0000__x0000__x000B__x0000_טּζ_x0000__x0000__x0000__x0000_ﬠζ_x0000__x0000__x000B__x0000_﬈ζ_x0000__x0000__x0000__x0000__x0000__x0000__x0000__x0000_﫰ζ_x0000__x0000__x000B__x0000_齃ζ_x0000__x0000__x0000__x0000_變ζ_x0000__x0000__x000B__x0000_直ζ_x0000__x0000__x0000__x0000_敖ζ_x0000__x0000__x000B__x0000_喝ζ_x0000__x0000__x0000__x0000_褐ζ_x0000__x0000__x000B__x0000_煮ζ_x0000__x0000__x0000__x0000_侮ζ_x0000__x0000__x000B__x0000_礼ζ_x0000__x0000__x0000__x0000__x0000__x0000__x0000__x0000_切ζ_x0000__x0000__x000B__x0000_裡ζ_x0000__x0000_揭扨ヌ½_x001C_ಠӯ錀 ⴏ_x0000_揭戠ヌ_x0019__x000C_ൠӯ耰_x0010_ࢌ_x0000_ﮬ凰㶬ヌ_x0000__x0000_⤀チ_x0004__x0000__x0000__x0000_舴΋舴΋舴΋舴΋舴΋_x0000__x0000__x0000__x0000__x0000__x0000__x0002__x0000__x0000__x0000_햰ӯ�_xFFFF_H؁￼_xFFFF__x0000__x0000__x0000__x0000__x0003__x0000_ꪠ҇_x0000__x0000__x0000__x0000__x0014__x0000__x0007__x0000__x0000__x0000_ÿ_x0000__x0000__x0000__x0000__x0000__x0002__x0000__x0000__x0000_혘ӯ�_xFFFF_A؁￼_xFFFF__x0000__x0000_ζ_x0000__x0000_0_x0000_͟_x0000__x0000__x0000__x0000__x0000__x0000_=_x0000_࿨Ӳ_x0000__x0000_@_x0000_ζ_x0000__x0000__x0014__x0000__x0007__x0000__x0000__x0000_ÿ_x0000__x0000__x0000__x0000__x0000_ﮬ凰㶬ヌ_x0000__x0000_⤀チ_x0004__x0000__x0000__x0000_TcidName_x0000__x0000__x0000__x0000_OutSource_x0000__x0000__x0000__x0000__x0000__x0000__x0000_龐⿑_x0001__x0000__x0000__x0000_룀ӱ_x0000_Ӳ_x0000__x0000_IsFishbowl_x0000__x0000_HelpIDFiles_x0000__x0011_─_x0005__x0000__x0005__x0000_쀃쀋မཬᯈ䈵_x0011_─_x0004__x0000__x0004__x0000_쀃쀋မཬ_x0000__x0000__x0000__x0000__x0000__x0000__x0001__x0000_2_x0000_2_x0000__x0004__x0000__x0004__x0000_ᯈ䈵=_x0000_ະӲ_x0000__x0000_@_x0000_❀揱_x0000__x0000_ﮬ凰Ξ_x0004__x0000_Ξ_x001C__x0000_⤀チ훘揱_x0002__x0000_㕲㐱_x0002__x0000__x0001__x0000_鏠_x0004__x0002__x0000__x0003__x0000__x0004__x0001_鮐ܑ_x0000__x0000_f)_x0000__x0000__x0000__x0000_Ꮠ揵베Ģ_x0001__x0000_Ᏸ揵벜Ģ_x0001__x0000_਀ఋ܉_x0001__x0000_欨_x0000_䝰_x0000__x000B__x0000_
Print_Area_x0000_龐⿑_x0001__x0000__x0000__x0000_뤀ӱ_x0000_Ӳ_x0000__x0000__x0000__x0000__x0000__x0000__x0000__x0000__x0000__x0000__x0000__x0000__x0000__x0000__x0000__x0000__x0000__x0000_
Print_Area_x0000_龐⿑_x0001__x0000__x0000__x0000_륀ӱ_x0000_Ӳ_x0000__x0000_並ベテ​​比較(&amp;B)_x0000_
Print_Area_x0000_龐⿑_x0001__x0000__x0000__x0000_릀ӱ_x0000_Ӳ_x0000__x0000__x0000__x0000__x0000__x0000_Ᏸ揵藰ʢ揻ꔀ·ᓜ揵藘ʢ
Print_Area_x0000_龐⿑_x0001__x0000__x0000__x0000_맀ӱ_x0000_Ӳ_x0000__x0000_⪠揵絈ʢⲐ揵黠揭⾀揵꫔揭IsVisible_x0000_숀ӱ_x0000__x0000__x0000__x0000__x0011_─_x0006__x0000__x0006__x0000_쀃쀋မཬ_x0000__x0000_ShowLabel_x0000__x0000__x0000_㯐揵౬Ӯ_x0002__x0000_㻠揵రӮ_x0005__x0000_DataContext_x0000_ActivePlace_x0000__x0000__x0000__x0000__x0000_FSControls_x0000__x0000_TcidName_x0000__x0000__x0000__x0000_Application_x0000_OutSpace_x0000__x0000__x0000__x0000_=_x0000_ຘӲ_x0000__x0000_@_x0000_ζ_x0000__x0000__x0000__x0000__x0000__x0000_⹄ӱ⼄ӱ⼄ӱ〄ӱツӱツӱ_x0001__x0000__x0000__x0000__x0000__x0000__x0000__x0000_陀Ģ_x0000__x0000_ﮬ凰㶬ヌ_x0000__x0000_⤀チ_x0004__x0000__x0000__x0000_=_x0000_෰Ӳ_x0000__x0000_@_x0000_❀揱_x0000__x0000__x0000__x0000__x0000__x0000__x0000__x0000__x0000__x0000__x0000__x0000__x0000__x0000__x0000__x0000__x0000__x0000_谰揵딀҇_x0002__x0000_ꚤ揵벨Ģ_x0001__x0000_=_x0000_ൠӲ_x0000__x0000_@_x0000_❀揱_x0000__x0000_㪰Ξ_xDAB0_ӯ_xDE00_܉꒘ӯ_x0000__x0000__x0000__x0000_ACROBAT_3D_x0000__x0000_=_x0000_೐Ӳ_x0000__x0000_@_x0000_❀揱_x0000__x0000__x0000__x0000__x0000__x0000_랄函ꖐӯᄀӱ가Οᄐӱ_x0000__x0000_SlabStyle_x0000__x0000__x0000_=_x0000_ీӲ_x0000__x0000_@_x0000_❀揱_x0000__x0000_Ⲱ揵黠揭㎰揵ʢ㟨揵꫔揭끘揵벬Ģ_x0001__x0000_끴揵벤Ģ_x0001__x0000__x0000__x0000__x0000__x0000_㴐揜_x0001__x0000__x0000__x0000__xDC48_揵_x0000__x0000__x0000__x0000__x0014__x0000__x0007__x0000__x0000__x0000__x0000__x0000__x0000__x0000__x0000__x0000_ꚤ揵벰Ģ_x0001__x0000_nt_x0000__xFFFF__x0000__x0000_Ᏸ揵藰ʢ揻꘸·ᓜ揵藘ʢ튤揵벴Ģ_x0001__x0000_ab_x0000__x0000__x0000__x0000__x0000__x0000__x0000__x0000_䅀揵벸Ģ_x0001__x0000_br_x0000__x0000__x0000__x0000_괈揺변Ģ_x0001__x0000_괨揺벼Ģ_x0001__x0000_Ᏸ揵별Ģ_x0001__x0000_hi_x0000__x0000__x0000__x0000_诤揵딈҇_x0002__x0000_ng_x0000__x0000__x0000__x0000_㺀揵෠Ӯ_x0003__x0000_㻠揵ුӮ_x0001__x0000__x0000__x0000__x0000__x0000_Ᏸ揵볈Ģ_x0001__x0000_mr_x0000__x0000__x0000__x0000_Ᏸ揵볌Ģ_x0001__x0000_da_x0000__x0000__x0000__x0000_鰌揵ៀӱ_x0004__x0000_Ᏸ揵_xDCC8_ӯ_x0006__x0000_⧰揵㎰揵躨揵䋰揵䌐揵_x0002__x0000_㭐揵ᒬӮ_x0001__x0000_㯐揵ᒸӮ_x0001__x0000__x0000__x0000__x0000__x0000_㺀揵ᓐӮ_x0001__x0000_㺠揵ᓜӮ_x0001__x0000_❨揵ᓴӮ_x0001__x0000_⦘揵ᓨӮ_x0001__x0000_ﮬ凰_x0006__x0000__x0004_桁区切リ_x0000__x0000__x0000_ﮬ凰_x0007__x0000__x0005_見出シ 1_x0000__x0000_ﮬ凰_x0007__x0000__x0005_見出シ 2_x0000__x0000__x0000__x0000__x0000__x0000_랄函콨⿐ቄӱꥤ҇_xFFFF__xFFFF_ቐӱ_x0000__x0000__x0000__x0000__x0000__x0000__x0000__x0000__x0000__x0000__x0000__x0000_ﮬ凰虀۠_x0004__x0000_ኔӱ_x0004__x0000_⤀チﮬ凰勔Ο_xFFFF__xFFFF__x0004__x0000__x0000__x0000__x0000__x0000_ﮬ凰㶬ヌ_x0000__x0000_⤀チ_x0004__x0000__x0000__x0000__x0000__x0000__x0000__x0000_ﮬ凰ዀӱ_x0004__x0000_ኴӱ_x0001__x0000_⤀チﮬ凰⒴Ο_xFFFF__xFFFF__xFFFF__xFFFF__x0000__x0000__x0000__x0000_ﮬ凰ዠӱ_x0004__x0000_ዔӱ_x0001__x0000_⤀チﮬ凰匤Ο_xFFFF__xFFFF__xFFFF__xFFFF__x0000__x0000__x0000__x0000__x0000__x0000__x0000__x0000__x0000__x0000__x0000__x0000__x0000__x0000__x0000__x0000__x0000__x0000__x0000__x0000_ﮬ凰_x0000__x0000__x0004__x0000_ጄӱ_x0000__x0000_⤀チﮬ凰_x0000__x0000__x0004__x0000_ጔӱ_x0000__x0000_⤀チﮬ凰࢐ƪ_x0004__x0000_ጤӱ_x0001__x0000_⤀チ_x0003__x0000__x0003__x0000__x0004__x0001_፰ӱ_x0000__x0000__x0000__x0000__x0001__x0000__x0001__x0000__x0004__x0001_버Ģ_x0000__x0000__x0000__x0000__x0000__x0000__x0000__x0000_砂԰䴈ƪ쀐ذ_x0000__x0000__x0000__x0000_Ľ_x0000_͘揳_x0001__x0000_뎀ӯ_x0000__x0000__x0000__x0000__x0000__x0000_͘揳_x0001__x0000_됀ӯ_x0000__x0000__x0000__x0000__x0000__x0000_͘揳_x0001__x0000_뒀ӯ_x0000__x0000__x0000__x0000__x0000__x0000_¸揳¨揳_x0001__x0000__x0003__x0000_뎀ӯ_x0000__x0000__x0000__x0000__x0000__x0000__x0000__x0000__x0000__x0000__x0003__x0000_ꩠ҇_x0000__x0000__x0000__x0000_¸揳¨揳_x0001__x0000__x0003__x0000_됀ӯ_x0000__x0000__x0000__x0000__x0000__x0000__x0003__x0000_ꪀ҇_x0000__x0000__x0000__x0000_¸揳¨揳_x0001__x0000__x0003__x0000_뒀ӯ_x0000__x0000_ﮬ凰_x0007__x0000__x0005_見出シ 3_x0000__x0000__x0000__x0000__x0000__x0000_揭_x0001__x0000__x0016__x0001_ӯ_x0001_Ё칈҇_x0001__x0000_⤐͵_x0001__x0000__x0000__x0000__x0000__x0000__x0000__x0000__x0003__x0000_揭揭揭揭枀Ɓ_x0000__x0000__x0001__x0000__x0000__x0000__x0000__x0000_甲_x0006__x0000__x0000_듐揭_x0001__x0000__x0016__x0001_ӯ_x0002_Ѐ츘҇_x0001__x0000_⣀͵_x0001__x0000__x0000__x0000__x0000__x0000__x0000__x0000__x0003__x0000_뒈揭둠揭둄揭돈揭枀Ɓ_x0000__x0000__x0001__x0000__x0000__x0000__x0000__x0000_甲_x0006__x0000__x0000_깸揙_x0001__x0000__x0016__x0001_ӯ_x0002_Ѐ칠҇态_x0000_⟐͵_x0001__x0000__x0000__x0000__x0000__x0000__x0000__x0000__x0003__x0000_기揙금揙귬揙군揙枀Ɓ_x0000__x0000__x0001__x0000__x0000__x0000__x0000__x0000_甲_x0006__x0000__x0000_듐揭_x0001__x0000__x0016__x0001_ӯ_x0003_Ё㘀҄_x0001__x0000_⣀͵_x0001__x0000__x0000__x0000__x0000__x0000__x0000__x0000__x0003__x0000_뒈揭둠揭둄揭돈揭枀Ɓ_x0000__x0000__x0001__x0000__x0000__x0000__x0000__x0000_甲_x0006__x0000__x0000_揭_x0001__x0000__x0016__x0001_ӯ_x0001_Ё캰҇_x0001__x0000_⤐͵_x0001__x0000__x0000__x0000__x0000__x0000__x0000__x0000__x0003__x0000_揭揭揭揭枀Ɓ_x0000__x0000__x0001__x0000__x0000__x0000__x0000__x0000_甲_x0006__x0000__x0000_揭_x0001__x0000__x0016__x0001_ӯ_x0001_Ё컈҇_x0001__x0000_⤐͵_x0001__x0000__x0000__x0000__x0000__x0000__x0000__x0000__x0003__x0000_揭揭揭揭枀Ɓ_x0000__x0000__x0001__x0000__x0000__x0000__x0000__x0000_甲_x0006__x0000__x0000_揭_x0001__x0000__x0016__x0001_ӯ_x0001_Ё컠҇_x0001__x0000_⤐͵_x0001__x0000__x0000__x0000__x0000__x0000__x0000__x0000__x0003__x0000_揭揭揭揭枀Ɓ_x0000__x0000__x0001__x0000__x0000__x0000__x0000__x0000_甲_x0006__x0000__x0000_揭_x0001__x0000__x0016__x0001_ӯ_x0001_Ё케҇_x0001__x0000_⤐͵_x0001__x0000__x0000__x0000__x0000__x0000__x0000__x0000__x0003__x0000_揭揭揭揭枀Ɓ_x0000__x0000__x0001__x0000__x0000__x0000__x0000__x0000_甲_x0006__x0000__x0000_揭_x0001__x0000__x0016__x0001_ӯ_x0001_Ё켘҇_x0001__x0000_⤐͵_x0001__x0000__x0000__x0000__x0000__x0000__x0000__x0000__x0003__x0000_揭揭揭揭枀Ɓ_x0000__x0000__x0001__x0000__x0000__x0000__x0000__x0000_甲_x0006__x0000__x0000_揭_x0001__x0000__x0016__x0001_ӯ_x0001_Ё켰҇_x0001__x0000_⤐͵_x0001__x0000__x0000__x0000__x0000__x0000__x0000__x0000__x0003__x0000_揭揭揭揭枀Ɓ_x0000__x0000__x0001__x0000__x0000__x0000__x0000__x0000_甲_x0006__x0000__x0000_揭_x0001__x0000__x0016__x0001_ӯ_x0001_Ё캀҇_x0001__x0000_⤐͵_x0001__x0000__x0000__x0000__x0000__x0000__x0000__x0000__x0003__x0000_揭揭揭揭枀Ɓ_x0000__x0000__x0001__x0000__x0000__x0000__x0000__x0000_甲_x0006__x0000__x0000_듐揭_x0001__x0000__x0016__x0001_ӯ_x0002_Ѐ콈҇_x0001__x0000_⣀͵_x0001__x0000__x0000__x0000__x0000__x0000__x0000__x0000__x0003__x0000_뒈揭둠揭둄揭돈揭枀Ɓ_x0000__x0000__x0001__x0000__x0000__x0000__x0000__x0000_甲_x0006__x0000__x0000_揭_x0001__x0000__x0016__x0001_ӯ_x0001_Ё콠҇态_x0000_⤐͵_x0001__x0000__x0000__x0000__x0000__x0000__x0000__x0000__x0003__x0000_揭揭揭揭枀Ɓ_x0000__x0000__x0001__x0000__x0000__x0000__x0000__x0000_甲_x0006__x0000__x0000_듐揭_x0001__x0000__x0016__x0001_ӯ_x0003_Ё㛰҄_x0001__x0000_⣀͵_x0001__x0000__x0000__x0000__x0000__x0000__x0000__x0000__x0003__x0000_뒈揭둠揭둄揭돈揭枀Ɓ_x0000__x0000__x0001__x0000__x0000__x0000__x0000__x0000_甲_x0006__x0000__x0000_揭_x0001__x0000__x0016__x0001_ӯ_x0002_Ѐ퀘ӯ냘҇倀Ο_x0001__x0000__x0000__x0000__x0000__x0000__x0000__x0000__x0003__x0000_揭揭揭揭枀Ɓ_x0000__x0000__x0001__x0000__x0000__x0000__x0000__x0000_甲_x0006__x0000__x0000_揭_x0001__x0000__x0016__x0001_ӯ_x0002_Ѐ퀰ӯ냠҇倀Ο_x0001__x0000__x0000__x0000__x0000__x0000__x0000__x0000__x0003__x0000_揭揭揭揭枀Ɓ_x0000__x0000__x0001__x0000__x0000__x0000__x0000__x0000_甲_x0006__x0000__x0000_揭_x0001__x0000__x0016__x0001_ӯ_x0002_Ѐ큈ӯ냨҇倀Ο_x0001__x0000__x0000__x0000__x0000__x0000__x0000__x0000__x0003__x0000_揭揭揭揭枀Ɓ_x0000__x0000__x0001__x0000__x0000__x0000__x0000__x0000_甲_x0006__x0000__x0000_揭_x0001__x0000__x0016__x0001_ӯ_x0002_Ѐ큠ӯ냰҇倀Ο_x0001__x0000__x0000__x0000__x0000__x0000__x0000__x0000__x0003__x0000_揭揭揭揭枀Ɓ_x0000__x0000__x0001__x0000__x0000__x0000__x0000__x0000_甲_x0006__x0000__x0000_揭_x0001__x0000__x0016__x0001_ӯ_x0002_Ѐ킀ӯ냸҇倀Ο_x0001__x0000__x0000__x0000__x0000__x0000__x0000__x0000__x0003__x0000_揭揭揭揭枀Ɓ_x0000__x0000__x0001__x0000__x0000__x0000__x0000__x0000_甲_x0006__x0000__x0000_揭_x0001__x0000__x0016__x0001_ӯ_x0002_Ѐ킘ӯ넀҇倀Ο_x0001__x0000__x0000__x0000__x0000__x0000__x0000__x0000__x0003__x0000_揭揭揭揭枀Ɓ_x0000__x0000__x0001__x0000__x0000__x0000__x0000__x0000_甲_x0006__x0000__x0000_揭_x0001__x0000__x0016__x0001_ӯ_x0002_Ѐ킰ӯ너҇倀Ο_x0001__x0000__x0000__x0000__x0000__x0000__x0000__x0000__x0003__x0000_揭揭揭揭枀Ɓ_x0000__x0000__x0001__x0000__x0000__x0000__x0000__x0000_甲_x0006__x0000__x0000_揭_x0001__x0000__x0016__x0001_ӯ_x0002_Ѐ탈ӯ널҇倀Ο_x0001__x0000__x0000__x0000__x0000__x0000__x0000__x0000__x0003__x0000_揭揭揭揭枀Ɓ_x0000__x0000__x0001__x0000__x0000__x0000__x0000__x0000_甲_x0006__x0000__x0000_揭_x0001__x0000__x0016__x0001_ӯ_x0002_Ѐ탠ӯ넘҇倀Ο_x0001__x0000__x0000__x0000__x0000__x0000__x0000__x0000__x0003__x0000_揭揭揭揭枀Ɓ_x0000__x0000__x0001__x0000__x0000__x0000__x0000__x0000_甲_x0006__x0000__x0000_揭_x0001__x0000__x0016__x0001_ӯ_x0002_Ѐ턀ӯ넠҇倀Ο_x0001__x0000__x0000__x0000__x0000__x0000__x0000__x0000__x0003__x0000_揭揭揭揭枀Ɓ_x0000__x0000__x0001__x0000__x0000__x0000__x0000__x0000_甲_x0006__x0000__x0000_揭_x0001__x0000__x0016__x0001_ӯ_x0002_Ѐ턘ӯ넨҇倀Ο_x0001__x0000__x0000__x0000__x0000__x0000__x0000__x0000__x0003__x0000_揭揭揭揭枀Ɓ_x0000__x0000__x0001__x0000__x0000__x0000__x0000__x0000_甲_x0006__x0000__x0000_揭_x0001__x0000__x0016__x0001_ӯ_x0002_Ѐ터ӯ넰҇倀Ο_x0001__x0000__x0000__x0000__x0000__x0000__x0000__x0000__x0003__x0000_揭揭揭揭枀Ɓ_x0000__x0000__x0001__x0000__x0000__x0000__x0000__x0000_甲_x0006__x0000__x0000_揭_x0001__x0000__x0016__x0001_ӯ_x0002_Ѐ텈ӯ넸҇倀Ο_x0001__x0000__x0000__x0000__x0000__x0000__x0000__x0000__x0003__x0000_揭揭揭揭枀Ɓ_x0000__x0000__x0001__x0000__x0000__x0000__x0000__x0000_甲_x0006__x0000__x0000_揭_x0001__x0000__x0016__x0001_ӯ_x0002_Ѐ텠ӯ녀҇倀Ο_x0001__x0000__x0000__x0000__x0000__x0000__x0000__x0000__x0003__x0000_揭揭揭揭枀Ɓ_x0000__x0000__x0001__x0000__x0000__x0000__x0000__x0000_甲_x0006__x0000__x0000_揭_x0001__x0000__x0016__x0001_ӯ_x0002_Ѐ톀ӯ녈҇倀Ο_x0001__x0000__x0000__x0000__x0000__x0000__x0000__x0000__x0003__x0000_揭揭揭揭枀Ɓ_x0000__x0000__x0001__x0000__x0000__x0000__x0000__x0000_甲_x0006__x0000__x0000_揭_x0001__x0000__x0016__x0001_ӯ_x0002_Ѐ톘ӯ념҇倀Ο_x0001__x0000__x0000__x0000__x0000__x0000__x0000__x0000__x0003__x0000_揭揭揭揭枀Ɓ_x0000__x0000__x0001__x0000__x0000__x0000__x0000__x0000_甲_x0006__x0000__x0000_揭_x0001__x0000__x0016__x0001_ӯ_x0002_Ѐ톰ӯ녘҇倀Ο_x0001__x0000__x0000__x0000__x0000__x0000__x0000__x0000__x0003__x0000_揭揭揭揭枀Ɓ_x0000__x0000__x0001__x0000__x0000__x0000__x0000__x0000_甲_x0006__x0000__x0000_揭_x0001__x0000__x0016__x0001_ӯ_x0002_Ѐ퇈ӯ녠҇倀Ο_x0001__x0000__x0000__x0000__x0000__x0000__x0000__x0000__x0003__x0000_揭揭揭揭枀Ɓ_x0000__x0000__x0001__x0000__x0000__x0000__x0000__x0000_甲_x0006__x0000__x0000_揭_x0001__x0000__x0016__x0001_ӯ_x0002_Ѐ퇠ӯ녨҇倀Ο_x0001__x0000__x0000__x0000__x0000__x0000__x0000__x0000__x0003__x0000_揭揭揭揭枀Ɓ_x0000__x0000__x0001__x0000__x0000__x0000__x0000__x0000_甲_x0006__x0000__x0000_揭_x0001__x0000__x0016__x0001_ӯ_x0002_Ѐ툀ӯ녰҇倀Ο_x0001__x0000__x0000__x0000__x0000__x0000__x0000__x0000__x0003__x0000_揭揭揭揭枀Ɓ_x0000__x0000__x0001__x0000__x0000__x0000__x0000__x0000_甲_x0006__x0000__x0000_揭_x0001__x0000__x0016__x0001_ӯ_x0002_Ѐ툘ӯ노҇倀Ο_x0001__x0000__x0000__x0000__x0000__x0000__x0000__x0000__x0003__x0000_揭揭揭揭枀Ɓ_x0000__x0000__x0001__x0000__x0000__x0000__x0000__x0000_甲_x0006__x0000__x0000_揭_x0001__x0000__x0016__x0001_ӯ_x0002_Ѐ툰ӯ놀҇倀Ο_x0001__x0000__x0000__x0000__x0000__x0000__x0000__x0000__x0003__x0000_揭揭揭揭枀Ɓ_x0000__x0000__x0001__x0000__x0000__x0000__x0000__x0000_甲_x0006__x0000__x0000_揭_x0001__x0000__x0016__x0001_ӯ_x0002_Ѐ퉈ӯ놈҇倀Ο_x0001__x0000__x0000__x0000__x0000__x0000__x0000__x0000__x0003__x0000_揭揭揭揭枀Ɓ_x0000__x0000__x0001__x0000__x0000__x0000__x0000__x0000_甲_x0006__x0000__x0000_揭_x0001__x0000__x0016__x0001_ӯ_x0002_Ѐ퉠ӯ놐҇倀Ο_x0001__x0000__x0000__x0000__x0000__x0000__x0000__x0000__x0003__x0000_揭揭揭揭枀Ɓ_x0000__x0000__x0001__x0000__x0000__x0000__x0000__x0000_甲_x0006__x0000__x0000_揭_x0001__x0000__x0016__x0001_ӯ_x0002_Ѐ튀ӯ놘҇倀Ο_x0001__x0000__x0000__x0000__x0000__x0000__x0000__x0000__x0003__x0000_揭揭揭揭枀Ɓ_x0000__x0000__x0001__x0000__x0000__x0000__x0000__x0000_甲_x0006__x0000__x0000_揭_x0001__x0000__x0016__x0001_ӯ_x0002_Ѐ튘ӯ놠҇倀Ο_x0001__x0000__x0000__x0000__x0000__x0000__x0000__x0000__x0003__x0000_揭揭揭揭枀Ɓ_x0000__x0000__x0001__x0000__x0000__x0000__x0000__x0000_甲_x0006__x0000__x0000_揭_x0001__x0000__x0016__x0001_ӯ_x0002_Ѐ튰ӯ놨҇倀Ο_x0001__x0000__x0000__x0000__x0000__x0000__x0000__x0000__x0003__x0000_揭揭揭揭枀Ɓ_x0000__x0000__x0001__x0000__x0000__x0000__x0000__x0000_甲_x0006__x0000__x0000_揭_x0001__x0000__x0016__x0001_ӯ_x0002_Ѐ틈ӯ놰҇倀Ο_x0001__x0000__x0000__x0000__x0000__x0000__x0000__x0000__x0003__x0000_揭揭揭揭枀Ɓ_x0000__x0000__x0001__x0000__x0000__x0000__x0000__x0000_甲_x0006__x0000__x0000__x0000__x0000__x0000__x0000__x0000__x0000__x0000__x0000__x0000__x0000__x0000__x0000__x0000__x0000__x0000__x0000__x0000__x0000__x0000__x0000__x0000__x0000__x0000__x0000__x0000__x0000__x0000__x0000__x0000__x0000__x0000__x0000_揭_x0001__x0000__x0016__x0001_ӯ_x0002_Ѐ틠ӯ놸҇倀Ο_x0001__x0000__x0000__x0000__x0000__x0000__x0000__x0000__x0003__x0000_揭揭揭揭枀Ɓ_x0000__x0000__x0001__x0000__x0000__x0000__x0000__x0000_甲_x0006__x0000__x0000_揭_x0001__x0000__x0016__x0001_ӯ_x0002_Ѐ팀ӯ뇀҇倀Ο_x0001__x0000__x0000__x0000__x0000__x0000__x0000__x0000__x0003__x0000_揭揭揭揭枀Ɓ_x0000__x0000__x0001__x0000__x0000__x0000__x0000__x0000_甲_x0006__x0000__x0000_揭_x0001__x0000__x0016__x0001_ӯ_x0002_Ѐ팘ӯ뇈҇倀Ο_x0001__x0000__x0000__x0000__x0000__x0000__x0000__x0000__x0003__x0000_揭揭揭揭枀Ɓ_x0000__x0000__x0001__x0000__x0000__x0000__x0000__x0000_甲_x0006__x0000__x0000_揭_x0001__x0000__x0016__x0001_ӯ_x0002_Ѐ팰ӯ뇐҇倀Ο_x0001__x0000__x0000__x0000__x0000__x0000__x0000__x0000__x0003__x0000_揭揭揭揭枀Ɓ_x0000__x0000__x0001__x0000__x0000__x0000__x0000__x0000_甲_x0006__x0000__x0000_揭_x0001__x0000__x0016__x0001_ӯ_x0002_Ѐ퍈ӯ뇘҇倀Ο_x0001__x0000__x0000__x0000__x0000__x0000__x0000__x0000__x0003__x0000_揭揭揭揭枀Ɓ_x0000__x0000__x0001__x0000__x0000__x0000__x0000__x0000_甲_x0006__x0000__x0000_揭_x0001__x0000__x0016__x0001_ӯ_x0002_Ѐ퍠ӯ뇠҇倀Ο_x0001__x0000__x0000__x0000__x0000__x0000__x0000__x0000__x0003__x0000_揭揭揭揭枀Ɓ_x0000__x0000__x0001__x0000__x0000__x0000__x0000__x0000_甲_x0006__x0000__x0000_揭_x0001__x0000__x0016__x0001_ӯ_x0002_Ѐ펀ӯ뇨҇倀Ο_x0001__x0000__x0000__x0000__x0000__x0000__x0000__x0000__x0003__x0000_揭揭揭揭枀Ɓ_x0000__x0000__x0001__x0000__x0000__x0000__x0000__x0000_甲_x0006__x0000__x0000_揭_x0001__x0000__x0016__x0001_ӯ_x0002_Ѐ페ӯ뇰҇倀Ο_x0001__x0000__x0000__x0000__x0000__x0000__x0000__x0000__x0003__x0000_揭揭揭揭枀Ɓ_x0000__x0000__x0001__x0000__x0000__x0000__x0000__x0000_甲_x0006__x0000__x0000_揭_x0001__x0000__x0016__x0001_ӯ_x0002_Ѐ펰ӯ뇸҇倀Ο_x0001__x0000__x0000__x0000__x0000__x0000__x0000__x0000__x0003__x0000_揭揭揭揭枀Ɓ_x0000__x0000__x0001__x0000__x0000__x0000__x0000__x0000_甲_x0006__x0000__x0000_揭_x0001__x0000__x0016__x0001_ӯ_x0002_Ѐ폈ӯ눀҇倀Ο_x0001__x0000__x0000__x0000__x0000__x0000__x0000__x0000__x0003__x0000_揭揭揭揭枀Ɓ_x0000__x0000__x0001__x0000__x0000__x0000__x0000__x0000_甲_x0006__x0000__x0000_揭_x0001__x0000__x0016__x0001_ӯ_x0002_Ѐ폠ӯ눈҇倀Ο_x0001__x0000__x0000__x0000__x0000__x0000__x0000__x0000__x0003__x0000_揭揭揭揭枀Ɓ_x0000__x0000__x0001__x0000__x0000__x0000__x0000__x0000_甲_x0006__x0000__x0000_揭_x0001__x0000__x0016__x0001_ӯ_x0002_Ѐ퐀ӯ눐҇倀Ο_x0001__x0000__x0000__x0000__x0000__x0000__x0000__x0000__x0003__x0000_揭揭揭揭枀Ɓ_x0000__x0000__x0001__x0000__x0000__x0000__x0000__x0000_甲_x0006__x0000__x0000_揭_x0001__x0000__x0016__x0001_ӯ_x0002_Ѐ퐘ӯ눘҇倀Ο_x0001__x0000__x0000__x0000__x0000__x0000__x0000__x0000__x0003__x0000_揭揭揭揭枀Ɓ_x0000__x0000__x0001__x0000__x0000__x0000__x0000__x0000_甲_x0006__x0000__x0000_揭_x0001__x0000__x0016__x0001_ӯ_x0002_Ѐ퐰ӯ눠҇倀Ο_x0001__x0000__x0000__x0000__x0000__x0000__x0000__x0000__x0003__x0000_揭揭揭揭枀Ɓ_x0000__x0000__x0001__x0000__x0000__x0000__x0000__x0000_甲_x0006__x0000__x0000_揭_x0001__x0000__x0016__x0001_ӯ_x0002_Ѐ푈ӯ눨҇倀Ο_x0001__x0000__x0000__x0000__x0000__x0000__x0000__x0000__x0003__x0000_揭揭揭揭枀Ɓ_x0000__x0000__x0001__x0000__x0000__x0000__x0000__x0000_甲_x0006__x0000__x0000_揭_x0001__x0000__x0016__x0001_ӯ_x0002_Ѐ푠ӯ눰҇倀Ο_x0001__x0000__x0000__x0000__x0000__x0000__x0000__x0000__x0003__x0000_揭揭揭揭枀Ɓ_x0000__x0000__x0001__x0000__x0000__x0000__x0000__x0000_甲_x0006__x0000__x0000_揭_x0001__x0000__x0016__x0001_ӯ_x0002_Ѐ풀ӯ눸҇倀Ο_x0001__x0000__x0000__x0000__x0000__x0000__x0000__x0000__x0003__x0000_揭揭揭揭枀Ɓ_x0000__x0000__x0001__x0000__x0000__x0000__x0000__x0000_甲_x0006__x0000__x0000_揭_x0001__x0000__x0016__x0001_ӯ_x0002_Ѐ풘ӯ뉀҇倀Ο_x0001__x0000__x0000__x0000__x0000__x0000__x0000__x0000__x0003__x0000_揭揭揭揭枀Ɓ_x0000__x0000__x0001__x0000__x0000__x0000__x0000__x0000_甲_x0006__x0000__x0000_揭_x0001__x0000__x0016__x0001_ӯ_x0002_Ѐ풰ӯ뉈҇倀Ο_x0001__x0000__x0000__x0000__x0000__x0000__x0000__x0000__x0003__x0000_揭揭揭揭枀Ɓ_x0000__x0000__x0001__x0000__x0000__x0000__x0000__x0000_甲_x0006__x0000__x0000_揭_x0001__x0000__x0016__x0001_ӯ_x0002_Ѐ퓈ӯ뉐҇倀Ο_x0001__x0000__x0000__x0000__x0000__x0000__x0000__x0000__x0003__x0000_揭揭揭揭枀Ɓ_x0000__x0000__x0001__x0000__x0000__x0000__x0000__x0000_甲_x0006__x0000__x0000_揭_x0001__x0000__x0016__x0001_ӯ_x0002_Ѐ퓠ӯ뉘҇倀Ο_x0001__x0000__x0000__x0000__x0000__x0000__x0000__x0000__x0003__x0000_揭揭揭揭枀Ɓ_x0000__x0000__x0001__x0000__x0000__x0000__x0000__x0000_甲_x0006__x0000__x0000_揭_x0001__x0000__x0016__x0001_ӯ_x0002_Ѐ픀ӯ뉠҇倀Ο_x0001__x0000__x0000__x0000__x0000__x0000__x0000__x0000__x0003__x0000_揭揭揭揭枀Ɓ_x0000__x0000__x0001__x0000__x0000__x0000__x0000__x0000_甲_x0006__x0000__x0000_揭_x0001__x0000__x0016__x0001_ӯ_x0001_Ё◠͠_x0001__x0000_⤐͵_x0001__x0000__x0000__x0000__x0000__x0000__x0000__x0000__x0003__x0000_揭揭揭揭枀Ɓ_x0000__x0000__x0001__x0000__x0000__x0000__x0000__x0000_甲_x0006__x0000__x0000_揭_x0001__x0000__x0016__x0001_ӯ_x0001_Ё쾀҇_x0001__x0000_⤐͵_x0001__x0000__x0000__x0000__x0000__x0000__x0000__x0000__x0003__x0000_揭揭揭揭枀Ɓ_x0000__x0000__x0001__x0000__x0000__x0000__x0000__x0000_甲_x0006__x0000_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0001__x0000__x0016__x0001_怒ӯ_x0008_Ѐ燎ӯ뉸҇⤐͵_x0001__x0000__x0000__x0000__x0000__x0000__x0000__x0000__x0003__x0000_揭揭揭揭枀Ɓ_x0000__x0000__x0001__x0000__x0000__x0000__x0000__x0000_甲_x0006__x0000__x0000__x0000__x0000_⓰揱_x0000__x0000__x000E__x0000_ζ_x0000__x0000__x0010__x0000_ζ_x0000__x0000__x0012__x0000_ζ_x0000__x0000__x0013__x0000_뀈·_x0000__x0000__x0017__x0000_ζ_x0000__x0000__x001B__x0000_ζ_x0000__x0000__x001C__x0000_ζ_x0000__x0000__x0000__x0000_⓰揱_x0000__x0000__x000E__x0000_ζ_x0000__x0000__x0010__x0000_ζ_x0000__x0000__x0013__x0000_ζ_x0000__x0000__x0017__x0000_ζ_x0000__x0000__x001B__x0000_ζ_x0000__x0000__x001C__x0000_ζ_x0000__x0000__x0000__x0000__x0000__x0000__x0000__x0000_듐揭_x0001__x0000__x0016__x0001_婢ӯ_x0002_Ѐ혀ӯ늈҇⣀͵_x000B__x0000__x0000__x0000__x0000__x0000__x0000__x0000__x0003__x0000_뒈揭둠揭둄揭돈揭枀Ɓ_x0000__x0000__x0001__x0000__x0000__x0000__x0000__x0000__x0000__x0000_)_x0000_듐揭_x0001__x0000__x0016__x0001_﫠ӯ_x0002_Ѐ_xD9E0_ӯ느҇⣀͵_x000B__x0000__x0000__x0000__x0000__x0000__x0000__x0000__x0003__x0000_뒈揭둠揭둄揭돈揭枀Ɓ_x0000__x0000__x0001__x0000__x0000__x0000__x0000__x0000__x0000__x0000_)_x0000_N䐀_x0015__x0000_쀌ė଀௿ș_x0007__x001E_ᤀ㔈䐀_x0015__x0000_쀌̗⠀଀⧿଀ș_x0007__x001E_ᤀᄈ䐀_x0015__x0000_쀌ᡁᤀ̈∀ăᤀ̈䈀ă_x0000__x0000__x0000__x0000__x0000__x0000__x0000__x0000_N䐀 _x0000_쀌ė଀௿ș_x0007__x001E_ᤀ㔈䐀 _x0000_쀌̗⠀଀⧿଀ș_x0007__x001E_ᤀᄈ䐀 _x0000_쀌ᡁᤀ̈∀ăᤀ̈䈀ă_x0000__x0000__x0000__x0000__x0000__x0000__x0000__x0000_N䐀 _x0000_쀊ė଀௿ș_x0007__x001E_ᤀ㔈䐀 _x0000_쀊̗⠀଀⧿଀ș_x0007__x001E_ᤀᄈ䐀 _x0000_쀊ᡁᤀ̈∀ăᤀ̈䈀ă_x0000__x0000__x0000__x0000__x0000__x0000__x0000__x0000_듐揭_x0001__x0000__x0016__x0001_ﱠӯ_x0004_Ѐ㤀҄늸҇⣀͵_x000B__x0000__x0000__x0000__x0000__x0000__x0000__x0000__x0003__x0000_뒈揭둠揭둄揭돈揭枀Ɓ_x0000__x0000__x0001__x0000__x0000__x0000__x0000__x0000__x0000__x0000_=_x0000_N䐀_x0015__x0000_쀍ė଀௿ș_x0007__x001E_ᤀ㔈䐀_x0015__x0000_쀍̗⠀଀⧿଀ș_x0007__x001E_ᤀᄈ䐀_x0015__x0000_쀍ᡁᤀ̈∀ăᤀ̈䈀ă_x0000__x0000__x0000__x0000__x0000__x0000__x0000__x0000_N䐀_x0015__x0000_쀋ė଀௿ș_x0007__x001E_ᤀ㔈䐀_x0015__x0000_쀋̗⠀଀⧿଀ș_x0007__x001E_ᤀᄈ䐀_x0015__x0000_쀋ᡁᤀ̈∀ăᤀ̈䈀ă_x0000__x0000__x0000__x0000__x0000__x0000__x0000__x0000_N䐀 _x0000_쀍ė଀௿ș_x0007__x001E_ᤀ㔈䐀 _x0000_쀍̗⠀଀⧿଀ș_x0007__x001E_ᤀᄈ䐀 _x0000_쀍ᡁᤀ̈∀ăᤀ̈䈀ă_x0000__x0000__x0000__x0000__x0000__x0000__x0000__x0000_듐揭_x0004__x0000__x0016__x0001_﷠ӯ_x0002_Ѐ宰΋ꀠɀ⺰͵_x000B__x0000__x0002__x0000__x0002__x0000_ꄨɀ_x0003__x0000_뒈揭둠揭둄揭돈揭枀Ɓ_x0000__x0000__x0001__x0000__x0000__x0000__x0000__x0000_ⴕ_x0000__x0001__x0000_揭_x0003__x0000__x0016__x0001_﹀ӯ_x0007_Ёﺠӯ닠҇⤐͵_x000B__x0000__x0000__x0000__x0000__x0000__x0000__x0000__x0003__x0000_揭揭揭揭枀Ɓ䕀͹델҇_x0000__x0000__x0000__x0000__x0000__x0000_&lt;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0008__x0000__x0016__x0001_＀ӯ_x0005_Ё─ɀ_x0001__x0000_⤐͵_x000F__x0000__x0003__x0000__x0004__x0000_֠ƪ_x0013_ᤀ揭揭揭揭枀Ɓ舠Ξ_x0001__x0000__x0000__x0000__x0000__x0000_ⴕ_x0000_ဴ_x0000_듐揭_x0001__x0000__x0016__x0001_｠ӯ_x0002_Ѐ톰͹_x0001__x0000_⣀͵_x0001__x0000__x0000__x0000__x0000__x0000__x0000__x0000_s_x0001_뒈揭둠揭둄揭돈揭枀Ɓ_x0000__x0000__x0001__x0000__x0000__x0000__x0000__x0000_ⴕ_x0000__x0000__x0000__x0000__x0000__x0000__x0000__x0000__x0000__x0000__x0000__x0000__x0000__x0000__x0000__x0000__x0000__x0000__x0000__x0000__x0000__x0000__x0000__x0000__x0000__x0000__x0000__x0000__x0000__x0000__x0000__x0000__x0000__x0000__x0000__x0005_ジュウライ</t>
    </rPh>
    <phoneticPr fontId="23"/>
  </si>
  <si>
    <t>・珪藻綱 Rhizosolenia 属として従来分類されていた種のうち、淡水性の種は Urosolenia 属として扱うことが一般的であるため、本結果もこれに従った。</t>
    <rPh sb="18" eb="19">
      <t>ゾク</t>
    </rPh>
    <rPh sb="22" eb="24">
      <t>ジュウライ</t>
    </rPh>
    <rPh sb="24" eb="26">
      <t>ブンルイ</t>
    </rPh>
    <rPh sb="31" eb="32">
      <t>シュ</t>
    </rPh>
    <rPh sb="36" eb="39">
      <t>タンスイセイ</t>
    </rPh>
    <rPh sb="40" eb="41">
      <t>シュ</t>
    </rPh>
    <rPh sb="54" eb="55">
      <t>ゾク</t>
    </rPh>
    <rPh sb="58" eb="59">
      <t>アツカ</t>
    </rPh>
    <rPh sb="63" eb="66">
      <t>イッパンテキ</t>
    </rPh>
    <rPh sb="72" eb="73">
      <t>ホン</t>
    </rPh>
    <rPh sb="73" eb="75">
      <t>ケッカ</t>
    </rPh>
    <rPh sb="79" eb="80">
      <t>シタガ</t>
    </rPh>
    <phoneticPr fontId="23"/>
  </si>
  <si>
    <t>・緑藻綱 Chodatella 属、Lagerheimia 属、Franceia 属は、針状突起の形態等から区別されるが、本結果では区別せずに Chodatella 属に一括して計数した。</t>
    <rPh sb="1" eb="3">
      <t>リョクソウ</t>
    </rPh>
    <rPh sb="16" eb="17">
      <t>ゾク</t>
    </rPh>
    <rPh sb="30" eb="31">
      <t>ゾク</t>
    </rPh>
    <rPh sb="44" eb="46">
      <t>ハリジョウ</t>
    </rPh>
    <rPh sb="46" eb="48">
      <t>トッキ</t>
    </rPh>
    <rPh sb="49" eb="51">
      <t>ケイタイ</t>
    </rPh>
    <rPh sb="51" eb="52">
      <t>トウ</t>
    </rPh>
    <rPh sb="54" eb="56">
      <t>クベツ</t>
    </rPh>
    <rPh sb="61" eb="62">
      <t>ホン</t>
    </rPh>
    <rPh sb="62" eb="64">
      <t>ケッカ</t>
    </rPh>
    <rPh sb="66" eb="68">
      <t>クベツ</t>
    </rPh>
    <rPh sb="85" eb="87">
      <t>イッカツ</t>
    </rPh>
    <rPh sb="89" eb="91">
      <t>ケイスウ</t>
    </rPh>
    <phoneticPr fontId="23"/>
  </si>
  <si>
    <t>・緑藻綱 Golenkinia 属と Golenkiniopsis 属は、形態から両属を識別することは困難であるため、Golenkinia 属に一括して計数した。</t>
    <rPh sb="1" eb="3">
      <t>リョクソウ</t>
    </rPh>
    <rPh sb="72" eb="74">
      <t>イッカツ</t>
    </rPh>
    <rPh sb="76" eb="78">
      <t>ケイスウ</t>
    </rPh>
    <phoneticPr fontId="23"/>
  </si>
  <si>
    <t>Dictyosphaerium spp.</t>
    <phoneticPr fontId="23"/>
  </si>
  <si>
    <t>Scenedesmus spp.</t>
    <phoneticPr fontId="23"/>
  </si>
  <si>
    <t>Schroederia sp.</t>
    <phoneticPr fontId="23"/>
  </si>
  <si>
    <t>Peridinium spp.</t>
    <phoneticPr fontId="23"/>
  </si>
  <si>
    <t>Ulnaria sp.</t>
    <phoneticPr fontId="23"/>
  </si>
  <si>
    <t>Chlorogonium spp.</t>
    <phoneticPr fontId="23"/>
  </si>
  <si>
    <t>・緑藻綱 Crucigenia 属とCrucigeniella 属は、細胞の分裂様式から区別されるが、分裂様式が不明なものは Crucigenia 属に一括して計数した。</t>
    <rPh sb="1" eb="3">
      <t>リョクソウ</t>
    </rPh>
    <rPh sb="35" eb="37">
      <t>サイボウ</t>
    </rPh>
    <rPh sb="38" eb="40">
      <t>ブンレツ</t>
    </rPh>
    <rPh sb="40" eb="42">
      <t>ヨウシキ</t>
    </rPh>
    <rPh sb="44" eb="46">
      <t>クベツ</t>
    </rPh>
    <rPh sb="51" eb="53">
      <t>ブンレツ</t>
    </rPh>
    <rPh sb="53" eb="55">
      <t>ヨウシキ</t>
    </rPh>
    <rPh sb="56" eb="58">
      <t>フメイ</t>
    </rPh>
    <rPh sb="76" eb="78">
      <t>イッカツ</t>
    </rPh>
    <rPh sb="80" eb="82">
      <t>ケイスウ</t>
    </rPh>
    <phoneticPr fontId="23"/>
  </si>
  <si>
    <t>Tetraedron sp.</t>
    <phoneticPr fontId="23"/>
  </si>
  <si>
    <t>Mallomonas sp.</t>
    <phoneticPr fontId="23"/>
  </si>
  <si>
    <t>HELIOZOA</t>
    <phoneticPr fontId="23"/>
  </si>
  <si>
    <t>・珪藻綱 Pinnularia 属は、類似の属を含めて計数した。</t>
    <rPh sb="16" eb="17">
      <t>ゾク</t>
    </rPh>
    <phoneticPr fontId="23"/>
  </si>
  <si>
    <t>(＋)</t>
    <phoneticPr fontId="23"/>
  </si>
  <si>
    <t>＋</t>
    <phoneticPr fontId="23"/>
  </si>
  <si>
    <t>(5)</t>
    <phoneticPr fontId="23"/>
  </si>
  <si>
    <t>Pseudanabaena spp.</t>
    <phoneticPr fontId="23"/>
  </si>
  <si>
    <t>Gymnodinium sp.</t>
    <phoneticPr fontId="23"/>
  </si>
  <si>
    <t>Fragilaria spp.</t>
    <phoneticPr fontId="23"/>
  </si>
  <si>
    <t>Euglena sp.</t>
    <phoneticPr fontId="23"/>
  </si>
  <si>
    <t>Actinastrum spp.</t>
    <phoneticPr fontId="23"/>
  </si>
  <si>
    <t>Tintinnidium sp.</t>
    <phoneticPr fontId="23"/>
  </si>
  <si>
    <t>（一財）千葉県環境財団　環境企画部　五味真人</t>
    <rPh sb="1" eb="2">
      <t>イチ</t>
    </rPh>
    <rPh sb="12" eb="16">
      <t>カンキョウキカク</t>
    </rPh>
    <rPh sb="16" eb="17">
      <t>ブ</t>
    </rPh>
    <rPh sb="18" eb="20">
      <t>ゴミ</t>
    </rPh>
    <rPh sb="20" eb="22">
      <t>マサト</t>
    </rPh>
    <phoneticPr fontId="2"/>
  </si>
  <si>
    <t>Merismopedia sp.</t>
    <phoneticPr fontId="23"/>
  </si>
  <si>
    <t>(15)</t>
    <phoneticPr fontId="23"/>
  </si>
  <si>
    <t>(10)</t>
    <phoneticPr fontId="23"/>
  </si>
  <si>
    <t>CHROOCOCCALES</t>
    <phoneticPr fontId="23"/>
  </si>
  <si>
    <t>(30)</t>
    <phoneticPr fontId="23"/>
  </si>
  <si>
    <t>Mallomonas spp.</t>
    <phoneticPr fontId="23"/>
  </si>
  <si>
    <t>黄緑藻</t>
  </si>
  <si>
    <t>XANTHOPHYCEAE</t>
  </si>
  <si>
    <t>Aulacoseira granulata</t>
  </si>
  <si>
    <t>Fragilaria sp.</t>
    <phoneticPr fontId="23"/>
  </si>
  <si>
    <t>Coelastrum spp.</t>
    <phoneticPr fontId="23"/>
  </si>
  <si>
    <t>Oocystis sp.</t>
    <phoneticPr fontId="23"/>
  </si>
  <si>
    <t>Tetraedron spp.</t>
    <phoneticPr fontId="23"/>
  </si>
  <si>
    <t>輪形動物</t>
  </si>
  <si>
    <t>輪虫</t>
  </si>
  <si>
    <t>Synchaeta sp.</t>
    <phoneticPr fontId="23"/>
  </si>
  <si>
    <t>EUROTATOREA</t>
  </si>
  <si>
    <t>Aphanocapsa spp.</t>
    <phoneticPr fontId="23"/>
  </si>
  <si>
    <t>(20)</t>
    <phoneticPr fontId="23"/>
  </si>
  <si>
    <t>Merismopedia spp.</t>
    <phoneticPr fontId="23"/>
  </si>
  <si>
    <t>(35)</t>
    <phoneticPr fontId="23"/>
  </si>
  <si>
    <t>(150)</t>
    <phoneticPr fontId="23"/>
  </si>
  <si>
    <t>Synura sp.</t>
    <phoneticPr fontId="23"/>
  </si>
  <si>
    <t>Acanthoceras zachariasi</t>
  </si>
  <si>
    <t>Acanthosphaera sp.</t>
    <phoneticPr fontId="23"/>
  </si>
  <si>
    <t>Ankistrodesmus spp.</t>
    <phoneticPr fontId="23"/>
  </si>
  <si>
    <t>Dichotomococcus sp.</t>
    <phoneticPr fontId="23"/>
  </si>
  <si>
    <t>Gonium sp.</t>
    <phoneticPr fontId="23"/>
  </si>
  <si>
    <t>Pandorina morum</t>
  </si>
  <si>
    <t>Pediastrum boryanum</t>
  </si>
  <si>
    <t>Pediastrum duplex</t>
  </si>
  <si>
    <t>Pediastrum simplex</t>
  </si>
  <si>
    <t>Scenedesmus bicaudatus</t>
  </si>
  <si>
    <t>Schroederia spp.</t>
    <phoneticPr fontId="23"/>
  </si>
  <si>
    <t>Trichocercidae</t>
  </si>
  <si>
    <t>Tintinnidium spp.</t>
    <phoneticPr fontId="23"/>
  </si>
  <si>
    <t>(100)</t>
    <phoneticPr fontId="23"/>
  </si>
  <si>
    <t>Staurosirella berolinensis</t>
  </si>
  <si>
    <t>Phacus sp.</t>
    <phoneticPr fontId="23"/>
  </si>
  <si>
    <t>Actinastrum sp.</t>
    <phoneticPr fontId="23"/>
  </si>
  <si>
    <t>Ankistrodesmus sp.</t>
    <phoneticPr fontId="23"/>
  </si>
  <si>
    <t>Coelastrum sp.</t>
    <phoneticPr fontId="23"/>
  </si>
  <si>
    <t>Golenkinia sp.</t>
    <phoneticPr fontId="23"/>
  </si>
  <si>
    <t>Treubaria spp.</t>
    <phoneticPr fontId="23"/>
  </si>
  <si>
    <t>Brachionus sp.</t>
    <phoneticPr fontId="2"/>
  </si>
  <si>
    <t>Polyarthra spp.</t>
    <phoneticPr fontId="23"/>
  </si>
  <si>
    <t>(25)</t>
    <phoneticPr fontId="23"/>
  </si>
  <si>
    <t>Microcystis aeruginosa</t>
    <phoneticPr fontId="23"/>
  </si>
  <si>
    <t>Pseudanabaena sp.</t>
    <phoneticPr fontId="23"/>
  </si>
  <si>
    <t>Pseudanabaenaceae</t>
    <phoneticPr fontId="23"/>
  </si>
  <si>
    <t>(50)</t>
    <phoneticPr fontId="23"/>
  </si>
  <si>
    <t>ラフィド藻</t>
  </si>
  <si>
    <t>RAPHIDOPHYCEAE</t>
    <phoneticPr fontId="2"/>
  </si>
  <si>
    <t>Cymatopleura solea</t>
  </si>
  <si>
    <t>Surirella sp.</t>
    <phoneticPr fontId="23"/>
  </si>
  <si>
    <t>Chodatella wratislawiensis</t>
  </si>
  <si>
    <t>Chodatella sp.</t>
    <phoneticPr fontId="23"/>
  </si>
  <si>
    <t>Crucigeniella crucifera</t>
  </si>
  <si>
    <t>Eudorina sp.</t>
    <phoneticPr fontId="23"/>
  </si>
  <si>
    <t>Scenedesmus denticulatus</t>
  </si>
  <si>
    <t>Treubaria sp.</t>
    <phoneticPr fontId="23"/>
  </si>
  <si>
    <t>Brachionus spp.</t>
    <phoneticPr fontId="2"/>
  </si>
  <si>
    <t>Polyarthra sp.</t>
    <phoneticPr fontId="23"/>
  </si>
  <si>
    <t>(75)</t>
    <phoneticPr fontId="23"/>
  </si>
  <si>
    <t>(375)</t>
    <phoneticPr fontId="23"/>
  </si>
  <si>
    <t>Crucigenia lauterbornii</t>
    <phoneticPr fontId="23"/>
  </si>
  <si>
    <t>Pediastrum tetras</t>
  </si>
  <si>
    <t>Polyedriopsis spinulosa</t>
  </si>
  <si>
    <t>(125)</t>
    <phoneticPr fontId="23"/>
  </si>
  <si>
    <t>(200)</t>
    <phoneticPr fontId="23"/>
  </si>
  <si>
    <t>Elakatothrix spp.</t>
    <phoneticPr fontId="23"/>
  </si>
  <si>
    <t>Cyanodictyon spp.</t>
    <phoneticPr fontId="23"/>
  </si>
  <si>
    <t>Nostocaceae</t>
    <phoneticPr fontId="23"/>
  </si>
  <si>
    <t>Ulnaria spp.</t>
    <phoneticPr fontId="23"/>
  </si>
  <si>
    <t>Euglena spp.</t>
    <phoneticPr fontId="23"/>
  </si>
  <si>
    <t>Closterium sp.</t>
    <phoneticPr fontId="23"/>
  </si>
  <si>
    <t>Dichotomococcus spp.</t>
    <phoneticPr fontId="23"/>
  </si>
  <si>
    <t>Elakatothrix sp.</t>
    <phoneticPr fontId="23"/>
  </si>
  <si>
    <t>Micractinium sp.</t>
    <phoneticPr fontId="23"/>
  </si>
  <si>
    <t>Filinia sp.</t>
    <phoneticPr fontId="23"/>
  </si>
  <si>
    <t>ｷﾈﾄﾌﾗｸﾞﾐﾉﾌｫｰﾗ</t>
    <phoneticPr fontId="23"/>
  </si>
  <si>
    <t>Coleps sp.</t>
    <phoneticPr fontId="23"/>
  </si>
  <si>
    <t>Coelosphaerium sp.</t>
    <phoneticPr fontId="23"/>
  </si>
  <si>
    <t>Navicula sp.</t>
    <phoneticPr fontId="23"/>
  </si>
  <si>
    <t>Staurastrum sp.</t>
    <phoneticPr fontId="23"/>
  </si>
  <si>
    <t>Asplanchna sp.</t>
    <phoneticPr fontId="2"/>
  </si>
  <si>
    <t>Schizocerca diversicornis</t>
    <phoneticPr fontId="23"/>
  </si>
  <si>
    <t>(250)</t>
    <phoneticPr fontId="23"/>
  </si>
  <si>
    <t>(175)</t>
    <phoneticPr fontId="23"/>
  </si>
  <si>
    <t>(325)</t>
    <phoneticPr fontId="23"/>
  </si>
  <si>
    <t>Crucigenia tetrapedia</t>
    <phoneticPr fontId="23"/>
  </si>
  <si>
    <t>(45)</t>
    <phoneticPr fontId="23"/>
  </si>
  <si>
    <t>Cosmarium sp.</t>
    <phoneticPr fontId="23"/>
  </si>
  <si>
    <t>Tetrastrum heterocanthum</t>
  </si>
  <si>
    <t>葉状根足虫</t>
  </si>
  <si>
    <t>LOBOSEA</t>
  </si>
  <si>
    <t>Aphanocapsa sp.</t>
    <phoneticPr fontId="23"/>
  </si>
  <si>
    <t>(850)</t>
    <phoneticPr fontId="23"/>
  </si>
  <si>
    <t>Lobomonas sp.</t>
    <phoneticPr fontId="23"/>
  </si>
  <si>
    <t>Pinnularia sp.</t>
    <phoneticPr fontId="23"/>
  </si>
  <si>
    <t>Oocystis spp.</t>
    <phoneticPr fontId="23"/>
  </si>
  <si>
    <t>Bacillaria paxillifer</t>
  </si>
  <si>
    <t>Peridinium sp.</t>
    <phoneticPr fontId="23"/>
  </si>
  <si>
    <t>Dictyosphaerium sp.</t>
    <phoneticPr fontId="23"/>
  </si>
  <si>
    <t>Monoraphidium sp.</t>
    <phoneticPr fontId="23"/>
  </si>
  <si>
    <t>Dinobryon sp.</t>
    <phoneticPr fontId="23"/>
  </si>
  <si>
    <t>Collothecidae</t>
    <phoneticPr fontId="23"/>
  </si>
  <si>
    <t>Chlorogonium sp.</t>
    <phoneticPr fontId="23"/>
  </si>
  <si>
    <t>Collotheca sp.</t>
    <phoneticPr fontId="23"/>
  </si>
  <si>
    <t>2023.4.4</t>
    <phoneticPr fontId="23"/>
  </si>
  <si>
    <t>Mougeotia sp.</t>
    <phoneticPr fontId="23"/>
  </si>
  <si>
    <t>Fragilaria crotonensis</t>
  </si>
  <si>
    <t>(1)</t>
    <phoneticPr fontId="23"/>
  </si>
  <si>
    <t>Aphanizomenon sp.</t>
    <phoneticPr fontId="23"/>
  </si>
  <si>
    <t>2023.4.18</t>
    <phoneticPr fontId="23"/>
  </si>
  <si>
    <t>2023.5.12</t>
    <phoneticPr fontId="23"/>
  </si>
  <si>
    <t>CRUSTACEA</t>
  </si>
  <si>
    <t>甲殻</t>
  </si>
  <si>
    <t>節足動物</t>
  </si>
  <si>
    <t>2023.5.26</t>
    <phoneticPr fontId="23"/>
  </si>
  <si>
    <t>2023.6.15</t>
    <phoneticPr fontId="23"/>
  </si>
  <si>
    <t>Gonium spp.</t>
    <phoneticPr fontId="23"/>
  </si>
  <si>
    <t>Gymnodinium spp.</t>
    <phoneticPr fontId="23"/>
  </si>
  <si>
    <t>2023.6.26</t>
    <phoneticPr fontId="23"/>
  </si>
  <si>
    <t>Ankyra sp.</t>
    <phoneticPr fontId="23"/>
  </si>
  <si>
    <t>2023.7.11</t>
    <phoneticPr fontId="23"/>
  </si>
  <si>
    <t>(300)</t>
    <phoneticPr fontId="23"/>
  </si>
  <si>
    <t>100</t>
    <phoneticPr fontId="23"/>
  </si>
  <si>
    <t>15</t>
    <phoneticPr fontId="23"/>
  </si>
  <si>
    <t>(225)</t>
    <phoneticPr fontId="23"/>
  </si>
  <si>
    <t>2023.7.25</t>
    <phoneticPr fontId="23"/>
  </si>
  <si>
    <t>Pediastrum asymmetricum</t>
  </si>
  <si>
    <t>(400)</t>
    <phoneticPr fontId="23"/>
  </si>
  <si>
    <t>2023.8.9</t>
    <phoneticPr fontId="23"/>
  </si>
  <si>
    <t>Pediastrum biradiatum</t>
    <phoneticPr fontId="23"/>
  </si>
  <si>
    <t>Didymocystis sp.</t>
    <phoneticPr fontId="23"/>
  </si>
  <si>
    <t>Microcystis wesenbergii</t>
  </si>
  <si>
    <t>150</t>
    <phoneticPr fontId="23"/>
  </si>
  <si>
    <t>2023.8.25</t>
    <phoneticPr fontId="23"/>
  </si>
  <si>
    <t>(1100)</t>
    <phoneticPr fontId="23"/>
  </si>
  <si>
    <t>(500)</t>
    <phoneticPr fontId="23"/>
  </si>
  <si>
    <t>2023.9.15</t>
    <phoneticPr fontId="23"/>
  </si>
  <si>
    <t>2023.9.26</t>
    <phoneticPr fontId="23"/>
  </si>
  <si>
    <t>25</t>
    <phoneticPr fontId="23"/>
  </si>
  <si>
    <t>2023.10.11</t>
    <phoneticPr fontId="23"/>
  </si>
  <si>
    <t>Ulothrix sp.</t>
    <phoneticPr fontId="23"/>
  </si>
  <si>
    <t>Cyanodictyon sp.</t>
    <phoneticPr fontId="23"/>
  </si>
  <si>
    <t>2023.10.26</t>
    <phoneticPr fontId="23"/>
  </si>
  <si>
    <t>2023.11.15</t>
    <phoneticPr fontId="23"/>
  </si>
  <si>
    <t>2023.11.21</t>
    <phoneticPr fontId="23"/>
  </si>
  <si>
    <t>2023.12.21</t>
    <phoneticPr fontId="23"/>
  </si>
  <si>
    <t>2023.12.5</t>
    <phoneticPr fontId="23"/>
  </si>
  <si>
    <t>Crucigeniella sp.</t>
    <phoneticPr fontId="23"/>
  </si>
  <si>
    <t>2024.1.9</t>
    <phoneticPr fontId="23"/>
  </si>
  <si>
    <t>2024.1.23</t>
    <phoneticPr fontId="23"/>
  </si>
  <si>
    <t>Dinobryon spp.</t>
    <phoneticPr fontId="23"/>
  </si>
  <si>
    <t>2024.2.8</t>
    <phoneticPr fontId="23"/>
  </si>
  <si>
    <t>2024.2.19</t>
    <phoneticPr fontId="23"/>
  </si>
  <si>
    <t>2024.3.4</t>
    <phoneticPr fontId="23"/>
  </si>
  <si>
    <t>2024.3.11</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</si>
</sst>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9"/>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diagonal/>
    </border>
  </borders>
  <cellStyleXfs count="4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22" fillId="4" borderId="0" applyNumberFormat="0" applyBorder="0" applyAlignment="0" applyProtection="0">
      <alignment vertical="center"/>
    </xf>
    <xf numFmtId="0" fontId="1" fillId="0" borderId="0"/>
  </cellStyleXfs>
  <cellXfs count="133">
    <xf numFmtId="0" fontId="0" fillId="0" borderId="0" xfId="0"/>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vertical="center"/>
    </xf>
    <xf numFmtId="0" fontId="0" fillId="0" borderId="0" xfId="0"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14" xfId="0" applyBorder="1" applyAlignment="1">
      <alignment horizontal="right" vertical="center"/>
    </xf>
    <xf numFmtId="0" fontId="0" fillId="0" borderId="20" xfId="0" applyBorder="1" applyAlignment="1">
      <alignment horizontal="righ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center" vertical="center"/>
    </xf>
    <xf numFmtId="0" fontId="0" fillId="0" borderId="23" xfId="0" applyBorder="1" applyAlignment="1">
      <alignment horizontal="distributed" vertical="center"/>
    </xf>
    <xf numFmtId="0" fontId="0" fillId="0" borderId="38" xfId="0" applyBorder="1" applyAlignment="1">
      <alignment horizontal="distributed" vertical="center" justifyLastLine="1"/>
    </xf>
    <xf numFmtId="0" fontId="0" fillId="0" borderId="39"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33"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14" xfId="0" applyBorder="1" applyAlignment="1">
      <alignment vertical="center"/>
    </xf>
    <xf numFmtId="0" fontId="0" fillId="0" borderId="41" xfId="0" applyBorder="1" applyAlignment="1">
      <alignment vertical="center"/>
    </xf>
    <xf numFmtId="0" fontId="0" fillId="0" borderId="41" xfId="0" applyBorder="1" applyAlignment="1">
      <alignment horizontal="distributed" vertical="center" justifyLastLine="1"/>
    </xf>
    <xf numFmtId="0" fontId="0" fillId="0" borderId="42" xfId="0" applyBorder="1" applyAlignment="1">
      <alignment vertical="center"/>
    </xf>
    <xf numFmtId="0" fontId="0" fillId="0" borderId="27" xfId="0" applyBorder="1" applyAlignment="1">
      <alignment horizontal="center" vertical="center"/>
    </xf>
    <xf numFmtId="0" fontId="0" fillId="0" borderId="15" xfId="0" applyBorder="1" applyAlignment="1">
      <alignment horizontal="distributed" vertical="center"/>
    </xf>
    <xf numFmtId="0" fontId="0" fillId="0" borderId="43" xfId="0" applyBorder="1" applyAlignme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vertical="center"/>
    </xf>
    <xf numFmtId="0" fontId="0" fillId="0" borderId="39" xfId="0" applyBorder="1" applyAlignment="1">
      <alignment vertical="center"/>
    </xf>
    <xf numFmtId="0" fontId="0" fillId="0" borderId="0" xfId="0" applyAlignment="1">
      <alignment horizontal="distributed" vertical="center"/>
    </xf>
    <xf numFmtId="0" fontId="0" fillId="0" borderId="26" xfId="0"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25" xfId="0" applyFont="1" applyBorder="1" applyAlignment="1">
      <alignment vertical="center"/>
    </xf>
    <xf numFmtId="0" fontId="0" fillId="0" borderId="0" xfId="0" applyAlignment="1">
      <alignment horizontal="right"/>
    </xf>
    <xf numFmtId="0" fontId="0" fillId="0" borderId="0" xfId="0" applyAlignment="1">
      <alignment horizontal="center"/>
    </xf>
    <xf numFmtId="49" fontId="0" fillId="0" borderId="41" xfId="0" applyNumberFormat="1" applyBorder="1" applyAlignment="1">
      <alignment horizontal="right" vertical="center"/>
    </xf>
    <xf numFmtId="49" fontId="0" fillId="0" borderId="46" xfId="0" applyNumberFormat="1" applyBorder="1" applyAlignment="1">
      <alignment horizontal="right" vertical="center"/>
    </xf>
    <xf numFmtId="0" fontId="0" fillId="0" borderId="41" xfId="0"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center" vertical="center"/>
    </xf>
    <xf numFmtId="0" fontId="0" fillId="0" borderId="47" xfId="0" applyBorder="1" applyAlignment="1">
      <alignment horizontal="distributed" vertical="center" justifyLastLine="1"/>
    </xf>
    <xf numFmtId="0" fontId="0" fillId="0" borderId="47" xfId="0" applyBorder="1" applyAlignment="1">
      <alignment vertical="center"/>
    </xf>
    <xf numFmtId="0" fontId="0" fillId="0" borderId="49" xfId="0" applyBorder="1" applyAlignment="1">
      <alignment horizontal="right" vertical="center"/>
    </xf>
    <xf numFmtId="0" fontId="5" fillId="0" borderId="27" xfId="0" applyFont="1" applyBorder="1" applyAlignment="1">
      <alignment vertical="center"/>
    </xf>
    <xf numFmtId="0" fontId="0" fillId="0" borderId="48"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vertical="center"/>
    </xf>
    <xf numFmtId="0" fontId="0" fillId="0" borderId="38" xfId="0" applyBorder="1" applyAlignment="1">
      <alignment horizontal="center" vertical="center"/>
    </xf>
    <xf numFmtId="0" fontId="0" fillId="0" borderId="50" xfId="0" applyBorder="1" applyAlignment="1">
      <alignment vertical="center"/>
    </xf>
    <xf numFmtId="0" fontId="5" fillId="0" borderId="44" xfId="0" applyFont="1" applyBorder="1" applyAlignment="1">
      <alignment vertical="center"/>
    </xf>
    <xf numFmtId="0" fontId="5" fillId="0" borderId="22" xfId="0" applyFont="1" applyBorder="1" applyAlignment="1">
      <alignment vertical="center"/>
    </xf>
    <xf numFmtId="0" fontId="5" fillId="0" borderId="45" xfId="0" applyFont="1" applyBorder="1" applyAlignment="1">
      <alignment vertical="center"/>
    </xf>
    <xf numFmtId="0" fontId="5" fillId="0" borderId="39" xfId="0" applyFont="1" applyBorder="1" applyAlignment="1">
      <alignment vertical="center"/>
    </xf>
    <xf numFmtId="0" fontId="4" fillId="0" borderId="51"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4" fillId="0" borderId="55" xfId="0" applyFont="1" applyBorder="1" applyAlignment="1">
      <alignment vertical="center"/>
    </xf>
    <xf numFmtId="0" fontId="0" fillId="0" borderId="57" xfId="0" applyBorder="1" applyAlignment="1">
      <alignment horizontal="center" vertical="center"/>
    </xf>
    <xf numFmtId="0" fontId="0" fillId="0" borderId="46" xfId="0" applyBorder="1" applyAlignment="1">
      <alignment horizontal="center" vertical="center"/>
    </xf>
    <xf numFmtId="2" fontId="0" fillId="0" borderId="58" xfId="0" applyNumberFormat="1"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vertical="center"/>
    </xf>
    <xf numFmtId="0" fontId="0" fillId="0" borderId="46" xfId="0" applyBorder="1" applyAlignment="1">
      <alignment vertical="center"/>
    </xf>
    <xf numFmtId="0" fontId="0" fillId="0" borderId="59" xfId="0" applyBorder="1" applyAlignment="1">
      <alignment vertical="center"/>
    </xf>
    <xf numFmtId="0" fontId="0" fillId="0" borderId="54" xfId="0" applyBorder="1" applyAlignment="1">
      <alignment vertical="center"/>
    </xf>
    <xf numFmtId="0" fontId="0" fillId="0" borderId="25" xfId="0" applyBorder="1"/>
    <xf numFmtId="0" fontId="0" fillId="0" borderId="55" xfId="0" applyBorder="1"/>
    <xf numFmtId="0" fontId="0" fillId="0" borderId="61" xfId="0" applyBorder="1"/>
    <xf numFmtId="0" fontId="0" fillId="0" borderId="51" xfId="0" applyBorder="1"/>
    <xf numFmtId="0" fontId="0" fillId="0" borderId="62" xfId="0" applyBorder="1"/>
    <xf numFmtId="0" fontId="4" fillId="0" borderId="63" xfId="0" applyFont="1" applyBorder="1" applyAlignment="1">
      <alignment vertical="center"/>
    </xf>
    <xf numFmtId="20" fontId="0" fillId="0" borderId="41" xfId="0" applyNumberFormat="1" applyBorder="1" applyAlignment="1">
      <alignment horizontal="center" vertical="center"/>
    </xf>
    <xf numFmtId="20" fontId="0" fillId="0" borderId="46" xfId="0" applyNumberFormat="1" applyBorder="1" applyAlignment="1">
      <alignment horizontal="center" vertical="center"/>
    </xf>
    <xf numFmtId="2" fontId="0" fillId="0" borderId="41" xfId="0" applyNumberFormat="1" applyBorder="1" applyAlignment="1">
      <alignment horizontal="center" vertical="center"/>
    </xf>
    <xf numFmtId="2" fontId="0" fillId="0" borderId="46" xfId="0" applyNumberFormat="1" applyBorder="1" applyAlignment="1">
      <alignment horizontal="center" vertical="center"/>
    </xf>
    <xf numFmtId="2" fontId="0" fillId="0" borderId="38"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distributed"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6" xfId="0" applyBorder="1" applyAlignment="1">
      <alignment horizontal="right" vertical="center"/>
    </xf>
    <xf numFmtId="0" fontId="1" fillId="0" borderId="0" xfId="43" applyAlignment="1">
      <alignment vertical="center"/>
    </xf>
    <xf numFmtId="0" fontId="0" fillId="0" borderId="40" xfId="0" applyBorder="1"/>
    <xf numFmtId="0" fontId="0" fillId="0" borderId="14" xfId="0" applyBorder="1" applyAlignment="1">
      <alignment horizontal="distributed" vertical="center"/>
    </xf>
    <xf numFmtId="0" fontId="0" fillId="0" borderId="20" xfId="0" applyBorder="1" applyAlignment="1">
      <alignment horizontal="distributed" vertical="center"/>
    </xf>
    <xf numFmtId="0" fontId="0" fillId="0" borderId="11" xfId="0" applyBorder="1" applyAlignment="1">
      <alignment horizontal="distributed" vertical="center"/>
    </xf>
    <xf numFmtId="0" fontId="0" fillId="0" borderId="14" xfId="0" applyBorder="1" applyAlignment="1">
      <alignment vertical="center"/>
    </xf>
    <xf numFmtId="0" fontId="0" fillId="0" borderId="64" xfId="0" applyBorder="1" applyAlignment="1">
      <alignment horizontal="distributed" vertical="center"/>
    </xf>
    <xf numFmtId="0" fontId="0" fillId="0" borderId="45" xfId="0" applyBorder="1" applyAlignment="1">
      <alignment horizontal="distributed" vertical="center" justifyLastLine="1"/>
    </xf>
    <xf numFmtId="0" fontId="0" fillId="0" borderId="18" xfId="0" applyBorder="1" applyAlignment="1">
      <alignment horizontal="distributed" vertical="center" justifyLastLine="1"/>
    </xf>
    <xf numFmtId="0" fontId="3" fillId="0" borderId="65" xfId="0" applyFont="1" applyBorder="1" applyAlignment="1">
      <alignment horizontal="center" vertical="center"/>
    </xf>
    <xf numFmtId="0" fontId="0" fillId="0" borderId="6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6"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distributed" vertical="center"/>
    </xf>
    <xf numFmtId="0" fontId="0" fillId="0" borderId="17" xfId="0"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原本_手賀沼プランクトン同定計数結果Ｈ26 2" xfId="43" xr:uid="{00000000-0005-0000-0000-00002A000000}"/>
    <cellStyle name="良い" xfId="42" builtinId="26" customBuiltin="1"/>
  </cellStyles>
  <dxfs count="24">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s>
  <tableStyles count="0" defaultTableStyle="TableStyleMedium2" defaultPivotStyle="PivotStyleLight16"/>
  <colors>
    <mruColors>
      <color rgb="FF99FF33"/>
      <color rgb="FFFF99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0E224-AB3F-4A6E-AA42-5A681A348E35}">
  <sheetPr>
    <tabColor rgb="FFC00000"/>
  </sheetPr>
  <dimension ref="B1:S95"/>
  <sheetViews>
    <sheetView tabSelected="1" view="pageBreakPreview" zoomScale="75" zoomScaleNormal="75" zoomScaleSheetLayoutView="75" workbookViewId="0">
      <selection activeCell="H17" sqref="H1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239</v>
      </c>
      <c r="L5" s="89" t="str">
        <f>K5</f>
        <v>2023.4.4</v>
      </c>
    </row>
    <row r="6" spans="2:19" ht="18" customHeight="1" x14ac:dyDescent="0.15">
      <c r="B6" s="4"/>
      <c r="C6" s="37"/>
      <c r="D6" s="116" t="s">
        <v>3</v>
      </c>
      <c r="E6" s="116"/>
      <c r="F6" s="116"/>
      <c r="G6" s="116"/>
      <c r="H6" s="37"/>
      <c r="I6" s="37"/>
      <c r="J6" s="5"/>
      <c r="K6" s="103">
        <v>0.60416666666666663</v>
      </c>
      <c r="L6" s="104">
        <v>0.58333333333333337</v>
      </c>
    </row>
    <row r="7" spans="2:19" ht="18" customHeight="1" x14ac:dyDescent="0.15">
      <c r="B7" s="4"/>
      <c r="C7" s="37"/>
      <c r="D7" s="116" t="s">
        <v>4</v>
      </c>
      <c r="E7" s="119"/>
      <c r="F7" s="119"/>
      <c r="G7" s="25" t="s">
        <v>5</v>
      </c>
      <c r="H7" s="37"/>
      <c r="I7" s="37"/>
      <c r="J7" s="5"/>
      <c r="K7" s="105">
        <v>2.39</v>
      </c>
      <c r="L7" s="106">
        <v>1.96</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123</v>
      </c>
      <c r="G11" s="37"/>
      <c r="H11" s="37"/>
      <c r="I11" s="37"/>
      <c r="J11" s="37"/>
      <c r="K11" s="62"/>
      <c r="L11" s="63" t="s">
        <v>198</v>
      </c>
      <c r="N11" s="60" t="s">
        <v>15</v>
      </c>
      <c r="O11">
        <f>K11</f>
        <v>0</v>
      </c>
      <c r="P11" t="str">
        <f>L11</f>
        <v>(125)</v>
      </c>
      <c r="Q11" t="e">
        <f>#REF!</f>
        <v>#REF!</v>
      </c>
      <c r="R11">
        <f t="shared" ref="R11:S13" si="0">IF(K11="＋",0,IF(K11="(＋)",0,ABS(K11)))</f>
        <v>0</v>
      </c>
      <c r="S11">
        <f t="shared" si="0"/>
        <v>125</v>
      </c>
    </row>
    <row r="12" spans="2:19" ht="14.25" customHeight="1" x14ac:dyDescent="0.15">
      <c r="B12" s="30">
        <f t="shared" ref="B12:B49" si="1">B11+1</f>
        <v>2</v>
      </c>
      <c r="C12" s="33"/>
      <c r="D12" s="34"/>
      <c r="E12" s="37"/>
      <c r="F12" s="37" t="s">
        <v>133</v>
      </c>
      <c r="G12" s="37"/>
      <c r="H12" s="37"/>
      <c r="I12" s="37"/>
      <c r="J12" s="37"/>
      <c r="K12" s="62"/>
      <c r="L12" s="63" t="s">
        <v>176</v>
      </c>
      <c r="N12" t="s">
        <v>14</v>
      </c>
      <c r="O12">
        <f>IF(K12="",0,VALUE(MID(K12,2,LEN(K12)-2)))</f>
        <v>0</v>
      </c>
      <c r="P12">
        <f>IF(L12="",0,VALUE(MID(L12,2,LEN(L12)-2)))</f>
        <v>25</v>
      </c>
      <c r="Q12" t="e">
        <f>IF(#REF!="",0,VALUE(MID(#REF!,2,LEN(#REF!)-2)))</f>
        <v>#REF!</v>
      </c>
      <c r="R12">
        <f t="shared" si="0"/>
        <v>0</v>
      </c>
      <c r="S12">
        <f t="shared" si="0"/>
        <v>25</v>
      </c>
    </row>
    <row r="13" spans="2:19" ht="14.25" customHeight="1" x14ac:dyDescent="0.15">
      <c r="B13" s="30">
        <f t="shared" si="1"/>
        <v>3</v>
      </c>
      <c r="C13" s="33"/>
      <c r="D13" s="34"/>
      <c r="E13" s="37"/>
      <c r="F13" s="37" t="s">
        <v>92</v>
      </c>
      <c r="G13" s="37"/>
      <c r="H13" s="37"/>
      <c r="I13" s="37"/>
      <c r="J13" s="37"/>
      <c r="K13" s="62" t="s">
        <v>180</v>
      </c>
      <c r="L13" s="63" t="s">
        <v>166</v>
      </c>
      <c r="N13" t="s">
        <v>14</v>
      </c>
      <c r="O13" t="e">
        <f>IF(#REF!="",0,VALUE(MID(#REF!,2,LEN(#REF!)-2)))</f>
        <v>#REF!</v>
      </c>
      <c r="P13">
        <f>IF(L13="",0,VALUE(MID(L13,2,LEN(L13)-2)))</f>
        <v>100</v>
      </c>
      <c r="Q13" t="e">
        <f>IF(#REF!="",0,VALUE(MID(#REF!,2,LEN(#REF!)-2)))</f>
        <v>#REF!</v>
      </c>
      <c r="R13">
        <f t="shared" si="0"/>
        <v>50</v>
      </c>
      <c r="S13">
        <f t="shared" si="0"/>
        <v>100</v>
      </c>
    </row>
    <row r="14" spans="2:19" ht="14.25" customHeight="1" x14ac:dyDescent="0.15">
      <c r="B14" s="30">
        <f t="shared" si="1"/>
        <v>4</v>
      </c>
      <c r="C14" s="32" t="s">
        <v>23</v>
      </c>
      <c r="D14" s="32" t="s">
        <v>24</v>
      </c>
      <c r="E14" s="37"/>
      <c r="F14" s="37" t="s">
        <v>91</v>
      </c>
      <c r="G14" s="37"/>
      <c r="H14" s="37"/>
      <c r="I14" s="37"/>
      <c r="J14" s="37"/>
      <c r="K14" s="64">
        <v>400</v>
      </c>
      <c r="L14" s="65">
        <v>850</v>
      </c>
      <c r="S14">
        <f>COUNTA(L11:L13)</f>
        <v>3</v>
      </c>
    </row>
    <row r="15" spans="2:19" ht="14.25" customHeight="1" x14ac:dyDescent="0.15">
      <c r="B15" s="30">
        <f t="shared" si="1"/>
        <v>5</v>
      </c>
      <c r="C15" s="32" t="s">
        <v>25</v>
      </c>
      <c r="D15" s="32" t="s">
        <v>26</v>
      </c>
      <c r="E15" s="37"/>
      <c r="F15" s="37" t="s">
        <v>232</v>
      </c>
      <c r="G15" s="37"/>
      <c r="H15" s="37"/>
      <c r="I15" s="37"/>
      <c r="J15" s="37"/>
      <c r="K15" s="64" t="s">
        <v>121</v>
      </c>
      <c r="L15" s="65"/>
    </row>
    <row r="16" spans="2:19" ht="14.25" customHeight="1" x14ac:dyDescent="0.15">
      <c r="B16" s="30">
        <f t="shared" si="1"/>
        <v>6</v>
      </c>
      <c r="C16" s="32" t="s">
        <v>63</v>
      </c>
      <c r="D16" s="32" t="s">
        <v>16</v>
      </c>
      <c r="E16" s="37"/>
      <c r="F16" s="37" t="s">
        <v>117</v>
      </c>
      <c r="G16" s="37"/>
      <c r="H16" s="37"/>
      <c r="I16" s="37"/>
      <c r="J16" s="37"/>
      <c r="K16" s="64" t="s">
        <v>121</v>
      </c>
      <c r="L16" s="65"/>
    </row>
    <row r="17" spans="2:12" ht="14.25" customHeight="1" x14ac:dyDescent="0.15">
      <c r="B17" s="30">
        <f t="shared" si="1"/>
        <v>7</v>
      </c>
      <c r="C17" s="34"/>
      <c r="D17" s="32" t="s">
        <v>17</v>
      </c>
      <c r="E17" s="37"/>
      <c r="F17" s="37" t="s">
        <v>80</v>
      </c>
      <c r="G17" s="37"/>
      <c r="H17" s="37"/>
      <c r="I17" s="37"/>
      <c r="J17" s="37"/>
      <c r="K17" s="64">
        <v>8</v>
      </c>
      <c r="L17" s="65" t="s">
        <v>121</v>
      </c>
    </row>
    <row r="18" spans="2:12" ht="14.25" customHeight="1" x14ac:dyDescent="0.15">
      <c r="B18" s="30">
        <f t="shared" si="1"/>
        <v>8</v>
      </c>
      <c r="C18" s="34"/>
      <c r="D18" s="34"/>
      <c r="E18" s="37"/>
      <c r="F18" s="37" t="s">
        <v>82</v>
      </c>
      <c r="G18" s="37"/>
      <c r="H18" s="37"/>
      <c r="I18" s="37"/>
      <c r="J18" s="37"/>
      <c r="K18" s="64"/>
      <c r="L18" s="65" t="s">
        <v>121</v>
      </c>
    </row>
    <row r="19" spans="2:12" ht="14.25" customHeight="1" x14ac:dyDescent="0.15">
      <c r="B19" s="30">
        <f t="shared" si="1"/>
        <v>9</v>
      </c>
      <c r="C19" s="34"/>
      <c r="D19" s="34"/>
      <c r="E19" s="37"/>
      <c r="F19" s="37" t="s">
        <v>138</v>
      </c>
      <c r="G19" s="37"/>
      <c r="H19" s="37"/>
      <c r="I19" s="37"/>
      <c r="J19" s="37"/>
      <c r="K19" s="64"/>
      <c r="L19" s="65" t="s">
        <v>121</v>
      </c>
    </row>
    <row r="20" spans="2:12" ht="14.25" customHeight="1" x14ac:dyDescent="0.15">
      <c r="B20" s="30">
        <f t="shared" si="1"/>
        <v>10</v>
      </c>
      <c r="C20" s="34"/>
      <c r="D20" s="34"/>
      <c r="E20" s="37"/>
      <c r="F20" s="37" t="s">
        <v>125</v>
      </c>
      <c r="G20" s="37"/>
      <c r="H20" s="37"/>
      <c r="I20" s="37"/>
      <c r="J20" s="37"/>
      <c r="K20" s="64" t="s">
        <v>121</v>
      </c>
      <c r="L20" s="65">
        <v>50</v>
      </c>
    </row>
    <row r="21" spans="2:12" ht="14.25" customHeight="1" x14ac:dyDescent="0.15">
      <c r="B21" s="30">
        <f t="shared" si="1"/>
        <v>11</v>
      </c>
      <c r="C21" s="34"/>
      <c r="D21" s="34"/>
      <c r="E21" s="37"/>
      <c r="F21" s="37" t="s">
        <v>18</v>
      </c>
      <c r="G21" s="37"/>
      <c r="H21" s="37"/>
      <c r="I21" s="37"/>
      <c r="J21" s="37"/>
      <c r="K21" s="64" t="s">
        <v>121</v>
      </c>
      <c r="L21" s="65"/>
    </row>
    <row r="22" spans="2:12" ht="14.25" customHeight="1" x14ac:dyDescent="0.15">
      <c r="B22" s="30">
        <f t="shared" si="1"/>
        <v>12</v>
      </c>
      <c r="C22" s="34"/>
      <c r="D22" s="34"/>
      <c r="E22" s="37"/>
      <c r="F22" s="37" t="s">
        <v>19</v>
      </c>
      <c r="G22" s="37"/>
      <c r="H22" s="37"/>
      <c r="I22" s="37"/>
      <c r="J22" s="37"/>
      <c r="K22" s="64">
        <v>100</v>
      </c>
      <c r="L22" s="65">
        <v>900</v>
      </c>
    </row>
    <row r="23" spans="2:12" ht="14.25" customHeight="1" x14ac:dyDescent="0.15">
      <c r="B23" s="30">
        <f t="shared" si="1"/>
        <v>13</v>
      </c>
      <c r="C23" s="34"/>
      <c r="D23" s="34"/>
      <c r="E23" s="37"/>
      <c r="F23" s="37" t="s">
        <v>83</v>
      </c>
      <c r="G23" s="37"/>
      <c r="H23" s="37"/>
      <c r="I23" s="37"/>
      <c r="J23" s="37"/>
      <c r="K23" s="64"/>
      <c r="L23" s="65" t="s">
        <v>121</v>
      </c>
    </row>
    <row r="24" spans="2:12" ht="14.25" customHeight="1" x14ac:dyDescent="0.15">
      <c r="B24" s="30">
        <f t="shared" si="1"/>
        <v>14</v>
      </c>
      <c r="C24" s="34"/>
      <c r="D24" s="34"/>
      <c r="E24" s="37"/>
      <c r="F24" s="37" t="s">
        <v>89</v>
      </c>
      <c r="G24" s="37"/>
      <c r="H24" s="37"/>
      <c r="I24" s="37"/>
      <c r="J24" s="37"/>
      <c r="K24" s="64">
        <v>25</v>
      </c>
      <c r="L24" s="65">
        <v>75</v>
      </c>
    </row>
    <row r="25" spans="2:12" ht="14.25" customHeight="1" x14ac:dyDescent="0.15">
      <c r="B25" s="30">
        <f t="shared" si="1"/>
        <v>15</v>
      </c>
      <c r="C25" s="34"/>
      <c r="D25" s="34"/>
      <c r="E25" s="37"/>
      <c r="F25" s="37" t="s">
        <v>64</v>
      </c>
      <c r="G25" s="37"/>
      <c r="H25" s="37"/>
      <c r="I25" s="37"/>
      <c r="J25" s="37"/>
      <c r="K25" s="64">
        <v>46500</v>
      </c>
      <c r="L25" s="65">
        <v>1975</v>
      </c>
    </row>
    <row r="26" spans="2:12" ht="14.25" customHeight="1" x14ac:dyDescent="0.15">
      <c r="B26" s="30">
        <f t="shared" si="1"/>
        <v>16</v>
      </c>
      <c r="C26" s="34"/>
      <c r="D26" s="34"/>
      <c r="E26" s="37"/>
      <c r="F26" s="37" t="s">
        <v>167</v>
      </c>
      <c r="G26" s="37"/>
      <c r="H26" s="37"/>
      <c r="I26" s="37"/>
      <c r="J26" s="37"/>
      <c r="K26" s="64"/>
      <c r="L26" s="65">
        <v>100</v>
      </c>
    </row>
    <row r="27" spans="2:12" ht="14.25" customHeight="1" x14ac:dyDescent="0.15">
      <c r="B27" s="30">
        <f t="shared" si="1"/>
        <v>17</v>
      </c>
      <c r="C27" s="34"/>
      <c r="D27" s="34"/>
      <c r="E27" s="37"/>
      <c r="F27" s="37" t="s">
        <v>93</v>
      </c>
      <c r="G27" s="37"/>
      <c r="H27" s="37"/>
      <c r="I27" s="37"/>
      <c r="J27" s="37"/>
      <c r="K27" s="64">
        <v>125</v>
      </c>
      <c r="L27" s="65">
        <v>575</v>
      </c>
    </row>
    <row r="28" spans="2:12" ht="14.25" customHeight="1" x14ac:dyDescent="0.15">
      <c r="B28" s="30">
        <f t="shared" si="1"/>
        <v>18</v>
      </c>
      <c r="C28" s="34"/>
      <c r="D28" s="34"/>
      <c r="E28" s="37"/>
      <c r="F28" s="37" t="s">
        <v>20</v>
      </c>
      <c r="G28" s="37"/>
      <c r="H28" s="37"/>
      <c r="I28" s="37"/>
      <c r="J28" s="37"/>
      <c r="K28" s="64">
        <v>1625</v>
      </c>
      <c r="L28" s="65">
        <v>8000</v>
      </c>
    </row>
    <row r="29" spans="2:12" ht="14.25" customHeight="1" x14ac:dyDescent="0.15">
      <c r="B29" s="30">
        <f t="shared" si="1"/>
        <v>19</v>
      </c>
      <c r="C29" s="34"/>
      <c r="D29" s="34"/>
      <c r="E29" s="37"/>
      <c r="F29" s="37" t="s">
        <v>21</v>
      </c>
      <c r="G29" s="37"/>
      <c r="H29" s="37"/>
      <c r="I29" s="37"/>
      <c r="J29" s="37"/>
      <c r="K29" s="64">
        <v>1750</v>
      </c>
      <c r="L29" s="65">
        <v>11250</v>
      </c>
    </row>
    <row r="30" spans="2:12" ht="14.25" customHeight="1" x14ac:dyDescent="0.15">
      <c r="B30" s="30">
        <f t="shared" si="1"/>
        <v>20</v>
      </c>
      <c r="C30" s="32" t="s">
        <v>66</v>
      </c>
      <c r="D30" s="32" t="s">
        <v>27</v>
      </c>
      <c r="E30" s="37"/>
      <c r="F30" s="37" t="s">
        <v>127</v>
      </c>
      <c r="G30" s="37"/>
      <c r="H30" s="37"/>
      <c r="I30" s="37"/>
      <c r="J30" s="37"/>
      <c r="K30" s="64" t="s">
        <v>121</v>
      </c>
      <c r="L30" s="65">
        <v>100</v>
      </c>
    </row>
    <row r="31" spans="2:12" ht="14.25" customHeight="1" x14ac:dyDescent="0.15">
      <c r="B31" s="30">
        <f t="shared" si="1"/>
        <v>21</v>
      </c>
      <c r="C31" s="34"/>
      <c r="D31" s="34"/>
      <c r="E31" s="37"/>
      <c r="F31" s="37" t="s">
        <v>114</v>
      </c>
      <c r="G31" s="37"/>
      <c r="H31" s="37"/>
      <c r="I31" s="37"/>
      <c r="J31" s="37"/>
      <c r="K31" s="64">
        <v>25</v>
      </c>
      <c r="L31" s="65">
        <v>175</v>
      </c>
    </row>
    <row r="32" spans="2:12" ht="14.25" customHeight="1" x14ac:dyDescent="0.15">
      <c r="B32" s="30">
        <f t="shared" si="1"/>
        <v>22</v>
      </c>
      <c r="C32" s="34"/>
      <c r="D32" s="34"/>
      <c r="E32" s="37"/>
      <c r="F32" s="37" t="s">
        <v>171</v>
      </c>
      <c r="G32" s="37"/>
      <c r="H32" s="37"/>
      <c r="I32" s="37"/>
      <c r="J32" s="37"/>
      <c r="K32" s="64"/>
      <c r="L32" s="65" t="s">
        <v>121</v>
      </c>
    </row>
    <row r="33" spans="2:12" ht="14.25" customHeight="1" x14ac:dyDescent="0.15">
      <c r="B33" s="30">
        <f t="shared" si="1"/>
        <v>23</v>
      </c>
      <c r="C33" s="34"/>
      <c r="D33" s="34"/>
      <c r="E33" s="37"/>
      <c r="F33" s="37" t="s">
        <v>109</v>
      </c>
      <c r="G33" s="37"/>
      <c r="H33" s="37"/>
      <c r="I33" s="37"/>
      <c r="J33" s="37"/>
      <c r="K33" s="64">
        <v>200</v>
      </c>
      <c r="L33" s="65">
        <v>50</v>
      </c>
    </row>
    <row r="34" spans="2:12" ht="14.25" customHeight="1" x14ac:dyDescent="0.15">
      <c r="B34" s="30">
        <f t="shared" si="1"/>
        <v>24</v>
      </c>
      <c r="C34" s="34"/>
      <c r="D34" s="34"/>
      <c r="E34" s="37"/>
      <c r="F34" s="37" t="s">
        <v>207</v>
      </c>
      <c r="G34" s="37"/>
      <c r="H34" s="37"/>
      <c r="I34" s="37"/>
      <c r="J34" s="37"/>
      <c r="K34" s="64"/>
      <c r="L34" s="65" t="s">
        <v>121</v>
      </c>
    </row>
    <row r="35" spans="2:12" ht="14.25" customHeight="1" x14ac:dyDescent="0.15">
      <c r="B35" s="30">
        <f t="shared" si="1"/>
        <v>25</v>
      </c>
      <c r="C35" s="34"/>
      <c r="D35" s="34"/>
      <c r="E35" s="37"/>
      <c r="F35" s="37" t="s">
        <v>90</v>
      </c>
      <c r="G35" s="37"/>
      <c r="H35" s="37"/>
      <c r="I35" s="37"/>
      <c r="J35" s="37"/>
      <c r="K35" s="64">
        <v>100</v>
      </c>
      <c r="L35" s="65" t="s">
        <v>121</v>
      </c>
    </row>
    <row r="36" spans="2:12" ht="14.25" customHeight="1" x14ac:dyDescent="0.15">
      <c r="B36" s="30">
        <f t="shared" si="1"/>
        <v>26</v>
      </c>
      <c r="C36" s="34"/>
      <c r="D36" s="34"/>
      <c r="E36" s="37"/>
      <c r="F36" s="37" t="s">
        <v>29</v>
      </c>
      <c r="G36" s="37"/>
      <c r="H36" s="37"/>
      <c r="I36" s="37"/>
      <c r="J36" s="37"/>
      <c r="K36" s="64">
        <v>75</v>
      </c>
      <c r="L36" s="65">
        <v>425</v>
      </c>
    </row>
    <row r="37" spans="2:12" ht="14.25" customHeight="1" x14ac:dyDescent="0.15">
      <c r="B37" s="30">
        <f t="shared" si="1"/>
        <v>27</v>
      </c>
      <c r="C37" s="34"/>
      <c r="D37" s="34"/>
      <c r="E37" s="37"/>
      <c r="F37" s="37" t="s">
        <v>70</v>
      </c>
      <c r="G37" s="37"/>
      <c r="H37" s="37"/>
      <c r="I37" s="37"/>
      <c r="J37" s="37"/>
      <c r="K37" s="64">
        <v>200</v>
      </c>
      <c r="L37" s="65" t="s">
        <v>121</v>
      </c>
    </row>
    <row r="38" spans="2:12" ht="14.25" customHeight="1" x14ac:dyDescent="0.15">
      <c r="B38" s="30">
        <f t="shared" si="1"/>
        <v>28</v>
      </c>
      <c r="C38" s="34"/>
      <c r="D38" s="34"/>
      <c r="E38" s="37"/>
      <c r="F38" s="37" t="s">
        <v>110</v>
      </c>
      <c r="G38" s="37"/>
      <c r="H38" s="37"/>
      <c r="I38" s="37"/>
      <c r="J38" s="37"/>
      <c r="K38" s="64">
        <v>150</v>
      </c>
      <c r="L38" s="65">
        <v>300</v>
      </c>
    </row>
    <row r="39" spans="2:12" ht="14.25" customHeight="1" x14ac:dyDescent="0.15">
      <c r="B39" s="30">
        <f t="shared" si="1"/>
        <v>29</v>
      </c>
      <c r="C39" s="34"/>
      <c r="D39" s="34"/>
      <c r="E39" s="37"/>
      <c r="F39" s="37" t="s">
        <v>111</v>
      </c>
      <c r="G39" s="37"/>
      <c r="H39" s="37"/>
      <c r="I39" s="37"/>
      <c r="J39" s="37"/>
      <c r="K39" s="64" t="s">
        <v>121</v>
      </c>
      <c r="L39" s="65"/>
    </row>
    <row r="40" spans="2:12" ht="14.25" customHeight="1" x14ac:dyDescent="0.15">
      <c r="B40" s="30">
        <f t="shared" si="1"/>
        <v>30</v>
      </c>
      <c r="C40" s="34"/>
      <c r="D40" s="34"/>
      <c r="E40" s="37"/>
      <c r="F40" s="37" t="s">
        <v>190</v>
      </c>
      <c r="G40" s="37"/>
      <c r="H40" s="37"/>
      <c r="I40" s="37"/>
      <c r="J40" s="37"/>
      <c r="K40" s="64"/>
      <c r="L40" s="65">
        <v>25</v>
      </c>
    </row>
    <row r="41" spans="2:12" ht="14.25" customHeight="1" x14ac:dyDescent="0.15">
      <c r="B41" s="30">
        <f t="shared" si="1"/>
        <v>31</v>
      </c>
      <c r="C41" s="34"/>
      <c r="D41" s="34"/>
      <c r="E41" s="37"/>
      <c r="F41" s="37" t="s">
        <v>31</v>
      </c>
      <c r="G41" s="37"/>
      <c r="H41" s="37"/>
      <c r="I41" s="37"/>
      <c r="J41" s="37"/>
      <c r="K41" s="64">
        <v>200</v>
      </c>
      <c r="L41" s="65">
        <v>425</v>
      </c>
    </row>
    <row r="42" spans="2:12" ht="14.25" customHeight="1" x14ac:dyDescent="0.15">
      <c r="B42" s="30">
        <f t="shared" si="1"/>
        <v>32</v>
      </c>
      <c r="C42" s="32" t="s">
        <v>143</v>
      </c>
      <c r="D42" s="32" t="s">
        <v>144</v>
      </c>
      <c r="E42" s="37"/>
      <c r="F42" s="37" t="s">
        <v>238</v>
      </c>
      <c r="G42" s="37"/>
      <c r="H42" s="37"/>
      <c r="I42" s="37"/>
      <c r="J42" s="37"/>
      <c r="K42" s="64"/>
      <c r="L42" s="65" t="s">
        <v>121</v>
      </c>
    </row>
    <row r="43" spans="2:12" ht="14.25" customHeight="1" x14ac:dyDescent="0.15">
      <c r="B43" s="30">
        <f t="shared" si="1"/>
        <v>33</v>
      </c>
      <c r="C43" s="32" t="s">
        <v>32</v>
      </c>
      <c r="D43" s="32" t="s">
        <v>85</v>
      </c>
      <c r="E43" s="37"/>
      <c r="F43" s="37" t="s">
        <v>84</v>
      </c>
      <c r="G43" s="37"/>
      <c r="H43" s="37"/>
      <c r="I43" s="37"/>
      <c r="J43" s="37"/>
      <c r="K43" s="64">
        <v>1</v>
      </c>
      <c r="L43" s="65">
        <v>2</v>
      </c>
    </row>
    <row r="44" spans="2:12" ht="14.25" customHeight="1" x14ac:dyDescent="0.15">
      <c r="B44" s="30">
        <f t="shared" si="1"/>
        <v>34</v>
      </c>
      <c r="C44" s="34"/>
      <c r="D44" s="32" t="s">
        <v>33</v>
      </c>
      <c r="E44" s="37"/>
      <c r="F44" s="37" t="s">
        <v>165</v>
      </c>
      <c r="G44" s="37"/>
      <c r="H44" s="37"/>
      <c r="I44" s="37"/>
      <c r="J44" s="37"/>
      <c r="K44" s="64" t="s">
        <v>121</v>
      </c>
      <c r="L44" s="65" t="s">
        <v>121</v>
      </c>
    </row>
    <row r="45" spans="2:12" ht="14.25" customHeight="1" x14ac:dyDescent="0.15">
      <c r="B45" s="30">
        <f t="shared" si="1"/>
        <v>35</v>
      </c>
      <c r="C45" s="34"/>
      <c r="D45" s="35"/>
      <c r="E45" s="37"/>
      <c r="F45" s="37" t="s">
        <v>34</v>
      </c>
      <c r="G45" s="37"/>
      <c r="H45" s="37"/>
      <c r="I45" s="37"/>
      <c r="J45" s="37"/>
      <c r="K45" s="64">
        <v>25</v>
      </c>
      <c r="L45" s="65">
        <v>50</v>
      </c>
    </row>
    <row r="46" spans="2:12" ht="14.25" customHeight="1" x14ac:dyDescent="0.15">
      <c r="B46" s="30">
        <f t="shared" si="1"/>
        <v>36</v>
      </c>
      <c r="C46" s="35"/>
      <c r="D46" s="39" t="s">
        <v>35</v>
      </c>
      <c r="E46" s="37"/>
      <c r="F46" s="37" t="s">
        <v>36</v>
      </c>
      <c r="G46" s="37"/>
      <c r="H46" s="37"/>
      <c r="I46" s="37"/>
      <c r="J46" s="37"/>
      <c r="K46" s="64" t="s">
        <v>121</v>
      </c>
      <c r="L46" s="65" t="s">
        <v>121</v>
      </c>
    </row>
    <row r="47" spans="2:12" ht="14.25" customHeight="1" x14ac:dyDescent="0.15">
      <c r="B47" s="30">
        <f t="shared" si="1"/>
        <v>37</v>
      </c>
      <c r="C47" s="121" t="s">
        <v>38</v>
      </c>
      <c r="D47" s="122"/>
      <c r="E47" s="37"/>
      <c r="F47" s="37" t="s">
        <v>39</v>
      </c>
      <c r="G47" s="37"/>
      <c r="H47" s="37"/>
      <c r="I47" s="37"/>
      <c r="J47" s="37"/>
      <c r="K47" s="64">
        <v>75</v>
      </c>
      <c r="L47" s="65">
        <v>300</v>
      </c>
    </row>
    <row r="48" spans="2:12" ht="14.25" customHeight="1" x14ac:dyDescent="0.15">
      <c r="B48" s="30">
        <f t="shared" si="1"/>
        <v>38</v>
      </c>
      <c r="C48" s="33"/>
      <c r="D48" s="36"/>
      <c r="E48" s="37"/>
      <c r="F48" s="37" t="s">
        <v>40</v>
      </c>
      <c r="G48" s="37"/>
      <c r="H48" s="37"/>
      <c r="I48" s="37"/>
      <c r="J48" s="37"/>
      <c r="K48" s="64">
        <v>75</v>
      </c>
      <c r="L48" s="65">
        <v>150</v>
      </c>
    </row>
    <row r="49" spans="2:19" ht="14.25" customHeight="1" thickBot="1" x14ac:dyDescent="0.2">
      <c r="B49" s="30">
        <f t="shared" si="1"/>
        <v>39</v>
      </c>
      <c r="C49" s="33"/>
      <c r="D49" s="36"/>
      <c r="E49" s="37"/>
      <c r="F49" s="37" t="s">
        <v>74</v>
      </c>
      <c r="G49" s="37"/>
      <c r="H49" s="37"/>
      <c r="I49" s="37"/>
      <c r="J49" s="37"/>
      <c r="K49" s="64">
        <v>50</v>
      </c>
      <c r="L49" s="69">
        <v>200</v>
      </c>
    </row>
    <row r="50" spans="2:19" ht="19.899999999999999" customHeight="1" thickTop="1" x14ac:dyDescent="0.15">
      <c r="B50" s="123" t="s">
        <v>79</v>
      </c>
      <c r="C50" s="124"/>
      <c r="D50" s="124"/>
      <c r="E50" s="124"/>
      <c r="F50" s="124"/>
      <c r="G50" s="124"/>
      <c r="H50" s="124"/>
      <c r="I50" s="124"/>
      <c r="J50" s="29"/>
      <c r="K50" s="76">
        <f>SUM(K51:K59)</f>
        <v>51759</v>
      </c>
      <c r="L50" s="93">
        <f>SUM(L51:L59)</f>
        <v>26227</v>
      </c>
    </row>
    <row r="51" spans="2:19" ht="13.9" customHeight="1" x14ac:dyDescent="0.15">
      <c r="B51" s="125" t="s">
        <v>42</v>
      </c>
      <c r="C51" s="126"/>
      <c r="D51" s="127"/>
      <c r="E51" s="41"/>
      <c r="F51" s="15"/>
      <c r="G51" s="116" t="s">
        <v>13</v>
      </c>
      <c r="H51" s="116"/>
      <c r="I51" s="15"/>
      <c r="J51" s="16"/>
      <c r="K51" s="38">
        <f>SUM(R$11:R$13)</f>
        <v>50</v>
      </c>
      <c r="L51" s="94">
        <f>SUM(S$11:S$13)</f>
        <v>250</v>
      </c>
    </row>
    <row r="52" spans="2:19" ht="13.9" customHeight="1" x14ac:dyDescent="0.15">
      <c r="B52" s="17"/>
      <c r="C52" s="18"/>
      <c r="D52" s="19"/>
      <c r="E52" s="20"/>
      <c r="F52" s="37"/>
      <c r="G52" s="116" t="s">
        <v>67</v>
      </c>
      <c r="H52" s="116"/>
      <c r="I52" s="110"/>
      <c r="J52" s="42"/>
      <c r="K52" s="38">
        <f>SUM(K$14)</f>
        <v>400</v>
      </c>
      <c r="L52" s="94">
        <f>SUM(L$14)</f>
        <v>850</v>
      </c>
    </row>
    <row r="53" spans="2:19" ht="13.9" customHeight="1" x14ac:dyDescent="0.15">
      <c r="B53" s="17"/>
      <c r="C53" s="18"/>
      <c r="D53" s="19"/>
      <c r="E53" s="20"/>
      <c r="F53" s="37"/>
      <c r="G53" s="116" t="s">
        <v>26</v>
      </c>
      <c r="H53" s="116"/>
      <c r="I53" s="15"/>
      <c r="J53" s="16"/>
      <c r="K53" s="38">
        <f>SUM(K$15:K$15)</f>
        <v>0</v>
      </c>
      <c r="L53" s="94">
        <f>SUM(L$15:L$15)</f>
        <v>0</v>
      </c>
    </row>
    <row r="54" spans="2:19" ht="13.9" customHeight="1" x14ac:dyDescent="0.15">
      <c r="B54" s="17"/>
      <c r="C54" s="18"/>
      <c r="D54" s="19"/>
      <c r="E54" s="20"/>
      <c r="F54" s="37"/>
      <c r="G54" s="116" t="s">
        <v>16</v>
      </c>
      <c r="H54" s="116"/>
      <c r="I54" s="15"/>
      <c r="J54" s="16"/>
      <c r="K54" s="38">
        <f>SUM(K$16:K$16)</f>
        <v>0</v>
      </c>
      <c r="L54" s="94">
        <f>SUM(L$16:L$16)</f>
        <v>0</v>
      </c>
    </row>
    <row r="55" spans="2:19" ht="13.9" customHeight="1" x14ac:dyDescent="0.15">
      <c r="B55" s="17"/>
      <c r="C55" s="18"/>
      <c r="D55" s="19"/>
      <c r="E55" s="20"/>
      <c r="F55" s="37"/>
      <c r="G55" s="116" t="s">
        <v>17</v>
      </c>
      <c r="H55" s="116"/>
      <c r="I55" s="15"/>
      <c r="J55" s="16"/>
      <c r="K55" s="38">
        <f>SUM(K$17:K$29)</f>
        <v>50133</v>
      </c>
      <c r="L55" s="94">
        <f>SUM(L$17:L$29)</f>
        <v>22925</v>
      </c>
    </row>
    <row r="56" spans="2:19" ht="13.9" customHeight="1" x14ac:dyDescent="0.15">
      <c r="B56" s="17"/>
      <c r="C56" s="18"/>
      <c r="D56" s="19"/>
      <c r="E56" s="20"/>
      <c r="F56" s="37"/>
      <c r="G56" s="116" t="s">
        <v>65</v>
      </c>
      <c r="H56" s="116"/>
      <c r="I56" s="15"/>
      <c r="J56" s="16"/>
      <c r="K56" s="38">
        <v>0</v>
      </c>
      <c r="L56" s="94">
        <v>0</v>
      </c>
    </row>
    <row r="57" spans="2:19" ht="13.9" customHeight="1" x14ac:dyDescent="0.15">
      <c r="B57" s="17"/>
      <c r="C57" s="18"/>
      <c r="D57" s="19"/>
      <c r="E57" s="20"/>
      <c r="F57" s="37"/>
      <c r="G57" s="116" t="s">
        <v>27</v>
      </c>
      <c r="H57" s="116"/>
      <c r="I57" s="15"/>
      <c r="J57" s="16"/>
      <c r="K57" s="38">
        <f>SUM(K$30:K$41)</f>
        <v>950</v>
      </c>
      <c r="L57" s="94">
        <f>SUM(L$30:L$41)</f>
        <v>1500</v>
      </c>
    </row>
    <row r="58" spans="2:19" ht="13.9" customHeight="1" x14ac:dyDescent="0.15">
      <c r="B58" s="17"/>
      <c r="C58" s="18"/>
      <c r="D58" s="19"/>
      <c r="E58" s="20"/>
      <c r="F58" s="37"/>
      <c r="G58" s="116" t="s">
        <v>73</v>
      </c>
      <c r="H58" s="116"/>
      <c r="I58" s="15"/>
      <c r="J58" s="16"/>
      <c r="K58" s="38">
        <f>SUM(K$47:K$48)</f>
        <v>150</v>
      </c>
      <c r="L58" s="94">
        <f>SUM(L$47:L$48)</f>
        <v>450</v>
      </c>
      <c r="R58">
        <f>COUNTA(K$11:K$49)</f>
        <v>29</v>
      </c>
      <c r="S58">
        <f>COUNTA(L$11:L$49)</f>
        <v>35</v>
      </c>
    </row>
    <row r="59" spans="2:19" ht="13.9" customHeight="1" thickBot="1" x14ac:dyDescent="0.2">
      <c r="B59" s="21"/>
      <c r="C59" s="22"/>
      <c r="D59" s="23"/>
      <c r="E59" s="43"/>
      <c r="F59" s="10"/>
      <c r="G59" s="117" t="s">
        <v>41</v>
      </c>
      <c r="H59" s="117"/>
      <c r="I59" s="44"/>
      <c r="J59" s="45"/>
      <c r="K59" s="40">
        <f>SUM(K$42:K$46,K$49)</f>
        <v>76</v>
      </c>
      <c r="L59" s="95">
        <f>SUM(L$42:L$46,L$49)</f>
        <v>252</v>
      </c>
      <c r="R59">
        <f>SUM(R$11:R$13,K$14:K$49)</f>
        <v>51759</v>
      </c>
      <c r="S59">
        <f>SUM(S$11:S$13,L$14:L$49)</f>
        <v>26227</v>
      </c>
    </row>
    <row r="60" spans="2:19" ht="18" customHeight="1" thickTop="1" x14ac:dyDescent="0.15">
      <c r="B60" s="128" t="s">
        <v>43</v>
      </c>
      <c r="C60" s="129"/>
      <c r="D60" s="130"/>
      <c r="E60" s="51"/>
      <c r="F60" s="111"/>
      <c r="G60" s="131" t="s">
        <v>44</v>
      </c>
      <c r="H60" s="131"/>
      <c r="I60" s="111"/>
      <c r="J60" s="112"/>
      <c r="K60" s="77" t="s">
        <v>45</v>
      </c>
      <c r="L60" s="82"/>
    </row>
    <row r="61" spans="2:19" ht="18" customHeight="1" x14ac:dyDescent="0.15">
      <c r="B61" s="48"/>
      <c r="C61" s="49"/>
      <c r="D61" s="49"/>
      <c r="E61" s="46"/>
      <c r="F61" s="47"/>
      <c r="G61" s="31"/>
      <c r="H61" s="31"/>
      <c r="I61" s="47"/>
      <c r="J61" s="50"/>
      <c r="K61" s="78" t="s">
        <v>46</v>
      </c>
      <c r="L61" s="83"/>
    </row>
    <row r="62" spans="2:19" ht="18" customHeight="1" x14ac:dyDescent="0.15">
      <c r="B62" s="17"/>
      <c r="C62" s="18"/>
      <c r="D62" s="18"/>
      <c r="E62" s="52"/>
      <c r="F62" s="7"/>
      <c r="G62" s="132" t="s">
        <v>47</v>
      </c>
      <c r="H62" s="132"/>
      <c r="I62" s="108"/>
      <c r="J62" s="109"/>
      <c r="K62" s="79" t="s">
        <v>48</v>
      </c>
      <c r="L62" s="84"/>
    </row>
    <row r="63" spans="2:19" ht="18" customHeight="1" x14ac:dyDescent="0.15">
      <c r="B63" s="17"/>
      <c r="C63" s="18"/>
      <c r="D63" s="18"/>
      <c r="E63" s="53"/>
      <c r="F63" s="18"/>
      <c r="G63" s="54"/>
      <c r="H63" s="54"/>
      <c r="I63" s="49"/>
      <c r="J63" s="55"/>
      <c r="K63" s="80" t="s">
        <v>71</v>
      </c>
      <c r="L63" s="85"/>
    </row>
    <row r="64" spans="2:19" ht="18" customHeight="1" x14ac:dyDescent="0.15">
      <c r="B64" s="17"/>
      <c r="C64" s="18"/>
      <c r="D64" s="18"/>
      <c r="E64" s="53"/>
      <c r="F64" s="18"/>
      <c r="G64" s="54"/>
      <c r="H64" s="54"/>
      <c r="I64" s="49"/>
      <c r="J64" s="55"/>
      <c r="K64" s="80" t="s">
        <v>72</v>
      </c>
      <c r="L64" s="85"/>
    </row>
    <row r="65" spans="2:12" ht="18" customHeight="1" x14ac:dyDescent="0.15">
      <c r="B65" s="17"/>
      <c r="C65" s="18"/>
      <c r="D65" s="18"/>
      <c r="E65" s="52"/>
      <c r="F65" s="7"/>
      <c r="G65" s="132" t="s">
        <v>49</v>
      </c>
      <c r="H65" s="132"/>
      <c r="I65" s="108"/>
      <c r="J65" s="109"/>
      <c r="K65" s="79" t="s">
        <v>75</v>
      </c>
      <c r="L65" s="84"/>
    </row>
    <row r="66" spans="2:12" ht="18" customHeight="1" x14ac:dyDescent="0.15">
      <c r="B66" s="17"/>
      <c r="C66" s="18"/>
      <c r="D66" s="18"/>
      <c r="E66" s="53"/>
      <c r="F66" s="18"/>
      <c r="G66" s="54"/>
      <c r="H66" s="54"/>
      <c r="I66" s="49"/>
      <c r="J66" s="55"/>
      <c r="K66" s="80" t="s">
        <v>76</v>
      </c>
      <c r="L66" s="85"/>
    </row>
    <row r="67" spans="2:12" ht="18" customHeight="1" x14ac:dyDescent="0.15">
      <c r="B67" s="17"/>
      <c r="C67" s="18"/>
      <c r="D67" s="18"/>
      <c r="E67" s="53"/>
      <c r="F67" s="18"/>
      <c r="G67" s="54"/>
      <c r="H67" s="54"/>
      <c r="I67" s="49"/>
      <c r="J67" s="55"/>
      <c r="K67" s="80" t="s">
        <v>77</v>
      </c>
      <c r="L67" s="85"/>
    </row>
    <row r="68" spans="2:12" ht="18" customHeight="1" x14ac:dyDescent="0.15">
      <c r="B68" s="17"/>
      <c r="C68" s="18"/>
      <c r="D68" s="18"/>
      <c r="E68" s="12"/>
      <c r="F68" s="13"/>
      <c r="G68" s="31"/>
      <c r="H68" s="31"/>
      <c r="I68" s="47"/>
      <c r="J68" s="50"/>
      <c r="K68" s="80" t="s">
        <v>78</v>
      </c>
      <c r="L68" s="83"/>
    </row>
    <row r="69" spans="2:12" ht="18" customHeight="1" x14ac:dyDescent="0.15">
      <c r="B69" s="24"/>
      <c r="C69" s="13"/>
      <c r="D69" s="13"/>
      <c r="E69" s="20"/>
      <c r="F69" s="37"/>
      <c r="G69" s="116" t="s">
        <v>50</v>
      </c>
      <c r="H69" s="116"/>
      <c r="I69" s="15"/>
      <c r="J69" s="16"/>
      <c r="K69" s="70" t="s">
        <v>129</v>
      </c>
      <c r="L69" s="86"/>
    </row>
    <row r="70" spans="2:12" ht="18" customHeight="1" x14ac:dyDescent="0.15">
      <c r="B70" s="125" t="s">
        <v>51</v>
      </c>
      <c r="C70" s="126"/>
      <c r="D70" s="126"/>
      <c r="E70" s="7"/>
      <c r="F70" s="7"/>
      <c r="G70" s="7"/>
      <c r="H70" s="7"/>
      <c r="I70" s="7"/>
      <c r="J70" s="7"/>
      <c r="K70" s="7"/>
      <c r="L70" s="96"/>
    </row>
    <row r="71" spans="2:12" ht="14.1" customHeight="1" x14ac:dyDescent="0.15">
      <c r="B71" s="56"/>
      <c r="C71" s="57" t="s">
        <v>52</v>
      </c>
      <c r="D71" s="58"/>
      <c r="E71" s="57"/>
      <c r="F71" s="57"/>
      <c r="G71" s="57"/>
      <c r="H71" s="57"/>
      <c r="I71" s="57"/>
      <c r="J71" s="57"/>
      <c r="K71" s="57"/>
      <c r="L71" s="87"/>
    </row>
    <row r="72" spans="2:12" ht="14.1" customHeight="1" x14ac:dyDescent="0.15">
      <c r="B72" s="56"/>
      <c r="C72" s="57" t="s">
        <v>53</v>
      </c>
      <c r="D72" s="58"/>
      <c r="E72" s="57"/>
      <c r="F72" s="57"/>
      <c r="G72" s="57"/>
      <c r="H72" s="57"/>
      <c r="I72" s="57"/>
      <c r="J72" s="57"/>
      <c r="K72" s="57"/>
      <c r="L72" s="87"/>
    </row>
    <row r="73" spans="2:12" ht="14.1" customHeight="1" x14ac:dyDescent="0.15">
      <c r="B73" s="56"/>
      <c r="C73" s="57" t="s">
        <v>54</v>
      </c>
      <c r="D73" s="58"/>
      <c r="E73" s="57"/>
      <c r="F73" s="57"/>
      <c r="G73" s="57"/>
      <c r="H73" s="57"/>
      <c r="I73" s="57"/>
      <c r="J73" s="57"/>
      <c r="K73" s="57"/>
      <c r="L73" s="87"/>
    </row>
    <row r="74" spans="2:12" ht="14.1" customHeight="1" x14ac:dyDescent="0.15">
      <c r="B74" s="56"/>
      <c r="C74" s="57" t="s">
        <v>99</v>
      </c>
      <c r="D74" s="58"/>
      <c r="E74" s="57"/>
      <c r="F74" s="57"/>
      <c r="G74" s="57"/>
      <c r="H74" s="57"/>
      <c r="I74" s="57"/>
      <c r="J74" s="57"/>
      <c r="K74" s="57"/>
      <c r="L74" s="87"/>
    </row>
    <row r="75" spans="2:12" ht="14.1" customHeight="1" x14ac:dyDescent="0.15">
      <c r="B75" s="56"/>
      <c r="C75" s="57" t="s">
        <v>97</v>
      </c>
      <c r="D75" s="58"/>
      <c r="E75" s="57"/>
      <c r="F75" s="57"/>
      <c r="G75" s="57"/>
      <c r="H75" s="57"/>
      <c r="I75" s="57"/>
      <c r="J75" s="57"/>
      <c r="K75" s="57"/>
      <c r="L75" s="87"/>
    </row>
    <row r="76" spans="2:12" ht="14.1" customHeight="1" x14ac:dyDescent="0.15">
      <c r="B76" s="59"/>
      <c r="C76" s="57" t="s">
        <v>100</v>
      </c>
      <c r="D76" s="57"/>
      <c r="E76" s="57"/>
      <c r="F76" s="57"/>
      <c r="G76" s="57"/>
      <c r="H76" s="57"/>
      <c r="I76" s="57"/>
      <c r="J76" s="57"/>
      <c r="K76" s="57"/>
      <c r="L76" s="87"/>
    </row>
    <row r="77" spans="2:12" ht="14.1" customHeight="1" x14ac:dyDescent="0.15">
      <c r="B77" s="59"/>
      <c r="C77" s="57" t="s">
        <v>101</v>
      </c>
      <c r="D77" s="57"/>
      <c r="E77" s="57"/>
      <c r="F77" s="57"/>
      <c r="G77" s="57"/>
      <c r="H77" s="57"/>
      <c r="I77" s="57"/>
      <c r="J77" s="57"/>
      <c r="K77" s="57"/>
      <c r="L77" s="87"/>
    </row>
    <row r="78" spans="2:12" ht="14.1" customHeight="1" x14ac:dyDescent="0.15">
      <c r="B78" s="59"/>
      <c r="C78" s="57" t="s">
        <v>86</v>
      </c>
      <c r="D78" s="57"/>
      <c r="E78" s="57"/>
      <c r="F78" s="57"/>
      <c r="G78" s="57"/>
      <c r="H78" s="57"/>
      <c r="I78" s="57"/>
      <c r="J78" s="57"/>
      <c r="K78" s="57"/>
      <c r="L78" s="87"/>
    </row>
    <row r="79" spans="2:12" ht="14.1" customHeight="1" x14ac:dyDescent="0.15">
      <c r="B79" s="59"/>
      <c r="C79" s="57" t="s">
        <v>87</v>
      </c>
      <c r="D79" s="57"/>
      <c r="E79" s="57"/>
      <c r="F79" s="57"/>
      <c r="G79" s="57"/>
      <c r="H79" s="57"/>
      <c r="I79" s="57"/>
      <c r="J79" s="57"/>
      <c r="K79" s="57"/>
      <c r="L79" s="87"/>
    </row>
    <row r="80" spans="2:12" ht="14.1" customHeight="1" x14ac:dyDescent="0.15">
      <c r="B80" s="59"/>
      <c r="C80" s="57" t="s">
        <v>94</v>
      </c>
      <c r="D80" s="57"/>
      <c r="E80" s="57"/>
      <c r="F80" s="57"/>
      <c r="G80" s="57"/>
      <c r="H80" s="57"/>
      <c r="I80" s="57"/>
      <c r="J80" s="57"/>
      <c r="K80" s="57"/>
      <c r="L80" s="87"/>
    </row>
    <row r="81" spans="2:14" ht="14.1" customHeight="1" x14ac:dyDescent="0.15">
      <c r="B81" s="59"/>
      <c r="C81" s="57" t="s">
        <v>102</v>
      </c>
      <c r="D81" s="57"/>
      <c r="E81" s="57"/>
      <c r="F81" s="57"/>
      <c r="G81" s="57"/>
      <c r="H81" s="57"/>
      <c r="I81" s="57"/>
      <c r="J81" s="57"/>
      <c r="K81" s="57"/>
      <c r="L81" s="87"/>
    </row>
    <row r="82" spans="2:14" ht="14.1" customHeight="1" x14ac:dyDescent="0.15">
      <c r="B82" s="59"/>
      <c r="C82" s="57" t="s">
        <v>103</v>
      </c>
      <c r="D82" s="57"/>
      <c r="E82" s="57"/>
      <c r="F82" s="57"/>
      <c r="G82" s="57"/>
      <c r="H82" s="57"/>
      <c r="I82" s="57"/>
      <c r="J82" s="57"/>
      <c r="K82" s="57"/>
      <c r="L82" s="87"/>
    </row>
    <row r="83" spans="2:14" ht="14.1" customHeight="1" x14ac:dyDescent="0.15">
      <c r="B83" s="59"/>
      <c r="C83" s="57" t="s">
        <v>104</v>
      </c>
      <c r="D83" s="57"/>
      <c r="E83" s="57"/>
      <c r="F83" s="57"/>
      <c r="G83" s="57"/>
      <c r="H83" s="57"/>
      <c r="I83" s="57"/>
      <c r="J83" s="57"/>
      <c r="K83" s="57"/>
      <c r="L83" s="87"/>
    </row>
    <row r="84" spans="2:14" ht="18" customHeight="1" x14ac:dyDescent="0.15">
      <c r="B84" s="59"/>
      <c r="C84" s="57" t="s">
        <v>88</v>
      </c>
      <c r="D84" s="57"/>
      <c r="E84" s="57"/>
      <c r="F84" s="57"/>
      <c r="G84" s="57"/>
      <c r="H84" s="57"/>
      <c r="I84" s="57"/>
      <c r="J84" s="57"/>
      <c r="K84" s="57"/>
      <c r="L84" s="57"/>
      <c r="M84" s="97"/>
    </row>
    <row r="85" spans="2:14" x14ac:dyDescent="0.15">
      <c r="B85" s="59"/>
      <c r="C85" s="57" t="s">
        <v>95</v>
      </c>
      <c r="D85" s="57"/>
      <c r="E85" s="57"/>
      <c r="F85" s="57"/>
      <c r="G85" s="57"/>
      <c r="H85" s="57"/>
      <c r="I85" s="57"/>
      <c r="J85" s="57"/>
      <c r="K85" s="57"/>
      <c r="L85" s="57"/>
      <c r="M85" s="97"/>
    </row>
    <row r="86" spans="2:14" x14ac:dyDescent="0.15">
      <c r="B86" s="59"/>
      <c r="C86" s="57" t="s">
        <v>96</v>
      </c>
      <c r="D86" s="57"/>
      <c r="E86" s="57"/>
      <c r="F86" s="57"/>
      <c r="G86" s="57"/>
      <c r="H86" s="57"/>
      <c r="I86" s="57"/>
      <c r="J86" s="57"/>
      <c r="K86" s="57"/>
      <c r="L86" s="57"/>
      <c r="M86" s="97"/>
    </row>
    <row r="87" spans="2:14" x14ac:dyDescent="0.15">
      <c r="B87" s="59"/>
      <c r="C87" s="57" t="s">
        <v>105</v>
      </c>
      <c r="D87" s="57"/>
      <c r="E87" s="57"/>
      <c r="F87" s="57"/>
      <c r="G87" s="57"/>
      <c r="H87" s="57"/>
      <c r="I87" s="57"/>
      <c r="J87" s="57"/>
      <c r="K87" s="57"/>
      <c r="L87" s="57"/>
      <c r="M87" s="97"/>
    </row>
    <row r="88" spans="2:14" ht="14.1" customHeight="1" x14ac:dyDescent="0.15">
      <c r="B88" s="59"/>
      <c r="C88" s="57" t="s">
        <v>98</v>
      </c>
      <c r="D88" s="57"/>
      <c r="E88" s="57"/>
      <c r="F88" s="57"/>
      <c r="G88" s="57"/>
      <c r="H88" s="57"/>
      <c r="I88" s="57"/>
      <c r="J88" s="57"/>
      <c r="K88" s="57"/>
      <c r="L88" s="57"/>
      <c r="M88" s="59"/>
      <c r="N88" s="102"/>
    </row>
    <row r="89" spans="2:14" ht="14.1" customHeight="1" x14ac:dyDescent="0.15">
      <c r="B89" s="59"/>
      <c r="C89" s="57" t="s">
        <v>119</v>
      </c>
      <c r="D89" s="57"/>
      <c r="E89" s="57"/>
      <c r="F89" s="57"/>
      <c r="G89" s="57"/>
      <c r="H89" s="57"/>
      <c r="I89" s="57"/>
      <c r="J89" s="57"/>
      <c r="K89" s="57"/>
      <c r="L89" s="57"/>
      <c r="M89" s="59"/>
      <c r="N89" s="57"/>
    </row>
    <row r="90" spans="2:14" x14ac:dyDescent="0.15">
      <c r="B90" s="59"/>
      <c r="C90" s="57" t="s">
        <v>106</v>
      </c>
      <c r="D90" s="57"/>
      <c r="E90" s="57"/>
      <c r="F90" s="57"/>
      <c r="G90" s="57"/>
      <c r="H90" s="57"/>
      <c r="I90" s="57"/>
      <c r="J90" s="57"/>
      <c r="K90" s="57"/>
      <c r="L90" s="57"/>
      <c r="M90" s="97"/>
    </row>
    <row r="91" spans="2:14" x14ac:dyDescent="0.15">
      <c r="B91" s="59"/>
      <c r="C91" s="57" t="s">
        <v>69</v>
      </c>
      <c r="D91" s="57"/>
      <c r="E91" s="57"/>
      <c r="F91" s="57"/>
      <c r="G91" s="57"/>
      <c r="H91" s="57"/>
      <c r="I91" s="57"/>
      <c r="J91" s="57"/>
      <c r="K91" s="57"/>
      <c r="L91" s="57"/>
      <c r="M91" s="97"/>
    </row>
    <row r="92" spans="2:14" x14ac:dyDescent="0.15">
      <c r="B92" s="97"/>
      <c r="C92" s="57" t="s">
        <v>55</v>
      </c>
      <c r="M92" s="97"/>
    </row>
    <row r="93" spans="2:14" x14ac:dyDescent="0.15">
      <c r="B93" s="97"/>
      <c r="C93" s="57" t="s">
        <v>107</v>
      </c>
      <c r="M93" s="97"/>
      <c r="N93" s="98"/>
    </row>
    <row r="94" spans="2:14" x14ac:dyDescent="0.15">
      <c r="B94" s="97"/>
      <c r="C94" s="57" t="s">
        <v>115</v>
      </c>
      <c r="M94" s="97"/>
    </row>
    <row r="95" spans="2:14" ht="14.25" thickBot="1" x14ac:dyDescent="0.2">
      <c r="B95" s="99"/>
      <c r="C95" s="81" t="s">
        <v>108</v>
      </c>
      <c r="D95" s="100"/>
      <c r="E95" s="100"/>
      <c r="F95" s="100"/>
      <c r="G95" s="100"/>
      <c r="H95" s="100"/>
      <c r="I95" s="100"/>
      <c r="J95" s="100"/>
      <c r="K95" s="100"/>
      <c r="L95" s="101"/>
    </row>
  </sheetData>
  <mergeCells count="25">
    <mergeCell ref="G69:H69"/>
    <mergeCell ref="B70:D70"/>
    <mergeCell ref="G58:H58"/>
    <mergeCell ref="G59:H59"/>
    <mergeCell ref="B60:D60"/>
    <mergeCell ref="G60:H60"/>
    <mergeCell ref="G62:H62"/>
    <mergeCell ref="G65:H65"/>
    <mergeCell ref="G57:H57"/>
    <mergeCell ref="G10:H10"/>
    <mergeCell ref="C47:D47"/>
    <mergeCell ref="B50:I50"/>
    <mergeCell ref="B51:D51"/>
    <mergeCell ref="G51:H51"/>
    <mergeCell ref="G52:H52"/>
    <mergeCell ref="G53:H53"/>
    <mergeCell ref="G54:H54"/>
    <mergeCell ref="G55:H55"/>
    <mergeCell ref="G56:H56"/>
    <mergeCell ref="D9:F9"/>
    <mergeCell ref="D4:G4"/>
    <mergeCell ref="D5:G5"/>
    <mergeCell ref="D6:G6"/>
    <mergeCell ref="D7:F7"/>
    <mergeCell ref="D8:F8"/>
  </mergeCells>
  <phoneticPr fontId="23"/>
  <conditionalFormatting sqref="M11:M49">
    <cfRule type="expression" dxfId="23"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28B1-3E96-4D2D-A39B-B53EEEB06767}">
  <sheetPr>
    <tabColor rgb="FFC00000"/>
  </sheetPr>
  <dimension ref="B1:S122"/>
  <sheetViews>
    <sheetView view="pageBreakPreview" zoomScale="75" zoomScaleNormal="75" zoomScaleSheetLayoutView="75" workbookViewId="0"/>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268</v>
      </c>
      <c r="L5" s="89" t="str">
        <f>K5</f>
        <v>2023.8.25</v>
      </c>
    </row>
    <row r="6" spans="2:19" ht="18" customHeight="1" x14ac:dyDescent="0.15">
      <c r="B6" s="4"/>
      <c r="C6" s="37"/>
      <c r="D6" s="116" t="s">
        <v>3</v>
      </c>
      <c r="E6" s="116"/>
      <c r="F6" s="116"/>
      <c r="G6" s="116"/>
      <c r="H6" s="37"/>
      <c r="I6" s="37"/>
      <c r="J6" s="5"/>
      <c r="K6" s="103">
        <v>0.41319444444444442</v>
      </c>
      <c r="L6" s="104">
        <v>0.43124999999999997</v>
      </c>
    </row>
    <row r="7" spans="2:19" ht="18" customHeight="1" x14ac:dyDescent="0.15">
      <c r="B7" s="4"/>
      <c r="C7" s="37"/>
      <c r="D7" s="116" t="s">
        <v>4</v>
      </c>
      <c r="E7" s="119"/>
      <c r="F7" s="119"/>
      <c r="G7" s="25" t="s">
        <v>5</v>
      </c>
      <c r="H7" s="37"/>
      <c r="I7" s="37"/>
      <c r="J7" s="5"/>
      <c r="K7" s="105">
        <v>2.1</v>
      </c>
      <c r="L7" s="106">
        <v>1.51</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t="s">
        <v>176</v>
      </c>
      <c r="L11" s="63" t="s">
        <v>120</v>
      </c>
      <c r="N11" t="s">
        <v>14</v>
      </c>
      <c r="O11" t="e">
        <f>IF(#REF!="",0,VALUE(MID(#REF!,2,LEN(#REF!)-2)))</f>
        <v>#REF!</v>
      </c>
      <c r="P11" t="e">
        <f>IF(L11="",0,VALUE(MID(L11,2,LEN(L11)-2)))</f>
        <v>#VALUE!</v>
      </c>
      <c r="Q11" t="e">
        <f>IF(#REF!="",0,VALUE(MID(#REF!,2,LEN(#REF!)-2)))</f>
        <v>#REF!</v>
      </c>
      <c r="R11">
        <f t="shared" ref="R11:S18" si="0">IF(K11="＋",0,IF(K11="(＋)",0,ABS(K11)))</f>
        <v>25</v>
      </c>
      <c r="S11">
        <f t="shared" si="0"/>
        <v>0</v>
      </c>
    </row>
    <row r="12" spans="2:19" ht="14.25" customHeight="1" x14ac:dyDescent="0.15">
      <c r="B12" s="30">
        <f t="shared" ref="B12:B43" si="1">B11+1</f>
        <v>2</v>
      </c>
      <c r="C12" s="33"/>
      <c r="D12" s="34"/>
      <c r="E12" s="37"/>
      <c r="F12" s="37" t="s">
        <v>149</v>
      </c>
      <c r="G12" s="37"/>
      <c r="H12" s="37"/>
      <c r="I12" s="37"/>
      <c r="J12" s="37"/>
      <c r="K12" s="62" t="s">
        <v>193</v>
      </c>
      <c r="L12" s="63" t="s">
        <v>176</v>
      </c>
      <c r="N12" s="60" t="s">
        <v>15</v>
      </c>
      <c r="O12" t="str">
        <f>K12</f>
        <v>(75)</v>
      </c>
      <c r="P12" t="str">
        <f>L12</f>
        <v>(25)</v>
      </c>
      <c r="Q12" t="e">
        <f>#REF!</f>
        <v>#REF!</v>
      </c>
      <c r="R12">
        <f t="shared" si="0"/>
        <v>75</v>
      </c>
      <c r="S12">
        <f t="shared" si="0"/>
        <v>25</v>
      </c>
    </row>
    <row r="13" spans="2:19" ht="14.25" customHeight="1" x14ac:dyDescent="0.15">
      <c r="B13" s="30">
        <f t="shared" si="1"/>
        <v>3</v>
      </c>
      <c r="C13" s="33"/>
      <c r="D13" s="34"/>
      <c r="E13" s="37"/>
      <c r="F13" s="37" t="s">
        <v>177</v>
      </c>
      <c r="G13" s="37"/>
      <c r="H13" s="37"/>
      <c r="I13" s="37"/>
      <c r="J13" s="37"/>
      <c r="K13" s="62" t="s">
        <v>121</v>
      </c>
      <c r="L13" s="63" t="s">
        <v>267</v>
      </c>
      <c r="N13" t="s">
        <v>14</v>
      </c>
      <c r="O13" t="e">
        <f>IF(K13="",0,VALUE(MID(K13,2,LEN(K13)-2)))</f>
        <v>#VALUE!</v>
      </c>
      <c r="P13">
        <f>IF(L13="",0,VALUE(MID(L13,2,LEN(L13)-2)))</f>
        <v>5</v>
      </c>
      <c r="Q13" t="e">
        <f>IF(#REF!="",0,VALUE(MID(#REF!,2,LEN(#REF!)-2)))</f>
        <v>#REF!</v>
      </c>
      <c r="R13">
        <f t="shared" si="0"/>
        <v>0</v>
      </c>
      <c r="S13">
        <f t="shared" si="0"/>
        <v>150</v>
      </c>
    </row>
    <row r="14" spans="2:19" ht="14.25" customHeight="1" x14ac:dyDescent="0.15">
      <c r="B14" s="30">
        <f t="shared" si="1"/>
        <v>4</v>
      </c>
      <c r="C14" s="33"/>
      <c r="D14" s="34"/>
      <c r="E14" s="37"/>
      <c r="F14" s="37" t="s">
        <v>266</v>
      </c>
      <c r="G14" s="37"/>
      <c r="H14" s="37"/>
      <c r="I14" s="37"/>
      <c r="J14" s="37"/>
      <c r="K14" s="62" t="s">
        <v>121</v>
      </c>
      <c r="L14" s="63"/>
      <c r="N14" t="s">
        <v>14</v>
      </c>
      <c r="O14" t="e">
        <f>IF(K14="",0,VALUE(MID(K14,2,LEN(K14)-2)))</f>
        <v>#VALUE!</v>
      </c>
      <c r="P14">
        <f>IF(L14="",0,VALUE(MID(L14,2,LEN(L14)-2)))</f>
        <v>0</v>
      </c>
      <c r="Q14" t="e">
        <f>IF(#REF!="",0,VALUE(MID(#REF!,2,LEN(#REF!)-2)))</f>
        <v>#REF!</v>
      </c>
      <c r="R14">
        <f t="shared" si="0"/>
        <v>0</v>
      </c>
      <c r="S14">
        <f t="shared" si="0"/>
        <v>0</v>
      </c>
    </row>
    <row r="15" spans="2:19" ht="14.25" customHeight="1" x14ac:dyDescent="0.15">
      <c r="B15" s="30">
        <f t="shared" si="1"/>
        <v>5</v>
      </c>
      <c r="C15" s="33"/>
      <c r="D15" s="34"/>
      <c r="E15" s="37"/>
      <c r="F15" s="37" t="s">
        <v>178</v>
      </c>
      <c r="G15" s="37"/>
      <c r="H15" s="37"/>
      <c r="I15" s="37"/>
      <c r="J15" s="37"/>
      <c r="K15" s="62"/>
      <c r="L15" s="63" t="s">
        <v>120</v>
      </c>
      <c r="N15" s="60" t="s">
        <v>15</v>
      </c>
      <c r="O15">
        <f>K15</f>
        <v>0</v>
      </c>
      <c r="P15" t="str">
        <f>L15</f>
        <v>(＋)</v>
      </c>
      <c r="Q15" t="e">
        <f>#REF!</f>
        <v>#REF!</v>
      </c>
      <c r="R15">
        <f t="shared" si="0"/>
        <v>0</v>
      </c>
      <c r="S15">
        <f t="shared" si="0"/>
        <v>0</v>
      </c>
    </row>
    <row r="16" spans="2:19" ht="14.25" customHeight="1" x14ac:dyDescent="0.15">
      <c r="B16" s="30">
        <f t="shared" si="1"/>
        <v>6</v>
      </c>
      <c r="C16" s="33"/>
      <c r="D16" s="34"/>
      <c r="E16" s="37"/>
      <c r="F16" s="37" t="s">
        <v>202</v>
      </c>
      <c r="G16" s="37"/>
      <c r="H16" s="37"/>
      <c r="I16" s="37"/>
      <c r="J16" s="37"/>
      <c r="K16" s="62" t="s">
        <v>120</v>
      </c>
      <c r="L16" s="63"/>
      <c r="N16" t="s">
        <v>14</v>
      </c>
      <c r="O16" t="e">
        <f>IF(K16="",0,VALUE(MID(K16,2,LEN(K16)-2)))</f>
        <v>#VALUE!</v>
      </c>
      <c r="P16">
        <f>IF(L16="",0,VALUE(MID(L16,2,LEN(L16)-2)))</f>
        <v>0</v>
      </c>
      <c r="Q16" t="e">
        <f>IF(#REF!="",0,VALUE(MID(#REF!,2,LEN(#REF!)-2)))</f>
        <v>#REF!</v>
      </c>
      <c r="R16">
        <f t="shared" si="0"/>
        <v>0</v>
      </c>
      <c r="S16">
        <f t="shared" si="0"/>
        <v>0</v>
      </c>
    </row>
    <row r="17" spans="2:19" ht="14.25" customHeight="1" x14ac:dyDescent="0.15">
      <c r="B17" s="30">
        <f t="shared" si="1"/>
        <v>7</v>
      </c>
      <c r="C17" s="33"/>
      <c r="D17" s="34"/>
      <c r="E17" s="37"/>
      <c r="F17" s="37" t="s">
        <v>133</v>
      </c>
      <c r="G17" s="37"/>
      <c r="H17" s="37"/>
      <c r="I17" s="37"/>
      <c r="J17" s="37"/>
      <c r="K17" s="62" t="s">
        <v>193</v>
      </c>
      <c r="L17" s="63" t="s">
        <v>198</v>
      </c>
      <c r="N17" t="s">
        <v>14</v>
      </c>
      <c r="O17">
        <f>IF(K17="",0,VALUE(MID(K17,2,LEN(K17)-2)))</f>
        <v>75</v>
      </c>
      <c r="P17">
        <f>IF(L17="",0,VALUE(MID(L17,2,LEN(L17)-2)))</f>
        <v>125</v>
      </c>
      <c r="Q17" t="e">
        <f>IF(#REF!="",0,VALUE(MID(#REF!,2,LEN(#REF!)-2)))</f>
        <v>#REF!</v>
      </c>
      <c r="R17">
        <f t="shared" si="0"/>
        <v>75</v>
      </c>
      <c r="S17">
        <f t="shared" si="0"/>
        <v>125</v>
      </c>
    </row>
    <row r="18" spans="2:19" ht="14.25" customHeight="1" x14ac:dyDescent="0.15">
      <c r="B18" s="30">
        <f t="shared" si="1"/>
        <v>8</v>
      </c>
      <c r="C18" s="33"/>
      <c r="D18" s="34"/>
      <c r="E18" s="37"/>
      <c r="F18" s="37" t="s">
        <v>92</v>
      </c>
      <c r="G18" s="37"/>
      <c r="H18" s="37"/>
      <c r="I18" s="37"/>
      <c r="J18" s="37"/>
      <c r="K18" s="62" t="s">
        <v>256</v>
      </c>
      <c r="L18" s="63" t="s">
        <v>227</v>
      </c>
      <c r="N18" t="s">
        <v>14</v>
      </c>
      <c r="O18" t="e">
        <f>IF(#REF!="",0,VALUE(MID(#REF!,2,LEN(#REF!)-2)))</f>
        <v>#REF!</v>
      </c>
      <c r="P18">
        <f>IF(L18="",0,VALUE(MID(L18,2,LEN(L18)-2)))</f>
        <v>850</v>
      </c>
      <c r="Q18" t="e">
        <f>IF(#REF!="",0,VALUE(MID(#REF!,2,LEN(#REF!)-2)))</f>
        <v>#REF!</v>
      </c>
      <c r="R18">
        <f t="shared" si="0"/>
        <v>300</v>
      </c>
      <c r="S18">
        <f t="shared" si="0"/>
        <v>850</v>
      </c>
    </row>
    <row r="19" spans="2:19" ht="14.25" customHeight="1" x14ac:dyDescent="0.15">
      <c r="B19" s="30">
        <f t="shared" si="1"/>
        <v>9</v>
      </c>
      <c r="C19" s="32" t="s">
        <v>23</v>
      </c>
      <c r="D19" s="32" t="s">
        <v>24</v>
      </c>
      <c r="E19" s="37"/>
      <c r="F19" s="37" t="s">
        <v>91</v>
      </c>
      <c r="G19" s="37"/>
      <c r="H19" s="37"/>
      <c r="I19" s="37"/>
      <c r="J19" s="37"/>
      <c r="K19" s="64">
        <v>325</v>
      </c>
      <c r="L19" s="65">
        <v>475</v>
      </c>
      <c r="S19">
        <f>COUNTA(L11:L18)</f>
        <v>6</v>
      </c>
    </row>
    <row r="20" spans="2:19" ht="14.25" customHeight="1" x14ac:dyDescent="0.15">
      <c r="B20" s="30">
        <f t="shared" si="1"/>
        <v>10</v>
      </c>
      <c r="C20" s="32" t="s">
        <v>25</v>
      </c>
      <c r="D20" s="32" t="s">
        <v>26</v>
      </c>
      <c r="E20" s="37"/>
      <c r="F20" s="37" t="s">
        <v>232</v>
      </c>
      <c r="G20" s="37"/>
      <c r="H20" s="37"/>
      <c r="I20" s="37"/>
      <c r="J20" s="37"/>
      <c r="K20" s="64"/>
      <c r="L20" s="65" t="s">
        <v>121</v>
      </c>
    </row>
    <row r="21" spans="2:19" ht="14.25" customHeight="1" x14ac:dyDescent="0.15">
      <c r="B21" s="30">
        <f t="shared" si="1"/>
        <v>11</v>
      </c>
      <c r="C21" s="32" t="s">
        <v>63</v>
      </c>
      <c r="D21" s="32" t="s">
        <v>17</v>
      </c>
      <c r="E21" s="37"/>
      <c r="F21" s="37" t="s">
        <v>138</v>
      </c>
      <c r="G21" s="37"/>
      <c r="H21" s="37"/>
      <c r="I21" s="37"/>
      <c r="J21" s="37"/>
      <c r="K21" s="64">
        <v>50</v>
      </c>
      <c r="L21" s="65">
        <v>150</v>
      </c>
    </row>
    <row r="22" spans="2:19" ht="14.25" customHeight="1" x14ac:dyDescent="0.15">
      <c r="B22" s="30">
        <f t="shared" si="1"/>
        <v>12</v>
      </c>
      <c r="C22" s="34"/>
      <c r="D22" s="34"/>
      <c r="E22" s="37"/>
      <c r="F22" s="37" t="s">
        <v>139</v>
      </c>
      <c r="G22" s="37"/>
      <c r="H22" s="37"/>
      <c r="I22" s="37"/>
      <c r="J22" s="37"/>
      <c r="K22" s="64"/>
      <c r="L22" s="65" t="s">
        <v>121</v>
      </c>
    </row>
    <row r="23" spans="2:19" ht="14.25" customHeight="1" x14ac:dyDescent="0.15">
      <c r="B23" s="30">
        <f t="shared" si="1"/>
        <v>13</v>
      </c>
      <c r="C23" s="34"/>
      <c r="D23" s="34"/>
      <c r="E23" s="37"/>
      <c r="F23" s="37" t="s">
        <v>19</v>
      </c>
      <c r="G23" s="37"/>
      <c r="H23" s="37"/>
      <c r="I23" s="37"/>
      <c r="J23" s="37"/>
      <c r="K23" s="64">
        <v>25</v>
      </c>
      <c r="L23" s="65">
        <v>950</v>
      </c>
    </row>
    <row r="24" spans="2:19" ht="14.25" customHeight="1" x14ac:dyDescent="0.15">
      <c r="B24" s="30">
        <f t="shared" si="1"/>
        <v>14</v>
      </c>
      <c r="C24" s="34"/>
      <c r="D24" s="34"/>
      <c r="E24" s="37"/>
      <c r="F24" s="37" t="s">
        <v>83</v>
      </c>
      <c r="G24" s="37"/>
      <c r="H24" s="37"/>
      <c r="I24" s="37"/>
      <c r="J24" s="37"/>
      <c r="K24" s="64" t="s">
        <v>121</v>
      </c>
      <c r="L24" s="65">
        <v>100</v>
      </c>
    </row>
    <row r="25" spans="2:19" ht="14.25" customHeight="1" x14ac:dyDescent="0.15">
      <c r="B25" s="30">
        <f t="shared" si="1"/>
        <v>15</v>
      </c>
      <c r="C25" s="34"/>
      <c r="D25" s="34"/>
      <c r="E25" s="37"/>
      <c r="F25" s="37" t="s">
        <v>89</v>
      </c>
      <c r="G25" s="37"/>
      <c r="H25" s="37"/>
      <c r="I25" s="37"/>
      <c r="J25" s="37"/>
      <c r="K25" s="64">
        <v>400</v>
      </c>
      <c r="L25" s="65">
        <v>1650</v>
      </c>
    </row>
    <row r="26" spans="2:19" ht="14.25" customHeight="1" x14ac:dyDescent="0.15">
      <c r="B26" s="30">
        <f t="shared" si="1"/>
        <v>16</v>
      </c>
      <c r="C26" s="34"/>
      <c r="D26" s="34"/>
      <c r="E26" s="37"/>
      <c r="F26" s="37" t="s">
        <v>64</v>
      </c>
      <c r="G26" s="37"/>
      <c r="H26" s="37"/>
      <c r="I26" s="37"/>
      <c r="J26" s="37"/>
      <c r="K26" s="64">
        <v>1175</v>
      </c>
      <c r="L26" s="65">
        <v>350</v>
      </c>
    </row>
    <row r="27" spans="2:19" ht="14.25" customHeight="1" x14ac:dyDescent="0.15">
      <c r="B27" s="30">
        <f t="shared" si="1"/>
        <v>17</v>
      </c>
      <c r="C27" s="34"/>
      <c r="D27" s="34"/>
      <c r="E27" s="37"/>
      <c r="F27" s="37" t="s">
        <v>184</v>
      </c>
      <c r="G27" s="37"/>
      <c r="H27" s="37"/>
      <c r="I27" s="37"/>
      <c r="J27" s="37"/>
      <c r="K27" s="64"/>
      <c r="L27" s="65">
        <v>1</v>
      </c>
    </row>
    <row r="28" spans="2:19" ht="14.25" customHeight="1" x14ac:dyDescent="0.15">
      <c r="B28" s="30">
        <f t="shared" si="1"/>
        <v>18</v>
      </c>
      <c r="C28" s="34"/>
      <c r="D28" s="34"/>
      <c r="E28" s="37"/>
      <c r="F28" s="37" t="s">
        <v>93</v>
      </c>
      <c r="G28" s="37"/>
      <c r="H28" s="37"/>
      <c r="I28" s="37"/>
      <c r="J28" s="37"/>
      <c r="K28" s="64" t="s">
        <v>121</v>
      </c>
      <c r="L28" s="65"/>
    </row>
    <row r="29" spans="2:19" ht="14.25" customHeight="1" x14ac:dyDescent="0.15">
      <c r="B29" s="30">
        <f t="shared" si="1"/>
        <v>19</v>
      </c>
      <c r="C29" s="34"/>
      <c r="D29" s="34"/>
      <c r="E29" s="37"/>
      <c r="F29" s="37" t="s">
        <v>20</v>
      </c>
      <c r="G29" s="37"/>
      <c r="H29" s="37"/>
      <c r="I29" s="37"/>
      <c r="J29" s="37"/>
      <c r="K29" s="64">
        <v>11250</v>
      </c>
      <c r="L29" s="65">
        <v>40750</v>
      </c>
    </row>
    <row r="30" spans="2:19" ht="14.25" customHeight="1" x14ac:dyDescent="0.15">
      <c r="B30" s="30">
        <f t="shared" si="1"/>
        <v>20</v>
      </c>
      <c r="C30" s="34"/>
      <c r="D30" s="34"/>
      <c r="E30" s="37"/>
      <c r="F30" s="37" t="s">
        <v>21</v>
      </c>
      <c r="G30" s="37"/>
      <c r="H30" s="37"/>
      <c r="I30" s="37"/>
      <c r="J30" s="37"/>
      <c r="K30" s="64">
        <v>5000</v>
      </c>
      <c r="L30" s="65">
        <v>8000</v>
      </c>
    </row>
    <row r="31" spans="2:19" ht="14.25" customHeight="1" x14ac:dyDescent="0.15">
      <c r="B31" s="30">
        <f t="shared" si="1"/>
        <v>21</v>
      </c>
      <c r="C31" s="34"/>
      <c r="D31" s="34"/>
      <c r="E31" s="37"/>
      <c r="F31" s="37" t="s">
        <v>22</v>
      </c>
      <c r="G31" s="37"/>
      <c r="H31" s="37"/>
      <c r="I31" s="37"/>
      <c r="J31" s="37"/>
      <c r="K31" s="64">
        <v>25</v>
      </c>
      <c r="L31" s="65"/>
    </row>
    <row r="32" spans="2:19" ht="14.25" customHeight="1" x14ac:dyDescent="0.15">
      <c r="B32" s="30">
        <f t="shared" si="1"/>
        <v>22</v>
      </c>
      <c r="C32" s="32" t="s">
        <v>68</v>
      </c>
      <c r="D32" s="32" t="s">
        <v>65</v>
      </c>
      <c r="E32" s="37"/>
      <c r="F32" s="37" t="s">
        <v>126</v>
      </c>
      <c r="G32" s="37"/>
      <c r="H32" s="37"/>
      <c r="I32" s="37"/>
      <c r="J32" s="37"/>
      <c r="K32" s="64" t="s">
        <v>121</v>
      </c>
      <c r="L32" s="65"/>
    </row>
    <row r="33" spans="2:19" ht="14.25" customHeight="1" x14ac:dyDescent="0.15">
      <c r="B33" s="30">
        <f t="shared" si="1"/>
        <v>23</v>
      </c>
      <c r="C33" s="32" t="s">
        <v>66</v>
      </c>
      <c r="D33" s="32" t="s">
        <v>27</v>
      </c>
      <c r="E33" s="37"/>
      <c r="F33" s="37" t="s">
        <v>127</v>
      </c>
      <c r="G33" s="37"/>
      <c r="H33" s="37"/>
      <c r="I33" s="37"/>
      <c r="J33" s="37"/>
      <c r="K33" s="64" t="s">
        <v>121</v>
      </c>
      <c r="L33" s="65" t="s">
        <v>121</v>
      </c>
    </row>
    <row r="34" spans="2:19" ht="14.25" customHeight="1" x14ac:dyDescent="0.15">
      <c r="B34" s="30">
        <f t="shared" si="1"/>
        <v>24</v>
      </c>
      <c r="C34" s="34"/>
      <c r="D34" s="34"/>
      <c r="E34" s="37"/>
      <c r="F34" s="37" t="s">
        <v>114</v>
      </c>
      <c r="G34" s="37"/>
      <c r="H34" s="37"/>
      <c r="I34" s="37"/>
      <c r="J34" s="37"/>
      <c r="K34" s="64">
        <v>250</v>
      </c>
      <c r="L34" s="65">
        <v>150</v>
      </c>
    </row>
    <row r="35" spans="2:19" ht="14.25" customHeight="1" x14ac:dyDescent="0.15">
      <c r="B35" s="30">
        <f t="shared" si="1"/>
        <v>25</v>
      </c>
      <c r="C35" s="34"/>
      <c r="D35" s="34"/>
      <c r="E35" s="37"/>
      <c r="F35" s="37" t="s">
        <v>186</v>
      </c>
      <c r="G35" s="37"/>
      <c r="H35" s="37"/>
      <c r="I35" s="37"/>
      <c r="J35" s="37"/>
      <c r="K35" s="64"/>
      <c r="L35" s="65" t="s">
        <v>121</v>
      </c>
      <c r="R35">
        <f>SUM(R11:R18,K19:K34)</f>
        <v>18975</v>
      </c>
      <c r="S35">
        <f>SUM(S11:S18,L19:L34)</f>
        <v>53726</v>
      </c>
    </row>
    <row r="36" spans="2:19" ht="14.25" customHeight="1" x14ac:dyDescent="0.15">
      <c r="B36" s="30">
        <f t="shared" si="1"/>
        <v>26</v>
      </c>
      <c r="C36" s="34"/>
      <c r="D36" s="34"/>
      <c r="E36" s="37"/>
      <c r="F36" s="37" t="s">
        <v>171</v>
      </c>
      <c r="G36" s="37"/>
      <c r="H36" s="37"/>
      <c r="I36" s="37"/>
      <c r="J36" s="37"/>
      <c r="K36" s="64" t="s">
        <v>121</v>
      </c>
      <c r="L36" s="65"/>
    </row>
    <row r="37" spans="2:19" ht="14.25" customHeight="1" x14ac:dyDescent="0.15">
      <c r="B37" s="30">
        <f t="shared" si="1"/>
        <v>27</v>
      </c>
      <c r="C37" s="34"/>
      <c r="D37" s="34"/>
      <c r="E37" s="37"/>
      <c r="F37" s="37" t="s">
        <v>187</v>
      </c>
      <c r="G37" s="37"/>
      <c r="H37" s="37"/>
      <c r="I37" s="37"/>
      <c r="J37" s="37"/>
      <c r="K37" s="64">
        <v>400</v>
      </c>
      <c r="L37" s="65">
        <v>500</v>
      </c>
    </row>
    <row r="38" spans="2:19" ht="14.25" customHeight="1" x14ac:dyDescent="0.15">
      <c r="B38" s="30">
        <f t="shared" si="1"/>
        <v>28</v>
      </c>
      <c r="C38" s="34"/>
      <c r="D38" s="34"/>
      <c r="E38" s="37"/>
      <c r="F38" s="37" t="s">
        <v>206</v>
      </c>
      <c r="G38" s="37"/>
      <c r="H38" s="37"/>
      <c r="I38" s="37"/>
      <c r="J38" s="37"/>
      <c r="K38" s="64" t="s">
        <v>121</v>
      </c>
      <c r="L38" s="65">
        <v>150</v>
      </c>
    </row>
    <row r="39" spans="2:19" ht="14.25" customHeight="1" x14ac:dyDescent="0.15">
      <c r="B39" s="30">
        <f t="shared" si="1"/>
        <v>29</v>
      </c>
      <c r="C39" s="34"/>
      <c r="D39" s="34"/>
      <c r="E39" s="37"/>
      <c r="F39" s="37" t="s">
        <v>109</v>
      </c>
      <c r="G39" s="37"/>
      <c r="H39" s="37"/>
      <c r="I39" s="37"/>
      <c r="J39" s="37"/>
      <c r="K39" s="64">
        <v>200</v>
      </c>
      <c r="L39" s="65">
        <v>2500</v>
      </c>
    </row>
    <row r="40" spans="2:19" ht="14.25" customHeight="1" x14ac:dyDescent="0.15">
      <c r="B40" s="30">
        <f t="shared" si="1"/>
        <v>30</v>
      </c>
      <c r="C40" s="34"/>
      <c r="D40" s="34"/>
      <c r="E40" s="37"/>
      <c r="F40" s="37" t="s">
        <v>265</v>
      </c>
      <c r="G40" s="37"/>
      <c r="H40" s="37"/>
      <c r="I40" s="37"/>
      <c r="J40" s="37"/>
      <c r="K40" s="64" t="s">
        <v>121</v>
      </c>
      <c r="L40" s="65"/>
    </row>
    <row r="41" spans="2:19" ht="14.25" customHeight="1" x14ac:dyDescent="0.15">
      <c r="B41" s="30">
        <f t="shared" si="1"/>
        <v>31</v>
      </c>
      <c r="C41" s="34"/>
      <c r="D41" s="34"/>
      <c r="E41" s="37"/>
      <c r="F41" s="37" t="s">
        <v>157</v>
      </c>
      <c r="G41" s="37"/>
      <c r="H41" s="37"/>
      <c r="I41" s="37"/>
      <c r="J41" s="37"/>
      <c r="K41" s="64"/>
      <c r="L41" s="65">
        <v>16</v>
      </c>
    </row>
    <row r="42" spans="2:19" ht="14.25" customHeight="1" x14ac:dyDescent="0.15">
      <c r="B42" s="30">
        <f t="shared" si="1"/>
        <v>32</v>
      </c>
      <c r="C42" s="34"/>
      <c r="D42" s="34"/>
      <c r="E42" s="37"/>
      <c r="F42" s="37" t="s">
        <v>29</v>
      </c>
      <c r="G42" s="37"/>
      <c r="H42" s="37"/>
      <c r="I42" s="37"/>
      <c r="J42" s="37"/>
      <c r="K42" s="64"/>
      <c r="L42" s="65">
        <v>125</v>
      </c>
    </row>
    <row r="43" spans="2:19" ht="14.25" customHeight="1" x14ac:dyDescent="0.15">
      <c r="B43" s="30">
        <f t="shared" si="1"/>
        <v>33</v>
      </c>
      <c r="C43" s="34"/>
      <c r="D43" s="34"/>
      <c r="E43" s="37"/>
      <c r="F43" s="37" t="s">
        <v>141</v>
      </c>
      <c r="G43" s="37"/>
      <c r="H43" s="37"/>
      <c r="I43" s="37"/>
      <c r="J43" s="37"/>
      <c r="K43" s="64"/>
      <c r="L43" s="65">
        <v>100</v>
      </c>
    </row>
    <row r="44" spans="2:19" ht="14.25" customHeight="1" x14ac:dyDescent="0.15">
      <c r="B44" s="30">
        <f t="shared" ref="B44:B70" si="2">B43+1</f>
        <v>34</v>
      </c>
      <c r="C44" s="34"/>
      <c r="D44" s="34"/>
      <c r="E44" s="37"/>
      <c r="F44" s="37" t="s">
        <v>261</v>
      </c>
      <c r="G44" s="37"/>
      <c r="H44" s="37"/>
      <c r="I44" s="37"/>
      <c r="J44" s="37"/>
      <c r="K44" s="64">
        <v>16</v>
      </c>
      <c r="L44" s="65" t="s">
        <v>121</v>
      </c>
    </row>
    <row r="45" spans="2:19" ht="14.25" customHeight="1" x14ac:dyDescent="0.15">
      <c r="B45" s="30">
        <f t="shared" si="2"/>
        <v>35</v>
      </c>
      <c r="C45" s="34"/>
      <c r="D45" s="34"/>
      <c r="E45" s="37"/>
      <c r="F45" s="37" t="s">
        <v>264</v>
      </c>
      <c r="G45" s="37"/>
      <c r="H45" s="37"/>
      <c r="I45" s="37"/>
      <c r="J45" s="37"/>
      <c r="K45" s="64" t="s">
        <v>121</v>
      </c>
      <c r="L45" s="65"/>
    </row>
    <row r="46" spans="2:19" ht="14.25" customHeight="1" x14ac:dyDescent="0.15">
      <c r="B46" s="30">
        <f t="shared" si="2"/>
        <v>36</v>
      </c>
      <c r="C46" s="34"/>
      <c r="D46" s="34"/>
      <c r="E46" s="37"/>
      <c r="F46" s="37" t="s">
        <v>160</v>
      </c>
      <c r="G46" s="37"/>
      <c r="H46" s="37"/>
      <c r="I46" s="37"/>
      <c r="J46" s="37"/>
      <c r="K46" s="64">
        <v>64</v>
      </c>
      <c r="L46" s="65" t="s">
        <v>121</v>
      </c>
    </row>
    <row r="47" spans="2:19" ht="14.25" customHeight="1" x14ac:dyDescent="0.15">
      <c r="B47" s="30">
        <f t="shared" si="2"/>
        <v>37</v>
      </c>
      <c r="C47" s="34"/>
      <c r="D47" s="34"/>
      <c r="E47" s="37"/>
      <c r="F47" s="37" t="s">
        <v>161</v>
      </c>
      <c r="G47" s="37"/>
      <c r="H47" s="37"/>
      <c r="I47" s="37"/>
      <c r="J47" s="37"/>
      <c r="K47" s="64">
        <v>96</v>
      </c>
      <c r="L47" s="65" t="s">
        <v>121</v>
      </c>
    </row>
    <row r="48" spans="2:19" ht="14.25" customHeight="1" x14ac:dyDescent="0.15">
      <c r="B48" s="30">
        <f t="shared" si="2"/>
        <v>38</v>
      </c>
      <c r="C48" s="34"/>
      <c r="D48" s="34"/>
      <c r="E48" s="37"/>
      <c r="F48" s="37" t="s">
        <v>196</v>
      </c>
      <c r="G48" s="37"/>
      <c r="H48" s="37"/>
      <c r="I48" s="37"/>
      <c r="J48" s="37"/>
      <c r="K48" s="64">
        <v>16</v>
      </c>
      <c r="L48" s="65">
        <v>16</v>
      </c>
    </row>
    <row r="49" spans="2:12" ht="14.25" customHeight="1" x14ac:dyDescent="0.15">
      <c r="B49" s="30">
        <f t="shared" si="2"/>
        <v>39</v>
      </c>
      <c r="C49" s="34"/>
      <c r="D49" s="34"/>
      <c r="E49" s="37"/>
      <c r="F49" s="37" t="s">
        <v>197</v>
      </c>
      <c r="G49" s="37"/>
      <c r="H49" s="37"/>
      <c r="I49" s="37"/>
      <c r="J49" s="37"/>
      <c r="K49" s="64">
        <v>25</v>
      </c>
      <c r="L49" s="65"/>
    </row>
    <row r="50" spans="2:12" ht="14.25" customHeight="1" x14ac:dyDescent="0.15">
      <c r="B50" s="30">
        <f t="shared" si="2"/>
        <v>40</v>
      </c>
      <c r="C50" s="34"/>
      <c r="D50" s="34"/>
      <c r="E50" s="37"/>
      <c r="F50" s="37" t="s">
        <v>70</v>
      </c>
      <c r="G50" s="37"/>
      <c r="H50" s="37"/>
      <c r="I50" s="37"/>
      <c r="J50" s="37"/>
      <c r="K50" s="64"/>
      <c r="L50" s="65" t="s">
        <v>121</v>
      </c>
    </row>
    <row r="51" spans="2:12" ht="14.25" customHeight="1" x14ac:dyDescent="0.15">
      <c r="B51" s="30">
        <f t="shared" si="2"/>
        <v>41</v>
      </c>
      <c r="C51" s="34"/>
      <c r="D51" s="34"/>
      <c r="E51" s="37"/>
      <c r="F51" s="37" t="s">
        <v>162</v>
      </c>
      <c r="G51" s="37"/>
      <c r="H51" s="37"/>
      <c r="I51" s="37"/>
      <c r="J51" s="37"/>
      <c r="K51" s="64" t="s">
        <v>121</v>
      </c>
      <c r="L51" s="65" t="s">
        <v>121</v>
      </c>
    </row>
    <row r="52" spans="2:12" ht="14.25" customHeight="1" x14ac:dyDescent="0.15">
      <c r="B52" s="30">
        <f t="shared" si="2"/>
        <v>42</v>
      </c>
      <c r="C52" s="34"/>
      <c r="D52" s="34"/>
      <c r="E52" s="37"/>
      <c r="F52" s="37" t="s">
        <v>189</v>
      </c>
      <c r="G52" s="37"/>
      <c r="H52" s="37"/>
      <c r="I52" s="37"/>
      <c r="J52" s="37"/>
      <c r="K52" s="64" t="s">
        <v>121</v>
      </c>
      <c r="L52" s="65" t="s">
        <v>121</v>
      </c>
    </row>
    <row r="53" spans="2:12" ht="14.25" customHeight="1" x14ac:dyDescent="0.15">
      <c r="B53" s="30">
        <f t="shared" si="2"/>
        <v>43</v>
      </c>
      <c r="C53" s="34"/>
      <c r="D53" s="34"/>
      <c r="E53" s="37"/>
      <c r="F53" s="37" t="s">
        <v>110</v>
      </c>
      <c r="G53" s="37"/>
      <c r="H53" s="37"/>
      <c r="I53" s="37"/>
      <c r="J53" s="37"/>
      <c r="K53" s="64">
        <v>850</v>
      </c>
      <c r="L53" s="65">
        <v>1800</v>
      </c>
    </row>
    <row r="54" spans="2:12" ht="14.25" customHeight="1" x14ac:dyDescent="0.15">
      <c r="B54" s="30">
        <f t="shared" si="2"/>
        <v>44</v>
      </c>
      <c r="C54" s="34"/>
      <c r="D54" s="34"/>
      <c r="E54" s="37"/>
      <c r="F54" s="37" t="s">
        <v>163</v>
      </c>
      <c r="G54" s="37"/>
      <c r="H54" s="37"/>
      <c r="I54" s="37"/>
      <c r="J54" s="37"/>
      <c r="K54" s="64" t="s">
        <v>121</v>
      </c>
      <c r="L54" s="65">
        <v>25</v>
      </c>
    </row>
    <row r="55" spans="2:12" ht="14.25" customHeight="1" x14ac:dyDescent="0.15">
      <c r="B55" s="30">
        <f t="shared" si="2"/>
        <v>45</v>
      </c>
      <c r="C55" s="34"/>
      <c r="D55" s="34"/>
      <c r="E55" s="37"/>
      <c r="F55" s="37" t="s">
        <v>116</v>
      </c>
      <c r="G55" s="37"/>
      <c r="H55" s="37"/>
      <c r="I55" s="37"/>
      <c r="J55" s="37"/>
      <c r="K55" s="64"/>
      <c r="L55" s="65">
        <v>25</v>
      </c>
    </row>
    <row r="56" spans="2:12" ht="14.25" customHeight="1" x14ac:dyDescent="0.15">
      <c r="B56" s="30">
        <f t="shared" si="2"/>
        <v>46</v>
      </c>
      <c r="C56" s="34"/>
      <c r="D56" s="34"/>
      <c r="E56" s="37"/>
      <c r="F56" s="37" t="s">
        <v>30</v>
      </c>
      <c r="G56" s="37"/>
      <c r="H56" s="37"/>
      <c r="I56" s="37"/>
      <c r="J56" s="37"/>
      <c r="K56" s="64" t="s">
        <v>121</v>
      </c>
      <c r="L56" s="65"/>
    </row>
    <row r="57" spans="2:12" ht="14.25" customHeight="1" x14ac:dyDescent="0.15">
      <c r="B57" s="30">
        <f t="shared" si="2"/>
        <v>47</v>
      </c>
      <c r="C57" s="34"/>
      <c r="D57" s="34"/>
      <c r="E57" s="37"/>
      <c r="F57" s="37" t="s">
        <v>223</v>
      </c>
      <c r="G57" s="37"/>
      <c r="H57" s="37"/>
      <c r="I57" s="37"/>
      <c r="J57" s="37"/>
      <c r="K57" s="64">
        <v>100</v>
      </c>
      <c r="L57" s="65"/>
    </row>
    <row r="58" spans="2:12" ht="14.25" customHeight="1" x14ac:dyDescent="0.15">
      <c r="B58" s="30">
        <f t="shared" si="2"/>
        <v>48</v>
      </c>
      <c r="C58" s="34"/>
      <c r="D58" s="34"/>
      <c r="E58" s="37"/>
      <c r="F58" s="37" t="s">
        <v>31</v>
      </c>
      <c r="G58" s="37"/>
      <c r="H58" s="37"/>
      <c r="I58" s="37"/>
      <c r="J58" s="37"/>
      <c r="K58" s="64">
        <v>200</v>
      </c>
      <c r="L58" s="65">
        <v>725</v>
      </c>
    </row>
    <row r="59" spans="2:12" ht="14.25" customHeight="1" x14ac:dyDescent="0.15">
      <c r="B59" s="30">
        <f t="shared" si="2"/>
        <v>49</v>
      </c>
      <c r="C59" s="32" t="s">
        <v>143</v>
      </c>
      <c r="D59" s="32" t="s">
        <v>144</v>
      </c>
      <c r="E59" s="37"/>
      <c r="F59" s="37" t="s">
        <v>174</v>
      </c>
      <c r="G59" s="37"/>
      <c r="H59" s="37"/>
      <c r="I59" s="37"/>
      <c r="J59" s="37"/>
      <c r="K59" s="64">
        <v>1</v>
      </c>
      <c r="L59" s="65"/>
    </row>
    <row r="60" spans="2:12" ht="14.25" customHeight="1" x14ac:dyDescent="0.15">
      <c r="B60" s="30">
        <f t="shared" si="2"/>
        <v>50</v>
      </c>
      <c r="C60" s="34"/>
      <c r="D60" s="34"/>
      <c r="E60" s="37"/>
      <c r="F60" s="37" t="s">
        <v>209</v>
      </c>
      <c r="G60" s="37"/>
      <c r="H60" s="37"/>
      <c r="I60" s="37"/>
      <c r="J60" s="37"/>
      <c r="K60" s="64"/>
      <c r="L60" s="65">
        <v>1</v>
      </c>
    </row>
    <row r="61" spans="2:12" ht="14.25" customHeight="1" x14ac:dyDescent="0.15">
      <c r="B61" s="30">
        <f t="shared" si="2"/>
        <v>51</v>
      </c>
      <c r="C61" s="34"/>
      <c r="D61" s="34"/>
      <c r="E61" s="37"/>
      <c r="F61" s="37" t="s">
        <v>175</v>
      </c>
      <c r="G61" s="37"/>
      <c r="H61" s="37"/>
      <c r="I61" s="37"/>
      <c r="J61" s="37"/>
      <c r="K61" s="64"/>
      <c r="L61" s="65">
        <v>3</v>
      </c>
    </row>
    <row r="62" spans="2:12" ht="14.25" customHeight="1" x14ac:dyDescent="0.15">
      <c r="B62" s="30">
        <f t="shared" si="2"/>
        <v>52</v>
      </c>
      <c r="C62" s="34"/>
      <c r="D62" s="34"/>
      <c r="E62" s="37"/>
      <c r="F62" s="37" t="s">
        <v>164</v>
      </c>
      <c r="G62" s="37"/>
      <c r="H62" s="37"/>
      <c r="I62" s="37"/>
      <c r="J62" s="37"/>
      <c r="K62" s="64">
        <v>1</v>
      </c>
      <c r="L62" s="65">
        <v>1</v>
      </c>
    </row>
    <row r="63" spans="2:12" ht="14.25" customHeight="1" x14ac:dyDescent="0.15">
      <c r="B63" s="30">
        <f t="shared" si="2"/>
        <v>53</v>
      </c>
      <c r="C63" s="34"/>
      <c r="D63" s="34"/>
      <c r="E63" s="37"/>
      <c r="F63" s="37" t="s">
        <v>146</v>
      </c>
      <c r="G63" s="37"/>
      <c r="H63" s="37"/>
      <c r="I63" s="37"/>
      <c r="J63" s="37"/>
      <c r="K63" s="64"/>
      <c r="L63" s="65">
        <v>6</v>
      </c>
    </row>
    <row r="64" spans="2:12" ht="14.25" customHeight="1" x14ac:dyDescent="0.15">
      <c r="B64" s="30">
        <f t="shared" si="2"/>
        <v>54</v>
      </c>
      <c r="C64" s="32" t="s">
        <v>32</v>
      </c>
      <c r="D64" s="32" t="s">
        <v>85</v>
      </c>
      <c r="E64" s="37"/>
      <c r="F64" s="37" t="s">
        <v>84</v>
      </c>
      <c r="G64" s="37"/>
      <c r="H64" s="37"/>
      <c r="I64" s="37"/>
      <c r="J64" s="37"/>
      <c r="K64" s="64"/>
      <c r="L64" s="65" t="s">
        <v>121</v>
      </c>
    </row>
    <row r="65" spans="2:19" ht="14.25" customHeight="1" x14ac:dyDescent="0.15">
      <c r="B65" s="30">
        <f t="shared" si="2"/>
        <v>55</v>
      </c>
      <c r="C65" s="34"/>
      <c r="D65" s="32" t="s">
        <v>33</v>
      </c>
      <c r="E65" s="37"/>
      <c r="F65" s="37" t="s">
        <v>165</v>
      </c>
      <c r="G65" s="37"/>
      <c r="H65" s="37"/>
      <c r="I65" s="37"/>
      <c r="J65" s="37"/>
      <c r="K65" s="64" t="s">
        <v>121</v>
      </c>
      <c r="L65" s="65">
        <v>3</v>
      </c>
    </row>
    <row r="66" spans="2:19" ht="14.25" customHeight="1" x14ac:dyDescent="0.15">
      <c r="B66" s="30">
        <f t="shared" si="2"/>
        <v>56</v>
      </c>
      <c r="C66" s="34"/>
      <c r="D66" s="35"/>
      <c r="E66" s="37"/>
      <c r="F66" s="37" t="s">
        <v>34</v>
      </c>
      <c r="G66" s="37"/>
      <c r="H66" s="37"/>
      <c r="I66" s="37"/>
      <c r="J66" s="37"/>
      <c r="K66" s="64" t="s">
        <v>121</v>
      </c>
      <c r="L66" s="65">
        <v>25</v>
      </c>
    </row>
    <row r="67" spans="2:19" ht="14.25" customHeight="1" x14ac:dyDescent="0.15">
      <c r="B67" s="30">
        <f t="shared" si="2"/>
        <v>57</v>
      </c>
      <c r="C67" s="35"/>
      <c r="D67" s="39" t="s">
        <v>35</v>
      </c>
      <c r="E67" s="37"/>
      <c r="F67" s="37" t="s">
        <v>36</v>
      </c>
      <c r="G67" s="37"/>
      <c r="H67" s="37"/>
      <c r="I67" s="37"/>
      <c r="J67" s="37"/>
      <c r="K67" s="64" t="s">
        <v>121</v>
      </c>
      <c r="L67" s="65">
        <v>50</v>
      </c>
    </row>
    <row r="68" spans="2:19" ht="14.25" customHeight="1" x14ac:dyDescent="0.15">
      <c r="B68" s="30">
        <f t="shared" si="2"/>
        <v>58</v>
      </c>
      <c r="C68" s="121" t="s">
        <v>38</v>
      </c>
      <c r="D68" s="122"/>
      <c r="E68" s="37"/>
      <c r="F68" s="37" t="s">
        <v>39</v>
      </c>
      <c r="G68" s="37"/>
      <c r="H68" s="37"/>
      <c r="I68" s="37"/>
      <c r="J68" s="37"/>
      <c r="K68" s="64">
        <v>175</v>
      </c>
      <c r="L68" s="65">
        <v>275</v>
      </c>
    </row>
    <row r="69" spans="2:19" ht="14.25" customHeight="1" x14ac:dyDescent="0.15">
      <c r="B69" s="30">
        <f t="shared" si="2"/>
        <v>59</v>
      </c>
      <c r="C69" s="33"/>
      <c r="D69" s="36"/>
      <c r="E69" s="37"/>
      <c r="F69" s="37" t="s">
        <v>40</v>
      </c>
      <c r="G69" s="37"/>
      <c r="H69" s="37"/>
      <c r="I69" s="37"/>
      <c r="J69" s="37"/>
      <c r="K69" s="64">
        <v>25</v>
      </c>
      <c r="L69" s="65">
        <v>50</v>
      </c>
    </row>
    <row r="70" spans="2:19" ht="14.25" customHeight="1" thickBot="1" x14ac:dyDescent="0.2">
      <c r="B70" s="30">
        <f t="shared" si="2"/>
        <v>60</v>
      </c>
      <c r="C70" s="33"/>
      <c r="D70" s="36"/>
      <c r="E70" s="37"/>
      <c r="F70" s="37" t="s">
        <v>74</v>
      </c>
      <c r="G70" s="37"/>
      <c r="H70" s="37"/>
      <c r="I70" s="37"/>
      <c r="J70" s="37"/>
      <c r="K70" s="64">
        <v>100</v>
      </c>
      <c r="L70" s="69">
        <v>150</v>
      </c>
    </row>
    <row r="71" spans="2:19" ht="13.9" customHeight="1" x14ac:dyDescent="0.15">
      <c r="B71" s="66"/>
      <c r="C71" s="67"/>
      <c r="D71" s="67"/>
      <c r="E71" s="68"/>
      <c r="F71" s="68"/>
      <c r="G71" s="68"/>
      <c r="H71" s="68"/>
      <c r="I71" s="68"/>
      <c r="J71" s="68"/>
      <c r="K71" s="68"/>
      <c r="L71" s="68"/>
    </row>
    <row r="72" spans="2:19" ht="18" customHeight="1" x14ac:dyDescent="0.15">
      <c r="R72">
        <f>COUNTA(K11:K70)</f>
        <v>46</v>
      </c>
      <c r="S72">
        <f>COUNTA(L11:L70)</f>
        <v>48</v>
      </c>
    </row>
    <row r="73" spans="2:19" ht="18" customHeight="1" x14ac:dyDescent="0.15">
      <c r="B73" s="18"/>
      <c r="R73">
        <f>SUM(R11:R18,K19:K70)</f>
        <v>21244</v>
      </c>
      <c r="S73">
        <f>SUM(S11:S18,L19:L70)</f>
        <v>60272</v>
      </c>
    </row>
    <row r="74" spans="2:19" ht="9" customHeight="1" thickBot="1" x14ac:dyDescent="0.2"/>
    <row r="75" spans="2:19" ht="18" customHeight="1" x14ac:dyDescent="0.15">
      <c r="B75" s="1"/>
      <c r="C75" s="2"/>
      <c r="D75" s="118" t="s">
        <v>1</v>
      </c>
      <c r="E75" s="118"/>
      <c r="F75" s="118"/>
      <c r="G75" s="118"/>
      <c r="H75" s="2"/>
      <c r="I75" s="2"/>
      <c r="J75" s="3"/>
      <c r="K75" s="71" t="s">
        <v>57</v>
      </c>
      <c r="L75" s="88" t="s">
        <v>58</v>
      </c>
    </row>
    <row r="76" spans="2:19" ht="18" customHeight="1" thickBot="1" x14ac:dyDescent="0.2">
      <c r="B76" s="6"/>
      <c r="C76" s="7"/>
      <c r="D76" s="117" t="s">
        <v>2</v>
      </c>
      <c r="E76" s="117"/>
      <c r="F76" s="117"/>
      <c r="G76" s="117"/>
      <c r="H76" s="7"/>
      <c r="I76" s="7"/>
      <c r="J76" s="8"/>
      <c r="K76" s="75" t="str">
        <f>K5</f>
        <v>2023.8.25</v>
      </c>
      <c r="L76" s="92" t="str">
        <f>K76</f>
        <v>2023.8.25</v>
      </c>
    </row>
    <row r="77" spans="2:19" ht="19.899999999999999" customHeight="1" thickTop="1" x14ac:dyDescent="0.15">
      <c r="B77" s="123" t="s">
        <v>79</v>
      </c>
      <c r="C77" s="124"/>
      <c r="D77" s="124"/>
      <c r="E77" s="124"/>
      <c r="F77" s="124"/>
      <c r="G77" s="124"/>
      <c r="H77" s="124"/>
      <c r="I77" s="124"/>
      <c r="J77" s="29"/>
      <c r="K77" s="76">
        <f>SUM(K78:K86)</f>
        <v>21244</v>
      </c>
      <c r="L77" s="93">
        <f>SUM(L78:L86)</f>
        <v>60272</v>
      </c>
    </row>
    <row r="78" spans="2:19" ht="13.9" customHeight="1" x14ac:dyDescent="0.15">
      <c r="B78" s="125" t="s">
        <v>42</v>
      </c>
      <c r="C78" s="126"/>
      <c r="D78" s="127"/>
      <c r="E78" s="41"/>
      <c r="F78" s="15"/>
      <c r="G78" s="116" t="s">
        <v>13</v>
      </c>
      <c r="H78" s="116"/>
      <c r="I78" s="15"/>
      <c r="J78" s="16"/>
      <c r="K78" s="38">
        <f>SUM(R$11:R$18)</f>
        <v>475</v>
      </c>
      <c r="L78" s="94">
        <f>SUM(S$11:S$18)</f>
        <v>1150</v>
      </c>
    </row>
    <row r="79" spans="2:19" ht="13.9" customHeight="1" x14ac:dyDescent="0.15">
      <c r="B79" s="17"/>
      <c r="C79" s="18"/>
      <c r="D79" s="19"/>
      <c r="E79" s="20"/>
      <c r="F79" s="37"/>
      <c r="G79" s="116" t="s">
        <v>67</v>
      </c>
      <c r="H79" s="116"/>
      <c r="I79" s="110"/>
      <c r="J79" s="42"/>
      <c r="K79" s="38">
        <f>SUM(K$19)</f>
        <v>325</v>
      </c>
      <c r="L79" s="94">
        <f>SUM(L$19)</f>
        <v>475</v>
      </c>
    </row>
    <row r="80" spans="2:19" ht="13.9" customHeight="1" x14ac:dyDescent="0.15">
      <c r="B80" s="17"/>
      <c r="C80" s="18"/>
      <c r="D80" s="19"/>
      <c r="E80" s="20"/>
      <c r="F80" s="37"/>
      <c r="G80" s="116" t="s">
        <v>26</v>
      </c>
      <c r="H80" s="116"/>
      <c r="I80" s="15"/>
      <c r="J80" s="16"/>
      <c r="K80" s="38">
        <f>SUM(K$20:K$20)</f>
        <v>0</v>
      </c>
      <c r="L80" s="94">
        <f>SUM(L$20:L$20)</f>
        <v>0</v>
      </c>
    </row>
    <row r="81" spans="2:19" ht="13.9" customHeight="1" x14ac:dyDescent="0.15">
      <c r="B81" s="17"/>
      <c r="C81" s="18"/>
      <c r="D81" s="19"/>
      <c r="E81" s="20"/>
      <c r="F81" s="37"/>
      <c r="G81" s="116" t="s">
        <v>16</v>
      </c>
      <c r="H81" s="116"/>
      <c r="I81" s="15"/>
      <c r="J81" s="16"/>
      <c r="K81" s="38">
        <v>0</v>
      </c>
      <c r="L81" s="94">
        <v>0</v>
      </c>
    </row>
    <row r="82" spans="2:19" ht="13.9" customHeight="1" x14ac:dyDescent="0.15">
      <c r="B82" s="17"/>
      <c r="C82" s="18"/>
      <c r="D82" s="19"/>
      <c r="E82" s="20"/>
      <c r="F82" s="37"/>
      <c r="G82" s="116" t="s">
        <v>17</v>
      </c>
      <c r="H82" s="116"/>
      <c r="I82" s="15"/>
      <c r="J82" s="16"/>
      <c r="K82" s="38">
        <f>SUM(K$21:K$31)</f>
        <v>17925</v>
      </c>
      <c r="L82" s="94">
        <f>SUM(L$21:L$31)</f>
        <v>51951</v>
      </c>
    </row>
    <row r="83" spans="2:19" ht="13.9" customHeight="1" x14ac:dyDescent="0.15">
      <c r="B83" s="17"/>
      <c r="C83" s="18"/>
      <c r="D83" s="19"/>
      <c r="E83" s="20"/>
      <c r="F83" s="37"/>
      <c r="G83" s="116" t="s">
        <v>65</v>
      </c>
      <c r="H83" s="116"/>
      <c r="I83" s="15"/>
      <c r="J83" s="16"/>
      <c r="K83" s="38">
        <f>SUM(K$32:K$32)</f>
        <v>0</v>
      </c>
      <c r="L83" s="94">
        <f>SUM(L$32:L$32)</f>
        <v>0</v>
      </c>
    </row>
    <row r="84" spans="2:19" ht="13.9" customHeight="1" x14ac:dyDescent="0.15">
      <c r="B84" s="17"/>
      <c r="C84" s="18"/>
      <c r="D84" s="19"/>
      <c r="E84" s="20"/>
      <c r="F84" s="37"/>
      <c r="G84" s="116" t="s">
        <v>27</v>
      </c>
      <c r="H84" s="116"/>
      <c r="I84" s="15"/>
      <c r="J84" s="16"/>
      <c r="K84" s="38">
        <f>SUM(K$33:K$58)</f>
        <v>2217</v>
      </c>
      <c r="L84" s="94">
        <f>SUM(L$33:L$58)</f>
        <v>6132</v>
      </c>
    </row>
    <row r="85" spans="2:19" ht="13.9" customHeight="1" x14ac:dyDescent="0.15">
      <c r="B85" s="17"/>
      <c r="C85" s="18"/>
      <c r="D85" s="19"/>
      <c r="E85" s="20"/>
      <c r="F85" s="37"/>
      <c r="G85" s="116" t="s">
        <v>73</v>
      </c>
      <c r="H85" s="116"/>
      <c r="I85" s="15"/>
      <c r="J85" s="16"/>
      <c r="K85" s="38">
        <f>SUM(K$68:K$69)</f>
        <v>200</v>
      </c>
      <c r="L85" s="94">
        <f>SUM(L$68:L$69)</f>
        <v>325</v>
      </c>
      <c r="R85">
        <f>COUNTA(K$11:K$70)</f>
        <v>46</v>
      </c>
      <c r="S85">
        <f>COUNTA(L$11:L$70)</f>
        <v>48</v>
      </c>
    </row>
    <row r="86" spans="2:19" ht="13.9" customHeight="1" thickBot="1" x14ac:dyDescent="0.2">
      <c r="B86" s="21"/>
      <c r="C86" s="22"/>
      <c r="D86" s="23"/>
      <c r="E86" s="43"/>
      <c r="F86" s="10"/>
      <c r="G86" s="117" t="s">
        <v>41</v>
      </c>
      <c r="H86" s="117"/>
      <c r="I86" s="44"/>
      <c r="J86" s="45"/>
      <c r="K86" s="40">
        <f>SUM(K$59:K$67,K$70)</f>
        <v>102</v>
      </c>
      <c r="L86" s="95">
        <f>SUM(L$59:L$67,L$70)</f>
        <v>239</v>
      </c>
      <c r="R86">
        <f>SUM(R$11:R$18,K$19:K$70)</f>
        <v>21244</v>
      </c>
      <c r="S86">
        <f>SUM(S$11:S$18,L$19:L$70)</f>
        <v>60272</v>
      </c>
    </row>
    <row r="87" spans="2:19" ht="18" customHeight="1" thickTop="1" x14ac:dyDescent="0.15">
      <c r="B87" s="128" t="s">
        <v>43</v>
      </c>
      <c r="C87" s="129"/>
      <c r="D87" s="130"/>
      <c r="E87" s="51"/>
      <c r="F87" s="111"/>
      <c r="G87" s="131" t="s">
        <v>44</v>
      </c>
      <c r="H87" s="131"/>
      <c r="I87" s="111"/>
      <c r="J87" s="112"/>
      <c r="K87" s="77" t="s">
        <v>45</v>
      </c>
      <c r="L87" s="82"/>
    </row>
    <row r="88" spans="2:19" ht="18" customHeight="1" x14ac:dyDescent="0.15">
      <c r="B88" s="48"/>
      <c r="C88" s="49"/>
      <c r="D88" s="49"/>
      <c r="E88" s="46"/>
      <c r="F88" s="47"/>
      <c r="G88" s="31"/>
      <c r="H88" s="31"/>
      <c r="I88" s="47"/>
      <c r="J88" s="50"/>
      <c r="K88" s="78" t="s">
        <v>46</v>
      </c>
      <c r="L88" s="83"/>
    </row>
    <row r="89" spans="2:19" ht="18" customHeight="1" x14ac:dyDescent="0.15">
      <c r="B89" s="17"/>
      <c r="C89" s="18"/>
      <c r="D89" s="18"/>
      <c r="E89" s="52"/>
      <c r="F89" s="7"/>
      <c r="G89" s="132" t="s">
        <v>47</v>
      </c>
      <c r="H89" s="132"/>
      <c r="I89" s="108"/>
      <c r="J89" s="109"/>
      <c r="K89" s="79" t="s">
        <v>48</v>
      </c>
      <c r="L89" s="84"/>
    </row>
    <row r="90" spans="2:19" ht="18" customHeight="1" x14ac:dyDescent="0.15">
      <c r="B90" s="17"/>
      <c r="C90" s="18"/>
      <c r="D90" s="18"/>
      <c r="E90" s="53"/>
      <c r="F90" s="18"/>
      <c r="G90" s="54"/>
      <c r="H90" s="54"/>
      <c r="I90" s="49"/>
      <c r="J90" s="55"/>
      <c r="K90" s="80" t="s">
        <v>71</v>
      </c>
      <c r="L90" s="85"/>
    </row>
    <row r="91" spans="2:19" ht="18" customHeight="1" x14ac:dyDescent="0.15">
      <c r="B91" s="17"/>
      <c r="C91" s="18"/>
      <c r="D91" s="18"/>
      <c r="E91" s="53"/>
      <c r="F91" s="18"/>
      <c r="G91" s="54"/>
      <c r="H91" s="54"/>
      <c r="I91" s="49"/>
      <c r="J91" s="55"/>
      <c r="K91" s="80" t="s">
        <v>72</v>
      </c>
      <c r="L91" s="85"/>
    </row>
    <row r="92" spans="2:19" ht="18" customHeight="1" x14ac:dyDescent="0.15">
      <c r="B92" s="17"/>
      <c r="C92" s="18"/>
      <c r="D92" s="18"/>
      <c r="E92" s="52"/>
      <c r="F92" s="7"/>
      <c r="G92" s="132" t="s">
        <v>49</v>
      </c>
      <c r="H92" s="132"/>
      <c r="I92" s="108"/>
      <c r="J92" s="109"/>
      <c r="K92" s="79" t="s">
        <v>75</v>
      </c>
      <c r="L92" s="84"/>
    </row>
    <row r="93" spans="2:19" ht="18" customHeight="1" x14ac:dyDescent="0.15">
      <c r="B93" s="17"/>
      <c r="C93" s="18"/>
      <c r="D93" s="18"/>
      <c r="E93" s="53"/>
      <c r="F93" s="18"/>
      <c r="G93" s="54"/>
      <c r="H93" s="54"/>
      <c r="I93" s="49"/>
      <c r="J93" s="55"/>
      <c r="K93" s="80" t="s">
        <v>76</v>
      </c>
      <c r="L93" s="85"/>
    </row>
    <row r="94" spans="2:19" ht="18" customHeight="1" x14ac:dyDescent="0.15">
      <c r="B94" s="17"/>
      <c r="C94" s="18"/>
      <c r="D94" s="18"/>
      <c r="E94" s="53"/>
      <c r="F94" s="18"/>
      <c r="G94" s="54"/>
      <c r="H94" s="54"/>
      <c r="I94" s="49"/>
      <c r="J94" s="55"/>
      <c r="K94" s="80" t="s">
        <v>77</v>
      </c>
      <c r="L94" s="85"/>
    </row>
    <row r="95" spans="2:19" ht="18" customHeight="1" x14ac:dyDescent="0.15">
      <c r="B95" s="17"/>
      <c r="C95" s="18"/>
      <c r="D95" s="18"/>
      <c r="E95" s="12"/>
      <c r="F95" s="13"/>
      <c r="G95" s="31"/>
      <c r="H95" s="31"/>
      <c r="I95" s="47"/>
      <c r="J95" s="50"/>
      <c r="K95" s="80" t="s">
        <v>78</v>
      </c>
      <c r="L95" s="83"/>
    </row>
    <row r="96" spans="2:19" ht="18" customHeight="1" x14ac:dyDescent="0.15">
      <c r="B96" s="24"/>
      <c r="C96" s="13"/>
      <c r="D96" s="13"/>
      <c r="E96" s="20"/>
      <c r="F96" s="37"/>
      <c r="G96" s="116" t="s">
        <v>50</v>
      </c>
      <c r="H96" s="116"/>
      <c r="I96" s="15"/>
      <c r="J96" s="16"/>
      <c r="K96" s="70" t="s">
        <v>129</v>
      </c>
      <c r="L96" s="86"/>
    </row>
    <row r="97" spans="2:13" ht="18" customHeight="1" x14ac:dyDescent="0.15">
      <c r="B97" s="125" t="s">
        <v>51</v>
      </c>
      <c r="C97" s="126"/>
      <c r="D97" s="126"/>
      <c r="E97" s="7"/>
      <c r="F97" s="7"/>
      <c r="G97" s="7"/>
      <c r="H97" s="7"/>
      <c r="I97" s="7"/>
      <c r="J97" s="7"/>
      <c r="K97" s="7"/>
      <c r="L97" s="96"/>
    </row>
    <row r="98" spans="2:13" ht="14.1" customHeight="1" x14ac:dyDescent="0.15">
      <c r="B98" s="56"/>
      <c r="C98" s="57" t="s">
        <v>52</v>
      </c>
      <c r="D98" s="58"/>
      <c r="E98" s="57"/>
      <c r="F98" s="57"/>
      <c r="G98" s="57"/>
      <c r="H98" s="57"/>
      <c r="I98" s="57"/>
      <c r="J98" s="57"/>
      <c r="K98" s="57"/>
      <c r="L98" s="87"/>
    </row>
    <row r="99" spans="2:13" ht="14.1" customHeight="1" x14ac:dyDescent="0.15">
      <c r="B99" s="56"/>
      <c r="C99" s="57" t="s">
        <v>53</v>
      </c>
      <c r="D99" s="58"/>
      <c r="E99" s="57"/>
      <c r="F99" s="57"/>
      <c r="G99" s="57"/>
      <c r="H99" s="57"/>
      <c r="I99" s="57"/>
      <c r="J99" s="57"/>
      <c r="K99" s="57"/>
      <c r="L99" s="87"/>
    </row>
    <row r="100" spans="2:13" ht="14.1" customHeight="1" x14ac:dyDescent="0.15">
      <c r="B100" s="56"/>
      <c r="C100" s="57" t="s">
        <v>54</v>
      </c>
      <c r="D100" s="58"/>
      <c r="E100" s="57"/>
      <c r="F100" s="57"/>
      <c r="G100" s="57"/>
      <c r="H100" s="57"/>
      <c r="I100" s="57"/>
      <c r="J100" s="57"/>
      <c r="K100" s="57"/>
      <c r="L100" s="87"/>
    </row>
    <row r="101" spans="2:13" ht="14.1" customHeight="1" x14ac:dyDescent="0.15">
      <c r="B101" s="56"/>
      <c r="C101" s="57" t="s">
        <v>99</v>
      </c>
      <c r="D101" s="58"/>
      <c r="E101" s="57"/>
      <c r="F101" s="57"/>
      <c r="G101" s="57"/>
      <c r="H101" s="57"/>
      <c r="I101" s="57"/>
      <c r="J101" s="57"/>
      <c r="K101" s="57"/>
      <c r="L101" s="87"/>
    </row>
    <row r="102" spans="2:13" ht="14.1" customHeight="1" x14ac:dyDescent="0.15">
      <c r="B102" s="56"/>
      <c r="C102" s="57" t="s">
        <v>97</v>
      </c>
      <c r="D102" s="58"/>
      <c r="E102" s="57"/>
      <c r="F102" s="57"/>
      <c r="G102" s="57"/>
      <c r="H102" s="57"/>
      <c r="I102" s="57"/>
      <c r="J102" s="57"/>
      <c r="K102" s="57"/>
      <c r="L102" s="87"/>
    </row>
    <row r="103" spans="2:13" ht="14.1" customHeight="1" x14ac:dyDescent="0.15">
      <c r="B103" s="59"/>
      <c r="C103" s="57" t="s">
        <v>100</v>
      </c>
      <c r="D103" s="57"/>
      <c r="E103" s="57"/>
      <c r="F103" s="57"/>
      <c r="G103" s="57"/>
      <c r="H103" s="57"/>
      <c r="I103" s="57"/>
      <c r="J103" s="57"/>
      <c r="K103" s="57"/>
      <c r="L103" s="87"/>
    </row>
    <row r="104" spans="2:13" ht="14.1" customHeight="1" x14ac:dyDescent="0.15">
      <c r="B104" s="59"/>
      <c r="C104" s="57" t="s">
        <v>101</v>
      </c>
      <c r="D104" s="57"/>
      <c r="E104" s="57"/>
      <c r="F104" s="57"/>
      <c r="G104" s="57"/>
      <c r="H104" s="57"/>
      <c r="I104" s="57"/>
      <c r="J104" s="57"/>
      <c r="K104" s="57"/>
      <c r="L104" s="87"/>
    </row>
    <row r="105" spans="2:13" ht="14.1" customHeight="1" x14ac:dyDescent="0.15">
      <c r="B105" s="59"/>
      <c r="C105" s="57" t="s">
        <v>86</v>
      </c>
      <c r="D105" s="57"/>
      <c r="E105" s="57"/>
      <c r="F105" s="57"/>
      <c r="G105" s="57"/>
      <c r="H105" s="57"/>
      <c r="I105" s="57"/>
      <c r="J105" s="57"/>
      <c r="K105" s="57"/>
      <c r="L105" s="87"/>
    </row>
    <row r="106" spans="2:13" ht="14.1" customHeight="1" x14ac:dyDescent="0.15">
      <c r="B106" s="59"/>
      <c r="C106" s="57" t="s">
        <v>87</v>
      </c>
      <c r="D106" s="57"/>
      <c r="E106" s="57"/>
      <c r="F106" s="57"/>
      <c r="G106" s="57"/>
      <c r="H106" s="57"/>
      <c r="I106" s="57"/>
      <c r="J106" s="57"/>
      <c r="K106" s="57"/>
      <c r="L106" s="87"/>
    </row>
    <row r="107" spans="2:13" ht="14.1" customHeight="1" x14ac:dyDescent="0.15">
      <c r="B107" s="59"/>
      <c r="C107" s="57" t="s">
        <v>94</v>
      </c>
      <c r="D107" s="57"/>
      <c r="E107" s="57"/>
      <c r="F107" s="57"/>
      <c r="G107" s="57"/>
      <c r="H107" s="57"/>
      <c r="I107" s="57"/>
      <c r="J107" s="57"/>
      <c r="K107" s="57"/>
      <c r="L107" s="87"/>
    </row>
    <row r="108" spans="2:13" ht="14.1" customHeight="1" x14ac:dyDescent="0.15">
      <c r="B108" s="59"/>
      <c r="C108" s="57" t="s">
        <v>102</v>
      </c>
      <c r="D108" s="57"/>
      <c r="E108" s="57"/>
      <c r="F108" s="57"/>
      <c r="G108" s="57"/>
      <c r="H108" s="57"/>
      <c r="I108" s="57"/>
      <c r="J108" s="57"/>
      <c r="K108" s="57"/>
      <c r="L108" s="87"/>
    </row>
    <row r="109" spans="2:13" ht="14.1" customHeight="1" x14ac:dyDescent="0.15">
      <c r="B109" s="59"/>
      <c r="C109" s="57" t="s">
        <v>103</v>
      </c>
      <c r="D109" s="57"/>
      <c r="E109" s="57"/>
      <c r="F109" s="57"/>
      <c r="G109" s="57"/>
      <c r="H109" s="57"/>
      <c r="I109" s="57"/>
      <c r="J109" s="57"/>
      <c r="K109" s="57"/>
      <c r="L109" s="87"/>
    </row>
    <row r="110" spans="2:13" ht="14.1" customHeight="1" x14ac:dyDescent="0.15">
      <c r="B110" s="59"/>
      <c r="C110" s="57" t="s">
        <v>104</v>
      </c>
      <c r="D110" s="57"/>
      <c r="E110" s="57"/>
      <c r="F110" s="57"/>
      <c r="G110" s="57"/>
      <c r="H110" s="57"/>
      <c r="I110" s="57"/>
      <c r="J110" s="57"/>
      <c r="K110" s="57"/>
      <c r="L110" s="87"/>
    </row>
    <row r="111" spans="2:13" ht="18" customHeight="1" x14ac:dyDescent="0.15">
      <c r="B111" s="59"/>
      <c r="C111" s="57" t="s">
        <v>88</v>
      </c>
      <c r="D111" s="57"/>
      <c r="E111" s="57"/>
      <c r="F111" s="57"/>
      <c r="G111" s="57"/>
      <c r="H111" s="57"/>
      <c r="I111" s="57"/>
      <c r="J111" s="57"/>
      <c r="K111" s="57"/>
      <c r="L111" s="57"/>
      <c r="M111" s="97"/>
    </row>
    <row r="112" spans="2:13" x14ac:dyDescent="0.15">
      <c r="B112" s="59"/>
      <c r="C112" s="57" t="s">
        <v>95</v>
      </c>
      <c r="D112" s="57"/>
      <c r="E112" s="57"/>
      <c r="F112" s="57"/>
      <c r="G112" s="57"/>
      <c r="H112" s="57"/>
      <c r="I112" s="57"/>
      <c r="J112" s="57"/>
      <c r="K112" s="57"/>
      <c r="L112" s="57"/>
      <c r="M112" s="97"/>
    </row>
    <row r="113" spans="2:14" x14ac:dyDescent="0.15">
      <c r="B113" s="59"/>
      <c r="C113" s="57" t="s">
        <v>96</v>
      </c>
      <c r="D113" s="57"/>
      <c r="E113" s="57"/>
      <c r="F113" s="57"/>
      <c r="G113" s="57"/>
      <c r="H113" s="57"/>
      <c r="I113" s="57"/>
      <c r="J113" s="57"/>
      <c r="K113" s="57"/>
      <c r="L113" s="57"/>
      <c r="M113" s="97"/>
    </row>
    <row r="114" spans="2:14" x14ac:dyDescent="0.15">
      <c r="B114" s="59"/>
      <c r="C114" s="57" t="s">
        <v>105</v>
      </c>
      <c r="D114" s="57"/>
      <c r="E114" s="57"/>
      <c r="F114" s="57"/>
      <c r="G114" s="57"/>
      <c r="H114" s="57"/>
      <c r="I114" s="57"/>
      <c r="J114" s="57"/>
      <c r="K114" s="57"/>
      <c r="L114" s="57"/>
      <c r="M114" s="97"/>
    </row>
    <row r="115" spans="2:14" ht="14.1" customHeight="1" x14ac:dyDescent="0.15">
      <c r="B115" s="59"/>
      <c r="C115" s="57" t="s">
        <v>98</v>
      </c>
      <c r="D115" s="57"/>
      <c r="E115" s="57"/>
      <c r="F115" s="57"/>
      <c r="G115" s="57"/>
      <c r="H115" s="57"/>
      <c r="I115" s="57"/>
      <c r="J115" s="57"/>
      <c r="K115" s="57"/>
      <c r="L115" s="57"/>
      <c r="M115" s="59"/>
      <c r="N115" s="102"/>
    </row>
    <row r="116" spans="2:14" ht="14.1" customHeight="1" x14ac:dyDescent="0.15">
      <c r="B116" s="59"/>
      <c r="C116" s="57" t="s">
        <v>119</v>
      </c>
      <c r="D116" s="57"/>
      <c r="E116" s="57"/>
      <c r="F116" s="57"/>
      <c r="G116" s="57"/>
      <c r="H116" s="57"/>
      <c r="I116" s="57"/>
      <c r="J116" s="57"/>
      <c r="K116" s="57"/>
      <c r="L116" s="57"/>
      <c r="M116" s="59"/>
      <c r="N116" s="57"/>
    </row>
    <row r="117" spans="2:14" x14ac:dyDescent="0.15">
      <c r="B117" s="59"/>
      <c r="C117" s="57" t="s">
        <v>106</v>
      </c>
      <c r="D117" s="57"/>
      <c r="E117" s="57"/>
      <c r="F117" s="57"/>
      <c r="G117" s="57"/>
      <c r="H117" s="57"/>
      <c r="I117" s="57"/>
      <c r="J117" s="57"/>
      <c r="K117" s="57"/>
      <c r="L117" s="57"/>
      <c r="M117" s="97"/>
    </row>
    <row r="118" spans="2:14" x14ac:dyDescent="0.15">
      <c r="B118" s="59"/>
      <c r="C118" s="57" t="s">
        <v>69</v>
      </c>
      <c r="D118" s="57"/>
      <c r="E118" s="57"/>
      <c r="F118" s="57"/>
      <c r="G118" s="57"/>
      <c r="H118" s="57"/>
      <c r="I118" s="57"/>
      <c r="J118" s="57"/>
      <c r="K118" s="57"/>
      <c r="L118" s="57"/>
      <c r="M118" s="97"/>
    </row>
    <row r="119" spans="2:14" x14ac:dyDescent="0.15">
      <c r="B119" s="97"/>
      <c r="C119" s="57" t="s">
        <v>55</v>
      </c>
      <c r="M119" s="97"/>
    </row>
    <row r="120" spans="2:14" x14ac:dyDescent="0.15">
      <c r="B120" s="97"/>
      <c r="C120" s="57" t="s">
        <v>107</v>
      </c>
      <c r="M120" s="97"/>
      <c r="N120" s="98"/>
    </row>
    <row r="121" spans="2:14" x14ac:dyDescent="0.15">
      <c r="B121" s="97"/>
      <c r="C121" s="57" t="s">
        <v>115</v>
      </c>
      <c r="M121" s="97"/>
    </row>
    <row r="122" spans="2:14" ht="14.25" thickBot="1" x14ac:dyDescent="0.2">
      <c r="B122" s="99"/>
      <c r="C122" s="81" t="s">
        <v>108</v>
      </c>
      <c r="D122" s="100"/>
      <c r="E122" s="100"/>
      <c r="F122" s="100"/>
      <c r="G122" s="100"/>
      <c r="H122" s="100"/>
      <c r="I122" s="100"/>
      <c r="J122" s="100"/>
      <c r="K122" s="100"/>
      <c r="L122" s="101"/>
    </row>
  </sheetData>
  <mergeCells count="27">
    <mergeCell ref="G96:H96"/>
    <mergeCell ref="B97:D97"/>
    <mergeCell ref="G85:H85"/>
    <mergeCell ref="G86:H86"/>
    <mergeCell ref="B87:D87"/>
    <mergeCell ref="G87:H87"/>
    <mergeCell ref="G89:H89"/>
    <mergeCell ref="G92:H92"/>
    <mergeCell ref="G84:H84"/>
    <mergeCell ref="G10:H10"/>
    <mergeCell ref="C68:D68"/>
    <mergeCell ref="D75:G75"/>
    <mergeCell ref="D76:G76"/>
    <mergeCell ref="B77:I77"/>
    <mergeCell ref="B78:D78"/>
    <mergeCell ref="G78:H78"/>
    <mergeCell ref="G79:H79"/>
    <mergeCell ref="G80:H80"/>
    <mergeCell ref="G81:H81"/>
    <mergeCell ref="G82:H82"/>
    <mergeCell ref="G83:H83"/>
    <mergeCell ref="D9:F9"/>
    <mergeCell ref="D4:G4"/>
    <mergeCell ref="D5:G5"/>
    <mergeCell ref="D6:G6"/>
    <mergeCell ref="D7:F7"/>
    <mergeCell ref="D8:F8"/>
  </mergeCells>
  <phoneticPr fontId="23"/>
  <conditionalFormatting sqref="M11:M70">
    <cfRule type="expression" dxfId="14"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7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DBEEC-3F21-49E0-A65F-1B81589FD318}">
  <sheetPr>
    <tabColor rgb="FFC00000"/>
  </sheetPr>
  <dimension ref="B1:S119"/>
  <sheetViews>
    <sheetView view="pageBreakPreview" zoomScale="75" zoomScaleNormal="75" zoomScaleSheetLayoutView="75" workbookViewId="0">
      <selection activeCell="M8" sqref="M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271</v>
      </c>
      <c r="L5" s="89" t="str">
        <f>K5</f>
        <v>2023.9.15</v>
      </c>
    </row>
    <row r="6" spans="2:19" ht="18" customHeight="1" x14ac:dyDescent="0.15">
      <c r="B6" s="4"/>
      <c r="C6" s="37"/>
      <c r="D6" s="116" t="s">
        <v>3</v>
      </c>
      <c r="E6" s="116"/>
      <c r="F6" s="116"/>
      <c r="G6" s="116"/>
      <c r="H6" s="37"/>
      <c r="I6" s="37"/>
      <c r="J6" s="5"/>
      <c r="K6" s="103">
        <v>0.52986111111111112</v>
      </c>
      <c r="L6" s="104">
        <v>0.55138888888888882</v>
      </c>
    </row>
    <row r="7" spans="2:19" ht="18" customHeight="1" x14ac:dyDescent="0.15">
      <c r="B7" s="4"/>
      <c r="C7" s="37"/>
      <c r="D7" s="116" t="s">
        <v>4</v>
      </c>
      <c r="E7" s="119"/>
      <c r="F7" s="119"/>
      <c r="G7" s="25" t="s">
        <v>5</v>
      </c>
      <c r="H7" s="37"/>
      <c r="I7" s="37"/>
      <c r="J7" s="5"/>
      <c r="K7" s="105">
        <v>1.9</v>
      </c>
      <c r="L7" s="106">
        <v>1.53</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t="s">
        <v>180</v>
      </c>
      <c r="L11" s="63" t="s">
        <v>166</v>
      </c>
      <c r="N11" t="s">
        <v>14</v>
      </c>
      <c r="O11" t="e">
        <f>IF(#REF!="",0,VALUE(MID(#REF!,2,LEN(#REF!)-2)))</f>
        <v>#REF!</v>
      </c>
      <c r="P11">
        <f>IF(L11="",0,VALUE(MID(L11,2,LEN(L11)-2)))</f>
        <v>100</v>
      </c>
      <c r="Q11" t="e">
        <f>IF(#REF!="",0,VALUE(MID(#REF!,2,LEN(#REF!)-2)))</f>
        <v>#REF!</v>
      </c>
      <c r="R11">
        <f t="shared" ref="R11:S16" si="0">IF(K11="＋",0,IF(K11="(＋)",0,ABS(K11)))</f>
        <v>50</v>
      </c>
      <c r="S11">
        <f t="shared" si="0"/>
        <v>100</v>
      </c>
    </row>
    <row r="12" spans="2:19" ht="14.25" customHeight="1" x14ac:dyDescent="0.15">
      <c r="B12" s="30">
        <f t="shared" ref="B12:B43" si="1">B11+1</f>
        <v>2</v>
      </c>
      <c r="C12" s="33"/>
      <c r="D12" s="34"/>
      <c r="E12" s="37"/>
      <c r="F12" s="37" t="s">
        <v>201</v>
      </c>
      <c r="G12" s="37"/>
      <c r="H12" s="37"/>
      <c r="I12" s="37"/>
      <c r="J12" s="37"/>
      <c r="K12" s="62" t="s">
        <v>217</v>
      </c>
      <c r="L12" s="63" t="s">
        <v>198</v>
      </c>
      <c r="R12">
        <f t="shared" si="0"/>
        <v>250</v>
      </c>
      <c r="S12">
        <f t="shared" si="0"/>
        <v>125</v>
      </c>
    </row>
    <row r="13" spans="2:19" ht="14.25" customHeight="1" x14ac:dyDescent="0.15">
      <c r="B13" s="30">
        <f t="shared" si="1"/>
        <v>3</v>
      </c>
      <c r="C13" s="33"/>
      <c r="D13" s="34"/>
      <c r="E13" s="37"/>
      <c r="F13" s="37" t="s">
        <v>149</v>
      </c>
      <c r="G13" s="37"/>
      <c r="H13" s="37"/>
      <c r="I13" s="37"/>
      <c r="J13" s="37"/>
      <c r="K13" s="62" t="s">
        <v>151</v>
      </c>
      <c r="L13" s="63" t="s">
        <v>198</v>
      </c>
      <c r="N13" s="60" t="s">
        <v>15</v>
      </c>
      <c r="O13" t="str">
        <f>K13</f>
        <v>(150)</v>
      </c>
      <c r="P13" t="str">
        <f>L13</f>
        <v>(125)</v>
      </c>
      <c r="Q13" t="e">
        <f>#REF!</f>
        <v>#REF!</v>
      </c>
      <c r="R13">
        <f t="shared" si="0"/>
        <v>150</v>
      </c>
      <c r="S13">
        <f t="shared" si="0"/>
        <v>125</v>
      </c>
    </row>
    <row r="14" spans="2:19" ht="14.25" customHeight="1" x14ac:dyDescent="0.15">
      <c r="B14" s="30">
        <f t="shared" si="1"/>
        <v>4</v>
      </c>
      <c r="C14" s="33"/>
      <c r="D14" s="34"/>
      <c r="E14" s="37"/>
      <c r="F14" s="37" t="s">
        <v>178</v>
      </c>
      <c r="G14" s="37"/>
      <c r="H14" s="37"/>
      <c r="I14" s="37"/>
      <c r="J14" s="37"/>
      <c r="K14" s="62" t="s">
        <v>120</v>
      </c>
      <c r="L14" s="63"/>
      <c r="N14" s="60" t="s">
        <v>15</v>
      </c>
      <c r="O14" t="str">
        <f>K14</f>
        <v>(＋)</v>
      </c>
      <c r="P14">
        <f>L14</f>
        <v>0</v>
      </c>
      <c r="Q14" t="e">
        <f>#REF!</f>
        <v>#REF!</v>
      </c>
      <c r="R14">
        <f t="shared" si="0"/>
        <v>0</v>
      </c>
      <c r="S14">
        <f t="shared" si="0"/>
        <v>0</v>
      </c>
    </row>
    <row r="15" spans="2:19" ht="14.25" customHeight="1" x14ac:dyDescent="0.15">
      <c r="B15" s="30">
        <f t="shared" si="1"/>
        <v>5</v>
      </c>
      <c r="C15" s="33"/>
      <c r="D15" s="34"/>
      <c r="E15" s="37"/>
      <c r="F15" s="37" t="s">
        <v>133</v>
      </c>
      <c r="G15" s="37"/>
      <c r="H15" s="37"/>
      <c r="I15" s="37"/>
      <c r="J15" s="37"/>
      <c r="K15" s="62" t="s">
        <v>270</v>
      </c>
      <c r="L15" s="63" t="s">
        <v>217</v>
      </c>
      <c r="N15" t="s">
        <v>14</v>
      </c>
      <c r="O15">
        <f>IF(K15="",0,VALUE(MID(K15,2,LEN(K15)-2)))</f>
        <v>500</v>
      </c>
      <c r="P15">
        <f>IF(L15="",0,VALUE(MID(L15,2,LEN(L15)-2)))</f>
        <v>250</v>
      </c>
      <c r="Q15" t="e">
        <f>IF(#REF!="",0,VALUE(MID(#REF!,2,LEN(#REF!)-2)))</f>
        <v>#REF!</v>
      </c>
      <c r="R15">
        <f t="shared" si="0"/>
        <v>500</v>
      </c>
      <c r="S15">
        <f t="shared" si="0"/>
        <v>250</v>
      </c>
    </row>
    <row r="16" spans="2:19" ht="14.25" customHeight="1" x14ac:dyDescent="0.15">
      <c r="B16" s="30">
        <f t="shared" si="1"/>
        <v>6</v>
      </c>
      <c r="C16" s="33"/>
      <c r="D16" s="34"/>
      <c r="E16" s="37"/>
      <c r="F16" s="37" t="s">
        <v>92</v>
      </c>
      <c r="G16" s="37"/>
      <c r="H16" s="37"/>
      <c r="I16" s="37"/>
      <c r="J16" s="37"/>
      <c r="K16" s="62" t="s">
        <v>193</v>
      </c>
      <c r="L16" s="63" t="s">
        <v>269</v>
      </c>
      <c r="N16" t="s">
        <v>14</v>
      </c>
      <c r="O16" t="e">
        <f>IF(#REF!="",0,VALUE(MID(#REF!,2,LEN(#REF!)-2)))</f>
        <v>#REF!</v>
      </c>
      <c r="P16">
        <f>IF(L16="",0,VALUE(MID(L16,2,LEN(L16)-2)))</f>
        <v>1100</v>
      </c>
      <c r="Q16" t="e">
        <f>IF(#REF!="",0,VALUE(MID(#REF!,2,LEN(#REF!)-2)))</f>
        <v>#REF!</v>
      </c>
      <c r="R16">
        <f t="shared" si="0"/>
        <v>75</v>
      </c>
      <c r="S16">
        <f t="shared" si="0"/>
        <v>1100</v>
      </c>
    </row>
    <row r="17" spans="2:19" ht="14.25" customHeight="1" x14ac:dyDescent="0.15">
      <c r="B17" s="30">
        <f t="shared" si="1"/>
        <v>7</v>
      </c>
      <c r="C17" s="32" t="s">
        <v>23</v>
      </c>
      <c r="D17" s="32" t="s">
        <v>24</v>
      </c>
      <c r="E17" s="37"/>
      <c r="F17" s="37" t="s">
        <v>91</v>
      </c>
      <c r="G17" s="37"/>
      <c r="H17" s="37"/>
      <c r="I17" s="37"/>
      <c r="J17" s="37"/>
      <c r="K17" s="64">
        <v>1500</v>
      </c>
      <c r="L17" s="65">
        <v>1600</v>
      </c>
      <c r="S17">
        <f>COUNTA(L11:L16)</f>
        <v>5</v>
      </c>
    </row>
    <row r="18" spans="2:19" ht="14.25" customHeight="1" x14ac:dyDescent="0.15">
      <c r="B18" s="30">
        <f t="shared" si="1"/>
        <v>8</v>
      </c>
      <c r="C18" s="32" t="s">
        <v>25</v>
      </c>
      <c r="D18" s="32" t="s">
        <v>26</v>
      </c>
      <c r="E18" s="37"/>
      <c r="F18" s="37" t="s">
        <v>112</v>
      </c>
      <c r="G18" s="37"/>
      <c r="H18" s="37"/>
      <c r="I18" s="37"/>
      <c r="J18" s="37"/>
      <c r="K18" s="64" t="s">
        <v>121</v>
      </c>
      <c r="L18" s="65">
        <v>50</v>
      </c>
    </row>
    <row r="19" spans="2:19" ht="14.25" customHeight="1" x14ac:dyDescent="0.15">
      <c r="B19" s="30">
        <f t="shared" si="1"/>
        <v>9</v>
      </c>
      <c r="C19" s="32" t="s">
        <v>63</v>
      </c>
      <c r="D19" s="32" t="s">
        <v>17</v>
      </c>
      <c r="E19" s="37"/>
      <c r="F19" s="37" t="s">
        <v>153</v>
      </c>
      <c r="G19" s="37"/>
      <c r="H19" s="37"/>
      <c r="I19" s="37"/>
      <c r="J19" s="37"/>
      <c r="K19" s="64"/>
      <c r="L19" s="65" t="s">
        <v>121</v>
      </c>
    </row>
    <row r="20" spans="2:19" ht="14.25" customHeight="1" x14ac:dyDescent="0.15">
      <c r="B20" s="30">
        <f t="shared" si="1"/>
        <v>10</v>
      </c>
      <c r="C20" s="34"/>
      <c r="D20" s="34"/>
      <c r="E20" s="37"/>
      <c r="F20" s="37" t="s">
        <v>81</v>
      </c>
      <c r="G20" s="37"/>
      <c r="H20" s="37"/>
      <c r="I20" s="37"/>
      <c r="J20" s="37"/>
      <c r="K20" s="64"/>
      <c r="L20" s="65">
        <v>200</v>
      </c>
    </row>
    <row r="21" spans="2:19" ht="14.25" customHeight="1" x14ac:dyDescent="0.15">
      <c r="B21" s="30">
        <f t="shared" si="1"/>
        <v>11</v>
      </c>
      <c r="C21" s="34"/>
      <c r="D21" s="34"/>
      <c r="E21" s="37"/>
      <c r="F21" s="37" t="s">
        <v>82</v>
      </c>
      <c r="G21" s="37"/>
      <c r="H21" s="37"/>
      <c r="I21" s="37"/>
      <c r="J21" s="37"/>
      <c r="K21" s="64"/>
      <c r="L21" s="65">
        <v>150</v>
      </c>
    </row>
    <row r="22" spans="2:19" ht="14.25" customHeight="1" x14ac:dyDescent="0.15">
      <c r="B22" s="30">
        <f t="shared" si="1"/>
        <v>12</v>
      </c>
      <c r="C22" s="34"/>
      <c r="D22" s="34"/>
      <c r="E22" s="37"/>
      <c r="F22" s="37" t="s">
        <v>138</v>
      </c>
      <c r="G22" s="37"/>
      <c r="H22" s="37"/>
      <c r="I22" s="37"/>
      <c r="J22" s="37"/>
      <c r="K22" s="64" t="s">
        <v>121</v>
      </c>
      <c r="L22" s="65">
        <v>150</v>
      </c>
    </row>
    <row r="23" spans="2:19" ht="14.25" customHeight="1" x14ac:dyDescent="0.15">
      <c r="B23" s="30">
        <f t="shared" si="1"/>
        <v>13</v>
      </c>
      <c r="C23" s="34"/>
      <c r="D23" s="34"/>
      <c r="E23" s="37"/>
      <c r="F23" s="37" t="s">
        <v>125</v>
      </c>
      <c r="G23" s="37"/>
      <c r="H23" s="37"/>
      <c r="I23" s="37"/>
      <c r="J23" s="37"/>
      <c r="K23" s="64" t="s">
        <v>121</v>
      </c>
      <c r="L23" s="65">
        <v>75</v>
      </c>
    </row>
    <row r="24" spans="2:19" ht="14.25" customHeight="1" x14ac:dyDescent="0.15">
      <c r="B24" s="30">
        <f t="shared" si="1"/>
        <v>14</v>
      </c>
      <c r="C24" s="34"/>
      <c r="D24" s="34"/>
      <c r="E24" s="37"/>
      <c r="F24" s="37" t="s">
        <v>213</v>
      </c>
      <c r="G24" s="37"/>
      <c r="H24" s="37"/>
      <c r="I24" s="37"/>
      <c r="J24" s="37"/>
      <c r="K24" s="64"/>
      <c r="L24" s="65" t="s">
        <v>121</v>
      </c>
    </row>
    <row r="25" spans="2:19" ht="14.25" customHeight="1" x14ac:dyDescent="0.15">
      <c r="B25" s="30">
        <f t="shared" si="1"/>
        <v>15</v>
      </c>
      <c r="C25" s="34"/>
      <c r="D25" s="34"/>
      <c r="E25" s="37"/>
      <c r="F25" s="37" t="s">
        <v>19</v>
      </c>
      <c r="G25" s="37"/>
      <c r="H25" s="37"/>
      <c r="I25" s="37"/>
      <c r="J25" s="37"/>
      <c r="K25" s="64">
        <v>150</v>
      </c>
      <c r="L25" s="65">
        <v>650</v>
      </c>
    </row>
    <row r="26" spans="2:19" ht="14.25" customHeight="1" x14ac:dyDescent="0.15">
      <c r="B26" s="30">
        <f t="shared" si="1"/>
        <v>16</v>
      </c>
      <c r="C26" s="34"/>
      <c r="D26" s="34"/>
      <c r="E26" s="37"/>
      <c r="F26" s="37" t="s">
        <v>83</v>
      </c>
      <c r="G26" s="37"/>
      <c r="H26" s="37"/>
      <c r="I26" s="37"/>
      <c r="J26" s="37"/>
      <c r="K26" s="64">
        <v>200</v>
      </c>
      <c r="L26" s="65" t="s">
        <v>121</v>
      </c>
    </row>
    <row r="27" spans="2:19" ht="14.25" customHeight="1" x14ac:dyDescent="0.15">
      <c r="B27" s="30">
        <f t="shared" si="1"/>
        <v>17</v>
      </c>
      <c r="C27" s="34"/>
      <c r="D27" s="34"/>
      <c r="E27" s="37"/>
      <c r="F27" s="37" t="s">
        <v>89</v>
      </c>
      <c r="G27" s="37"/>
      <c r="H27" s="37"/>
      <c r="I27" s="37"/>
      <c r="J27" s="37"/>
      <c r="K27" s="64">
        <v>125</v>
      </c>
      <c r="L27" s="65">
        <v>600</v>
      </c>
    </row>
    <row r="28" spans="2:19" ht="14.25" customHeight="1" x14ac:dyDescent="0.15">
      <c r="B28" s="30">
        <f t="shared" si="1"/>
        <v>18</v>
      </c>
      <c r="C28" s="34"/>
      <c r="D28" s="34"/>
      <c r="E28" s="37"/>
      <c r="F28" s="37" t="s">
        <v>229</v>
      </c>
      <c r="G28" s="37"/>
      <c r="H28" s="37"/>
      <c r="I28" s="37"/>
      <c r="J28" s="37"/>
      <c r="K28" s="64"/>
      <c r="L28" s="65" t="s">
        <v>121</v>
      </c>
    </row>
    <row r="29" spans="2:19" ht="14.25" customHeight="1" x14ac:dyDescent="0.15">
      <c r="B29" s="30">
        <f t="shared" si="1"/>
        <v>19</v>
      </c>
      <c r="C29" s="34"/>
      <c r="D29" s="34"/>
      <c r="E29" s="37"/>
      <c r="F29" s="37" t="s">
        <v>64</v>
      </c>
      <c r="G29" s="37"/>
      <c r="H29" s="37"/>
      <c r="I29" s="37"/>
      <c r="J29" s="37"/>
      <c r="K29" s="64">
        <v>2050</v>
      </c>
      <c r="L29" s="65">
        <v>100</v>
      </c>
    </row>
    <row r="30" spans="2:19" ht="14.25" customHeight="1" x14ac:dyDescent="0.15">
      <c r="B30" s="30">
        <f t="shared" si="1"/>
        <v>20</v>
      </c>
      <c r="C30" s="34"/>
      <c r="D30" s="34"/>
      <c r="E30" s="37"/>
      <c r="F30" s="37" t="s">
        <v>184</v>
      </c>
      <c r="G30" s="37"/>
      <c r="H30" s="37"/>
      <c r="I30" s="37"/>
      <c r="J30" s="37"/>
      <c r="K30" s="64" t="s">
        <v>121</v>
      </c>
      <c r="L30" s="65"/>
    </row>
    <row r="31" spans="2:19" ht="14.25" customHeight="1" x14ac:dyDescent="0.15">
      <c r="B31" s="30">
        <f t="shared" si="1"/>
        <v>21</v>
      </c>
      <c r="C31" s="34"/>
      <c r="D31" s="34"/>
      <c r="E31" s="37"/>
      <c r="F31" s="37" t="s">
        <v>20</v>
      </c>
      <c r="G31" s="37"/>
      <c r="H31" s="37"/>
      <c r="I31" s="37"/>
      <c r="J31" s="37"/>
      <c r="K31" s="64">
        <v>9250</v>
      </c>
      <c r="L31" s="65">
        <v>9750</v>
      </c>
    </row>
    <row r="32" spans="2:19" ht="14.25" customHeight="1" x14ac:dyDescent="0.15">
      <c r="B32" s="30">
        <f t="shared" si="1"/>
        <v>22</v>
      </c>
      <c r="C32" s="34"/>
      <c r="D32" s="34"/>
      <c r="E32" s="37"/>
      <c r="F32" s="37" t="s">
        <v>21</v>
      </c>
      <c r="G32" s="37"/>
      <c r="H32" s="37"/>
      <c r="I32" s="37"/>
      <c r="J32" s="37"/>
      <c r="K32" s="64">
        <v>2500</v>
      </c>
      <c r="L32" s="65">
        <v>2250</v>
      </c>
    </row>
    <row r="33" spans="2:12" ht="14.25" customHeight="1" x14ac:dyDescent="0.15">
      <c r="B33" s="30">
        <f t="shared" si="1"/>
        <v>23</v>
      </c>
      <c r="C33" s="32" t="s">
        <v>68</v>
      </c>
      <c r="D33" s="32" t="s">
        <v>65</v>
      </c>
      <c r="E33" s="37"/>
      <c r="F33" s="37" t="s">
        <v>204</v>
      </c>
      <c r="G33" s="37"/>
      <c r="H33" s="37"/>
      <c r="I33" s="37"/>
      <c r="J33" s="37"/>
      <c r="K33" s="64" t="s">
        <v>121</v>
      </c>
      <c r="L33" s="65">
        <v>25</v>
      </c>
    </row>
    <row r="34" spans="2:12" ht="14.25" customHeight="1" x14ac:dyDescent="0.15">
      <c r="B34" s="30">
        <f t="shared" si="1"/>
        <v>24</v>
      </c>
      <c r="C34" s="32" t="s">
        <v>66</v>
      </c>
      <c r="D34" s="32" t="s">
        <v>27</v>
      </c>
      <c r="E34" s="37"/>
      <c r="F34" s="37" t="s">
        <v>127</v>
      </c>
      <c r="G34" s="37"/>
      <c r="H34" s="37"/>
      <c r="I34" s="37"/>
      <c r="J34" s="37"/>
      <c r="K34" s="64" t="s">
        <v>121</v>
      </c>
      <c r="L34" s="65" t="s">
        <v>121</v>
      </c>
    </row>
    <row r="35" spans="2:12" ht="14.25" customHeight="1" x14ac:dyDescent="0.15">
      <c r="B35" s="30">
        <f t="shared" si="1"/>
        <v>25</v>
      </c>
      <c r="C35" s="34"/>
      <c r="D35" s="34"/>
      <c r="E35" s="37"/>
      <c r="F35" s="37" t="s">
        <v>170</v>
      </c>
      <c r="G35" s="37"/>
      <c r="H35" s="37"/>
      <c r="I35" s="37"/>
      <c r="J35" s="37"/>
      <c r="K35" s="64" t="s">
        <v>121</v>
      </c>
      <c r="L35" s="65"/>
    </row>
    <row r="36" spans="2:12" ht="14.25" customHeight="1" x14ac:dyDescent="0.15">
      <c r="B36" s="30">
        <f t="shared" si="1"/>
        <v>26</v>
      </c>
      <c r="C36" s="34"/>
      <c r="D36" s="34"/>
      <c r="E36" s="37"/>
      <c r="F36" s="37" t="s">
        <v>114</v>
      </c>
      <c r="G36" s="37"/>
      <c r="H36" s="37"/>
      <c r="I36" s="37"/>
      <c r="J36" s="37"/>
      <c r="K36" s="64">
        <v>50</v>
      </c>
      <c r="L36" s="65">
        <v>200</v>
      </c>
    </row>
    <row r="37" spans="2:12" ht="14.25" customHeight="1" x14ac:dyDescent="0.15">
      <c r="B37" s="30">
        <f t="shared" si="1"/>
        <v>27</v>
      </c>
      <c r="C37" s="34"/>
      <c r="D37" s="34"/>
      <c r="E37" s="37"/>
      <c r="F37" s="37" t="s">
        <v>171</v>
      </c>
      <c r="G37" s="37"/>
      <c r="H37" s="37"/>
      <c r="I37" s="37"/>
      <c r="J37" s="37"/>
      <c r="K37" s="64" t="s">
        <v>121</v>
      </c>
      <c r="L37" s="65"/>
    </row>
    <row r="38" spans="2:12" ht="14.25" customHeight="1" x14ac:dyDescent="0.15">
      <c r="B38" s="30">
        <f t="shared" si="1"/>
        <v>28</v>
      </c>
      <c r="C38" s="34"/>
      <c r="D38" s="34"/>
      <c r="E38" s="37"/>
      <c r="F38" s="37" t="s">
        <v>195</v>
      </c>
      <c r="G38" s="37"/>
      <c r="H38" s="37"/>
      <c r="I38" s="37"/>
      <c r="J38" s="37"/>
      <c r="K38" s="64">
        <v>100</v>
      </c>
      <c r="L38" s="65">
        <v>100</v>
      </c>
    </row>
    <row r="39" spans="2:12" ht="14.25" customHeight="1" x14ac:dyDescent="0.15">
      <c r="B39" s="30">
        <f t="shared" si="1"/>
        <v>29</v>
      </c>
      <c r="C39" s="34"/>
      <c r="D39" s="34"/>
      <c r="E39" s="37"/>
      <c r="F39" s="37" t="s">
        <v>187</v>
      </c>
      <c r="G39" s="37"/>
      <c r="H39" s="37"/>
      <c r="I39" s="37"/>
      <c r="J39" s="37"/>
      <c r="K39" s="64" t="s">
        <v>121</v>
      </c>
      <c r="L39" s="65" t="s">
        <v>121</v>
      </c>
    </row>
    <row r="40" spans="2:12" ht="14.25" customHeight="1" x14ac:dyDescent="0.15">
      <c r="B40" s="30">
        <f t="shared" si="1"/>
        <v>30</v>
      </c>
      <c r="C40" s="34"/>
      <c r="D40" s="34"/>
      <c r="E40" s="37"/>
      <c r="F40" s="37" t="s">
        <v>206</v>
      </c>
      <c r="G40" s="37"/>
      <c r="H40" s="37"/>
      <c r="I40" s="37"/>
      <c r="J40" s="37"/>
      <c r="K40" s="64" t="s">
        <v>121</v>
      </c>
      <c r="L40" s="65">
        <v>100</v>
      </c>
    </row>
    <row r="41" spans="2:12" ht="14.25" customHeight="1" x14ac:dyDescent="0.15">
      <c r="B41" s="30">
        <f t="shared" si="1"/>
        <v>31</v>
      </c>
      <c r="C41" s="34"/>
      <c r="D41" s="34"/>
      <c r="E41" s="37"/>
      <c r="F41" s="37" t="s">
        <v>109</v>
      </c>
      <c r="G41" s="37"/>
      <c r="H41" s="37"/>
      <c r="I41" s="37"/>
      <c r="J41" s="37"/>
      <c r="K41" s="64">
        <v>200</v>
      </c>
      <c r="L41" s="65">
        <v>1000</v>
      </c>
    </row>
    <row r="42" spans="2:12" ht="14.25" customHeight="1" x14ac:dyDescent="0.15">
      <c r="B42" s="30">
        <f t="shared" si="1"/>
        <v>32</v>
      </c>
      <c r="C42" s="34"/>
      <c r="D42" s="34"/>
      <c r="E42" s="37"/>
      <c r="F42" s="37" t="s">
        <v>188</v>
      </c>
      <c r="G42" s="37"/>
      <c r="H42" s="37"/>
      <c r="I42" s="37"/>
      <c r="J42" s="37"/>
      <c r="K42" s="64" t="s">
        <v>121</v>
      </c>
      <c r="L42" s="65"/>
    </row>
    <row r="43" spans="2:12" ht="14.25" customHeight="1" x14ac:dyDescent="0.15">
      <c r="B43" s="30">
        <f t="shared" si="1"/>
        <v>33</v>
      </c>
      <c r="C43" s="34"/>
      <c r="D43" s="34"/>
      <c r="E43" s="37"/>
      <c r="F43" s="37" t="s">
        <v>90</v>
      </c>
      <c r="G43" s="37"/>
      <c r="H43" s="37"/>
      <c r="I43" s="37"/>
      <c r="J43" s="37"/>
      <c r="K43" s="64" t="s">
        <v>121</v>
      </c>
      <c r="L43" s="65">
        <v>100</v>
      </c>
    </row>
    <row r="44" spans="2:12" ht="14.25" customHeight="1" x14ac:dyDescent="0.15">
      <c r="B44" s="30">
        <f t="shared" ref="B44:B67" si="2">B43+1</f>
        <v>34</v>
      </c>
      <c r="C44" s="34"/>
      <c r="D44" s="34"/>
      <c r="E44" s="37"/>
      <c r="F44" s="37" t="s">
        <v>29</v>
      </c>
      <c r="G44" s="37"/>
      <c r="H44" s="37"/>
      <c r="I44" s="37"/>
      <c r="J44" s="37"/>
      <c r="K44" s="64">
        <v>25</v>
      </c>
      <c r="L44" s="65">
        <v>150</v>
      </c>
    </row>
    <row r="45" spans="2:12" ht="14.25" customHeight="1" x14ac:dyDescent="0.15">
      <c r="B45" s="30">
        <f t="shared" si="2"/>
        <v>35</v>
      </c>
      <c r="C45" s="34"/>
      <c r="D45" s="34"/>
      <c r="E45" s="37"/>
      <c r="F45" s="37" t="s">
        <v>141</v>
      </c>
      <c r="G45" s="37"/>
      <c r="H45" s="37"/>
      <c r="I45" s="37"/>
      <c r="J45" s="37"/>
      <c r="K45" s="64">
        <v>50</v>
      </c>
      <c r="L45" s="65"/>
    </row>
    <row r="46" spans="2:12" ht="14.25" customHeight="1" x14ac:dyDescent="0.15">
      <c r="B46" s="30">
        <f t="shared" si="2"/>
        <v>36</v>
      </c>
      <c r="C46" s="34"/>
      <c r="D46" s="34"/>
      <c r="E46" s="37"/>
      <c r="F46" s="37" t="s">
        <v>158</v>
      </c>
      <c r="G46" s="37"/>
      <c r="H46" s="37"/>
      <c r="I46" s="37"/>
      <c r="J46" s="37"/>
      <c r="K46" s="64"/>
      <c r="L46" s="65">
        <v>16</v>
      </c>
    </row>
    <row r="47" spans="2:12" ht="14.25" customHeight="1" x14ac:dyDescent="0.15">
      <c r="B47" s="30">
        <f t="shared" si="2"/>
        <v>37</v>
      </c>
      <c r="C47" s="34"/>
      <c r="D47" s="34"/>
      <c r="E47" s="37"/>
      <c r="F47" s="37" t="s">
        <v>160</v>
      </c>
      <c r="G47" s="37"/>
      <c r="H47" s="37"/>
      <c r="I47" s="37"/>
      <c r="J47" s="37"/>
      <c r="K47" s="64"/>
      <c r="L47" s="65">
        <v>16</v>
      </c>
    </row>
    <row r="48" spans="2:12" ht="14.25" customHeight="1" x14ac:dyDescent="0.15">
      <c r="B48" s="30">
        <f t="shared" si="2"/>
        <v>38</v>
      </c>
      <c r="C48" s="34"/>
      <c r="D48" s="34"/>
      <c r="E48" s="37"/>
      <c r="F48" s="37" t="s">
        <v>161</v>
      </c>
      <c r="G48" s="37"/>
      <c r="H48" s="37"/>
      <c r="I48" s="37"/>
      <c r="J48" s="37"/>
      <c r="K48" s="64" t="s">
        <v>121</v>
      </c>
      <c r="L48" s="65">
        <v>64</v>
      </c>
    </row>
    <row r="49" spans="2:19" ht="14.25" customHeight="1" x14ac:dyDescent="0.15">
      <c r="B49" s="30">
        <f t="shared" si="2"/>
        <v>39</v>
      </c>
      <c r="C49" s="34"/>
      <c r="D49" s="34"/>
      <c r="E49" s="37"/>
      <c r="F49" s="37" t="s">
        <v>197</v>
      </c>
      <c r="G49" s="37"/>
      <c r="H49" s="37"/>
      <c r="I49" s="37"/>
      <c r="J49" s="37"/>
      <c r="K49" s="64"/>
      <c r="L49" s="65" t="s">
        <v>121</v>
      </c>
    </row>
    <row r="50" spans="2:19" ht="14.25" customHeight="1" x14ac:dyDescent="0.15">
      <c r="B50" s="30">
        <f t="shared" si="2"/>
        <v>40</v>
      </c>
      <c r="C50" s="34"/>
      <c r="D50" s="34"/>
      <c r="E50" s="37"/>
      <c r="F50" s="37" t="s">
        <v>70</v>
      </c>
      <c r="G50" s="37"/>
      <c r="H50" s="37"/>
      <c r="I50" s="37"/>
      <c r="J50" s="37"/>
      <c r="K50" s="64" t="s">
        <v>121</v>
      </c>
      <c r="L50" s="65" t="s">
        <v>121</v>
      </c>
    </row>
    <row r="51" spans="2:19" ht="14.25" customHeight="1" x14ac:dyDescent="0.15">
      <c r="B51" s="30">
        <f t="shared" si="2"/>
        <v>41</v>
      </c>
      <c r="C51" s="34"/>
      <c r="D51" s="34"/>
      <c r="E51" s="37"/>
      <c r="F51" s="37" t="s">
        <v>162</v>
      </c>
      <c r="G51" s="37"/>
      <c r="H51" s="37"/>
      <c r="I51" s="37"/>
      <c r="J51" s="37"/>
      <c r="K51" s="64"/>
      <c r="L51" s="65">
        <v>0</v>
      </c>
    </row>
    <row r="52" spans="2:19" ht="14.25" customHeight="1" x14ac:dyDescent="0.15">
      <c r="B52" s="30">
        <f t="shared" si="2"/>
        <v>42</v>
      </c>
      <c r="C52" s="34"/>
      <c r="D52" s="34"/>
      <c r="E52" s="37"/>
      <c r="F52" s="37" t="s">
        <v>189</v>
      </c>
      <c r="G52" s="37"/>
      <c r="H52" s="37"/>
      <c r="I52" s="37"/>
      <c r="J52" s="37"/>
      <c r="K52" s="64" t="s">
        <v>121</v>
      </c>
      <c r="L52" s="65" t="s">
        <v>121</v>
      </c>
    </row>
    <row r="53" spans="2:19" ht="14.25" customHeight="1" x14ac:dyDescent="0.15">
      <c r="B53" s="30">
        <f t="shared" si="2"/>
        <v>43</v>
      </c>
      <c r="C53" s="34"/>
      <c r="D53" s="34"/>
      <c r="E53" s="37"/>
      <c r="F53" s="37" t="s">
        <v>110</v>
      </c>
      <c r="G53" s="37"/>
      <c r="H53" s="37"/>
      <c r="I53" s="37"/>
      <c r="J53" s="37"/>
      <c r="K53" s="64">
        <v>700</v>
      </c>
      <c r="L53" s="65">
        <v>900</v>
      </c>
    </row>
    <row r="54" spans="2:19" ht="14.25" customHeight="1" x14ac:dyDescent="0.15">
      <c r="B54" s="30">
        <f t="shared" si="2"/>
        <v>44</v>
      </c>
      <c r="C54" s="34"/>
      <c r="D54" s="34"/>
      <c r="E54" s="37"/>
      <c r="F54" s="37" t="s">
        <v>163</v>
      </c>
      <c r="G54" s="37"/>
      <c r="H54" s="37"/>
      <c r="I54" s="37"/>
      <c r="J54" s="37"/>
      <c r="K54" s="64"/>
      <c r="L54" s="65">
        <v>75</v>
      </c>
    </row>
    <row r="55" spans="2:19" ht="14.25" customHeight="1" x14ac:dyDescent="0.15">
      <c r="B55" s="30">
        <f t="shared" si="2"/>
        <v>45</v>
      </c>
      <c r="C55" s="34"/>
      <c r="D55" s="34"/>
      <c r="E55" s="37"/>
      <c r="F55" s="37" t="s">
        <v>116</v>
      </c>
      <c r="G55" s="37"/>
      <c r="H55" s="37"/>
      <c r="I55" s="37"/>
      <c r="J55" s="37"/>
      <c r="K55" s="64">
        <v>25</v>
      </c>
      <c r="L55" s="65"/>
    </row>
    <row r="56" spans="2:19" ht="14.25" customHeight="1" x14ac:dyDescent="0.15">
      <c r="B56" s="30">
        <f t="shared" si="2"/>
        <v>46</v>
      </c>
      <c r="C56" s="34"/>
      <c r="D56" s="34"/>
      <c r="E56" s="37"/>
      <c r="F56" s="37" t="s">
        <v>31</v>
      </c>
      <c r="G56" s="37"/>
      <c r="H56" s="37"/>
      <c r="I56" s="37"/>
      <c r="J56" s="37"/>
      <c r="K56" s="64">
        <v>1250</v>
      </c>
      <c r="L56" s="65">
        <v>425</v>
      </c>
    </row>
    <row r="57" spans="2:19" ht="14.25" customHeight="1" x14ac:dyDescent="0.15">
      <c r="B57" s="30">
        <f t="shared" si="2"/>
        <v>47</v>
      </c>
      <c r="C57" s="32" t="s">
        <v>143</v>
      </c>
      <c r="D57" s="32" t="s">
        <v>144</v>
      </c>
      <c r="E57" s="37"/>
      <c r="F57" s="37" t="s">
        <v>215</v>
      </c>
      <c r="G57" s="37"/>
      <c r="H57" s="37"/>
      <c r="I57" s="37"/>
      <c r="J57" s="37"/>
      <c r="K57" s="64"/>
      <c r="L57" s="65" t="s">
        <v>121</v>
      </c>
    </row>
    <row r="58" spans="2:19" ht="14.25" customHeight="1" x14ac:dyDescent="0.15">
      <c r="B58" s="30">
        <f t="shared" si="2"/>
        <v>48</v>
      </c>
      <c r="C58" s="34"/>
      <c r="D58" s="34"/>
      <c r="E58" s="37"/>
      <c r="F58" s="37" t="s">
        <v>174</v>
      </c>
      <c r="G58" s="37"/>
      <c r="H58" s="37"/>
      <c r="I58" s="37"/>
      <c r="J58" s="37"/>
      <c r="K58" s="64"/>
      <c r="L58" s="65">
        <v>1</v>
      </c>
    </row>
    <row r="59" spans="2:19" ht="14.25" customHeight="1" x14ac:dyDescent="0.15">
      <c r="B59" s="30">
        <f t="shared" si="2"/>
        <v>49</v>
      </c>
      <c r="C59" s="34"/>
      <c r="D59" s="34"/>
      <c r="E59" s="37"/>
      <c r="F59" s="37" t="s">
        <v>164</v>
      </c>
      <c r="G59" s="37"/>
      <c r="H59" s="37"/>
      <c r="I59" s="37"/>
      <c r="J59" s="37"/>
      <c r="K59" s="64">
        <v>2</v>
      </c>
      <c r="L59" s="65">
        <v>1</v>
      </c>
    </row>
    <row r="60" spans="2:19" ht="14.25" customHeight="1" x14ac:dyDescent="0.15">
      <c r="B60" s="30">
        <f t="shared" si="2"/>
        <v>50</v>
      </c>
      <c r="C60" s="34"/>
      <c r="D60" s="34"/>
      <c r="E60" s="37"/>
      <c r="F60" s="37" t="s">
        <v>146</v>
      </c>
      <c r="G60" s="37"/>
      <c r="H60" s="37"/>
      <c r="I60" s="37"/>
      <c r="J60" s="37"/>
      <c r="K60" s="64" t="s">
        <v>121</v>
      </c>
      <c r="L60" s="65">
        <v>4</v>
      </c>
    </row>
    <row r="61" spans="2:19" ht="14.25" customHeight="1" x14ac:dyDescent="0.15">
      <c r="B61" s="30">
        <f t="shared" si="2"/>
        <v>51</v>
      </c>
      <c r="C61" s="32" t="s">
        <v>32</v>
      </c>
      <c r="D61" s="32" t="s">
        <v>33</v>
      </c>
      <c r="E61" s="37"/>
      <c r="F61" s="37" t="s">
        <v>165</v>
      </c>
      <c r="G61" s="37"/>
      <c r="H61" s="37"/>
      <c r="I61" s="37"/>
      <c r="J61" s="37"/>
      <c r="K61" s="64">
        <v>2</v>
      </c>
      <c r="L61" s="65"/>
    </row>
    <row r="62" spans="2:19" ht="14.25" customHeight="1" x14ac:dyDescent="0.15">
      <c r="B62" s="30">
        <f t="shared" si="2"/>
        <v>52</v>
      </c>
      <c r="C62" s="34"/>
      <c r="D62" s="35"/>
      <c r="E62" s="37"/>
      <c r="F62" s="37" t="s">
        <v>34</v>
      </c>
      <c r="G62" s="37"/>
      <c r="H62" s="37"/>
      <c r="I62" s="37"/>
      <c r="J62" s="37"/>
      <c r="K62" s="64">
        <v>75</v>
      </c>
      <c r="L62" s="65">
        <v>100</v>
      </c>
    </row>
    <row r="63" spans="2:19" ht="14.25" customHeight="1" x14ac:dyDescent="0.15">
      <c r="B63" s="30">
        <f t="shared" si="2"/>
        <v>53</v>
      </c>
      <c r="C63" s="35"/>
      <c r="D63" s="39" t="s">
        <v>35</v>
      </c>
      <c r="E63" s="37"/>
      <c r="F63" s="37" t="s">
        <v>36</v>
      </c>
      <c r="G63" s="37"/>
      <c r="H63" s="37"/>
      <c r="I63" s="37"/>
      <c r="J63" s="37"/>
      <c r="K63" s="64" t="s">
        <v>121</v>
      </c>
      <c r="L63" s="65">
        <v>50</v>
      </c>
    </row>
    <row r="64" spans="2:19" ht="14.25" customHeight="1" x14ac:dyDescent="0.15">
      <c r="B64" s="30">
        <f t="shared" si="2"/>
        <v>54</v>
      </c>
      <c r="C64" s="32" t="s">
        <v>0</v>
      </c>
      <c r="D64" s="39" t="s">
        <v>37</v>
      </c>
      <c r="E64" s="37"/>
      <c r="F64" s="37" t="s">
        <v>118</v>
      </c>
      <c r="G64" s="37"/>
      <c r="H64" s="37"/>
      <c r="I64" s="37"/>
      <c r="J64" s="37"/>
      <c r="K64" s="64" t="s">
        <v>121</v>
      </c>
      <c r="L64" s="65" t="s">
        <v>121</v>
      </c>
      <c r="R64">
        <f>COUNTA(K57:K64)</f>
        <v>6</v>
      </c>
      <c r="S64">
        <f>COUNTA(L57:L64)</f>
        <v>7</v>
      </c>
    </row>
    <row r="65" spans="2:19" ht="14.25" customHeight="1" x14ac:dyDescent="0.15">
      <c r="B65" s="30">
        <f t="shared" si="2"/>
        <v>55</v>
      </c>
      <c r="C65" s="121" t="s">
        <v>38</v>
      </c>
      <c r="D65" s="122"/>
      <c r="E65" s="37"/>
      <c r="F65" s="37" t="s">
        <v>39</v>
      </c>
      <c r="G65" s="37"/>
      <c r="H65" s="37"/>
      <c r="I65" s="37"/>
      <c r="J65" s="37"/>
      <c r="K65" s="64">
        <v>125</v>
      </c>
      <c r="L65" s="65">
        <v>150</v>
      </c>
    </row>
    <row r="66" spans="2:19" ht="14.25" customHeight="1" x14ac:dyDescent="0.15">
      <c r="B66" s="30">
        <f t="shared" si="2"/>
        <v>56</v>
      </c>
      <c r="C66" s="33"/>
      <c r="D66" s="36"/>
      <c r="E66" s="37"/>
      <c r="F66" s="37" t="s">
        <v>40</v>
      </c>
      <c r="G66" s="37"/>
      <c r="H66" s="37"/>
      <c r="I66" s="37"/>
      <c r="J66" s="37"/>
      <c r="K66" s="64">
        <v>50</v>
      </c>
      <c r="L66" s="65">
        <v>25</v>
      </c>
    </row>
    <row r="67" spans="2:19" ht="14.25" customHeight="1" thickBot="1" x14ac:dyDescent="0.2">
      <c r="B67" s="30">
        <f t="shared" si="2"/>
        <v>57</v>
      </c>
      <c r="C67" s="33"/>
      <c r="D67" s="36"/>
      <c r="E67" s="37"/>
      <c r="F67" s="37" t="s">
        <v>74</v>
      </c>
      <c r="G67" s="37"/>
      <c r="H67" s="37"/>
      <c r="I67" s="37"/>
      <c r="J67" s="37"/>
      <c r="K67" s="64">
        <v>125</v>
      </c>
      <c r="L67" s="69">
        <v>150</v>
      </c>
    </row>
    <row r="68" spans="2:19" ht="13.9" customHeight="1" x14ac:dyDescent="0.15">
      <c r="B68" s="66"/>
      <c r="C68" s="67"/>
      <c r="D68" s="67"/>
      <c r="E68" s="68"/>
      <c r="F68" s="68"/>
      <c r="G68" s="68"/>
      <c r="H68" s="68"/>
      <c r="I68" s="68"/>
      <c r="J68" s="68"/>
      <c r="K68" s="68"/>
      <c r="L68" s="68"/>
    </row>
    <row r="69" spans="2:19" ht="18" customHeight="1" x14ac:dyDescent="0.15">
      <c r="R69">
        <f>COUNTA(K11:K67)</f>
        <v>45</v>
      </c>
      <c r="S69">
        <f>COUNTA(L11:L67)</f>
        <v>49</v>
      </c>
    </row>
    <row r="70" spans="2:19" ht="18" customHeight="1" x14ac:dyDescent="0.15">
      <c r="B70" s="18"/>
      <c r="R70">
        <f>SUM(R11:R16,K17:K67)</f>
        <v>19579</v>
      </c>
      <c r="S70">
        <f>SUM(S11:S16,L17:L67)</f>
        <v>20927</v>
      </c>
    </row>
    <row r="71" spans="2:19" ht="9" customHeight="1" thickBot="1" x14ac:dyDescent="0.2"/>
    <row r="72" spans="2:19" ht="18" customHeight="1" x14ac:dyDescent="0.15">
      <c r="B72" s="1"/>
      <c r="C72" s="2"/>
      <c r="D72" s="118" t="s">
        <v>1</v>
      </c>
      <c r="E72" s="118"/>
      <c r="F72" s="118"/>
      <c r="G72" s="118"/>
      <c r="H72" s="2"/>
      <c r="I72" s="2"/>
      <c r="J72" s="3"/>
      <c r="K72" s="71" t="s">
        <v>57</v>
      </c>
      <c r="L72" s="88" t="s">
        <v>58</v>
      </c>
    </row>
    <row r="73" spans="2:19" ht="18" customHeight="1" thickBot="1" x14ac:dyDescent="0.2">
      <c r="B73" s="6"/>
      <c r="C73" s="7"/>
      <c r="D73" s="117" t="s">
        <v>2</v>
      </c>
      <c r="E73" s="117"/>
      <c r="F73" s="117"/>
      <c r="G73" s="117"/>
      <c r="H73" s="7"/>
      <c r="I73" s="7"/>
      <c r="J73" s="8"/>
      <c r="K73" s="75" t="str">
        <f>K5</f>
        <v>2023.9.15</v>
      </c>
      <c r="L73" s="92" t="str">
        <f>K73</f>
        <v>2023.9.15</v>
      </c>
    </row>
    <row r="74" spans="2:19" ht="19.899999999999999" customHeight="1" thickTop="1" x14ac:dyDescent="0.15">
      <c r="B74" s="123" t="s">
        <v>79</v>
      </c>
      <c r="C74" s="124"/>
      <c r="D74" s="124"/>
      <c r="E74" s="124"/>
      <c r="F74" s="124"/>
      <c r="G74" s="124"/>
      <c r="H74" s="124"/>
      <c r="I74" s="124"/>
      <c r="J74" s="29"/>
      <c r="K74" s="76">
        <f>SUM(K75:K83)</f>
        <v>19579</v>
      </c>
      <c r="L74" s="93">
        <f>SUM(L75:L83)</f>
        <v>20927</v>
      </c>
    </row>
    <row r="75" spans="2:19" ht="13.9" customHeight="1" x14ac:dyDescent="0.15">
      <c r="B75" s="125" t="s">
        <v>42</v>
      </c>
      <c r="C75" s="126"/>
      <c r="D75" s="127"/>
      <c r="E75" s="41"/>
      <c r="F75" s="15"/>
      <c r="G75" s="116" t="s">
        <v>13</v>
      </c>
      <c r="H75" s="116"/>
      <c r="I75" s="15"/>
      <c r="J75" s="16"/>
      <c r="K75" s="38">
        <f>SUM(R$11:R$16)</f>
        <v>1025</v>
      </c>
      <c r="L75" s="94">
        <f>SUM(S$11:S$16)</f>
        <v>1700</v>
      </c>
    </row>
    <row r="76" spans="2:19" ht="13.9" customHeight="1" x14ac:dyDescent="0.15">
      <c r="B76" s="17"/>
      <c r="C76" s="18"/>
      <c r="D76" s="19"/>
      <c r="E76" s="20"/>
      <c r="F76" s="37"/>
      <c r="G76" s="116" t="s">
        <v>67</v>
      </c>
      <c r="H76" s="116"/>
      <c r="I76" s="110"/>
      <c r="J76" s="42"/>
      <c r="K76" s="38">
        <f>SUM(K$17)</f>
        <v>1500</v>
      </c>
      <c r="L76" s="94">
        <f>SUM(L$17)</f>
        <v>1600</v>
      </c>
    </row>
    <row r="77" spans="2:19" ht="13.9" customHeight="1" x14ac:dyDescent="0.15">
      <c r="B77" s="17"/>
      <c r="C77" s="18"/>
      <c r="D77" s="19"/>
      <c r="E77" s="20"/>
      <c r="F77" s="37"/>
      <c r="G77" s="116" t="s">
        <v>26</v>
      </c>
      <c r="H77" s="116"/>
      <c r="I77" s="15"/>
      <c r="J77" s="16"/>
      <c r="K77" s="38">
        <f>SUM(K$18:K$18)</f>
        <v>0</v>
      </c>
      <c r="L77" s="94">
        <f>SUM(L$18:L$18)</f>
        <v>50</v>
      </c>
    </row>
    <row r="78" spans="2:19" ht="13.9" customHeight="1" x14ac:dyDescent="0.15">
      <c r="B78" s="17"/>
      <c r="C78" s="18"/>
      <c r="D78" s="19"/>
      <c r="E78" s="20"/>
      <c r="F78" s="37"/>
      <c r="G78" s="116" t="s">
        <v>16</v>
      </c>
      <c r="H78" s="116"/>
      <c r="I78" s="15"/>
      <c r="J78" s="16"/>
      <c r="K78" s="38">
        <v>0</v>
      </c>
      <c r="L78" s="94">
        <v>0</v>
      </c>
    </row>
    <row r="79" spans="2:19" ht="13.9" customHeight="1" x14ac:dyDescent="0.15">
      <c r="B79" s="17"/>
      <c r="C79" s="18"/>
      <c r="D79" s="19"/>
      <c r="E79" s="20"/>
      <c r="F79" s="37"/>
      <c r="G79" s="116" t="s">
        <v>17</v>
      </c>
      <c r="H79" s="116"/>
      <c r="I79" s="15"/>
      <c r="J79" s="16"/>
      <c r="K79" s="38">
        <f>SUM(K$19:K$32)</f>
        <v>14275</v>
      </c>
      <c r="L79" s="94">
        <f>SUM(L$19:L$32)</f>
        <v>13925</v>
      </c>
    </row>
    <row r="80" spans="2:19" ht="13.9" customHeight="1" x14ac:dyDescent="0.15">
      <c r="B80" s="17"/>
      <c r="C80" s="18"/>
      <c r="D80" s="19"/>
      <c r="E80" s="20"/>
      <c r="F80" s="37"/>
      <c r="G80" s="116" t="s">
        <v>65</v>
      </c>
      <c r="H80" s="116"/>
      <c r="I80" s="15"/>
      <c r="J80" s="16"/>
      <c r="K80" s="38">
        <f>SUM(K$33:K$33)</f>
        <v>0</v>
      </c>
      <c r="L80" s="94">
        <f>SUM(L$33:L$33)</f>
        <v>25</v>
      </c>
    </row>
    <row r="81" spans="2:19" ht="13.9" customHeight="1" x14ac:dyDescent="0.15">
      <c r="B81" s="17"/>
      <c r="C81" s="18"/>
      <c r="D81" s="19"/>
      <c r="E81" s="20"/>
      <c r="F81" s="37"/>
      <c r="G81" s="116" t="s">
        <v>27</v>
      </c>
      <c r="H81" s="116"/>
      <c r="I81" s="15"/>
      <c r="J81" s="16"/>
      <c r="K81" s="38">
        <f>SUM(K$34:K$56)</f>
        <v>2400</v>
      </c>
      <c r="L81" s="94">
        <f>SUM(L$34:L$56)</f>
        <v>3146</v>
      </c>
    </row>
    <row r="82" spans="2:19" ht="13.9" customHeight="1" x14ac:dyDescent="0.15">
      <c r="B82" s="17"/>
      <c r="C82" s="18"/>
      <c r="D82" s="19"/>
      <c r="E82" s="20"/>
      <c r="F82" s="37"/>
      <c r="G82" s="116" t="s">
        <v>73</v>
      </c>
      <c r="H82" s="116"/>
      <c r="I82" s="15"/>
      <c r="J82" s="16"/>
      <c r="K82" s="38">
        <f>SUM(K$65:K$66)</f>
        <v>175</v>
      </c>
      <c r="L82" s="94">
        <f>SUM(L$65:L$66)</f>
        <v>175</v>
      </c>
      <c r="R82">
        <f>COUNTA(K$11:K$67)</f>
        <v>45</v>
      </c>
      <c r="S82">
        <f>COUNTA(L$11:L$67)</f>
        <v>49</v>
      </c>
    </row>
    <row r="83" spans="2:19" ht="13.9" customHeight="1" thickBot="1" x14ac:dyDescent="0.2">
      <c r="B83" s="21"/>
      <c r="C83" s="22"/>
      <c r="D83" s="23"/>
      <c r="E83" s="43"/>
      <c r="F83" s="10"/>
      <c r="G83" s="117" t="s">
        <v>41</v>
      </c>
      <c r="H83" s="117"/>
      <c r="I83" s="44"/>
      <c r="J83" s="45"/>
      <c r="K83" s="40">
        <f>SUM(K$57:K$64,K$67)</f>
        <v>204</v>
      </c>
      <c r="L83" s="95">
        <f>SUM(L$57:L$64,L$67)</f>
        <v>306</v>
      </c>
      <c r="R83">
        <f>SUM(R$11:R$16,K$17:K$67)</f>
        <v>19579</v>
      </c>
      <c r="S83">
        <f>SUM(S$11:S$16,L$17:L$67)</f>
        <v>20927</v>
      </c>
    </row>
    <row r="84" spans="2:19" ht="18" customHeight="1" thickTop="1" x14ac:dyDescent="0.15">
      <c r="B84" s="128" t="s">
        <v>43</v>
      </c>
      <c r="C84" s="129"/>
      <c r="D84" s="130"/>
      <c r="E84" s="51"/>
      <c r="F84" s="111"/>
      <c r="G84" s="131" t="s">
        <v>44</v>
      </c>
      <c r="H84" s="131"/>
      <c r="I84" s="111"/>
      <c r="J84" s="112"/>
      <c r="K84" s="77" t="s">
        <v>45</v>
      </c>
      <c r="L84" s="82"/>
    </row>
    <row r="85" spans="2:19" ht="18" customHeight="1" x14ac:dyDescent="0.15">
      <c r="B85" s="48"/>
      <c r="C85" s="49"/>
      <c r="D85" s="49"/>
      <c r="E85" s="46"/>
      <c r="F85" s="47"/>
      <c r="G85" s="31"/>
      <c r="H85" s="31"/>
      <c r="I85" s="47"/>
      <c r="J85" s="50"/>
      <c r="K85" s="78" t="s">
        <v>46</v>
      </c>
      <c r="L85" s="83"/>
    </row>
    <row r="86" spans="2:19" ht="18" customHeight="1" x14ac:dyDescent="0.15">
      <c r="B86" s="17"/>
      <c r="C86" s="18"/>
      <c r="D86" s="18"/>
      <c r="E86" s="52"/>
      <c r="F86" s="7"/>
      <c r="G86" s="132" t="s">
        <v>47</v>
      </c>
      <c r="H86" s="132"/>
      <c r="I86" s="108"/>
      <c r="J86" s="109"/>
      <c r="K86" s="79" t="s">
        <v>48</v>
      </c>
      <c r="L86" s="84"/>
    </row>
    <row r="87" spans="2:19" ht="18" customHeight="1" x14ac:dyDescent="0.15">
      <c r="B87" s="17"/>
      <c r="C87" s="18"/>
      <c r="D87" s="18"/>
      <c r="E87" s="53"/>
      <c r="F87" s="18"/>
      <c r="G87" s="54"/>
      <c r="H87" s="54"/>
      <c r="I87" s="49"/>
      <c r="J87" s="55"/>
      <c r="K87" s="80" t="s">
        <v>71</v>
      </c>
      <c r="L87" s="85"/>
    </row>
    <row r="88" spans="2:19" ht="18" customHeight="1" x14ac:dyDescent="0.15">
      <c r="B88" s="17"/>
      <c r="C88" s="18"/>
      <c r="D88" s="18"/>
      <c r="E88" s="53"/>
      <c r="F88" s="18"/>
      <c r="G88" s="54"/>
      <c r="H88" s="54"/>
      <c r="I88" s="49"/>
      <c r="J88" s="55"/>
      <c r="K88" s="80" t="s">
        <v>72</v>
      </c>
      <c r="L88" s="85"/>
    </row>
    <row r="89" spans="2:19" ht="18" customHeight="1" x14ac:dyDescent="0.15">
      <c r="B89" s="17"/>
      <c r="C89" s="18"/>
      <c r="D89" s="18"/>
      <c r="E89" s="52"/>
      <c r="F89" s="7"/>
      <c r="G89" s="132" t="s">
        <v>49</v>
      </c>
      <c r="H89" s="132"/>
      <c r="I89" s="108"/>
      <c r="J89" s="109"/>
      <c r="K89" s="79" t="s">
        <v>75</v>
      </c>
      <c r="L89" s="84"/>
    </row>
    <row r="90" spans="2:19" ht="18" customHeight="1" x14ac:dyDescent="0.15">
      <c r="B90" s="17"/>
      <c r="C90" s="18"/>
      <c r="D90" s="18"/>
      <c r="E90" s="53"/>
      <c r="F90" s="18"/>
      <c r="G90" s="54"/>
      <c r="H90" s="54"/>
      <c r="I90" s="49"/>
      <c r="J90" s="55"/>
      <c r="K90" s="80" t="s">
        <v>76</v>
      </c>
      <c r="L90" s="85"/>
    </row>
    <row r="91" spans="2:19" ht="18" customHeight="1" x14ac:dyDescent="0.15">
      <c r="B91" s="17"/>
      <c r="C91" s="18"/>
      <c r="D91" s="18"/>
      <c r="E91" s="53"/>
      <c r="F91" s="18"/>
      <c r="G91" s="54"/>
      <c r="H91" s="54"/>
      <c r="I91" s="49"/>
      <c r="J91" s="55"/>
      <c r="K91" s="80" t="s">
        <v>77</v>
      </c>
      <c r="L91" s="85"/>
    </row>
    <row r="92" spans="2:19" ht="18" customHeight="1" x14ac:dyDescent="0.15">
      <c r="B92" s="17"/>
      <c r="C92" s="18"/>
      <c r="D92" s="18"/>
      <c r="E92" s="12"/>
      <c r="F92" s="13"/>
      <c r="G92" s="31"/>
      <c r="H92" s="31"/>
      <c r="I92" s="47"/>
      <c r="J92" s="50"/>
      <c r="K92" s="80" t="s">
        <v>78</v>
      </c>
      <c r="L92" s="83"/>
    </row>
    <row r="93" spans="2:19" ht="18" customHeight="1" x14ac:dyDescent="0.15">
      <c r="B93" s="24"/>
      <c r="C93" s="13"/>
      <c r="D93" s="13"/>
      <c r="E93" s="20"/>
      <c r="F93" s="37"/>
      <c r="G93" s="116" t="s">
        <v>50</v>
      </c>
      <c r="H93" s="116"/>
      <c r="I93" s="15"/>
      <c r="J93" s="16"/>
      <c r="K93" s="70" t="s">
        <v>129</v>
      </c>
      <c r="L93" s="86"/>
    </row>
    <row r="94" spans="2:19" ht="18" customHeight="1" x14ac:dyDescent="0.15">
      <c r="B94" s="125" t="s">
        <v>51</v>
      </c>
      <c r="C94" s="126"/>
      <c r="D94" s="126"/>
      <c r="E94" s="7"/>
      <c r="F94" s="7"/>
      <c r="G94" s="7"/>
      <c r="H94" s="7"/>
      <c r="I94" s="7"/>
      <c r="J94" s="7"/>
      <c r="K94" s="7"/>
      <c r="L94" s="96"/>
    </row>
    <row r="95" spans="2:19" ht="14.1" customHeight="1" x14ac:dyDescent="0.15">
      <c r="B95" s="56"/>
      <c r="C95" s="57" t="s">
        <v>52</v>
      </c>
      <c r="D95" s="58"/>
      <c r="E95" s="57"/>
      <c r="F95" s="57"/>
      <c r="G95" s="57"/>
      <c r="H95" s="57"/>
      <c r="I95" s="57"/>
      <c r="J95" s="57"/>
      <c r="K95" s="57"/>
      <c r="L95" s="87"/>
    </row>
    <row r="96" spans="2:19" ht="14.1" customHeight="1" x14ac:dyDescent="0.15">
      <c r="B96" s="56"/>
      <c r="C96" s="57" t="s">
        <v>53</v>
      </c>
      <c r="D96" s="58"/>
      <c r="E96" s="57"/>
      <c r="F96" s="57"/>
      <c r="G96" s="57"/>
      <c r="H96" s="57"/>
      <c r="I96" s="57"/>
      <c r="J96" s="57"/>
      <c r="K96" s="57"/>
      <c r="L96" s="87"/>
    </row>
    <row r="97" spans="2:14" ht="14.1" customHeight="1" x14ac:dyDescent="0.15">
      <c r="B97" s="56"/>
      <c r="C97" s="57" t="s">
        <v>54</v>
      </c>
      <c r="D97" s="58"/>
      <c r="E97" s="57"/>
      <c r="F97" s="57"/>
      <c r="G97" s="57"/>
      <c r="H97" s="57"/>
      <c r="I97" s="57"/>
      <c r="J97" s="57"/>
      <c r="K97" s="57"/>
      <c r="L97" s="87"/>
    </row>
    <row r="98" spans="2:14" ht="14.1" customHeight="1" x14ac:dyDescent="0.15">
      <c r="B98" s="56"/>
      <c r="C98" s="57" t="s">
        <v>99</v>
      </c>
      <c r="D98" s="58"/>
      <c r="E98" s="57"/>
      <c r="F98" s="57"/>
      <c r="G98" s="57"/>
      <c r="H98" s="57"/>
      <c r="I98" s="57"/>
      <c r="J98" s="57"/>
      <c r="K98" s="57"/>
      <c r="L98" s="87"/>
    </row>
    <row r="99" spans="2:14" ht="14.1" customHeight="1" x14ac:dyDescent="0.15">
      <c r="B99" s="56"/>
      <c r="C99" s="57" t="s">
        <v>97</v>
      </c>
      <c r="D99" s="58"/>
      <c r="E99" s="57"/>
      <c r="F99" s="57"/>
      <c r="G99" s="57"/>
      <c r="H99" s="57"/>
      <c r="I99" s="57"/>
      <c r="J99" s="57"/>
      <c r="K99" s="57"/>
      <c r="L99" s="87"/>
    </row>
    <row r="100" spans="2:14" ht="14.1" customHeight="1" x14ac:dyDescent="0.15">
      <c r="B100" s="59"/>
      <c r="C100" s="57" t="s">
        <v>100</v>
      </c>
      <c r="D100" s="57"/>
      <c r="E100" s="57"/>
      <c r="F100" s="57"/>
      <c r="G100" s="57"/>
      <c r="H100" s="57"/>
      <c r="I100" s="57"/>
      <c r="J100" s="57"/>
      <c r="K100" s="57"/>
      <c r="L100" s="87"/>
    </row>
    <row r="101" spans="2:14" ht="14.1" customHeight="1" x14ac:dyDescent="0.15">
      <c r="B101" s="59"/>
      <c r="C101" s="57" t="s">
        <v>101</v>
      </c>
      <c r="D101" s="57"/>
      <c r="E101" s="57"/>
      <c r="F101" s="57"/>
      <c r="G101" s="57"/>
      <c r="H101" s="57"/>
      <c r="I101" s="57"/>
      <c r="J101" s="57"/>
      <c r="K101" s="57"/>
      <c r="L101" s="87"/>
    </row>
    <row r="102" spans="2:14" ht="14.1" customHeight="1" x14ac:dyDescent="0.15">
      <c r="B102" s="59"/>
      <c r="C102" s="57" t="s">
        <v>86</v>
      </c>
      <c r="D102" s="57"/>
      <c r="E102" s="57"/>
      <c r="F102" s="57"/>
      <c r="G102" s="57"/>
      <c r="H102" s="57"/>
      <c r="I102" s="57"/>
      <c r="J102" s="57"/>
      <c r="K102" s="57"/>
      <c r="L102" s="87"/>
    </row>
    <row r="103" spans="2:14" ht="14.1" customHeight="1" x14ac:dyDescent="0.15">
      <c r="B103" s="59"/>
      <c r="C103" s="57" t="s">
        <v>87</v>
      </c>
      <c r="D103" s="57"/>
      <c r="E103" s="57"/>
      <c r="F103" s="57"/>
      <c r="G103" s="57"/>
      <c r="H103" s="57"/>
      <c r="I103" s="57"/>
      <c r="J103" s="57"/>
      <c r="K103" s="57"/>
      <c r="L103" s="87"/>
    </row>
    <row r="104" spans="2:14" ht="14.1" customHeight="1" x14ac:dyDescent="0.15">
      <c r="B104" s="59"/>
      <c r="C104" s="57" t="s">
        <v>94</v>
      </c>
      <c r="D104" s="57"/>
      <c r="E104" s="57"/>
      <c r="F104" s="57"/>
      <c r="G104" s="57"/>
      <c r="H104" s="57"/>
      <c r="I104" s="57"/>
      <c r="J104" s="57"/>
      <c r="K104" s="57"/>
      <c r="L104" s="87"/>
    </row>
    <row r="105" spans="2:14" ht="14.1" customHeight="1" x14ac:dyDescent="0.15">
      <c r="B105" s="59"/>
      <c r="C105" s="57" t="s">
        <v>102</v>
      </c>
      <c r="D105" s="57"/>
      <c r="E105" s="57"/>
      <c r="F105" s="57"/>
      <c r="G105" s="57"/>
      <c r="H105" s="57"/>
      <c r="I105" s="57"/>
      <c r="J105" s="57"/>
      <c r="K105" s="57"/>
      <c r="L105" s="87"/>
    </row>
    <row r="106" spans="2:14" ht="14.1" customHeight="1" x14ac:dyDescent="0.15">
      <c r="B106" s="59"/>
      <c r="C106" s="57" t="s">
        <v>103</v>
      </c>
      <c r="D106" s="57"/>
      <c r="E106" s="57"/>
      <c r="F106" s="57"/>
      <c r="G106" s="57"/>
      <c r="H106" s="57"/>
      <c r="I106" s="57"/>
      <c r="J106" s="57"/>
      <c r="K106" s="57"/>
      <c r="L106" s="87"/>
    </row>
    <row r="107" spans="2:14" ht="14.1" customHeight="1" x14ac:dyDescent="0.15">
      <c r="B107" s="59"/>
      <c r="C107" s="57" t="s">
        <v>104</v>
      </c>
      <c r="D107" s="57"/>
      <c r="E107" s="57"/>
      <c r="F107" s="57"/>
      <c r="G107" s="57"/>
      <c r="H107" s="57"/>
      <c r="I107" s="57"/>
      <c r="J107" s="57"/>
      <c r="K107" s="57"/>
      <c r="L107" s="87"/>
    </row>
    <row r="108" spans="2:14" ht="18" customHeight="1" x14ac:dyDescent="0.15">
      <c r="B108" s="59"/>
      <c r="C108" s="57" t="s">
        <v>88</v>
      </c>
      <c r="D108" s="57"/>
      <c r="E108" s="57"/>
      <c r="F108" s="57"/>
      <c r="G108" s="57"/>
      <c r="H108" s="57"/>
      <c r="I108" s="57"/>
      <c r="J108" s="57"/>
      <c r="K108" s="57"/>
      <c r="L108" s="57"/>
      <c r="M108" s="97"/>
    </row>
    <row r="109" spans="2:14" x14ac:dyDescent="0.15">
      <c r="B109" s="59"/>
      <c r="C109" s="57" t="s">
        <v>95</v>
      </c>
      <c r="D109" s="57"/>
      <c r="E109" s="57"/>
      <c r="F109" s="57"/>
      <c r="G109" s="57"/>
      <c r="H109" s="57"/>
      <c r="I109" s="57"/>
      <c r="J109" s="57"/>
      <c r="K109" s="57"/>
      <c r="L109" s="57"/>
      <c r="M109" s="97"/>
    </row>
    <row r="110" spans="2:14" x14ac:dyDescent="0.15">
      <c r="B110" s="59"/>
      <c r="C110" s="57" t="s">
        <v>96</v>
      </c>
      <c r="D110" s="57"/>
      <c r="E110" s="57"/>
      <c r="F110" s="57"/>
      <c r="G110" s="57"/>
      <c r="H110" s="57"/>
      <c r="I110" s="57"/>
      <c r="J110" s="57"/>
      <c r="K110" s="57"/>
      <c r="L110" s="57"/>
      <c r="M110" s="97"/>
    </row>
    <row r="111" spans="2:14" x14ac:dyDescent="0.15">
      <c r="B111" s="59"/>
      <c r="C111" s="57" t="s">
        <v>105</v>
      </c>
      <c r="D111" s="57"/>
      <c r="E111" s="57"/>
      <c r="F111" s="57"/>
      <c r="G111" s="57"/>
      <c r="H111" s="57"/>
      <c r="I111" s="57"/>
      <c r="J111" s="57"/>
      <c r="K111" s="57"/>
      <c r="L111" s="57"/>
      <c r="M111" s="97"/>
    </row>
    <row r="112" spans="2:14" ht="14.1" customHeight="1" x14ac:dyDescent="0.15">
      <c r="B112" s="59"/>
      <c r="C112" s="57" t="s">
        <v>98</v>
      </c>
      <c r="D112" s="57"/>
      <c r="E112" s="57"/>
      <c r="F112" s="57"/>
      <c r="G112" s="57"/>
      <c r="H112" s="57"/>
      <c r="I112" s="57"/>
      <c r="J112" s="57"/>
      <c r="K112" s="57"/>
      <c r="L112" s="57"/>
      <c r="M112" s="59"/>
      <c r="N112" s="102"/>
    </row>
    <row r="113" spans="2:14" ht="14.1" customHeight="1" x14ac:dyDescent="0.15">
      <c r="B113" s="59"/>
      <c r="C113" s="57" t="s">
        <v>119</v>
      </c>
      <c r="D113" s="57"/>
      <c r="E113" s="57"/>
      <c r="F113" s="57"/>
      <c r="G113" s="57"/>
      <c r="H113" s="57"/>
      <c r="I113" s="57"/>
      <c r="J113" s="57"/>
      <c r="K113" s="57"/>
      <c r="L113" s="57"/>
      <c r="M113" s="59"/>
      <c r="N113" s="57"/>
    </row>
    <row r="114" spans="2:14" x14ac:dyDescent="0.15">
      <c r="B114" s="59"/>
      <c r="C114" s="57" t="s">
        <v>106</v>
      </c>
      <c r="D114" s="57"/>
      <c r="E114" s="57"/>
      <c r="F114" s="57"/>
      <c r="G114" s="57"/>
      <c r="H114" s="57"/>
      <c r="I114" s="57"/>
      <c r="J114" s="57"/>
      <c r="K114" s="57"/>
      <c r="L114" s="57"/>
      <c r="M114" s="97"/>
    </row>
    <row r="115" spans="2:14" x14ac:dyDescent="0.15">
      <c r="B115" s="59"/>
      <c r="C115" s="57" t="s">
        <v>69</v>
      </c>
      <c r="D115" s="57"/>
      <c r="E115" s="57"/>
      <c r="F115" s="57"/>
      <c r="G115" s="57"/>
      <c r="H115" s="57"/>
      <c r="I115" s="57"/>
      <c r="J115" s="57"/>
      <c r="K115" s="57"/>
      <c r="L115" s="57"/>
      <c r="M115" s="97"/>
    </row>
    <row r="116" spans="2:14" x14ac:dyDescent="0.15">
      <c r="B116" s="97"/>
      <c r="C116" s="57" t="s">
        <v>55</v>
      </c>
      <c r="M116" s="97"/>
    </row>
    <row r="117" spans="2:14" x14ac:dyDescent="0.15">
      <c r="B117" s="97"/>
      <c r="C117" s="57" t="s">
        <v>107</v>
      </c>
      <c r="M117" s="97"/>
      <c r="N117" s="98"/>
    </row>
    <row r="118" spans="2:14" x14ac:dyDescent="0.15">
      <c r="B118" s="97"/>
      <c r="C118" s="57" t="s">
        <v>115</v>
      </c>
      <c r="M118" s="97"/>
    </row>
    <row r="119" spans="2:14" ht="14.25" thickBot="1" x14ac:dyDescent="0.2">
      <c r="B119" s="99"/>
      <c r="C119" s="81" t="s">
        <v>108</v>
      </c>
      <c r="D119" s="100"/>
      <c r="E119" s="100"/>
      <c r="F119" s="100"/>
      <c r="G119" s="100"/>
      <c r="H119" s="100"/>
      <c r="I119" s="100"/>
      <c r="J119" s="100"/>
      <c r="K119" s="100"/>
      <c r="L119" s="101"/>
    </row>
  </sheetData>
  <mergeCells count="27">
    <mergeCell ref="D4:G4"/>
    <mergeCell ref="D5:G5"/>
    <mergeCell ref="D6:G6"/>
    <mergeCell ref="D7:F7"/>
    <mergeCell ref="D8:F8"/>
    <mergeCell ref="B75:D75"/>
    <mergeCell ref="G75:H75"/>
    <mergeCell ref="G76:H76"/>
    <mergeCell ref="G77:H77"/>
    <mergeCell ref="D9:F9"/>
    <mergeCell ref="G10:H10"/>
    <mergeCell ref="C65:D65"/>
    <mergeCell ref="D72:G72"/>
    <mergeCell ref="D73:G73"/>
    <mergeCell ref="B74:I74"/>
    <mergeCell ref="B94:D94"/>
    <mergeCell ref="G82:H82"/>
    <mergeCell ref="G83:H83"/>
    <mergeCell ref="B84:D84"/>
    <mergeCell ref="G84:H84"/>
    <mergeCell ref="G86:H86"/>
    <mergeCell ref="G89:H89"/>
    <mergeCell ref="G78:H78"/>
    <mergeCell ref="G79:H79"/>
    <mergeCell ref="G80:H80"/>
    <mergeCell ref="G93:H93"/>
    <mergeCell ref="G81:H81"/>
  </mergeCells>
  <phoneticPr fontId="23"/>
  <conditionalFormatting sqref="M11:M67">
    <cfRule type="expression" dxfId="13"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922A-F11B-4B48-8016-132C478561A7}">
  <sheetPr>
    <tabColor rgb="FFC00000"/>
  </sheetPr>
  <dimension ref="B1:Y119"/>
  <sheetViews>
    <sheetView view="pageBreakPreview" zoomScale="75" zoomScaleNormal="75" zoomScaleSheetLayoutView="75" workbookViewId="0">
      <selection activeCell="M8" sqref="M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272</v>
      </c>
      <c r="L5" s="89" t="str">
        <f>K5</f>
        <v>2023.9.26</v>
      </c>
    </row>
    <row r="6" spans="2:19" ht="18" customHeight="1" x14ac:dyDescent="0.15">
      <c r="B6" s="4"/>
      <c r="C6" s="37"/>
      <c r="D6" s="116" t="s">
        <v>3</v>
      </c>
      <c r="E6" s="116"/>
      <c r="F6" s="116"/>
      <c r="G6" s="116"/>
      <c r="H6" s="37"/>
      <c r="I6" s="37"/>
      <c r="J6" s="5"/>
      <c r="K6" s="103">
        <v>0.55694444444444446</v>
      </c>
      <c r="L6" s="104">
        <v>0.57430555555555551</v>
      </c>
    </row>
    <row r="7" spans="2:19" ht="18" customHeight="1" x14ac:dyDescent="0.15">
      <c r="B7" s="4"/>
      <c r="C7" s="37"/>
      <c r="D7" s="116" t="s">
        <v>4</v>
      </c>
      <c r="E7" s="119"/>
      <c r="F7" s="119"/>
      <c r="G7" s="25" t="s">
        <v>5</v>
      </c>
      <c r="H7" s="37"/>
      <c r="I7" s="37"/>
      <c r="J7" s="5"/>
      <c r="K7" s="105">
        <v>1.95</v>
      </c>
      <c r="L7" s="106">
        <v>1.43</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c r="L11" s="63" t="s">
        <v>151</v>
      </c>
      <c r="N11" t="s">
        <v>14</v>
      </c>
      <c r="O11" t="e">
        <f>IF(#REF!="",0,VALUE(MID(#REF!,2,LEN(#REF!)-2)))</f>
        <v>#REF!</v>
      </c>
      <c r="P11">
        <f>IF(L11="",0,VALUE(MID(L11,2,LEN(L11)-2)))</f>
        <v>150</v>
      </c>
      <c r="Q11" t="e">
        <f>IF(#REF!="",0,VALUE(MID(#REF!,2,LEN(#REF!)-2)))</f>
        <v>#REF!</v>
      </c>
      <c r="R11">
        <f t="shared" ref="R11:S17" si="0">IF(K11="＋",0,IF(K11="(＋)",0,ABS(K11)))</f>
        <v>0</v>
      </c>
      <c r="S11">
        <f t="shared" si="0"/>
        <v>150</v>
      </c>
    </row>
    <row r="12" spans="2:19" ht="14.25" customHeight="1" x14ac:dyDescent="0.15">
      <c r="B12" s="30">
        <f t="shared" ref="B12:B43" si="1">B11+1</f>
        <v>2</v>
      </c>
      <c r="C12" s="33"/>
      <c r="D12" s="34"/>
      <c r="E12" s="37"/>
      <c r="F12" s="37" t="s">
        <v>201</v>
      </c>
      <c r="G12" s="37"/>
      <c r="H12" s="37"/>
      <c r="I12" s="37"/>
      <c r="J12" s="37"/>
      <c r="K12" s="62"/>
      <c r="L12" s="63" t="s">
        <v>194</v>
      </c>
      <c r="R12">
        <f t="shared" si="0"/>
        <v>0</v>
      </c>
      <c r="S12">
        <f t="shared" si="0"/>
        <v>375</v>
      </c>
    </row>
    <row r="13" spans="2:19" ht="14.25" customHeight="1" x14ac:dyDescent="0.15">
      <c r="B13" s="30">
        <f t="shared" si="1"/>
        <v>3</v>
      </c>
      <c r="C13" s="33"/>
      <c r="D13" s="34"/>
      <c r="E13" s="37"/>
      <c r="F13" s="37" t="s">
        <v>149</v>
      </c>
      <c r="G13" s="37"/>
      <c r="H13" s="37"/>
      <c r="I13" s="37"/>
      <c r="J13" s="37"/>
      <c r="K13" s="62" t="s">
        <v>120</v>
      </c>
      <c r="L13" s="63" t="s">
        <v>151</v>
      </c>
      <c r="N13" s="60" t="s">
        <v>15</v>
      </c>
      <c r="O13" t="str">
        <f>K13</f>
        <v>(＋)</v>
      </c>
      <c r="P13" t="str">
        <f>L13</f>
        <v>(150)</v>
      </c>
      <c r="Q13" t="e">
        <f>#REF!</f>
        <v>#REF!</v>
      </c>
      <c r="R13">
        <f t="shared" si="0"/>
        <v>0</v>
      </c>
      <c r="S13">
        <f t="shared" si="0"/>
        <v>150</v>
      </c>
    </row>
    <row r="14" spans="2:19" ht="14.25" customHeight="1" x14ac:dyDescent="0.15">
      <c r="B14" s="30">
        <f t="shared" si="1"/>
        <v>4</v>
      </c>
      <c r="C14" s="33"/>
      <c r="D14" s="34"/>
      <c r="E14" s="37"/>
      <c r="F14" s="37" t="s">
        <v>266</v>
      </c>
      <c r="G14" s="37"/>
      <c r="H14" s="37"/>
      <c r="I14" s="37"/>
      <c r="J14" s="37"/>
      <c r="K14" s="62" t="s">
        <v>121</v>
      </c>
      <c r="L14" s="63" t="s">
        <v>121</v>
      </c>
      <c r="N14" t="s">
        <v>14</v>
      </c>
      <c r="O14" t="e">
        <f t="shared" ref="O14:P16" si="2">IF(K14="",0,VALUE(MID(K14,2,LEN(K14)-2)))</f>
        <v>#VALUE!</v>
      </c>
      <c r="P14" t="e">
        <f t="shared" si="2"/>
        <v>#VALUE!</v>
      </c>
      <c r="Q14" t="e">
        <f>IF(#REF!="",0,VALUE(MID(#REF!,2,LEN(#REF!)-2)))</f>
        <v>#REF!</v>
      </c>
      <c r="R14">
        <f t="shared" si="0"/>
        <v>0</v>
      </c>
      <c r="S14">
        <f t="shared" si="0"/>
        <v>0</v>
      </c>
    </row>
    <row r="15" spans="2:19" ht="14.25" customHeight="1" x14ac:dyDescent="0.15">
      <c r="B15" s="30">
        <f t="shared" si="1"/>
        <v>5</v>
      </c>
      <c r="C15" s="33"/>
      <c r="D15" s="34"/>
      <c r="E15" s="37"/>
      <c r="F15" s="37" t="s">
        <v>202</v>
      </c>
      <c r="G15" s="37"/>
      <c r="H15" s="37"/>
      <c r="I15" s="37"/>
      <c r="J15" s="37"/>
      <c r="K15" s="62"/>
      <c r="L15" s="63" t="s">
        <v>121</v>
      </c>
      <c r="N15" t="s">
        <v>14</v>
      </c>
      <c r="O15">
        <f t="shared" si="2"/>
        <v>0</v>
      </c>
      <c r="P15" t="e">
        <f t="shared" si="2"/>
        <v>#VALUE!</v>
      </c>
      <c r="Q15" t="e">
        <f>IF(#REF!="",0,VALUE(MID(#REF!,2,LEN(#REF!)-2)))</f>
        <v>#REF!</v>
      </c>
      <c r="R15">
        <f t="shared" si="0"/>
        <v>0</v>
      </c>
      <c r="S15">
        <f t="shared" si="0"/>
        <v>0</v>
      </c>
    </row>
    <row r="16" spans="2:19" ht="14.25" customHeight="1" x14ac:dyDescent="0.15">
      <c r="B16" s="30">
        <f t="shared" si="1"/>
        <v>6</v>
      </c>
      <c r="C16" s="33"/>
      <c r="D16" s="34"/>
      <c r="E16" s="37"/>
      <c r="F16" s="37" t="s">
        <v>133</v>
      </c>
      <c r="G16" s="37"/>
      <c r="H16" s="37"/>
      <c r="I16" s="37"/>
      <c r="J16" s="37"/>
      <c r="K16" s="62" t="s">
        <v>180</v>
      </c>
      <c r="L16" s="63" t="s">
        <v>218</v>
      </c>
      <c r="N16" t="s">
        <v>14</v>
      </c>
      <c r="O16">
        <f t="shared" si="2"/>
        <v>50</v>
      </c>
      <c r="P16">
        <f t="shared" si="2"/>
        <v>175</v>
      </c>
      <c r="Q16" t="e">
        <f>IF(#REF!="",0,VALUE(MID(#REF!,2,LEN(#REF!)-2)))</f>
        <v>#REF!</v>
      </c>
      <c r="R16">
        <f t="shared" si="0"/>
        <v>50</v>
      </c>
      <c r="S16">
        <f t="shared" si="0"/>
        <v>175</v>
      </c>
    </row>
    <row r="17" spans="2:19" ht="14.25" customHeight="1" x14ac:dyDescent="0.15">
      <c r="B17" s="30">
        <f t="shared" si="1"/>
        <v>7</v>
      </c>
      <c r="C17" s="33"/>
      <c r="D17" s="34"/>
      <c r="E17" s="37"/>
      <c r="F17" s="37" t="s">
        <v>92</v>
      </c>
      <c r="G17" s="37"/>
      <c r="H17" s="37"/>
      <c r="I17" s="37"/>
      <c r="J17" s="37"/>
      <c r="K17" s="62"/>
      <c r="L17" s="63" t="s">
        <v>176</v>
      </c>
      <c r="N17" t="s">
        <v>14</v>
      </c>
      <c r="O17" t="e">
        <f>IF(#REF!="",0,VALUE(MID(#REF!,2,LEN(#REF!)-2)))</f>
        <v>#REF!</v>
      </c>
      <c r="P17">
        <f>IF(L17="",0,VALUE(MID(L17,2,LEN(L17)-2)))</f>
        <v>25</v>
      </c>
      <c r="Q17" t="e">
        <f>IF(#REF!="",0,VALUE(MID(#REF!,2,LEN(#REF!)-2)))</f>
        <v>#REF!</v>
      </c>
      <c r="R17">
        <f t="shared" si="0"/>
        <v>0</v>
      </c>
      <c r="S17">
        <f t="shared" si="0"/>
        <v>25</v>
      </c>
    </row>
    <row r="18" spans="2:19" ht="14.25" customHeight="1" x14ac:dyDescent="0.15">
      <c r="B18" s="30">
        <f t="shared" si="1"/>
        <v>8</v>
      </c>
      <c r="C18" s="32" t="s">
        <v>23</v>
      </c>
      <c r="D18" s="32" t="s">
        <v>24</v>
      </c>
      <c r="E18" s="37"/>
      <c r="F18" s="37" t="s">
        <v>91</v>
      </c>
      <c r="G18" s="37"/>
      <c r="H18" s="37"/>
      <c r="I18" s="37"/>
      <c r="J18" s="37"/>
      <c r="K18" s="64">
        <v>4500</v>
      </c>
      <c r="L18" s="65">
        <v>3000</v>
      </c>
      <c r="S18">
        <f>COUNTA(L11:L17)</f>
        <v>7</v>
      </c>
    </row>
    <row r="19" spans="2:19" ht="14.25" customHeight="1" x14ac:dyDescent="0.15">
      <c r="B19" s="30">
        <f t="shared" si="1"/>
        <v>9</v>
      </c>
      <c r="C19" s="32" t="s">
        <v>25</v>
      </c>
      <c r="D19" s="32" t="s">
        <v>26</v>
      </c>
      <c r="E19" s="37"/>
      <c r="F19" s="37" t="s">
        <v>112</v>
      </c>
      <c r="G19" s="37"/>
      <c r="H19" s="37"/>
      <c r="I19" s="37"/>
      <c r="J19" s="37"/>
      <c r="K19" s="64">
        <v>25</v>
      </c>
      <c r="L19" s="65">
        <v>25</v>
      </c>
    </row>
    <row r="20" spans="2:19" ht="14.25" customHeight="1" x14ac:dyDescent="0.15">
      <c r="B20" s="30">
        <f t="shared" si="1"/>
        <v>10</v>
      </c>
      <c r="C20" s="32" t="s">
        <v>63</v>
      </c>
      <c r="D20" s="32" t="s">
        <v>16</v>
      </c>
      <c r="E20" s="37"/>
      <c r="F20" s="37" t="s">
        <v>117</v>
      </c>
      <c r="G20" s="37"/>
      <c r="H20" s="37"/>
      <c r="I20" s="37"/>
      <c r="J20" s="37"/>
      <c r="K20" s="64" t="s">
        <v>121</v>
      </c>
      <c r="L20" s="65"/>
    </row>
    <row r="21" spans="2:19" ht="14.25" customHeight="1" x14ac:dyDescent="0.15">
      <c r="B21" s="30">
        <f t="shared" si="1"/>
        <v>11</v>
      </c>
      <c r="C21" s="32" t="s">
        <v>63</v>
      </c>
      <c r="D21" s="32" t="s">
        <v>17</v>
      </c>
      <c r="E21" s="37"/>
      <c r="F21" s="37" t="s">
        <v>153</v>
      </c>
      <c r="G21" s="37"/>
      <c r="H21" s="37"/>
      <c r="I21" s="37"/>
      <c r="J21" s="37"/>
      <c r="K21" s="64">
        <v>25</v>
      </c>
      <c r="L21" s="65">
        <v>125</v>
      </c>
    </row>
    <row r="22" spans="2:19" ht="14.25" customHeight="1" x14ac:dyDescent="0.15">
      <c r="B22" s="30">
        <f t="shared" si="1"/>
        <v>12</v>
      </c>
      <c r="C22" s="34"/>
      <c r="D22" s="34"/>
      <c r="E22" s="37"/>
      <c r="F22" s="37" t="s">
        <v>138</v>
      </c>
      <c r="G22" s="37"/>
      <c r="H22" s="37"/>
      <c r="I22" s="37"/>
      <c r="J22" s="37"/>
      <c r="K22" s="64"/>
      <c r="L22" s="65" t="s">
        <v>121</v>
      </c>
    </row>
    <row r="23" spans="2:19" ht="14.25" customHeight="1" x14ac:dyDescent="0.15">
      <c r="B23" s="30">
        <f t="shared" si="1"/>
        <v>13</v>
      </c>
      <c r="C23" s="34"/>
      <c r="D23" s="34"/>
      <c r="E23" s="37"/>
      <c r="F23" s="37" t="s">
        <v>139</v>
      </c>
      <c r="G23" s="37"/>
      <c r="H23" s="37"/>
      <c r="I23" s="37"/>
      <c r="J23" s="37"/>
      <c r="K23" s="64" t="s">
        <v>121</v>
      </c>
      <c r="L23" s="65"/>
    </row>
    <row r="24" spans="2:19" ht="14.25" customHeight="1" x14ac:dyDescent="0.15">
      <c r="B24" s="30">
        <f t="shared" si="1"/>
        <v>14</v>
      </c>
      <c r="C24" s="34"/>
      <c r="D24" s="34"/>
      <c r="E24" s="37"/>
      <c r="F24" s="37" t="s">
        <v>213</v>
      </c>
      <c r="G24" s="37"/>
      <c r="H24" s="37"/>
      <c r="I24" s="37"/>
      <c r="J24" s="37"/>
      <c r="K24" s="64"/>
      <c r="L24" s="65" t="s">
        <v>121</v>
      </c>
    </row>
    <row r="25" spans="2:19" ht="14.25" customHeight="1" x14ac:dyDescent="0.15">
      <c r="B25" s="30">
        <f t="shared" si="1"/>
        <v>15</v>
      </c>
      <c r="C25" s="34"/>
      <c r="D25" s="34"/>
      <c r="E25" s="37"/>
      <c r="F25" s="37" t="s">
        <v>19</v>
      </c>
      <c r="G25" s="37"/>
      <c r="H25" s="37"/>
      <c r="I25" s="37"/>
      <c r="J25" s="37"/>
      <c r="K25" s="64" t="s">
        <v>121</v>
      </c>
      <c r="L25" s="65">
        <v>350</v>
      </c>
    </row>
    <row r="26" spans="2:19" ht="14.25" customHeight="1" x14ac:dyDescent="0.15">
      <c r="B26" s="30">
        <f t="shared" si="1"/>
        <v>16</v>
      </c>
      <c r="C26" s="34"/>
      <c r="D26" s="34"/>
      <c r="E26" s="37"/>
      <c r="F26" s="37" t="s">
        <v>83</v>
      </c>
      <c r="G26" s="37"/>
      <c r="H26" s="37"/>
      <c r="I26" s="37"/>
      <c r="J26" s="37"/>
      <c r="K26" s="64"/>
      <c r="L26" s="65" t="s">
        <v>121</v>
      </c>
    </row>
    <row r="27" spans="2:19" ht="14.25" customHeight="1" x14ac:dyDescent="0.15">
      <c r="B27" s="30">
        <f t="shared" si="1"/>
        <v>17</v>
      </c>
      <c r="C27" s="34"/>
      <c r="D27" s="34"/>
      <c r="E27" s="37"/>
      <c r="F27" s="37" t="s">
        <v>89</v>
      </c>
      <c r="G27" s="37"/>
      <c r="H27" s="37"/>
      <c r="I27" s="37"/>
      <c r="J27" s="37"/>
      <c r="K27" s="64">
        <v>25</v>
      </c>
      <c r="L27" s="65">
        <v>350</v>
      </c>
    </row>
    <row r="28" spans="2:19" ht="14.25" customHeight="1" x14ac:dyDescent="0.15">
      <c r="B28" s="30">
        <f t="shared" si="1"/>
        <v>18</v>
      </c>
      <c r="C28" s="34"/>
      <c r="D28" s="34"/>
      <c r="E28" s="37"/>
      <c r="F28" s="37" t="s">
        <v>229</v>
      </c>
      <c r="G28" s="37"/>
      <c r="H28" s="37"/>
      <c r="I28" s="37"/>
      <c r="J28" s="37"/>
      <c r="K28" s="64"/>
      <c r="L28" s="65" t="s">
        <v>121</v>
      </c>
    </row>
    <row r="29" spans="2:19" ht="14.25" customHeight="1" x14ac:dyDescent="0.15">
      <c r="B29" s="30">
        <f t="shared" si="1"/>
        <v>19</v>
      </c>
      <c r="C29" s="34"/>
      <c r="D29" s="34"/>
      <c r="E29" s="37"/>
      <c r="F29" s="37" t="s">
        <v>64</v>
      </c>
      <c r="G29" s="37"/>
      <c r="H29" s="37"/>
      <c r="I29" s="37"/>
      <c r="J29" s="37"/>
      <c r="K29" s="64">
        <v>925</v>
      </c>
      <c r="L29" s="65">
        <v>4050</v>
      </c>
    </row>
    <row r="30" spans="2:19" ht="14.25" customHeight="1" x14ac:dyDescent="0.15">
      <c r="B30" s="30">
        <f t="shared" si="1"/>
        <v>20</v>
      </c>
      <c r="C30" s="34"/>
      <c r="D30" s="34"/>
      <c r="E30" s="37"/>
      <c r="F30" s="37" t="s">
        <v>167</v>
      </c>
      <c r="G30" s="37"/>
      <c r="H30" s="37"/>
      <c r="I30" s="37"/>
      <c r="J30" s="37"/>
      <c r="K30" s="64"/>
      <c r="L30" s="65" t="s">
        <v>121</v>
      </c>
    </row>
    <row r="31" spans="2:19" ht="14.25" customHeight="1" x14ac:dyDescent="0.15">
      <c r="B31" s="30">
        <f t="shared" si="1"/>
        <v>21</v>
      </c>
      <c r="C31" s="34"/>
      <c r="D31" s="34"/>
      <c r="E31" s="37"/>
      <c r="F31" s="37" t="s">
        <v>184</v>
      </c>
      <c r="G31" s="37"/>
      <c r="H31" s="37"/>
      <c r="I31" s="37"/>
      <c r="J31" s="37"/>
      <c r="K31" s="64"/>
      <c r="L31" s="65" t="s">
        <v>121</v>
      </c>
    </row>
    <row r="32" spans="2:19" ht="14.25" customHeight="1" x14ac:dyDescent="0.15">
      <c r="B32" s="30">
        <f t="shared" si="1"/>
        <v>22</v>
      </c>
      <c r="C32" s="34"/>
      <c r="D32" s="34"/>
      <c r="E32" s="37"/>
      <c r="F32" s="37" t="s">
        <v>93</v>
      </c>
      <c r="G32" s="37"/>
      <c r="H32" s="37"/>
      <c r="I32" s="37"/>
      <c r="J32" s="37"/>
      <c r="K32" s="64"/>
      <c r="L32" s="65" t="s">
        <v>121</v>
      </c>
    </row>
    <row r="33" spans="2:25" ht="14.25" customHeight="1" x14ac:dyDescent="0.15">
      <c r="B33" s="30">
        <f t="shared" si="1"/>
        <v>23</v>
      </c>
      <c r="C33" s="34"/>
      <c r="D33" s="34"/>
      <c r="E33" s="37"/>
      <c r="F33" s="37" t="s">
        <v>203</v>
      </c>
      <c r="G33" s="37"/>
      <c r="H33" s="37"/>
      <c r="I33" s="37"/>
      <c r="J33" s="37"/>
      <c r="K33" s="64" t="s">
        <v>121</v>
      </c>
      <c r="L33" s="65" t="s">
        <v>121</v>
      </c>
    </row>
    <row r="34" spans="2:25" ht="14.25" customHeight="1" x14ac:dyDescent="0.15">
      <c r="B34" s="30">
        <f t="shared" si="1"/>
        <v>24</v>
      </c>
      <c r="C34" s="34"/>
      <c r="D34" s="34"/>
      <c r="E34" s="37"/>
      <c r="F34" s="37" t="s">
        <v>20</v>
      </c>
      <c r="G34" s="37"/>
      <c r="H34" s="37"/>
      <c r="I34" s="37"/>
      <c r="J34" s="37"/>
      <c r="K34" s="64">
        <v>2375</v>
      </c>
      <c r="L34" s="65">
        <v>20500</v>
      </c>
    </row>
    <row r="35" spans="2:25" ht="14.25" customHeight="1" x14ac:dyDescent="0.15">
      <c r="B35" s="30">
        <f t="shared" si="1"/>
        <v>25</v>
      </c>
      <c r="C35" s="34"/>
      <c r="D35" s="34"/>
      <c r="E35" s="37"/>
      <c r="F35" s="37" t="s">
        <v>21</v>
      </c>
      <c r="G35" s="37"/>
      <c r="H35" s="37"/>
      <c r="I35" s="37"/>
      <c r="J35" s="37"/>
      <c r="K35" s="64">
        <v>1650</v>
      </c>
      <c r="L35" s="65">
        <v>6750</v>
      </c>
    </row>
    <row r="36" spans="2:25" ht="14.25" customHeight="1" x14ac:dyDescent="0.15">
      <c r="B36" s="30">
        <f t="shared" si="1"/>
        <v>26</v>
      </c>
      <c r="C36" s="34"/>
      <c r="D36" s="34"/>
      <c r="E36" s="37"/>
      <c r="F36" s="37" t="s">
        <v>22</v>
      </c>
      <c r="G36" s="37"/>
      <c r="H36" s="37"/>
      <c r="I36" s="37"/>
      <c r="J36" s="37"/>
      <c r="K36" s="64"/>
      <c r="L36" s="65" t="s">
        <v>121</v>
      </c>
    </row>
    <row r="37" spans="2:25" ht="14.25" customHeight="1" x14ac:dyDescent="0.15">
      <c r="B37" s="30">
        <f t="shared" si="1"/>
        <v>27</v>
      </c>
      <c r="C37" s="32" t="s">
        <v>68</v>
      </c>
      <c r="D37" s="32" t="s">
        <v>65</v>
      </c>
      <c r="E37" s="37"/>
      <c r="F37" s="37" t="s">
        <v>126</v>
      </c>
      <c r="G37" s="37"/>
      <c r="H37" s="37"/>
      <c r="I37" s="37"/>
      <c r="J37" s="37"/>
      <c r="K37" s="64"/>
      <c r="L37" s="65" t="s">
        <v>121</v>
      </c>
    </row>
    <row r="38" spans="2:25" ht="14.25" customHeight="1" x14ac:dyDescent="0.15">
      <c r="B38" s="30">
        <f t="shared" si="1"/>
        <v>28</v>
      </c>
      <c r="C38" s="32" t="s">
        <v>66</v>
      </c>
      <c r="D38" s="32" t="s">
        <v>27</v>
      </c>
      <c r="E38" s="37"/>
      <c r="F38" s="37" t="s">
        <v>154</v>
      </c>
      <c r="G38" s="37"/>
      <c r="H38" s="37"/>
      <c r="I38" s="37"/>
      <c r="J38" s="37"/>
      <c r="K38" s="64" t="s">
        <v>121</v>
      </c>
      <c r="L38" s="65"/>
    </row>
    <row r="39" spans="2:25" ht="14.25" customHeight="1" x14ac:dyDescent="0.15">
      <c r="B39" s="30">
        <f t="shared" si="1"/>
        <v>29</v>
      </c>
      <c r="C39" s="115"/>
      <c r="D39" s="115"/>
      <c r="E39" s="37"/>
      <c r="F39" s="37" t="s">
        <v>127</v>
      </c>
      <c r="G39" s="37"/>
      <c r="H39" s="37"/>
      <c r="I39" s="37"/>
      <c r="J39" s="37"/>
      <c r="K39" s="64" t="s">
        <v>121</v>
      </c>
      <c r="L39" s="65">
        <v>1400</v>
      </c>
    </row>
    <row r="40" spans="2:25" ht="14.25" customHeight="1" x14ac:dyDescent="0.15">
      <c r="B40" s="30">
        <f t="shared" si="1"/>
        <v>30</v>
      </c>
      <c r="C40" s="34"/>
      <c r="D40" s="34"/>
      <c r="E40" s="37"/>
      <c r="F40" s="37" t="s">
        <v>254</v>
      </c>
      <c r="G40" s="37"/>
      <c r="H40" s="37"/>
      <c r="I40" s="37"/>
      <c r="J40" s="37"/>
      <c r="K40" s="64" t="s">
        <v>121</v>
      </c>
      <c r="L40" s="65"/>
    </row>
    <row r="41" spans="2:25" ht="14.25" customHeight="1" x14ac:dyDescent="0.15">
      <c r="B41" s="30">
        <f t="shared" si="1"/>
        <v>31</v>
      </c>
      <c r="C41" s="34"/>
      <c r="D41" s="34"/>
      <c r="E41" s="37"/>
      <c r="F41" s="37" t="s">
        <v>114</v>
      </c>
      <c r="G41" s="37"/>
      <c r="H41" s="37"/>
      <c r="I41" s="37"/>
      <c r="J41" s="37"/>
      <c r="K41" s="64">
        <v>150</v>
      </c>
      <c r="L41" s="65">
        <v>250</v>
      </c>
    </row>
    <row r="42" spans="2:25" ht="14.25" customHeight="1" x14ac:dyDescent="0.15">
      <c r="B42" s="30">
        <f t="shared" si="1"/>
        <v>32</v>
      </c>
      <c r="C42" s="34"/>
      <c r="D42" s="34"/>
      <c r="E42" s="37"/>
      <c r="F42" s="37" t="s">
        <v>171</v>
      </c>
      <c r="G42" s="37"/>
      <c r="H42" s="37"/>
      <c r="I42" s="37"/>
      <c r="J42" s="37"/>
      <c r="K42" s="64"/>
      <c r="L42" s="65" t="s">
        <v>121</v>
      </c>
    </row>
    <row r="43" spans="2:25" ht="14.25" customHeight="1" x14ac:dyDescent="0.15">
      <c r="B43" s="30">
        <f t="shared" si="1"/>
        <v>33</v>
      </c>
      <c r="C43" s="34"/>
      <c r="D43" s="34"/>
      <c r="E43" s="37"/>
      <c r="F43" s="37" t="s">
        <v>195</v>
      </c>
      <c r="G43" s="37"/>
      <c r="H43" s="37"/>
      <c r="I43" s="37"/>
      <c r="J43" s="37"/>
      <c r="K43" s="64"/>
      <c r="L43" s="65">
        <v>200</v>
      </c>
    </row>
    <row r="44" spans="2:25" ht="14.25" customHeight="1" x14ac:dyDescent="0.15">
      <c r="B44" s="30">
        <f t="shared" ref="B44:B67" si="3">B43+1</f>
        <v>34</v>
      </c>
      <c r="C44" s="34"/>
      <c r="D44" s="34"/>
      <c r="E44" s="37"/>
      <c r="F44" s="37" t="s">
        <v>109</v>
      </c>
      <c r="G44" s="37"/>
      <c r="H44" s="37"/>
      <c r="I44" s="37"/>
      <c r="J44" s="37"/>
      <c r="K44" s="64">
        <v>100</v>
      </c>
      <c r="L44" s="65">
        <v>600</v>
      </c>
    </row>
    <row r="45" spans="2:25" ht="14.25" customHeight="1" x14ac:dyDescent="0.15">
      <c r="B45" s="30">
        <f t="shared" si="3"/>
        <v>35</v>
      </c>
      <c r="C45" s="34"/>
      <c r="D45" s="34"/>
      <c r="E45" s="37"/>
      <c r="F45" s="37" t="s">
        <v>207</v>
      </c>
      <c r="G45" s="37"/>
      <c r="H45" s="37"/>
      <c r="I45" s="37"/>
      <c r="J45" s="37"/>
      <c r="K45" s="64"/>
      <c r="L45" s="65" t="s">
        <v>121</v>
      </c>
    </row>
    <row r="46" spans="2:25" ht="14.25" customHeight="1" x14ac:dyDescent="0.15">
      <c r="B46" s="30">
        <f t="shared" si="3"/>
        <v>36</v>
      </c>
      <c r="C46" s="34"/>
      <c r="D46" s="34"/>
      <c r="E46" s="37"/>
      <c r="F46" s="37" t="s">
        <v>188</v>
      </c>
      <c r="G46" s="37"/>
      <c r="H46" s="37"/>
      <c r="I46" s="37"/>
      <c r="J46" s="37"/>
      <c r="K46" s="64" t="s">
        <v>121</v>
      </c>
      <c r="L46" s="65"/>
    </row>
    <row r="47" spans="2:25" ht="14.25" customHeight="1" x14ac:dyDescent="0.15">
      <c r="B47" s="30">
        <f t="shared" si="3"/>
        <v>37</v>
      </c>
      <c r="C47" s="34"/>
      <c r="D47" s="34"/>
      <c r="E47" s="37"/>
      <c r="F47" s="37" t="s">
        <v>172</v>
      </c>
      <c r="G47" s="37"/>
      <c r="H47" s="37"/>
      <c r="I47" s="37"/>
      <c r="J47" s="37"/>
      <c r="K47" s="64"/>
      <c r="L47" s="65" t="s">
        <v>121</v>
      </c>
      <c r="N47" s="113"/>
      <c r="Y47" s="114"/>
    </row>
    <row r="48" spans="2:25" ht="14.25" customHeight="1" x14ac:dyDescent="0.15">
      <c r="B48" s="30">
        <f t="shared" si="3"/>
        <v>38</v>
      </c>
      <c r="C48" s="34"/>
      <c r="D48" s="34"/>
      <c r="E48" s="37"/>
      <c r="F48" s="37" t="s">
        <v>208</v>
      </c>
      <c r="G48" s="37"/>
      <c r="H48" s="37"/>
      <c r="I48" s="37"/>
      <c r="J48" s="37"/>
      <c r="K48" s="64"/>
      <c r="L48" s="65" t="s">
        <v>121</v>
      </c>
    </row>
    <row r="49" spans="2:12" ht="14.25" customHeight="1" x14ac:dyDescent="0.15">
      <c r="B49" s="30">
        <f t="shared" si="3"/>
        <v>39</v>
      </c>
      <c r="C49" s="34"/>
      <c r="D49" s="34"/>
      <c r="E49" s="37"/>
      <c r="F49" s="37" t="s">
        <v>234</v>
      </c>
      <c r="G49" s="37"/>
      <c r="H49" s="37"/>
      <c r="I49" s="37"/>
      <c r="J49" s="37"/>
      <c r="K49" s="64"/>
      <c r="L49" s="65">
        <v>25</v>
      </c>
    </row>
    <row r="50" spans="2:12" ht="14.25" customHeight="1" x14ac:dyDescent="0.15">
      <c r="B50" s="30">
        <f t="shared" si="3"/>
        <v>40</v>
      </c>
      <c r="C50" s="34"/>
      <c r="D50" s="34"/>
      <c r="E50" s="37"/>
      <c r="F50" s="37" t="s">
        <v>160</v>
      </c>
      <c r="G50" s="37"/>
      <c r="H50" s="37"/>
      <c r="I50" s="37"/>
      <c r="J50" s="37"/>
      <c r="K50" s="64"/>
      <c r="L50" s="65">
        <v>16</v>
      </c>
    </row>
    <row r="51" spans="2:12" ht="14.25" customHeight="1" x14ac:dyDescent="0.15">
      <c r="B51" s="30">
        <f t="shared" si="3"/>
        <v>41</v>
      </c>
      <c r="C51" s="34"/>
      <c r="D51" s="34"/>
      <c r="E51" s="37"/>
      <c r="F51" s="37" t="s">
        <v>161</v>
      </c>
      <c r="G51" s="37"/>
      <c r="H51" s="37"/>
      <c r="I51" s="37"/>
      <c r="J51" s="37"/>
      <c r="K51" s="64">
        <v>32</v>
      </c>
      <c r="L51" s="65">
        <v>16</v>
      </c>
    </row>
    <row r="52" spans="2:12" ht="14.25" customHeight="1" x14ac:dyDescent="0.15">
      <c r="B52" s="30">
        <f t="shared" si="3"/>
        <v>42</v>
      </c>
      <c r="C52" s="34"/>
      <c r="D52" s="34"/>
      <c r="E52" s="37"/>
      <c r="F52" s="37" t="s">
        <v>264</v>
      </c>
      <c r="G52" s="37"/>
      <c r="H52" s="37"/>
      <c r="I52" s="37"/>
      <c r="J52" s="37"/>
      <c r="K52" s="64" t="s">
        <v>121</v>
      </c>
      <c r="L52" s="65"/>
    </row>
    <row r="53" spans="2:12" ht="14.25" customHeight="1" x14ac:dyDescent="0.15">
      <c r="B53" s="30">
        <f t="shared" si="3"/>
        <v>43</v>
      </c>
      <c r="C53" s="34"/>
      <c r="D53" s="34"/>
      <c r="E53" s="37"/>
      <c r="F53" s="37" t="s">
        <v>197</v>
      </c>
      <c r="G53" s="37"/>
      <c r="H53" s="37"/>
      <c r="I53" s="37"/>
      <c r="J53" s="37"/>
      <c r="K53" s="64"/>
      <c r="L53" s="65" t="s">
        <v>121</v>
      </c>
    </row>
    <row r="54" spans="2:12" ht="14.25" customHeight="1" x14ac:dyDescent="0.15">
      <c r="B54" s="30">
        <f t="shared" si="3"/>
        <v>44</v>
      </c>
      <c r="C54" s="34"/>
      <c r="D54" s="34"/>
      <c r="E54" s="37"/>
      <c r="F54" s="37" t="s">
        <v>70</v>
      </c>
      <c r="G54" s="37"/>
      <c r="H54" s="37"/>
      <c r="I54" s="37"/>
      <c r="J54" s="37"/>
      <c r="K54" s="64" t="s">
        <v>121</v>
      </c>
      <c r="L54" s="65" t="s">
        <v>121</v>
      </c>
    </row>
    <row r="55" spans="2:12" ht="14.25" customHeight="1" x14ac:dyDescent="0.15">
      <c r="B55" s="30">
        <f t="shared" si="3"/>
        <v>45</v>
      </c>
      <c r="C55" s="34"/>
      <c r="D55" s="34"/>
      <c r="E55" s="37"/>
      <c r="F55" s="37" t="s">
        <v>110</v>
      </c>
      <c r="G55" s="37"/>
      <c r="H55" s="37"/>
      <c r="I55" s="37"/>
      <c r="J55" s="37"/>
      <c r="K55" s="64" t="s">
        <v>121</v>
      </c>
      <c r="L55" s="65">
        <v>400</v>
      </c>
    </row>
    <row r="56" spans="2:12" ht="14.25" customHeight="1" x14ac:dyDescent="0.15">
      <c r="B56" s="30">
        <f t="shared" si="3"/>
        <v>46</v>
      </c>
      <c r="C56" s="34"/>
      <c r="D56" s="34"/>
      <c r="E56" s="37"/>
      <c r="F56" s="37" t="s">
        <v>163</v>
      </c>
      <c r="G56" s="37"/>
      <c r="H56" s="37"/>
      <c r="I56" s="37"/>
      <c r="J56" s="37"/>
      <c r="K56" s="64">
        <v>25</v>
      </c>
      <c r="L56" s="65">
        <v>50</v>
      </c>
    </row>
    <row r="57" spans="2:12" ht="14.25" customHeight="1" x14ac:dyDescent="0.15">
      <c r="B57" s="30">
        <f t="shared" si="3"/>
        <v>47</v>
      </c>
      <c r="C57" s="34"/>
      <c r="D57" s="34"/>
      <c r="E57" s="37"/>
      <c r="F57" s="37" t="s">
        <v>142</v>
      </c>
      <c r="G57" s="37"/>
      <c r="H57" s="37"/>
      <c r="I57" s="37"/>
      <c r="J57" s="37"/>
      <c r="K57" s="64" t="s">
        <v>121</v>
      </c>
      <c r="L57" s="65" t="s">
        <v>121</v>
      </c>
    </row>
    <row r="58" spans="2:12" ht="14.25" customHeight="1" x14ac:dyDescent="0.15">
      <c r="B58" s="30">
        <f t="shared" si="3"/>
        <v>48</v>
      </c>
      <c r="C58" s="34"/>
      <c r="D58" s="34"/>
      <c r="E58" s="37"/>
      <c r="F58" s="37" t="s">
        <v>31</v>
      </c>
      <c r="G58" s="37"/>
      <c r="H58" s="37"/>
      <c r="I58" s="37"/>
      <c r="J58" s="37"/>
      <c r="K58" s="64">
        <v>1250</v>
      </c>
      <c r="L58" s="65">
        <v>525</v>
      </c>
    </row>
    <row r="59" spans="2:12" ht="14.25" customHeight="1" x14ac:dyDescent="0.15">
      <c r="B59" s="30">
        <f t="shared" si="3"/>
        <v>49</v>
      </c>
      <c r="C59" s="32" t="s">
        <v>143</v>
      </c>
      <c r="D59" s="32" t="s">
        <v>144</v>
      </c>
      <c r="E59" s="37"/>
      <c r="F59" s="37" t="s">
        <v>192</v>
      </c>
      <c r="G59" s="37"/>
      <c r="H59" s="37"/>
      <c r="I59" s="37"/>
      <c r="J59" s="37"/>
      <c r="K59" s="64"/>
      <c r="L59" s="65" t="s">
        <v>121</v>
      </c>
    </row>
    <row r="60" spans="2:12" ht="14.25" customHeight="1" x14ac:dyDescent="0.15">
      <c r="B60" s="30">
        <f t="shared" si="3"/>
        <v>50</v>
      </c>
      <c r="C60" s="34"/>
      <c r="D60" s="34"/>
      <c r="E60" s="37"/>
      <c r="F60" s="37" t="s">
        <v>164</v>
      </c>
      <c r="G60" s="37"/>
      <c r="H60" s="37"/>
      <c r="I60" s="37"/>
      <c r="J60" s="37"/>
      <c r="K60" s="64">
        <v>1</v>
      </c>
      <c r="L60" s="65">
        <v>3</v>
      </c>
    </row>
    <row r="61" spans="2:12" ht="14.25" customHeight="1" x14ac:dyDescent="0.15">
      <c r="B61" s="30">
        <f t="shared" si="3"/>
        <v>51</v>
      </c>
      <c r="C61" s="32" t="s">
        <v>32</v>
      </c>
      <c r="D61" s="32" t="s">
        <v>85</v>
      </c>
      <c r="E61" s="37"/>
      <c r="F61" s="37" t="s">
        <v>84</v>
      </c>
      <c r="G61" s="37"/>
      <c r="H61" s="37"/>
      <c r="I61" s="37"/>
      <c r="J61" s="37"/>
      <c r="K61" s="64"/>
      <c r="L61" s="65">
        <v>1</v>
      </c>
    </row>
    <row r="62" spans="2:12" ht="14.25" customHeight="1" x14ac:dyDescent="0.15">
      <c r="B62" s="30">
        <f t="shared" si="3"/>
        <v>52</v>
      </c>
      <c r="C62" s="34"/>
      <c r="D62" s="32" t="s">
        <v>33</v>
      </c>
      <c r="E62" s="37"/>
      <c r="F62" s="37" t="s">
        <v>165</v>
      </c>
      <c r="G62" s="37"/>
      <c r="H62" s="37"/>
      <c r="I62" s="37"/>
      <c r="J62" s="37"/>
      <c r="K62" s="64" t="s">
        <v>121</v>
      </c>
      <c r="L62" s="65">
        <v>2</v>
      </c>
    </row>
    <row r="63" spans="2:12" ht="14.25" customHeight="1" x14ac:dyDescent="0.15">
      <c r="B63" s="30">
        <f t="shared" si="3"/>
        <v>53</v>
      </c>
      <c r="C63" s="34"/>
      <c r="D63" s="35"/>
      <c r="E63" s="37"/>
      <c r="F63" s="37" t="s">
        <v>34</v>
      </c>
      <c r="G63" s="37"/>
      <c r="H63" s="37"/>
      <c r="I63" s="37"/>
      <c r="J63" s="37"/>
      <c r="K63" s="64">
        <v>25</v>
      </c>
      <c r="L63" s="65">
        <v>150</v>
      </c>
    </row>
    <row r="64" spans="2:12" ht="14.25" customHeight="1" x14ac:dyDescent="0.15">
      <c r="B64" s="30">
        <f t="shared" si="3"/>
        <v>54</v>
      </c>
      <c r="C64" s="35"/>
      <c r="D64" s="39" t="s">
        <v>35</v>
      </c>
      <c r="E64" s="37"/>
      <c r="F64" s="37" t="s">
        <v>36</v>
      </c>
      <c r="G64" s="37"/>
      <c r="H64" s="37"/>
      <c r="I64" s="37"/>
      <c r="J64" s="37"/>
      <c r="K64" s="64">
        <v>50</v>
      </c>
      <c r="L64" s="65">
        <v>25</v>
      </c>
    </row>
    <row r="65" spans="2:19" ht="14.25" customHeight="1" x14ac:dyDescent="0.15">
      <c r="B65" s="30">
        <f t="shared" si="3"/>
        <v>55</v>
      </c>
      <c r="C65" s="121" t="s">
        <v>38</v>
      </c>
      <c r="D65" s="122"/>
      <c r="E65" s="37"/>
      <c r="F65" s="37" t="s">
        <v>39</v>
      </c>
      <c r="G65" s="37"/>
      <c r="H65" s="37"/>
      <c r="I65" s="37"/>
      <c r="J65" s="37"/>
      <c r="K65" s="64">
        <v>25</v>
      </c>
      <c r="L65" s="65">
        <v>125</v>
      </c>
    </row>
    <row r="66" spans="2:19" ht="14.25" customHeight="1" x14ac:dyDescent="0.15">
      <c r="B66" s="30">
        <f t="shared" si="3"/>
        <v>56</v>
      </c>
      <c r="C66" s="33"/>
      <c r="D66" s="36"/>
      <c r="E66" s="37"/>
      <c r="F66" s="37" t="s">
        <v>40</v>
      </c>
      <c r="G66" s="37"/>
      <c r="H66" s="37"/>
      <c r="I66" s="37"/>
      <c r="J66" s="37"/>
      <c r="K66" s="64">
        <v>200</v>
      </c>
      <c r="L66" s="65">
        <v>50</v>
      </c>
    </row>
    <row r="67" spans="2:19" ht="14.25" customHeight="1" thickBot="1" x14ac:dyDescent="0.2">
      <c r="B67" s="30">
        <f t="shared" si="3"/>
        <v>57</v>
      </c>
      <c r="C67" s="33"/>
      <c r="D67" s="36"/>
      <c r="E67" s="37"/>
      <c r="F67" s="37" t="s">
        <v>74</v>
      </c>
      <c r="G67" s="37"/>
      <c r="H67" s="37"/>
      <c r="I67" s="37"/>
      <c r="J67" s="37"/>
      <c r="K67" s="64">
        <v>50</v>
      </c>
      <c r="L67" s="69">
        <v>75</v>
      </c>
    </row>
    <row r="68" spans="2:19" ht="13.9" customHeight="1" x14ac:dyDescent="0.15">
      <c r="B68" s="66"/>
      <c r="C68" s="67"/>
      <c r="D68" s="67"/>
      <c r="E68" s="68"/>
      <c r="F68" s="68"/>
      <c r="G68" s="68"/>
      <c r="H68" s="68"/>
      <c r="I68" s="68"/>
      <c r="J68" s="68"/>
      <c r="K68" s="68"/>
      <c r="L68" s="68"/>
    </row>
    <row r="69" spans="2:19" ht="18" customHeight="1" x14ac:dyDescent="0.15">
      <c r="R69">
        <f>COUNTA(K11:K67)</f>
        <v>34</v>
      </c>
      <c r="S69">
        <f>COUNTA(L11:L67)</f>
        <v>51</v>
      </c>
    </row>
    <row r="70" spans="2:19" ht="18" customHeight="1" x14ac:dyDescent="0.15">
      <c r="B70" s="18"/>
      <c r="R70">
        <f>SUM(R11:R17,K18:K67)</f>
        <v>11483</v>
      </c>
      <c r="S70">
        <f>SUM(S11:S17,L18:L67)</f>
        <v>39938</v>
      </c>
    </row>
    <row r="71" spans="2:19" ht="9" customHeight="1" thickBot="1" x14ac:dyDescent="0.2"/>
    <row r="72" spans="2:19" ht="18" customHeight="1" x14ac:dyDescent="0.15">
      <c r="B72" s="1"/>
      <c r="C72" s="2"/>
      <c r="D72" s="118" t="s">
        <v>1</v>
      </c>
      <c r="E72" s="118"/>
      <c r="F72" s="118"/>
      <c r="G72" s="118"/>
      <c r="H72" s="2"/>
      <c r="I72" s="2"/>
      <c r="J72" s="3"/>
      <c r="K72" s="71" t="s">
        <v>57</v>
      </c>
      <c r="L72" s="88" t="s">
        <v>58</v>
      </c>
    </row>
    <row r="73" spans="2:19" ht="18" customHeight="1" thickBot="1" x14ac:dyDescent="0.2">
      <c r="B73" s="6"/>
      <c r="C73" s="7"/>
      <c r="D73" s="117" t="s">
        <v>2</v>
      </c>
      <c r="E73" s="117"/>
      <c r="F73" s="117"/>
      <c r="G73" s="117"/>
      <c r="H73" s="7"/>
      <c r="I73" s="7"/>
      <c r="J73" s="8"/>
      <c r="K73" s="75" t="str">
        <f>K5</f>
        <v>2023.9.26</v>
      </c>
      <c r="L73" s="92" t="str">
        <f>K73</f>
        <v>2023.9.26</v>
      </c>
    </row>
    <row r="74" spans="2:19" ht="19.899999999999999" customHeight="1" thickTop="1" x14ac:dyDescent="0.15">
      <c r="B74" s="123" t="s">
        <v>79</v>
      </c>
      <c r="C74" s="124"/>
      <c r="D74" s="124"/>
      <c r="E74" s="124"/>
      <c r="F74" s="124"/>
      <c r="G74" s="124"/>
      <c r="H74" s="124"/>
      <c r="I74" s="124"/>
      <c r="J74" s="29"/>
      <c r="K74" s="76">
        <f>SUM(K75:K83)</f>
        <v>11483</v>
      </c>
      <c r="L74" s="93">
        <f>SUM(L75:L83)</f>
        <v>39938</v>
      </c>
    </row>
    <row r="75" spans="2:19" ht="13.9" customHeight="1" x14ac:dyDescent="0.15">
      <c r="B75" s="125" t="s">
        <v>42</v>
      </c>
      <c r="C75" s="126"/>
      <c r="D75" s="127"/>
      <c r="E75" s="41"/>
      <c r="F75" s="15"/>
      <c r="G75" s="116" t="s">
        <v>13</v>
      </c>
      <c r="H75" s="116"/>
      <c r="I75" s="15"/>
      <c r="J75" s="16"/>
      <c r="K75" s="38">
        <f>SUM(R$11:R$17)</f>
        <v>50</v>
      </c>
      <c r="L75" s="94">
        <f>SUM(S$11:S$17)</f>
        <v>875</v>
      </c>
    </row>
    <row r="76" spans="2:19" ht="13.9" customHeight="1" x14ac:dyDescent="0.15">
      <c r="B76" s="17"/>
      <c r="C76" s="18"/>
      <c r="D76" s="19"/>
      <c r="E76" s="20"/>
      <c r="F76" s="37"/>
      <c r="G76" s="116" t="s">
        <v>67</v>
      </c>
      <c r="H76" s="116"/>
      <c r="I76" s="110"/>
      <c r="J76" s="42"/>
      <c r="K76" s="38">
        <f>SUM(K$18)</f>
        <v>4500</v>
      </c>
      <c r="L76" s="94">
        <f>SUM(L$18)</f>
        <v>3000</v>
      </c>
    </row>
    <row r="77" spans="2:19" ht="13.9" customHeight="1" x14ac:dyDescent="0.15">
      <c r="B77" s="17"/>
      <c r="C77" s="18"/>
      <c r="D77" s="19"/>
      <c r="E77" s="20"/>
      <c r="F77" s="37"/>
      <c r="G77" s="116" t="s">
        <v>26</v>
      </c>
      <c r="H77" s="116"/>
      <c r="I77" s="15"/>
      <c r="J77" s="16"/>
      <c r="K77" s="38">
        <f>SUM(K$19:K$19)</f>
        <v>25</v>
      </c>
      <c r="L77" s="94">
        <f>SUM(L$19:L$19)</f>
        <v>25</v>
      </c>
    </row>
    <row r="78" spans="2:19" ht="13.9" customHeight="1" x14ac:dyDescent="0.15">
      <c r="B78" s="17"/>
      <c r="C78" s="18"/>
      <c r="D78" s="19"/>
      <c r="E78" s="20"/>
      <c r="F78" s="37"/>
      <c r="G78" s="116" t="s">
        <v>16</v>
      </c>
      <c r="H78" s="116"/>
      <c r="I78" s="15"/>
      <c r="J78" s="16"/>
      <c r="K78" s="38">
        <f>SUM(K$20:K$20)</f>
        <v>0</v>
      </c>
      <c r="L78" s="94">
        <f>SUM(L$20:L$20)</f>
        <v>0</v>
      </c>
    </row>
    <row r="79" spans="2:19" ht="13.9" customHeight="1" x14ac:dyDescent="0.15">
      <c r="B79" s="17"/>
      <c r="C79" s="18"/>
      <c r="D79" s="19"/>
      <c r="E79" s="20"/>
      <c r="F79" s="37"/>
      <c r="G79" s="116" t="s">
        <v>17</v>
      </c>
      <c r="H79" s="116"/>
      <c r="I79" s="15"/>
      <c r="J79" s="16"/>
      <c r="K79" s="38">
        <f>SUM(K$21:K$36)</f>
        <v>5000</v>
      </c>
      <c r="L79" s="94">
        <f>SUM(L$21:L$36)</f>
        <v>32125</v>
      </c>
    </row>
    <row r="80" spans="2:19" ht="13.9" customHeight="1" x14ac:dyDescent="0.15">
      <c r="B80" s="17"/>
      <c r="C80" s="18"/>
      <c r="D80" s="19"/>
      <c r="E80" s="20"/>
      <c r="F80" s="37"/>
      <c r="G80" s="116" t="s">
        <v>65</v>
      </c>
      <c r="H80" s="116"/>
      <c r="I80" s="15"/>
      <c r="J80" s="16"/>
      <c r="K80" s="38">
        <f>SUM(K$37:K$37)</f>
        <v>0</v>
      </c>
      <c r="L80" s="94">
        <f>SUM(L$37:L$37)</f>
        <v>0</v>
      </c>
    </row>
    <row r="81" spans="2:19" ht="13.9" customHeight="1" x14ac:dyDescent="0.15">
      <c r="B81" s="17"/>
      <c r="C81" s="18"/>
      <c r="D81" s="19"/>
      <c r="E81" s="20"/>
      <c r="F81" s="37"/>
      <c r="G81" s="116" t="s">
        <v>27</v>
      </c>
      <c r="H81" s="116"/>
      <c r="I81" s="15"/>
      <c r="J81" s="16"/>
      <c r="K81" s="38">
        <f>SUM(K$38:K$58)</f>
        <v>1557</v>
      </c>
      <c r="L81" s="94">
        <f>SUM(L$38:L$58)</f>
        <v>3482</v>
      </c>
    </row>
    <row r="82" spans="2:19" ht="13.9" customHeight="1" x14ac:dyDescent="0.15">
      <c r="B82" s="17"/>
      <c r="C82" s="18"/>
      <c r="D82" s="19"/>
      <c r="E82" s="20"/>
      <c r="F82" s="37"/>
      <c r="G82" s="116" t="s">
        <v>73</v>
      </c>
      <c r="H82" s="116"/>
      <c r="I82" s="15"/>
      <c r="J82" s="16"/>
      <c r="K82" s="38">
        <f>SUM(K$65:K$66)</f>
        <v>225</v>
      </c>
      <c r="L82" s="94">
        <f>SUM(L$65:L$66)</f>
        <v>175</v>
      </c>
      <c r="R82">
        <f>COUNTA(K$11:K$67)</f>
        <v>34</v>
      </c>
      <c r="S82">
        <f>COUNTA(L$11:L$67)</f>
        <v>51</v>
      </c>
    </row>
    <row r="83" spans="2:19" ht="13.9" customHeight="1" thickBot="1" x14ac:dyDescent="0.2">
      <c r="B83" s="21"/>
      <c r="C83" s="22"/>
      <c r="D83" s="23"/>
      <c r="E83" s="43"/>
      <c r="F83" s="10"/>
      <c r="G83" s="117" t="s">
        <v>41</v>
      </c>
      <c r="H83" s="117"/>
      <c r="I83" s="44"/>
      <c r="J83" s="45"/>
      <c r="K83" s="40">
        <f>SUM(K$59:K$64,K$67)</f>
        <v>126</v>
      </c>
      <c r="L83" s="95">
        <f>SUM(L$59:L$64,L$67)</f>
        <v>256</v>
      </c>
      <c r="R83">
        <f>SUM(R$11:R$17,K$18:K$67)</f>
        <v>11483</v>
      </c>
      <c r="S83">
        <f>SUM(S$11:S$17,L$18:L$67)</f>
        <v>39938</v>
      </c>
    </row>
    <row r="84" spans="2:19" ht="18" customHeight="1" thickTop="1" x14ac:dyDescent="0.15">
      <c r="B84" s="128" t="s">
        <v>43</v>
      </c>
      <c r="C84" s="129"/>
      <c r="D84" s="130"/>
      <c r="E84" s="51"/>
      <c r="F84" s="111"/>
      <c r="G84" s="131" t="s">
        <v>44</v>
      </c>
      <c r="H84" s="131"/>
      <c r="I84" s="111"/>
      <c r="J84" s="112"/>
      <c r="K84" s="77" t="s">
        <v>45</v>
      </c>
      <c r="L84" s="82"/>
    </row>
    <row r="85" spans="2:19" ht="18" customHeight="1" x14ac:dyDescent="0.15">
      <c r="B85" s="48"/>
      <c r="C85" s="49"/>
      <c r="D85" s="49"/>
      <c r="E85" s="46"/>
      <c r="F85" s="47"/>
      <c r="G85" s="31"/>
      <c r="H85" s="31"/>
      <c r="I85" s="47"/>
      <c r="J85" s="50"/>
      <c r="K85" s="78" t="s">
        <v>46</v>
      </c>
      <c r="L85" s="83"/>
    </row>
    <row r="86" spans="2:19" ht="18" customHeight="1" x14ac:dyDescent="0.15">
      <c r="B86" s="17"/>
      <c r="C86" s="18"/>
      <c r="D86" s="18"/>
      <c r="E86" s="52"/>
      <c r="F86" s="7"/>
      <c r="G86" s="132" t="s">
        <v>47</v>
      </c>
      <c r="H86" s="132"/>
      <c r="I86" s="108"/>
      <c r="J86" s="109"/>
      <c r="K86" s="79" t="s">
        <v>48</v>
      </c>
      <c r="L86" s="84"/>
    </row>
    <row r="87" spans="2:19" ht="18" customHeight="1" x14ac:dyDescent="0.15">
      <c r="B87" s="17"/>
      <c r="C87" s="18"/>
      <c r="D87" s="18"/>
      <c r="E87" s="53"/>
      <c r="F87" s="18"/>
      <c r="G87" s="54"/>
      <c r="H87" s="54"/>
      <c r="I87" s="49"/>
      <c r="J87" s="55"/>
      <c r="K87" s="80" t="s">
        <v>71</v>
      </c>
      <c r="L87" s="85"/>
    </row>
    <row r="88" spans="2:19" ht="18" customHeight="1" x14ac:dyDescent="0.15">
      <c r="B88" s="17"/>
      <c r="C88" s="18"/>
      <c r="D88" s="18"/>
      <c r="E88" s="53"/>
      <c r="F88" s="18"/>
      <c r="G88" s="54"/>
      <c r="H88" s="54"/>
      <c r="I88" s="49"/>
      <c r="J88" s="55"/>
      <c r="K88" s="80" t="s">
        <v>72</v>
      </c>
      <c r="L88" s="85"/>
    </row>
    <row r="89" spans="2:19" ht="18" customHeight="1" x14ac:dyDescent="0.15">
      <c r="B89" s="17"/>
      <c r="C89" s="18"/>
      <c r="D89" s="18"/>
      <c r="E89" s="52"/>
      <c r="F89" s="7"/>
      <c r="G89" s="132" t="s">
        <v>49</v>
      </c>
      <c r="H89" s="132"/>
      <c r="I89" s="108"/>
      <c r="J89" s="109"/>
      <c r="K89" s="79" t="s">
        <v>75</v>
      </c>
      <c r="L89" s="84"/>
    </row>
    <row r="90" spans="2:19" ht="18" customHeight="1" x14ac:dyDescent="0.15">
      <c r="B90" s="17"/>
      <c r="C90" s="18"/>
      <c r="D90" s="18"/>
      <c r="E90" s="53"/>
      <c r="F90" s="18"/>
      <c r="G90" s="54"/>
      <c r="H90" s="54"/>
      <c r="I90" s="49"/>
      <c r="J90" s="55"/>
      <c r="K90" s="80" t="s">
        <v>76</v>
      </c>
      <c r="L90" s="85"/>
    </row>
    <row r="91" spans="2:19" ht="18" customHeight="1" x14ac:dyDescent="0.15">
      <c r="B91" s="17"/>
      <c r="C91" s="18"/>
      <c r="D91" s="18"/>
      <c r="E91" s="53"/>
      <c r="F91" s="18"/>
      <c r="G91" s="54"/>
      <c r="H91" s="54"/>
      <c r="I91" s="49"/>
      <c r="J91" s="55"/>
      <c r="K91" s="80" t="s">
        <v>77</v>
      </c>
      <c r="L91" s="85"/>
    </row>
    <row r="92" spans="2:19" ht="18" customHeight="1" x14ac:dyDescent="0.15">
      <c r="B92" s="17"/>
      <c r="C92" s="18"/>
      <c r="D92" s="18"/>
      <c r="E92" s="12"/>
      <c r="F92" s="13"/>
      <c r="G92" s="31"/>
      <c r="H92" s="31"/>
      <c r="I92" s="47"/>
      <c r="J92" s="50"/>
      <c r="K92" s="80" t="s">
        <v>78</v>
      </c>
      <c r="L92" s="83"/>
    </row>
    <row r="93" spans="2:19" ht="18" customHeight="1" x14ac:dyDescent="0.15">
      <c r="B93" s="24"/>
      <c r="C93" s="13"/>
      <c r="D93" s="13"/>
      <c r="E93" s="20"/>
      <c r="F93" s="37"/>
      <c r="G93" s="116" t="s">
        <v>50</v>
      </c>
      <c r="H93" s="116"/>
      <c r="I93" s="15"/>
      <c r="J93" s="16"/>
      <c r="K93" s="70" t="s">
        <v>129</v>
      </c>
      <c r="L93" s="86"/>
    </row>
    <row r="94" spans="2:19" ht="18" customHeight="1" x14ac:dyDescent="0.15">
      <c r="B94" s="125" t="s">
        <v>51</v>
      </c>
      <c r="C94" s="126"/>
      <c r="D94" s="126"/>
      <c r="E94" s="7"/>
      <c r="F94" s="7"/>
      <c r="G94" s="7"/>
      <c r="H94" s="7"/>
      <c r="I94" s="7"/>
      <c r="J94" s="7"/>
      <c r="K94" s="7"/>
      <c r="L94" s="96"/>
    </row>
    <row r="95" spans="2:19" ht="14.1" customHeight="1" x14ac:dyDescent="0.15">
      <c r="B95" s="56"/>
      <c r="C95" s="57" t="s">
        <v>52</v>
      </c>
      <c r="D95" s="58"/>
      <c r="E95" s="57"/>
      <c r="F95" s="57"/>
      <c r="G95" s="57"/>
      <c r="H95" s="57"/>
      <c r="I95" s="57"/>
      <c r="J95" s="57"/>
      <c r="K95" s="57"/>
      <c r="L95" s="87"/>
    </row>
    <row r="96" spans="2:19" ht="14.1" customHeight="1" x14ac:dyDescent="0.15">
      <c r="B96" s="56"/>
      <c r="C96" s="57" t="s">
        <v>53</v>
      </c>
      <c r="D96" s="58"/>
      <c r="E96" s="57"/>
      <c r="F96" s="57"/>
      <c r="G96" s="57"/>
      <c r="H96" s="57"/>
      <c r="I96" s="57"/>
      <c r="J96" s="57"/>
      <c r="K96" s="57"/>
      <c r="L96" s="87"/>
    </row>
    <row r="97" spans="2:14" ht="14.1" customHeight="1" x14ac:dyDescent="0.15">
      <c r="B97" s="56"/>
      <c r="C97" s="57" t="s">
        <v>54</v>
      </c>
      <c r="D97" s="58"/>
      <c r="E97" s="57"/>
      <c r="F97" s="57"/>
      <c r="G97" s="57"/>
      <c r="H97" s="57"/>
      <c r="I97" s="57"/>
      <c r="J97" s="57"/>
      <c r="K97" s="57"/>
      <c r="L97" s="87"/>
    </row>
    <row r="98" spans="2:14" ht="14.1" customHeight="1" x14ac:dyDescent="0.15">
      <c r="B98" s="56"/>
      <c r="C98" s="57" t="s">
        <v>99</v>
      </c>
      <c r="D98" s="58"/>
      <c r="E98" s="57"/>
      <c r="F98" s="57"/>
      <c r="G98" s="57"/>
      <c r="H98" s="57"/>
      <c r="I98" s="57"/>
      <c r="J98" s="57"/>
      <c r="K98" s="57"/>
      <c r="L98" s="87"/>
    </row>
    <row r="99" spans="2:14" ht="14.1" customHeight="1" x14ac:dyDescent="0.15">
      <c r="B99" s="56"/>
      <c r="C99" s="57" t="s">
        <v>97</v>
      </c>
      <c r="D99" s="58"/>
      <c r="E99" s="57"/>
      <c r="F99" s="57"/>
      <c r="G99" s="57"/>
      <c r="H99" s="57"/>
      <c r="I99" s="57"/>
      <c r="J99" s="57"/>
      <c r="K99" s="57"/>
      <c r="L99" s="87"/>
    </row>
    <row r="100" spans="2:14" ht="14.1" customHeight="1" x14ac:dyDescent="0.15">
      <c r="B100" s="59"/>
      <c r="C100" s="57" t="s">
        <v>100</v>
      </c>
      <c r="D100" s="57"/>
      <c r="E100" s="57"/>
      <c r="F100" s="57"/>
      <c r="G100" s="57"/>
      <c r="H100" s="57"/>
      <c r="I100" s="57"/>
      <c r="J100" s="57"/>
      <c r="K100" s="57"/>
      <c r="L100" s="87"/>
    </row>
    <row r="101" spans="2:14" ht="14.1" customHeight="1" x14ac:dyDescent="0.15">
      <c r="B101" s="59"/>
      <c r="C101" s="57" t="s">
        <v>101</v>
      </c>
      <c r="D101" s="57"/>
      <c r="E101" s="57"/>
      <c r="F101" s="57"/>
      <c r="G101" s="57"/>
      <c r="H101" s="57"/>
      <c r="I101" s="57"/>
      <c r="J101" s="57"/>
      <c r="K101" s="57"/>
      <c r="L101" s="87"/>
    </row>
    <row r="102" spans="2:14" ht="14.1" customHeight="1" x14ac:dyDescent="0.15">
      <c r="B102" s="59"/>
      <c r="C102" s="57" t="s">
        <v>86</v>
      </c>
      <c r="D102" s="57"/>
      <c r="E102" s="57"/>
      <c r="F102" s="57"/>
      <c r="G102" s="57"/>
      <c r="H102" s="57"/>
      <c r="I102" s="57"/>
      <c r="J102" s="57"/>
      <c r="K102" s="57"/>
      <c r="L102" s="87"/>
    </row>
    <row r="103" spans="2:14" ht="14.1" customHeight="1" x14ac:dyDescent="0.15">
      <c r="B103" s="59"/>
      <c r="C103" s="57" t="s">
        <v>87</v>
      </c>
      <c r="D103" s="57"/>
      <c r="E103" s="57"/>
      <c r="F103" s="57"/>
      <c r="G103" s="57"/>
      <c r="H103" s="57"/>
      <c r="I103" s="57"/>
      <c r="J103" s="57"/>
      <c r="K103" s="57"/>
      <c r="L103" s="87"/>
    </row>
    <row r="104" spans="2:14" ht="14.1" customHeight="1" x14ac:dyDescent="0.15">
      <c r="B104" s="59"/>
      <c r="C104" s="57" t="s">
        <v>94</v>
      </c>
      <c r="D104" s="57"/>
      <c r="E104" s="57"/>
      <c r="F104" s="57"/>
      <c r="G104" s="57"/>
      <c r="H104" s="57"/>
      <c r="I104" s="57"/>
      <c r="J104" s="57"/>
      <c r="K104" s="57"/>
      <c r="L104" s="87"/>
    </row>
    <row r="105" spans="2:14" ht="14.1" customHeight="1" x14ac:dyDescent="0.15">
      <c r="B105" s="59"/>
      <c r="C105" s="57" t="s">
        <v>102</v>
      </c>
      <c r="D105" s="57"/>
      <c r="E105" s="57"/>
      <c r="F105" s="57"/>
      <c r="G105" s="57"/>
      <c r="H105" s="57"/>
      <c r="I105" s="57"/>
      <c r="J105" s="57"/>
      <c r="K105" s="57"/>
      <c r="L105" s="87"/>
    </row>
    <row r="106" spans="2:14" ht="14.1" customHeight="1" x14ac:dyDescent="0.15">
      <c r="B106" s="59"/>
      <c r="C106" s="57" t="s">
        <v>103</v>
      </c>
      <c r="D106" s="57"/>
      <c r="E106" s="57"/>
      <c r="F106" s="57"/>
      <c r="G106" s="57"/>
      <c r="H106" s="57"/>
      <c r="I106" s="57"/>
      <c r="J106" s="57"/>
      <c r="K106" s="57"/>
      <c r="L106" s="87"/>
    </row>
    <row r="107" spans="2:14" ht="14.1" customHeight="1" x14ac:dyDescent="0.15">
      <c r="B107" s="59"/>
      <c r="C107" s="57" t="s">
        <v>104</v>
      </c>
      <c r="D107" s="57"/>
      <c r="E107" s="57"/>
      <c r="F107" s="57"/>
      <c r="G107" s="57"/>
      <c r="H107" s="57"/>
      <c r="I107" s="57"/>
      <c r="J107" s="57"/>
      <c r="K107" s="57"/>
      <c r="L107" s="87"/>
    </row>
    <row r="108" spans="2:14" ht="18" customHeight="1" x14ac:dyDescent="0.15">
      <c r="B108" s="59"/>
      <c r="C108" s="57" t="s">
        <v>88</v>
      </c>
      <c r="D108" s="57"/>
      <c r="E108" s="57"/>
      <c r="F108" s="57"/>
      <c r="G108" s="57"/>
      <c r="H108" s="57"/>
      <c r="I108" s="57"/>
      <c r="J108" s="57"/>
      <c r="K108" s="57"/>
      <c r="L108" s="57"/>
      <c r="M108" s="97"/>
    </row>
    <row r="109" spans="2:14" x14ac:dyDescent="0.15">
      <c r="B109" s="59"/>
      <c r="C109" s="57" t="s">
        <v>95</v>
      </c>
      <c r="D109" s="57"/>
      <c r="E109" s="57"/>
      <c r="F109" s="57"/>
      <c r="G109" s="57"/>
      <c r="H109" s="57"/>
      <c r="I109" s="57"/>
      <c r="J109" s="57"/>
      <c r="K109" s="57"/>
      <c r="L109" s="57"/>
      <c r="M109" s="97"/>
    </row>
    <row r="110" spans="2:14" x14ac:dyDescent="0.15">
      <c r="B110" s="59"/>
      <c r="C110" s="57" t="s">
        <v>96</v>
      </c>
      <c r="D110" s="57"/>
      <c r="E110" s="57"/>
      <c r="F110" s="57"/>
      <c r="G110" s="57"/>
      <c r="H110" s="57"/>
      <c r="I110" s="57"/>
      <c r="J110" s="57"/>
      <c r="K110" s="57"/>
      <c r="L110" s="57"/>
      <c r="M110" s="97"/>
    </row>
    <row r="111" spans="2:14" x14ac:dyDescent="0.15">
      <c r="B111" s="59"/>
      <c r="C111" s="57" t="s">
        <v>105</v>
      </c>
      <c r="D111" s="57"/>
      <c r="E111" s="57"/>
      <c r="F111" s="57"/>
      <c r="G111" s="57"/>
      <c r="H111" s="57"/>
      <c r="I111" s="57"/>
      <c r="J111" s="57"/>
      <c r="K111" s="57"/>
      <c r="L111" s="57"/>
      <c r="M111" s="97"/>
    </row>
    <row r="112" spans="2:14" ht="14.1" customHeight="1" x14ac:dyDescent="0.15">
      <c r="B112" s="59"/>
      <c r="C112" s="57" t="s">
        <v>98</v>
      </c>
      <c r="D112" s="57"/>
      <c r="E112" s="57"/>
      <c r="F112" s="57"/>
      <c r="G112" s="57"/>
      <c r="H112" s="57"/>
      <c r="I112" s="57"/>
      <c r="J112" s="57"/>
      <c r="K112" s="57"/>
      <c r="L112" s="57"/>
      <c r="M112" s="59"/>
      <c r="N112" s="102"/>
    </row>
    <row r="113" spans="2:14" ht="14.1" customHeight="1" x14ac:dyDescent="0.15">
      <c r="B113" s="59"/>
      <c r="C113" s="57" t="s">
        <v>119</v>
      </c>
      <c r="D113" s="57"/>
      <c r="E113" s="57"/>
      <c r="F113" s="57"/>
      <c r="G113" s="57"/>
      <c r="H113" s="57"/>
      <c r="I113" s="57"/>
      <c r="J113" s="57"/>
      <c r="K113" s="57"/>
      <c r="L113" s="57"/>
      <c r="M113" s="59"/>
      <c r="N113" s="57"/>
    </row>
    <row r="114" spans="2:14" x14ac:dyDescent="0.15">
      <c r="B114" s="59"/>
      <c r="C114" s="57" t="s">
        <v>106</v>
      </c>
      <c r="D114" s="57"/>
      <c r="E114" s="57"/>
      <c r="F114" s="57"/>
      <c r="G114" s="57"/>
      <c r="H114" s="57"/>
      <c r="I114" s="57"/>
      <c r="J114" s="57"/>
      <c r="K114" s="57"/>
      <c r="L114" s="57"/>
      <c r="M114" s="97"/>
    </row>
    <row r="115" spans="2:14" x14ac:dyDescent="0.15">
      <c r="B115" s="59"/>
      <c r="C115" s="57" t="s">
        <v>69</v>
      </c>
      <c r="D115" s="57"/>
      <c r="E115" s="57"/>
      <c r="F115" s="57"/>
      <c r="G115" s="57"/>
      <c r="H115" s="57"/>
      <c r="I115" s="57"/>
      <c r="J115" s="57"/>
      <c r="K115" s="57"/>
      <c r="L115" s="57"/>
      <c r="M115" s="97"/>
    </row>
    <row r="116" spans="2:14" x14ac:dyDescent="0.15">
      <c r="B116" s="97"/>
      <c r="C116" s="57" t="s">
        <v>55</v>
      </c>
      <c r="M116" s="97"/>
    </row>
    <row r="117" spans="2:14" x14ac:dyDescent="0.15">
      <c r="B117" s="97"/>
      <c r="C117" s="57" t="s">
        <v>107</v>
      </c>
      <c r="M117" s="97"/>
      <c r="N117" s="98"/>
    </row>
    <row r="118" spans="2:14" x14ac:dyDescent="0.15">
      <c r="B118" s="97"/>
      <c r="C118" s="57" t="s">
        <v>115</v>
      </c>
      <c r="M118" s="97"/>
    </row>
    <row r="119" spans="2:14" ht="14.25" thickBot="1" x14ac:dyDescent="0.2">
      <c r="B119" s="99"/>
      <c r="C119" s="81" t="s">
        <v>108</v>
      </c>
      <c r="D119" s="100"/>
      <c r="E119" s="100"/>
      <c r="F119" s="100"/>
      <c r="G119" s="100"/>
      <c r="H119" s="100"/>
      <c r="I119" s="100"/>
      <c r="J119" s="100"/>
      <c r="K119" s="100"/>
      <c r="L119" s="101"/>
    </row>
  </sheetData>
  <mergeCells count="27">
    <mergeCell ref="D4:G4"/>
    <mergeCell ref="D5:G5"/>
    <mergeCell ref="D6:G6"/>
    <mergeCell ref="D7:F7"/>
    <mergeCell ref="D8:F8"/>
    <mergeCell ref="B75:D75"/>
    <mergeCell ref="G75:H75"/>
    <mergeCell ref="G76:H76"/>
    <mergeCell ref="G77:H77"/>
    <mergeCell ref="D9:F9"/>
    <mergeCell ref="G10:H10"/>
    <mergeCell ref="C65:D65"/>
    <mergeCell ref="D72:G72"/>
    <mergeCell ref="D73:G73"/>
    <mergeCell ref="B74:I74"/>
    <mergeCell ref="B94:D94"/>
    <mergeCell ref="G82:H82"/>
    <mergeCell ref="G83:H83"/>
    <mergeCell ref="B84:D84"/>
    <mergeCell ref="G84:H84"/>
    <mergeCell ref="G86:H86"/>
    <mergeCell ref="G89:H89"/>
    <mergeCell ref="G78:H78"/>
    <mergeCell ref="G79:H79"/>
    <mergeCell ref="G80:H80"/>
    <mergeCell ref="G93:H93"/>
    <mergeCell ref="G81:H81"/>
  </mergeCells>
  <phoneticPr fontId="23"/>
  <conditionalFormatting sqref="M11:M67">
    <cfRule type="expression" dxfId="12"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FA64-AC2A-4EA0-BF5A-EFB2E25D1E3C}">
  <sheetPr>
    <tabColor rgb="FFC00000"/>
  </sheetPr>
  <dimension ref="B1:S110"/>
  <sheetViews>
    <sheetView view="pageBreakPreview" zoomScale="75" zoomScaleNormal="75" zoomScaleSheetLayoutView="75" workbookViewId="0">
      <selection activeCell="L8" sqref="L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274</v>
      </c>
      <c r="L5" s="89" t="str">
        <f>K5</f>
        <v>2023.10.11</v>
      </c>
    </row>
    <row r="6" spans="2:19" ht="18" customHeight="1" x14ac:dyDescent="0.15">
      <c r="B6" s="4"/>
      <c r="C6" s="37"/>
      <c r="D6" s="116" t="s">
        <v>3</v>
      </c>
      <c r="E6" s="116"/>
      <c r="F6" s="116"/>
      <c r="G6" s="116"/>
      <c r="H6" s="37"/>
      <c r="I6" s="37"/>
      <c r="J6" s="5"/>
      <c r="K6" s="103">
        <v>0.55694444444444446</v>
      </c>
      <c r="L6" s="104">
        <v>0.57847222222222217</v>
      </c>
    </row>
    <row r="7" spans="2:19" ht="18" customHeight="1" x14ac:dyDescent="0.15">
      <c r="B7" s="4"/>
      <c r="C7" s="37"/>
      <c r="D7" s="116" t="s">
        <v>4</v>
      </c>
      <c r="E7" s="119"/>
      <c r="F7" s="119"/>
      <c r="G7" s="25" t="s">
        <v>5</v>
      </c>
      <c r="H7" s="37"/>
      <c r="I7" s="37"/>
      <c r="J7" s="5"/>
      <c r="K7" s="105">
        <v>2</v>
      </c>
      <c r="L7" s="106">
        <v>1.38</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t="s">
        <v>176</v>
      </c>
      <c r="L11" s="63" t="s">
        <v>198</v>
      </c>
      <c r="N11" t="s">
        <v>14</v>
      </c>
      <c r="O11" t="e">
        <f>IF(#REF!="",0,VALUE(MID(#REF!,2,LEN(#REF!)-2)))</f>
        <v>#REF!</v>
      </c>
      <c r="P11">
        <f>IF(L11="",0,VALUE(MID(L11,2,LEN(L11)-2)))</f>
        <v>125</v>
      </c>
      <c r="Q11" t="e">
        <f>IF(#REF!="",0,VALUE(MID(#REF!,2,LEN(#REF!)-2)))</f>
        <v>#REF!</v>
      </c>
      <c r="R11">
        <f t="shared" ref="R11:S17" si="0">IF(K11="＋",0,IF(K11="(＋)",0,ABS(K11)))</f>
        <v>25</v>
      </c>
      <c r="S11">
        <f t="shared" si="0"/>
        <v>125</v>
      </c>
    </row>
    <row r="12" spans="2:19" ht="14.25" customHeight="1" x14ac:dyDescent="0.15">
      <c r="B12" s="30">
        <f t="shared" ref="B12:B58" si="1">B11+1</f>
        <v>2</v>
      </c>
      <c r="C12" s="33"/>
      <c r="D12" s="34"/>
      <c r="E12" s="37"/>
      <c r="F12" s="37" t="s">
        <v>149</v>
      </c>
      <c r="G12" s="37"/>
      <c r="H12" s="37"/>
      <c r="I12" s="37"/>
      <c r="J12" s="37"/>
      <c r="K12" s="62" t="s">
        <v>120</v>
      </c>
      <c r="L12" s="63" t="s">
        <v>166</v>
      </c>
      <c r="N12" s="60" t="s">
        <v>15</v>
      </c>
      <c r="O12" t="str">
        <f>K12</f>
        <v>(＋)</v>
      </c>
      <c r="P12" t="str">
        <f>L12</f>
        <v>(100)</v>
      </c>
      <c r="Q12" t="e">
        <f>#REF!</f>
        <v>#REF!</v>
      </c>
      <c r="R12">
        <f t="shared" si="0"/>
        <v>0</v>
      </c>
      <c r="S12">
        <f t="shared" si="0"/>
        <v>100</v>
      </c>
    </row>
    <row r="13" spans="2:19" ht="14.25" customHeight="1" x14ac:dyDescent="0.15">
      <c r="B13" s="30">
        <f t="shared" si="1"/>
        <v>3</v>
      </c>
      <c r="C13" s="33"/>
      <c r="D13" s="34"/>
      <c r="E13" s="37"/>
      <c r="F13" s="37" t="s">
        <v>177</v>
      </c>
      <c r="G13" s="37"/>
      <c r="H13" s="37"/>
      <c r="I13" s="37"/>
      <c r="J13" s="37"/>
      <c r="K13" s="62"/>
      <c r="L13" s="63" t="s">
        <v>273</v>
      </c>
      <c r="N13" t="s">
        <v>14</v>
      </c>
      <c r="O13">
        <f>IF(K13="",0,VALUE(MID(K13,2,LEN(K13)-2)))</f>
        <v>0</v>
      </c>
      <c r="P13" t="e">
        <f>IF(L13="",0,VALUE(MID(L13,2,LEN(L13)-2)))</f>
        <v>#VALUE!</v>
      </c>
      <c r="Q13" t="e">
        <f>IF(#REF!="",0,VALUE(MID(#REF!,2,LEN(#REF!)-2)))</f>
        <v>#REF!</v>
      </c>
      <c r="R13">
        <f t="shared" si="0"/>
        <v>0</v>
      </c>
      <c r="S13">
        <f t="shared" si="0"/>
        <v>25</v>
      </c>
    </row>
    <row r="14" spans="2:19" ht="14.25" customHeight="1" x14ac:dyDescent="0.15">
      <c r="B14" s="30">
        <f t="shared" si="1"/>
        <v>4</v>
      </c>
      <c r="C14" s="33"/>
      <c r="D14" s="34"/>
      <c r="E14" s="37"/>
      <c r="F14" s="37" t="s">
        <v>266</v>
      </c>
      <c r="G14" s="37"/>
      <c r="H14" s="37"/>
      <c r="I14" s="37"/>
      <c r="J14" s="37"/>
      <c r="K14" s="62" t="s">
        <v>121</v>
      </c>
      <c r="L14" s="63"/>
      <c r="N14" t="s">
        <v>14</v>
      </c>
      <c r="O14" t="e">
        <f>IF(K14="",0,VALUE(MID(K14,2,LEN(K14)-2)))</f>
        <v>#VALUE!</v>
      </c>
      <c r="P14">
        <f>IF(L14="",0,VALUE(MID(L14,2,LEN(L14)-2)))</f>
        <v>0</v>
      </c>
      <c r="Q14" t="e">
        <f>IF(#REF!="",0,VALUE(MID(#REF!,2,LEN(#REF!)-2)))</f>
        <v>#REF!</v>
      </c>
      <c r="R14">
        <f t="shared" si="0"/>
        <v>0</v>
      </c>
      <c r="S14">
        <f t="shared" si="0"/>
        <v>0</v>
      </c>
    </row>
    <row r="15" spans="2:19" ht="14.25" customHeight="1" x14ac:dyDescent="0.15">
      <c r="B15" s="30">
        <f t="shared" si="1"/>
        <v>5</v>
      </c>
      <c r="C15" s="33"/>
      <c r="D15" s="34"/>
      <c r="E15" s="37"/>
      <c r="F15" s="37" t="s">
        <v>178</v>
      </c>
      <c r="G15" s="37"/>
      <c r="H15" s="37"/>
      <c r="I15" s="37"/>
      <c r="J15" s="37"/>
      <c r="K15" s="62"/>
      <c r="L15" s="63" t="s">
        <v>120</v>
      </c>
      <c r="N15" s="60" t="s">
        <v>15</v>
      </c>
      <c r="O15">
        <f>K15</f>
        <v>0</v>
      </c>
      <c r="P15" t="str">
        <f>L15</f>
        <v>(＋)</v>
      </c>
      <c r="Q15" t="e">
        <f>#REF!</f>
        <v>#REF!</v>
      </c>
      <c r="R15">
        <f t="shared" si="0"/>
        <v>0</v>
      </c>
      <c r="S15">
        <f t="shared" si="0"/>
        <v>0</v>
      </c>
    </row>
    <row r="16" spans="2:19" ht="14.25" customHeight="1" x14ac:dyDescent="0.15">
      <c r="B16" s="30">
        <f t="shared" si="1"/>
        <v>6</v>
      </c>
      <c r="C16" s="33"/>
      <c r="D16" s="34"/>
      <c r="E16" s="37"/>
      <c r="F16" s="37" t="s">
        <v>179</v>
      </c>
      <c r="G16" s="37"/>
      <c r="H16" s="37"/>
      <c r="I16" s="37"/>
      <c r="J16" s="37"/>
      <c r="K16" s="62" t="s">
        <v>120</v>
      </c>
      <c r="L16" s="63"/>
      <c r="N16" t="s">
        <v>14</v>
      </c>
      <c r="O16" t="e">
        <f>IF(K16="",0,VALUE(MID(K16,2,LEN(K16)-2)))</f>
        <v>#VALUE!</v>
      </c>
      <c r="P16">
        <f>IF(L16="",0,VALUE(MID(L16,2,LEN(L16)-2)))</f>
        <v>0</v>
      </c>
      <c r="Q16" t="e">
        <f>IF(#REF!="",0,VALUE(MID(#REF!,2,LEN(#REF!)-2)))</f>
        <v>#REF!</v>
      </c>
      <c r="R16">
        <f t="shared" si="0"/>
        <v>0</v>
      </c>
      <c r="S16">
        <f t="shared" si="0"/>
        <v>0</v>
      </c>
    </row>
    <row r="17" spans="2:19" ht="14.25" customHeight="1" x14ac:dyDescent="0.15">
      <c r="B17" s="30">
        <f t="shared" si="1"/>
        <v>7</v>
      </c>
      <c r="C17" s="33"/>
      <c r="D17" s="34"/>
      <c r="E17" s="37"/>
      <c r="F17" s="37" t="s">
        <v>133</v>
      </c>
      <c r="G17" s="37"/>
      <c r="H17" s="37"/>
      <c r="I17" s="37"/>
      <c r="J17" s="37"/>
      <c r="K17" s="62" t="s">
        <v>198</v>
      </c>
      <c r="L17" s="63" t="s">
        <v>199</v>
      </c>
      <c r="N17" t="s">
        <v>14</v>
      </c>
      <c r="O17">
        <f>IF(K17="",0,VALUE(MID(K17,2,LEN(K17)-2)))</f>
        <v>125</v>
      </c>
      <c r="P17">
        <f>IF(L17="",0,VALUE(MID(L17,2,LEN(L17)-2)))</f>
        <v>200</v>
      </c>
      <c r="Q17" t="e">
        <f>IF(#REF!="",0,VALUE(MID(#REF!,2,LEN(#REF!)-2)))</f>
        <v>#REF!</v>
      </c>
      <c r="R17">
        <f t="shared" si="0"/>
        <v>125</v>
      </c>
      <c r="S17">
        <f t="shared" si="0"/>
        <v>200</v>
      </c>
    </row>
    <row r="18" spans="2:19" ht="14.25" customHeight="1" x14ac:dyDescent="0.15">
      <c r="B18" s="30">
        <f t="shared" si="1"/>
        <v>8</v>
      </c>
      <c r="C18" s="32" t="s">
        <v>23</v>
      </c>
      <c r="D18" s="32" t="s">
        <v>24</v>
      </c>
      <c r="E18" s="37"/>
      <c r="F18" s="37" t="s">
        <v>91</v>
      </c>
      <c r="G18" s="37"/>
      <c r="H18" s="37"/>
      <c r="I18" s="37"/>
      <c r="J18" s="37"/>
      <c r="K18" s="64">
        <v>1875</v>
      </c>
      <c r="L18" s="65">
        <v>3750</v>
      </c>
      <c r="S18">
        <f>COUNTA(L11:L17)</f>
        <v>5</v>
      </c>
    </row>
    <row r="19" spans="2:19" ht="14.25" customHeight="1" x14ac:dyDescent="0.15">
      <c r="B19" s="30">
        <f t="shared" si="1"/>
        <v>9</v>
      </c>
      <c r="C19" s="32" t="s">
        <v>25</v>
      </c>
      <c r="D19" s="32" t="s">
        <v>26</v>
      </c>
      <c r="E19" s="37"/>
      <c r="F19" s="37" t="s">
        <v>124</v>
      </c>
      <c r="G19" s="37"/>
      <c r="H19" s="37"/>
      <c r="I19" s="37"/>
      <c r="J19" s="37"/>
      <c r="K19" s="64"/>
      <c r="L19" s="65" t="s">
        <v>121</v>
      </c>
    </row>
    <row r="20" spans="2:19" ht="14.25" customHeight="1" x14ac:dyDescent="0.15">
      <c r="B20" s="30">
        <f t="shared" si="1"/>
        <v>10</v>
      </c>
      <c r="C20" s="34"/>
      <c r="D20" s="34"/>
      <c r="E20" s="37"/>
      <c r="F20" s="37" t="s">
        <v>112</v>
      </c>
      <c r="G20" s="37"/>
      <c r="H20" s="37"/>
      <c r="I20" s="37"/>
      <c r="J20" s="37"/>
      <c r="K20" s="64">
        <v>100</v>
      </c>
      <c r="L20" s="65">
        <v>100</v>
      </c>
    </row>
    <row r="21" spans="2:19" ht="14.25" customHeight="1" x14ac:dyDescent="0.15">
      <c r="B21" s="30">
        <f t="shared" si="1"/>
        <v>11</v>
      </c>
      <c r="C21" s="32" t="s">
        <v>63</v>
      </c>
      <c r="D21" s="32" t="s">
        <v>17</v>
      </c>
      <c r="E21" s="37"/>
      <c r="F21" s="37" t="s">
        <v>153</v>
      </c>
      <c r="G21" s="37"/>
      <c r="H21" s="37"/>
      <c r="I21" s="37"/>
      <c r="J21" s="37"/>
      <c r="K21" s="64" t="s">
        <v>121</v>
      </c>
      <c r="L21" s="65"/>
    </row>
    <row r="22" spans="2:19" ht="14.25" customHeight="1" x14ac:dyDescent="0.15">
      <c r="B22" s="30">
        <f t="shared" si="1"/>
        <v>12</v>
      </c>
      <c r="C22" s="34"/>
      <c r="D22" s="34"/>
      <c r="E22" s="37"/>
      <c r="F22" s="37" t="s">
        <v>81</v>
      </c>
      <c r="G22" s="37"/>
      <c r="H22" s="37"/>
      <c r="I22" s="37"/>
      <c r="J22" s="37"/>
      <c r="K22" s="64"/>
      <c r="L22" s="65">
        <v>600</v>
      </c>
    </row>
    <row r="23" spans="2:19" ht="14.25" customHeight="1" x14ac:dyDescent="0.15">
      <c r="B23" s="30">
        <f t="shared" si="1"/>
        <v>13</v>
      </c>
      <c r="C23" s="34"/>
      <c r="D23" s="34"/>
      <c r="E23" s="37"/>
      <c r="F23" s="37" t="s">
        <v>82</v>
      </c>
      <c r="G23" s="37"/>
      <c r="H23" s="37"/>
      <c r="I23" s="37"/>
      <c r="J23" s="37"/>
      <c r="K23" s="64"/>
      <c r="L23" s="65" t="s">
        <v>121</v>
      </c>
    </row>
    <row r="24" spans="2:19" ht="14.25" customHeight="1" x14ac:dyDescent="0.15">
      <c r="B24" s="30">
        <f t="shared" si="1"/>
        <v>14</v>
      </c>
      <c r="C24" s="34"/>
      <c r="D24" s="34"/>
      <c r="E24" s="37"/>
      <c r="F24" s="37" t="s">
        <v>138</v>
      </c>
      <c r="G24" s="37"/>
      <c r="H24" s="37"/>
      <c r="I24" s="37"/>
      <c r="J24" s="37"/>
      <c r="K24" s="64"/>
      <c r="L24" s="65">
        <v>100</v>
      </c>
    </row>
    <row r="25" spans="2:19" ht="14.25" customHeight="1" x14ac:dyDescent="0.15">
      <c r="B25" s="30">
        <f t="shared" si="1"/>
        <v>15</v>
      </c>
      <c r="C25" s="34"/>
      <c r="D25" s="34"/>
      <c r="E25" s="37"/>
      <c r="F25" s="37" t="s">
        <v>213</v>
      </c>
      <c r="G25" s="37"/>
      <c r="H25" s="37"/>
      <c r="I25" s="37"/>
      <c r="J25" s="37"/>
      <c r="K25" s="64"/>
      <c r="L25" s="65" t="s">
        <v>121</v>
      </c>
    </row>
    <row r="26" spans="2:19" ht="14.25" customHeight="1" x14ac:dyDescent="0.15">
      <c r="B26" s="30">
        <f t="shared" si="1"/>
        <v>16</v>
      </c>
      <c r="C26" s="34"/>
      <c r="D26" s="34"/>
      <c r="E26" s="37"/>
      <c r="F26" s="37" t="s">
        <v>19</v>
      </c>
      <c r="G26" s="37"/>
      <c r="H26" s="37"/>
      <c r="I26" s="37"/>
      <c r="J26" s="37"/>
      <c r="K26" s="64" t="s">
        <v>121</v>
      </c>
      <c r="L26" s="65">
        <v>125</v>
      </c>
    </row>
    <row r="27" spans="2:19" ht="14.25" customHeight="1" x14ac:dyDescent="0.15">
      <c r="B27" s="30">
        <f t="shared" si="1"/>
        <v>17</v>
      </c>
      <c r="C27" s="34"/>
      <c r="D27" s="34"/>
      <c r="E27" s="37"/>
      <c r="F27" s="37" t="s">
        <v>83</v>
      </c>
      <c r="G27" s="37"/>
      <c r="H27" s="37"/>
      <c r="I27" s="37"/>
      <c r="J27" s="37"/>
      <c r="K27" s="64" t="s">
        <v>121</v>
      </c>
      <c r="L27" s="65" t="s">
        <v>121</v>
      </c>
    </row>
    <row r="28" spans="2:19" ht="14.25" customHeight="1" x14ac:dyDescent="0.15">
      <c r="B28" s="30">
        <f t="shared" si="1"/>
        <v>18</v>
      </c>
      <c r="C28" s="34"/>
      <c r="D28" s="34"/>
      <c r="E28" s="37"/>
      <c r="F28" s="37" t="s">
        <v>89</v>
      </c>
      <c r="G28" s="37"/>
      <c r="H28" s="37"/>
      <c r="I28" s="37"/>
      <c r="J28" s="37"/>
      <c r="K28" s="64">
        <v>25</v>
      </c>
      <c r="L28" s="65">
        <v>25</v>
      </c>
    </row>
    <row r="29" spans="2:19" ht="14.25" customHeight="1" x14ac:dyDescent="0.15">
      <c r="B29" s="30">
        <f t="shared" si="1"/>
        <v>19</v>
      </c>
      <c r="C29" s="34"/>
      <c r="D29" s="34"/>
      <c r="E29" s="37"/>
      <c r="F29" s="37" t="s">
        <v>229</v>
      </c>
      <c r="G29" s="37"/>
      <c r="H29" s="37"/>
      <c r="I29" s="37"/>
      <c r="J29" s="37"/>
      <c r="K29" s="64"/>
      <c r="L29" s="65" t="s">
        <v>121</v>
      </c>
    </row>
    <row r="30" spans="2:19" ht="14.25" customHeight="1" x14ac:dyDescent="0.15">
      <c r="B30" s="30">
        <f t="shared" si="1"/>
        <v>20</v>
      </c>
      <c r="C30" s="34"/>
      <c r="D30" s="34"/>
      <c r="E30" s="37"/>
      <c r="F30" s="37" t="s">
        <v>64</v>
      </c>
      <c r="G30" s="37"/>
      <c r="H30" s="37"/>
      <c r="I30" s="37"/>
      <c r="J30" s="37"/>
      <c r="K30" s="64">
        <v>14500</v>
      </c>
      <c r="L30" s="65">
        <v>22125</v>
      </c>
    </row>
    <row r="31" spans="2:19" ht="14.25" customHeight="1" x14ac:dyDescent="0.15">
      <c r="B31" s="30">
        <f t="shared" si="1"/>
        <v>21</v>
      </c>
      <c r="C31" s="34"/>
      <c r="D31" s="34"/>
      <c r="E31" s="37"/>
      <c r="F31" s="37" t="s">
        <v>184</v>
      </c>
      <c r="G31" s="37"/>
      <c r="H31" s="37"/>
      <c r="I31" s="37"/>
      <c r="J31" s="37"/>
      <c r="K31" s="64"/>
      <c r="L31" s="65" t="s">
        <v>121</v>
      </c>
    </row>
    <row r="32" spans="2:19" ht="14.25" customHeight="1" x14ac:dyDescent="0.15">
      <c r="B32" s="30">
        <f t="shared" si="1"/>
        <v>22</v>
      </c>
      <c r="C32" s="34"/>
      <c r="D32" s="34"/>
      <c r="E32" s="37"/>
      <c r="F32" s="37" t="s">
        <v>20</v>
      </c>
      <c r="G32" s="37"/>
      <c r="H32" s="37"/>
      <c r="I32" s="37"/>
      <c r="J32" s="37"/>
      <c r="K32" s="64">
        <v>4250</v>
      </c>
      <c r="L32" s="65">
        <v>5500</v>
      </c>
    </row>
    <row r="33" spans="2:12" ht="14.25" customHeight="1" x14ac:dyDescent="0.15">
      <c r="B33" s="30">
        <f t="shared" si="1"/>
        <v>23</v>
      </c>
      <c r="C33" s="34"/>
      <c r="D33" s="34"/>
      <c r="E33" s="37"/>
      <c r="F33" s="37" t="s">
        <v>21</v>
      </c>
      <c r="G33" s="37"/>
      <c r="H33" s="37"/>
      <c r="I33" s="37"/>
      <c r="J33" s="37"/>
      <c r="K33" s="64">
        <v>2250</v>
      </c>
      <c r="L33" s="65">
        <v>2875</v>
      </c>
    </row>
    <row r="34" spans="2:12" ht="14.25" customHeight="1" x14ac:dyDescent="0.15">
      <c r="B34" s="30">
        <f t="shared" si="1"/>
        <v>24</v>
      </c>
      <c r="C34" s="32" t="s">
        <v>68</v>
      </c>
      <c r="D34" s="32" t="s">
        <v>65</v>
      </c>
      <c r="E34" s="37"/>
      <c r="F34" s="37" t="s">
        <v>204</v>
      </c>
      <c r="G34" s="37"/>
      <c r="H34" s="37"/>
      <c r="I34" s="37"/>
      <c r="J34" s="37"/>
      <c r="K34" s="64" t="s">
        <v>121</v>
      </c>
      <c r="L34" s="65" t="s">
        <v>121</v>
      </c>
    </row>
    <row r="35" spans="2:12" ht="14.25" customHeight="1" x14ac:dyDescent="0.15">
      <c r="B35" s="30">
        <f t="shared" si="1"/>
        <v>25</v>
      </c>
      <c r="C35" s="32" t="s">
        <v>66</v>
      </c>
      <c r="D35" s="32" t="s">
        <v>27</v>
      </c>
      <c r="E35" s="37"/>
      <c r="F35" s="37" t="s">
        <v>127</v>
      </c>
      <c r="G35" s="37"/>
      <c r="H35" s="37"/>
      <c r="I35" s="37"/>
      <c r="J35" s="37"/>
      <c r="K35" s="64">
        <v>200</v>
      </c>
      <c r="L35" s="65" t="s">
        <v>121</v>
      </c>
    </row>
    <row r="36" spans="2:12" ht="14.25" customHeight="1" x14ac:dyDescent="0.15">
      <c r="B36" s="30">
        <f t="shared" si="1"/>
        <v>26</v>
      </c>
      <c r="C36" s="34"/>
      <c r="D36" s="34"/>
      <c r="E36" s="37"/>
      <c r="F36" s="37" t="s">
        <v>114</v>
      </c>
      <c r="G36" s="37"/>
      <c r="H36" s="37"/>
      <c r="I36" s="37"/>
      <c r="J36" s="37"/>
      <c r="K36" s="64">
        <v>100</v>
      </c>
      <c r="L36" s="65">
        <v>275</v>
      </c>
    </row>
    <row r="37" spans="2:12" ht="14.25" customHeight="1" x14ac:dyDescent="0.15">
      <c r="B37" s="30">
        <f t="shared" si="1"/>
        <v>27</v>
      </c>
      <c r="C37" s="34"/>
      <c r="D37" s="34"/>
      <c r="E37" s="37"/>
      <c r="F37" s="37" t="s">
        <v>140</v>
      </c>
      <c r="G37" s="37"/>
      <c r="H37" s="37"/>
      <c r="I37" s="37"/>
      <c r="J37" s="37"/>
      <c r="K37" s="64" t="s">
        <v>121</v>
      </c>
      <c r="L37" s="65" t="s">
        <v>121</v>
      </c>
    </row>
    <row r="38" spans="2:12" ht="14.25" customHeight="1" x14ac:dyDescent="0.15">
      <c r="B38" s="30">
        <f t="shared" si="1"/>
        <v>28</v>
      </c>
      <c r="C38" s="34"/>
      <c r="D38" s="34"/>
      <c r="E38" s="37"/>
      <c r="F38" s="37" t="s">
        <v>156</v>
      </c>
      <c r="G38" s="37"/>
      <c r="H38" s="37"/>
      <c r="I38" s="37"/>
      <c r="J38" s="37"/>
      <c r="K38" s="64"/>
      <c r="L38" s="65">
        <v>25</v>
      </c>
    </row>
    <row r="39" spans="2:12" ht="14.25" customHeight="1" x14ac:dyDescent="0.15">
      <c r="B39" s="30">
        <f t="shared" si="1"/>
        <v>29</v>
      </c>
      <c r="C39" s="34"/>
      <c r="D39" s="34"/>
      <c r="E39" s="37"/>
      <c r="F39" s="37" t="s">
        <v>109</v>
      </c>
      <c r="G39" s="37"/>
      <c r="H39" s="37"/>
      <c r="I39" s="37"/>
      <c r="J39" s="37"/>
      <c r="K39" s="64">
        <v>100</v>
      </c>
      <c r="L39" s="65">
        <v>100</v>
      </c>
    </row>
    <row r="40" spans="2:12" ht="14.25" customHeight="1" x14ac:dyDescent="0.15">
      <c r="B40" s="30">
        <f t="shared" si="1"/>
        <v>30</v>
      </c>
      <c r="C40" s="34"/>
      <c r="D40" s="34"/>
      <c r="E40" s="37"/>
      <c r="F40" s="37" t="s">
        <v>90</v>
      </c>
      <c r="G40" s="37"/>
      <c r="H40" s="37"/>
      <c r="I40" s="37"/>
      <c r="J40" s="37"/>
      <c r="K40" s="64" t="s">
        <v>121</v>
      </c>
      <c r="L40" s="65" t="s">
        <v>121</v>
      </c>
    </row>
    <row r="41" spans="2:12" ht="14.25" customHeight="1" x14ac:dyDescent="0.15">
      <c r="B41" s="30">
        <f t="shared" si="1"/>
        <v>31</v>
      </c>
      <c r="C41" s="34"/>
      <c r="D41" s="34"/>
      <c r="E41" s="37"/>
      <c r="F41" s="37" t="s">
        <v>29</v>
      </c>
      <c r="G41" s="37"/>
      <c r="H41" s="37"/>
      <c r="I41" s="37"/>
      <c r="J41" s="37"/>
      <c r="K41" s="64">
        <v>25</v>
      </c>
      <c r="L41" s="65">
        <v>50</v>
      </c>
    </row>
    <row r="42" spans="2:12" ht="14.25" customHeight="1" x14ac:dyDescent="0.15">
      <c r="B42" s="30">
        <f t="shared" si="1"/>
        <v>32</v>
      </c>
      <c r="C42" s="34"/>
      <c r="D42" s="34"/>
      <c r="E42" s="37"/>
      <c r="F42" s="37" t="s">
        <v>160</v>
      </c>
      <c r="G42" s="37"/>
      <c r="H42" s="37"/>
      <c r="I42" s="37"/>
      <c r="J42" s="37"/>
      <c r="K42" s="64"/>
      <c r="L42" s="65" t="s">
        <v>121</v>
      </c>
    </row>
    <row r="43" spans="2:12" ht="14.25" customHeight="1" x14ac:dyDescent="0.15">
      <c r="B43" s="30">
        <f t="shared" si="1"/>
        <v>33</v>
      </c>
      <c r="C43" s="34"/>
      <c r="D43" s="34"/>
      <c r="E43" s="37"/>
      <c r="F43" s="37" t="s">
        <v>196</v>
      </c>
      <c r="G43" s="37"/>
      <c r="H43" s="37"/>
      <c r="I43" s="37"/>
      <c r="J43" s="37"/>
      <c r="K43" s="64" t="s">
        <v>121</v>
      </c>
      <c r="L43" s="65"/>
    </row>
    <row r="44" spans="2:12" ht="14.25" customHeight="1" x14ac:dyDescent="0.15">
      <c r="B44" s="30">
        <f t="shared" si="1"/>
        <v>34</v>
      </c>
      <c r="C44" s="34"/>
      <c r="D44" s="34"/>
      <c r="E44" s="37"/>
      <c r="F44" s="37" t="s">
        <v>70</v>
      </c>
      <c r="G44" s="37"/>
      <c r="H44" s="37"/>
      <c r="I44" s="37"/>
      <c r="J44" s="37"/>
      <c r="K44" s="64"/>
      <c r="L44" s="65" t="s">
        <v>121</v>
      </c>
    </row>
    <row r="45" spans="2:12" ht="14.25" customHeight="1" x14ac:dyDescent="0.15">
      <c r="B45" s="30">
        <f t="shared" si="1"/>
        <v>35</v>
      </c>
      <c r="C45" s="34"/>
      <c r="D45" s="34"/>
      <c r="E45" s="37"/>
      <c r="F45" s="37" t="s">
        <v>162</v>
      </c>
      <c r="G45" s="37"/>
      <c r="H45" s="37"/>
      <c r="I45" s="37"/>
      <c r="J45" s="37"/>
      <c r="K45" s="64"/>
      <c r="L45" s="65" t="s">
        <v>121</v>
      </c>
    </row>
    <row r="46" spans="2:12" ht="14.25" customHeight="1" x14ac:dyDescent="0.15">
      <c r="B46" s="30">
        <f t="shared" si="1"/>
        <v>36</v>
      </c>
      <c r="C46" s="34"/>
      <c r="D46" s="34"/>
      <c r="E46" s="37"/>
      <c r="F46" s="37" t="s">
        <v>110</v>
      </c>
      <c r="G46" s="37"/>
      <c r="H46" s="37"/>
      <c r="I46" s="37"/>
      <c r="J46" s="37"/>
      <c r="K46" s="64">
        <v>150</v>
      </c>
      <c r="L46" s="65">
        <v>250</v>
      </c>
    </row>
    <row r="47" spans="2:12" ht="14.25" customHeight="1" x14ac:dyDescent="0.15">
      <c r="B47" s="30">
        <f t="shared" si="1"/>
        <v>37</v>
      </c>
      <c r="C47" s="34"/>
      <c r="D47" s="34"/>
      <c r="E47" s="37"/>
      <c r="F47" s="37" t="s">
        <v>163</v>
      </c>
      <c r="G47" s="37"/>
      <c r="H47" s="37"/>
      <c r="I47" s="37"/>
      <c r="J47" s="37"/>
      <c r="K47" s="64" t="s">
        <v>121</v>
      </c>
      <c r="L47" s="65">
        <v>25</v>
      </c>
    </row>
    <row r="48" spans="2:12" ht="14.25" customHeight="1" x14ac:dyDescent="0.15">
      <c r="B48" s="30">
        <f t="shared" si="1"/>
        <v>38</v>
      </c>
      <c r="C48" s="34"/>
      <c r="D48" s="34"/>
      <c r="E48" s="37"/>
      <c r="F48" s="37" t="s">
        <v>116</v>
      </c>
      <c r="G48" s="37"/>
      <c r="H48" s="37"/>
      <c r="I48" s="37"/>
      <c r="J48" s="37"/>
      <c r="K48" s="64"/>
      <c r="L48" s="65">
        <v>25</v>
      </c>
    </row>
    <row r="49" spans="2:19" ht="14.25" customHeight="1" x14ac:dyDescent="0.15">
      <c r="B49" s="30">
        <f t="shared" si="1"/>
        <v>39</v>
      </c>
      <c r="C49" s="34"/>
      <c r="D49" s="34"/>
      <c r="E49" s="37"/>
      <c r="F49" s="37" t="s">
        <v>31</v>
      </c>
      <c r="G49" s="37"/>
      <c r="H49" s="37"/>
      <c r="I49" s="37"/>
      <c r="J49" s="37"/>
      <c r="K49" s="64">
        <v>200</v>
      </c>
      <c r="L49" s="65">
        <v>300</v>
      </c>
    </row>
    <row r="50" spans="2:19" ht="14.25" customHeight="1" x14ac:dyDescent="0.15">
      <c r="B50" s="30">
        <f t="shared" si="1"/>
        <v>40</v>
      </c>
      <c r="C50" s="32" t="s">
        <v>143</v>
      </c>
      <c r="D50" s="32" t="s">
        <v>144</v>
      </c>
      <c r="E50" s="37"/>
      <c r="F50" s="37" t="s">
        <v>192</v>
      </c>
      <c r="G50" s="37"/>
      <c r="H50" s="37"/>
      <c r="I50" s="37"/>
      <c r="J50" s="37"/>
      <c r="K50" s="64"/>
      <c r="L50" s="65">
        <v>1</v>
      </c>
    </row>
    <row r="51" spans="2:19" ht="14.25" customHeight="1" x14ac:dyDescent="0.15">
      <c r="B51" s="30">
        <f t="shared" si="1"/>
        <v>41</v>
      </c>
      <c r="C51" s="34"/>
      <c r="D51" s="34"/>
      <c r="E51" s="37"/>
      <c r="F51" s="37" t="s">
        <v>164</v>
      </c>
      <c r="G51" s="37"/>
      <c r="H51" s="37"/>
      <c r="I51" s="37"/>
      <c r="J51" s="37"/>
      <c r="K51" s="64"/>
      <c r="L51" s="65">
        <v>1</v>
      </c>
    </row>
    <row r="52" spans="2:19" ht="14.25" customHeight="1" x14ac:dyDescent="0.15">
      <c r="B52" s="30">
        <f t="shared" si="1"/>
        <v>42</v>
      </c>
      <c r="C52" s="32" t="s">
        <v>32</v>
      </c>
      <c r="D52" s="32" t="s">
        <v>33</v>
      </c>
      <c r="E52" s="37"/>
      <c r="F52" s="37" t="s">
        <v>165</v>
      </c>
      <c r="G52" s="37"/>
      <c r="H52" s="37"/>
      <c r="I52" s="37"/>
      <c r="J52" s="37"/>
      <c r="K52" s="64">
        <v>1</v>
      </c>
      <c r="L52" s="65">
        <v>1</v>
      </c>
    </row>
    <row r="53" spans="2:19" ht="14.25" customHeight="1" x14ac:dyDescent="0.15">
      <c r="B53" s="30">
        <f t="shared" si="1"/>
        <v>43</v>
      </c>
      <c r="C53" s="34"/>
      <c r="D53" s="35"/>
      <c r="E53" s="37"/>
      <c r="F53" s="37" t="s">
        <v>34</v>
      </c>
      <c r="G53" s="37"/>
      <c r="H53" s="37"/>
      <c r="I53" s="37"/>
      <c r="J53" s="37"/>
      <c r="K53" s="64">
        <v>25</v>
      </c>
      <c r="L53" s="65">
        <v>100</v>
      </c>
    </row>
    <row r="54" spans="2:19" ht="14.25" customHeight="1" x14ac:dyDescent="0.15">
      <c r="B54" s="30">
        <f t="shared" si="1"/>
        <v>44</v>
      </c>
      <c r="C54" s="35"/>
      <c r="D54" s="39" t="s">
        <v>35</v>
      </c>
      <c r="E54" s="37"/>
      <c r="F54" s="37" t="s">
        <v>36</v>
      </c>
      <c r="G54" s="37"/>
      <c r="H54" s="37"/>
      <c r="I54" s="37"/>
      <c r="J54" s="37"/>
      <c r="K54" s="64" t="s">
        <v>121</v>
      </c>
      <c r="L54" s="65">
        <v>50</v>
      </c>
    </row>
    <row r="55" spans="2:19" ht="14.25" customHeight="1" x14ac:dyDescent="0.15">
      <c r="B55" s="30">
        <f t="shared" si="1"/>
        <v>45</v>
      </c>
      <c r="C55" s="32" t="s">
        <v>0</v>
      </c>
      <c r="D55" s="32" t="s">
        <v>224</v>
      </c>
      <c r="E55" s="37"/>
      <c r="F55" s="37" t="s">
        <v>225</v>
      </c>
      <c r="G55" s="37"/>
      <c r="H55" s="37"/>
      <c r="I55" s="37"/>
      <c r="J55" s="37"/>
      <c r="K55" s="64" t="s">
        <v>121</v>
      </c>
      <c r="L55" s="65"/>
    </row>
    <row r="56" spans="2:19" ht="14.25" customHeight="1" x14ac:dyDescent="0.15">
      <c r="B56" s="30">
        <f t="shared" si="1"/>
        <v>46</v>
      </c>
      <c r="C56" s="121" t="s">
        <v>38</v>
      </c>
      <c r="D56" s="122"/>
      <c r="E56" s="37"/>
      <c r="F56" s="37" t="s">
        <v>39</v>
      </c>
      <c r="G56" s="37"/>
      <c r="H56" s="37"/>
      <c r="I56" s="37"/>
      <c r="J56" s="37"/>
      <c r="K56" s="64">
        <v>50</v>
      </c>
      <c r="L56" s="65">
        <v>100</v>
      </c>
    </row>
    <row r="57" spans="2:19" ht="14.25" customHeight="1" x14ac:dyDescent="0.15">
      <c r="B57" s="30">
        <f t="shared" si="1"/>
        <v>47</v>
      </c>
      <c r="C57" s="33"/>
      <c r="D57" s="36"/>
      <c r="E57" s="37"/>
      <c r="F57" s="37" t="s">
        <v>40</v>
      </c>
      <c r="G57" s="37"/>
      <c r="H57" s="37"/>
      <c r="I57" s="37"/>
      <c r="J57" s="37"/>
      <c r="K57" s="64">
        <v>75</v>
      </c>
      <c r="L57" s="65">
        <v>125</v>
      </c>
    </row>
    <row r="58" spans="2:19" ht="14.25" customHeight="1" thickBot="1" x14ac:dyDescent="0.2">
      <c r="B58" s="30">
        <f t="shared" si="1"/>
        <v>48</v>
      </c>
      <c r="C58" s="33"/>
      <c r="D58" s="36"/>
      <c r="E58" s="37"/>
      <c r="F58" s="37" t="s">
        <v>74</v>
      </c>
      <c r="G58" s="37"/>
      <c r="H58" s="37"/>
      <c r="I58" s="37"/>
      <c r="J58" s="37"/>
      <c r="K58" s="64">
        <v>450</v>
      </c>
      <c r="L58" s="69">
        <v>300</v>
      </c>
    </row>
    <row r="59" spans="2:19" ht="13.9" customHeight="1" x14ac:dyDescent="0.15">
      <c r="B59" s="66"/>
      <c r="C59" s="67"/>
      <c r="D59" s="67"/>
      <c r="E59" s="68"/>
      <c r="F59" s="68"/>
      <c r="G59" s="68"/>
      <c r="H59" s="68"/>
      <c r="I59" s="68"/>
      <c r="J59" s="68"/>
      <c r="K59" s="68"/>
      <c r="L59" s="68"/>
    </row>
    <row r="60" spans="2:19" ht="18" customHeight="1" x14ac:dyDescent="0.15">
      <c r="R60">
        <f>COUNTA(K11:K58)</f>
        <v>32</v>
      </c>
      <c r="S60">
        <f>COUNTA(L11:L58)</f>
        <v>43</v>
      </c>
    </row>
    <row r="61" spans="2:19" ht="18" customHeight="1" x14ac:dyDescent="0.15">
      <c r="B61" s="18"/>
      <c r="R61">
        <f>SUM(R11:R17,K18:K58)</f>
        <v>24526</v>
      </c>
      <c r="S61">
        <f>SUM(S11:S17,L18:L58)</f>
        <v>37378</v>
      </c>
    </row>
    <row r="62" spans="2:19" ht="9" customHeight="1" thickBot="1" x14ac:dyDescent="0.2"/>
    <row r="63" spans="2:19" ht="18" customHeight="1" x14ac:dyDescent="0.15">
      <c r="B63" s="1"/>
      <c r="C63" s="2"/>
      <c r="D63" s="118" t="s">
        <v>1</v>
      </c>
      <c r="E63" s="118"/>
      <c r="F63" s="118"/>
      <c r="G63" s="118"/>
      <c r="H63" s="2"/>
      <c r="I63" s="2"/>
      <c r="J63" s="3"/>
      <c r="K63" s="71" t="s">
        <v>57</v>
      </c>
      <c r="L63" s="88" t="s">
        <v>58</v>
      </c>
    </row>
    <row r="64" spans="2:19" ht="18" customHeight="1" thickBot="1" x14ac:dyDescent="0.2">
      <c r="B64" s="6"/>
      <c r="C64" s="7"/>
      <c r="D64" s="117" t="s">
        <v>2</v>
      </c>
      <c r="E64" s="117"/>
      <c r="F64" s="117"/>
      <c r="G64" s="117"/>
      <c r="H64" s="7"/>
      <c r="I64" s="7"/>
      <c r="J64" s="8"/>
      <c r="K64" s="75" t="str">
        <f>K5</f>
        <v>2023.10.11</v>
      </c>
      <c r="L64" s="92" t="str">
        <f>K64</f>
        <v>2023.10.11</v>
      </c>
    </row>
    <row r="65" spans="2:19" ht="19.899999999999999" customHeight="1" thickTop="1" x14ac:dyDescent="0.15">
      <c r="B65" s="123" t="s">
        <v>79</v>
      </c>
      <c r="C65" s="124"/>
      <c r="D65" s="124"/>
      <c r="E65" s="124"/>
      <c r="F65" s="124"/>
      <c r="G65" s="124"/>
      <c r="H65" s="124"/>
      <c r="I65" s="124"/>
      <c r="J65" s="29"/>
      <c r="K65" s="76">
        <f>SUM(K66:K74)</f>
        <v>24526</v>
      </c>
      <c r="L65" s="93">
        <f>SUM(L66:L74)</f>
        <v>37378</v>
      </c>
    </row>
    <row r="66" spans="2:19" ht="13.9" customHeight="1" x14ac:dyDescent="0.15">
      <c r="B66" s="125" t="s">
        <v>42</v>
      </c>
      <c r="C66" s="126"/>
      <c r="D66" s="127"/>
      <c r="E66" s="41"/>
      <c r="F66" s="15"/>
      <c r="G66" s="116" t="s">
        <v>13</v>
      </c>
      <c r="H66" s="116"/>
      <c r="I66" s="15"/>
      <c r="J66" s="16"/>
      <c r="K66" s="38">
        <f>SUM(R$11:R$17)</f>
        <v>150</v>
      </c>
      <c r="L66" s="94">
        <f>SUM(S$11:S$17)</f>
        <v>450</v>
      </c>
    </row>
    <row r="67" spans="2:19" ht="13.9" customHeight="1" x14ac:dyDescent="0.15">
      <c r="B67" s="17"/>
      <c r="C67" s="18"/>
      <c r="D67" s="19"/>
      <c r="E67" s="20"/>
      <c r="F67" s="37"/>
      <c r="G67" s="116" t="s">
        <v>67</v>
      </c>
      <c r="H67" s="116"/>
      <c r="I67" s="110"/>
      <c r="J67" s="42"/>
      <c r="K67" s="38">
        <f>SUM(K$18)</f>
        <v>1875</v>
      </c>
      <c r="L67" s="94">
        <f>SUM(L$18)</f>
        <v>3750</v>
      </c>
    </row>
    <row r="68" spans="2:19" ht="13.9" customHeight="1" x14ac:dyDescent="0.15">
      <c r="B68" s="17"/>
      <c r="C68" s="18"/>
      <c r="D68" s="19"/>
      <c r="E68" s="20"/>
      <c r="F68" s="37"/>
      <c r="G68" s="116" t="s">
        <v>26</v>
      </c>
      <c r="H68" s="116"/>
      <c r="I68" s="15"/>
      <c r="J68" s="16"/>
      <c r="K68" s="38">
        <f>SUM(K$19:K$20)</f>
        <v>100</v>
      </c>
      <c r="L68" s="94">
        <f>SUM(L$19:L$20)</f>
        <v>100</v>
      </c>
    </row>
    <row r="69" spans="2:19" ht="13.9" customHeight="1" x14ac:dyDescent="0.15">
      <c r="B69" s="17"/>
      <c r="C69" s="18"/>
      <c r="D69" s="19"/>
      <c r="E69" s="20"/>
      <c r="F69" s="37"/>
      <c r="G69" s="116" t="s">
        <v>16</v>
      </c>
      <c r="H69" s="116"/>
      <c r="I69" s="15"/>
      <c r="J69" s="16"/>
      <c r="K69" s="38">
        <v>0</v>
      </c>
      <c r="L69" s="94">
        <v>0</v>
      </c>
    </row>
    <row r="70" spans="2:19" ht="13.9" customHeight="1" x14ac:dyDescent="0.15">
      <c r="B70" s="17"/>
      <c r="C70" s="18"/>
      <c r="D70" s="19"/>
      <c r="E70" s="20"/>
      <c r="F70" s="37"/>
      <c r="G70" s="116" t="s">
        <v>17</v>
      </c>
      <c r="H70" s="116"/>
      <c r="I70" s="15"/>
      <c r="J70" s="16"/>
      <c r="K70" s="38">
        <f>SUM(K$21:K$33)</f>
        <v>21025</v>
      </c>
      <c r="L70" s="94">
        <f>SUM(L$21:L$33)</f>
        <v>31350</v>
      </c>
    </row>
    <row r="71" spans="2:19" ht="13.9" customHeight="1" x14ac:dyDescent="0.15">
      <c r="B71" s="17"/>
      <c r="C71" s="18"/>
      <c r="D71" s="19"/>
      <c r="E71" s="20"/>
      <c r="F71" s="37"/>
      <c r="G71" s="116" t="s">
        <v>65</v>
      </c>
      <c r="H71" s="116"/>
      <c r="I71" s="15"/>
      <c r="J71" s="16"/>
      <c r="K71" s="38">
        <f>SUM(K$34:K$34)</f>
        <v>0</v>
      </c>
      <c r="L71" s="94">
        <f>SUM(L$34:L$34)</f>
        <v>0</v>
      </c>
    </row>
    <row r="72" spans="2:19" ht="13.9" customHeight="1" x14ac:dyDescent="0.15">
      <c r="B72" s="17"/>
      <c r="C72" s="18"/>
      <c r="D72" s="19"/>
      <c r="E72" s="20"/>
      <c r="F72" s="37"/>
      <c r="G72" s="116" t="s">
        <v>27</v>
      </c>
      <c r="H72" s="116"/>
      <c r="I72" s="15"/>
      <c r="J72" s="16"/>
      <c r="K72" s="38">
        <f>SUM(K$35:K$49)</f>
        <v>775</v>
      </c>
      <c r="L72" s="94">
        <f>SUM(L$35:L$49)</f>
        <v>1050</v>
      </c>
    </row>
    <row r="73" spans="2:19" ht="13.9" customHeight="1" x14ac:dyDescent="0.15">
      <c r="B73" s="17"/>
      <c r="C73" s="18"/>
      <c r="D73" s="19"/>
      <c r="E73" s="20"/>
      <c r="F73" s="37"/>
      <c r="G73" s="116" t="s">
        <v>73</v>
      </c>
      <c r="H73" s="116"/>
      <c r="I73" s="15"/>
      <c r="J73" s="16"/>
      <c r="K73" s="38">
        <f>SUM(K$56:K$57)</f>
        <v>125</v>
      </c>
      <c r="L73" s="94">
        <f>SUM(L$56:L$57)</f>
        <v>225</v>
      </c>
      <c r="R73">
        <f>COUNTA(K$11:K$58)</f>
        <v>32</v>
      </c>
      <c r="S73">
        <f>COUNTA(L$11:L$58)</f>
        <v>43</v>
      </c>
    </row>
    <row r="74" spans="2:19" ht="13.9" customHeight="1" thickBot="1" x14ac:dyDescent="0.2">
      <c r="B74" s="21"/>
      <c r="C74" s="22"/>
      <c r="D74" s="23"/>
      <c r="E74" s="43"/>
      <c r="F74" s="10"/>
      <c r="G74" s="117" t="s">
        <v>41</v>
      </c>
      <c r="H74" s="117"/>
      <c r="I74" s="44"/>
      <c r="J74" s="45"/>
      <c r="K74" s="40">
        <f>SUM(K$50:K$55,K$58)</f>
        <v>476</v>
      </c>
      <c r="L74" s="95">
        <f>SUM(L$50:L$55,L$58)</f>
        <v>453</v>
      </c>
      <c r="R74">
        <f>SUM(R$11:R$17,K$18:K$58)</f>
        <v>24526</v>
      </c>
      <c r="S74">
        <f>SUM(S$11:S$17,L$18:L$58)</f>
        <v>37378</v>
      </c>
    </row>
    <row r="75" spans="2:19" ht="18" customHeight="1" thickTop="1" x14ac:dyDescent="0.15">
      <c r="B75" s="128" t="s">
        <v>43</v>
      </c>
      <c r="C75" s="129"/>
      <c r="D75" s="130"/>
      <c r="E75" s="51"/>
      <c r="F75" s="111"/>
      <c r="G75" s="131" t="s">
        <v>44</v>
      </c>
      <c r="H75" s="131"/>
      <c r="I75" s="111"/>
      <c r="J75" s="112"/>
      <c r="K75" s="77" t="s">
        <v>45</v>
      </c>
      <c r="L75" s="82"/>
    </row>
    <row r="76" spans="2:19" ht="18" customHeight="1" x14ac:dyDescent="0.15">
      <c r="B76" s="48"/>
      <c r="C76" s="49"/>
      <c r="D76" s="49"/>
      <c r="E76" s="46"/>
      <c r="F76" s="47"/>
      <c r="G76" s="31"/>
      <c r="H76" s="31"/>
      <c r="I76" s="47"/>
      <c r="J76" s="50"/>
      <c r="K76" s="78" t="s">
        <v>46</v>
      </c>
      <c r="L76" s="83"/>
    </row>
    <row r="77" spans="2:19" ht="18" customHeight="1" x14ac:dyDescent="0.15">
      <c r="B77" s="17"/>
      <c r="C77" s="18"/>
      <c r="D77" s="18"/>
      <c r="E77" s="52"/>
      <c r="F77" s="7"/>
      <c r="G77" s="132" t="s">
        <v>47</v>
      </c>
      <c r="H77" s="132"/>
      <c r="I77" s="108"/>
      <c r="J77" s="109"/>
      <c r="K77" s="79" t="s">
        <v>48</v>
      </c>
      <c r="L77" s="84"/>
    </row>
    <row r="78" spans="2:19" ht="18" customHeight="1" x14ac:dyDescent="0.15">
      <c r="B78" s="17"/>
      <c r="C78" s="18"/>
      <c r="D78" s="18"/>
      <c r="E78" s="53"/>
      <c r="F78" s="18"/>
      <c r="G78" s="54"/>
      <c r="H78" s="54"/>
      <c r="I78" s="49"/>
      <c r="J78" s="55"/>
      <c r="K78" s="80" t="s">
        <v>71</v>
      </c>
      <c r="L78" s="85"/>
    </row>
    <row r="79" spans="2:19" ht="18" customHeight="1" x14ac:dyDescent="0.15">
      <c r="B79" s="17"/>
      <c r="C79" s="18"/>
      <c r="D79" s="18"/>
      <c r="E79" s="53"/>
      <c r="F79" s="18"/>
      <c r="G79" s="54"/>
      <c r="H79" s="54"/>
      <c r="I79" s="49"/>
      <c r="J79" s="55"/>
      <c r="K79" s="80" t="s">
        <v>72</v>
      </c>
      <c r="L79" s="85"/>
    </row>
    <row r="80" spans="2:19" ht="18" customHeight="1" x14ac:dyDescent="0.15">
      <c r="B80" s="17"/>
      <c r="C80" s="18"/>
      <c r="D80" s="18"/>
      <c r="E80" s="52"/>
      <c r="F80" s="7"/>
      <c r="G80" s="132" t="s">
        <v>49</v>
      </c>
      <c r="H80" s="132"/>
      <c r="I80" s="108"/>
      <c r="J80" s="109"/>
      <c r="K80" s="79" t="s">
        <v>75</v>
      </c>
      <c r="L80" s="84"/>
    </row>
    <row r="81" spans="2:12" ht="18" customHeight="1" x14ac:dyDescent="0.15">
      <c r="B81" s="17"/>
      <c r="C81" s="18"/>
      <c r="D81" s="18"/>
      <c r="E81" s="53"/>
      <c r="F81" s="18"/>
      <c r="G81" s="54"/>
      <c r="H81" s="54"/>
      <c r="I81" s="49"/>
      <c r="J81" s="55"/>
      <c r="K81" s="80" t="s">
        <v>76</v>
      </c>
      <c r="L81" s="85"/>
    </row>
    <row r="82" spans="2:12" ht="18" customHeight="1" x14ac:dyDescent="0.15">
      <c r="B82" s="17"/>
      <c r="C82" s="18"/>
      <c r="D82" s="18"/>
      <c r="E82" s="53"/>
      <c r="F82" s="18"/>
      <c r="G82" s="54"/>
      <c r="H82" s="54"/>
      <c r="I82" s="49"/>
      <c r="J82" s="55"/>
      <c r="K82" s="80" t="s">
        <v>77</v>
      </c>
      <c r="L82" s="85"/>
    </row>
    <row r="83" spans="2:12" ht="18" customHeight="1" x14ac:dyDescent="0.15">
      <c r="B83" s="17"/>
      <c r="C83" s="18"/>
      <c r="D83" s="18"/>
      <c r="E83" s="12"/>
      <c r="F83" s="13"/>
      <c r="G83" s="31"/>
      <c r="H83" s="31"/>
      <c r="I83" s="47"/>
      <c r="J83" s="50"/>
      <c r="K83" s="80" t="s">
        <v>78</v>
      </c>
      <c r="L83" s="83"/>
    </row>
    <row r="84" spans="2:12" ht="18" customHeight="1" x14ac:dyDescent="0.15">
      <c r="B84" s="24"/>
      <c r="C84" s="13"/>
      <c r="D84" s="13"/>
      <c r="E84" s="20"/>
      <c r="F84" s="37"/>
      <c r="G84" s="116" t="s">
        <v>50</v>
      </c>
      <c r="H84" s="116"/>
      <c r="I84" s="15"/>
      <c r="J84" s="16"/>
      <c r="K84" s="70" t="s">
        <v>129</v>
      </c>
      <c r="L84" s="86"/>
    </row>
    <row r="85" spans="2:12" ht="18" customHeight="1" x14ac:dyDescent="0.15">
      <c r="B85" s="125" t="s">
        <v>51</v>
      </c>
      <c r="C85" s="126"/>
      <c r="D85" s="126"/>
      <c r="E85" s="7"/>
      <c r="F85" s="7"/>
      <c r="G85" s="7"/>
      <c r="H85" s="7"/>
      <c r="I85" s="7"/>
      <c r="J85" s="7"/>
      <c r="K85" s="7"/>
      <c r="L85" s="96"/>
    </row>
    <row r="86" spans="2:12" ht="14.1" customHeight="1" x14ac:dyDescent="0.15">
      <c r="B86" s="56"/>
      <c r="C86" s="57" t="s">
        <v>52</v>
      </c>
      <c r="D86" s="58"/>
      <c r="E86" s="57"/>
      <c r="F86" s="57"/>
      <c r="G86" s="57"/>
      <c r="H86" s="57"/>
      <c r="I86" s="57"/>
      <c r="J86" s="57"/>
      <c r="K86" s="57"/>
      <c r="L86" s="87"/>
    </row>
    <row r="87" spans="2:12" ht="14.1" customHeight="1" x14ac:dyDescent="0.15">
      <c r="B87" s="56"/>
      <c r="C87" s="57" t="s">
        <v>53</v>
      </c>
      <c r="D87" s="58"/>
      <c r="E87" s="57"/>
      <c r="F87" s="57"/>
      <c r="G87" s="57"/>
      <c r="H87" s="57"/>
      <c r="I87" s="57"/>
      <c r="J87" s="57"/>
      <c r="K87" s="57"/>
      <c r="L87" s="87"/>
    </row>
    <row r="88" spans="2:12" ht="14.1" customHeight="1" x14ac:dyDescent="0.15">
      <c r="B88" s="56"/>
      <c r="C88" s="57" t="s">
        <v>54</v>
      </c>
      <c r="D88" s="58"/>
      <c r="E88" s="57"/>
      <c r="F88" s="57"/>
      <c r="G88" s="57"/>
      <c r="H88" s="57"/>
      <c r="I88" s="57"/>
      <c r="J88" s="57"/>
      <c r="K88" s="57"/>
      <c r="L88" s="87"/>
    </row>
    <row r="89" spans="2:12" ht="14.1" customHeight="1" x14ac:dyDescent="0.15">
      <c r="B89" s="56"/>
      <c r="C89" s="57" t="s">
        <v>99</v>
      </c>
      <c r="D89" s="58"/>
      <c r="E89" s="57"/>
      <c r="F89" s="57"/>
      <c r="G89" s="57"/>
      <c r="H89" s="57"/>
      <c r="I89" s="57"/>
      <c r="J89" s="57"/>
      <c r="K89" s="57"/>
      <c r="L89" s="87"/>
    </row>
    <row r="90" spans="2:12" ht="14.1" customHeight="1" x14ac:dyDescent="0.15">
      <c r="B90" s="56"/>
      <c r="C90" s="57" t="s">
        <v>97</v>
      </c>
      <c r="D90" s="58"/>
      <c r="E90" s="57"/>
      <c r="F90" s="57"/>
      <c r="G90" s="57"/>
      <c r="H90" s="57"/>
      <c r="I90" s="57"/>
      <c r="J90" s="57"/>
      <c r="K90" s="57"/>
      <c r="L90" s="87"/>
    </row>
    <row r="91" spans="2:12" ht="14.1" customHeight="1" x14ac:dyDescent="0.15">
      <c r="B91" s="59"/>
      <c r="C91" s="57" t="s">
        <v>100</v>
      </c>
      <c r="D91" s="57"/>
      <c r="E91" s="57"/>
      <c r="F91" s="57"/>
      <c r="G91" s="57"/>
      <c r="H91" s="57"/>
      <c r="I91" s="57"/>
      <c r="J91" s="57"/>
      <c r="K91" s="57"/>
      <c r="L91" s="87"/>
    </row>
    <row r="92" spans="2:12" ht="14.1" customHeight="1" x14ac:dyDescent="0.15">
      <c r="B92" s="59"/>
      <c r="C92" s="57" t="s">
        <v>101</v>
      </c>
      <c r="D92" s="57"/>
      <c r="E92" s="57"/>
      <c r="F92" s="57"/>
      <c r="G92" s="57"/>
      <c r="H92" s="57"/>
      <c r="I92" s="57"/>
      <c r="J92" s="57"/>
      <c r="K92" s="57"/>
      <c r="L92" s="87"/>
    </row>
    <row r="93" spans="2:12" ht="14.1" customHeight="1" x14ac:dyDescent="0.15">
      <c r="B93" s="59"/>
      <c r="C93" s="57" t="s">
        <v>86</v>
      </c>
      <c r="D93" s="57"/>
      <c r="E93" s="57"/>
      <c r="F93" s="57"/>
      <c r="G93" s="57"/>
      <c r="H93" s="57"/>
      <c r="I93" s="57"/>
      <c r="J93" s="57"/>
      <c r="K93" s="57"/>
      <c r="L93" s="87"/>
    </row>
    <row r="94" spans="2:12" ht="14.1" customHeight="1" x14ac:dyDescent="0.15">
      <c r="B94" s="59"/>
      <c r="C94" s="57" t="s">
        <v>87</v>
      </c>
      <c r="D94" s="57"/>
      <c r="E94" s="57"/>
      <c r="F94" s="57"/>
      <c r="G94" s="57"/>
      <c r="H94" s="57"/>
      <c r="I94" s="57"/>
      <c r="J94" s="57"/>
      <c r="K94" s="57"/>
      <c r="L94" s="87"/>
    </row>
    <row r="95" spans="2:12" ht="14.1" customHeight="1" x14ac:dyDescent="0.15">
      <c r="B95" s="59"/>
      <c r="C95" s="57" t="s">
        <v>94</v>
      </c>
      <c r="D95" s="57"/>
      <c r="E95" s="57"/>
      <c r="F95" s="57"/>
      <c r="G95" s="57"/>
      <c r="H95" s="57"/>
      <c r="I95" s="57"/>
      <c r="J95" s="57"/>
      <c r="K95" s="57"/>
      <c r="L95" s="87"/>
    </row>
    <row r="96" spans="2:12" ht="14.1" customHeight="1" x14ac:dyDescent="0.15">
      <c r="B96" s="59"/>
      <c r="C96" s="57" t="s">
        <v>102</v>
      </c>
      <c r="D96" s="57"/>
      <c r="E96" s="57"/>
      <c r="F96" s="57"/>
      <c r="G96" s="57"/>
      <c r="H96" s="57"/>
      <c r="I96" s="57"/>
      <c r="J96" s="57"/>
      <c r="K96" s="57"/>
      <c r="L96" s="87"/>
    </row>
    <row r="97" spans="2:14" ht="14.1" customHeight="1" x14ac:dyDescent="0.15">
      <c r="B97" s="59"/>
      <c r="C97" s="57" t="s">
        <v>103</v>
      </c>
      <c r="D97" s="57"/>
      <c r="E97" s="57"/>
      <c r="F97" s="57"/>
      <c r="G97" s="57"/>
      <c r="H97" s="57"/>
      <c r="I97" s="57"/>
      <c r="J97" s="57"/>
      <c r="K97" s="57"/>
      <c r="L97" s="87"/>
    </row>
    <row r="98" spans="2:14" ht="14.1" customHeight="1" x14ac:dyDescent="0.15">
      <c r="B98" s="59"/>
      <c r="C98" s="57" t="s">
        <v>104</v>
      </c>
      <c r="D98" s="57"/>
      <c r="E98" s="57"/>
      <c r="F98" s="57"/>
      <c r="G98" s="57"/>
      <c r="H98" s="57"/>
      <c r="I98" s="57"/>
      <c r="J98" s="57"/>
      <c r="K98" s="57"/>
      <c r="L98" s="87"/>
    </row>
    <row r="99" spans="2:14" ht="18" customHeight="1" x14ac:dyDescent="0.15">
      <c r="B99" s="59"/>
      <c r="C99" s="57" t="s">
        <v>88</v>
      </c>
      <c r="D99" s="57"/>
      <c r="E99" s="57"/>
      <c r="F99" s="57"/>
      <c r="G99" s="57"/>
      <c r="H99" s="57"/>
      <c r="I99" s="57"/>
      <c r="J99" s="57"/>
      <c r="K99" s="57"/>
      <c r="L99" s="57"/>
      <c r="M99" s="97"/>
    </row>
    <row r="100" spans="2:14" x14ac:dyDescent="0.15">
      <c r="B100" s="59"/>
      <c r="C100" s="57" t="s">
        <v>95</v>
      </c>
      <c r="D100" s="57"/>
      <c r="E100" s="57"/>
      <c r="F100" s="57"/>
      <c r="G100" s="57"/>
      <c r="H100" s="57"/>
      <c r="I100" s="57"/>
      <c r="J100" s="57"/>
      <c r="K100" s="57"/>
      <c r="L100" s="57"/>
      <c r="M100" s="97"/>
    </row>
    <row r="101" spans="2:14" x14ac:dyDescent="0.15">
      <c r="B101" s="59"/>
      <c r="C101" s="57" t="s">
        <v>96</v>
      </c>
      <c r="D101" s="57"/>
      <c r="E101" s="57"/>
      <c r="F101" s="57"/>
      <c r="G101" s="57"/>
      <c r="H101" s="57"/>
      <c r="I101" s="57"/>
      <c r="J101" s="57"/>
      <c r="K101" s="57"/>
      <c r="L101" s="57"/>
      <c r="M101" s="97"/>
    </row>
    <row r="102" spans="2:14" x14ac:dyDescent="0.15">
      <c r="B102" s="59"/>
      <c r="C102" s="57" t="s">
        <v>105</v>
      </c>
      <c r="D102" s="57"/>
      <c r="E102" s="57"/>
      <c r="F102" s="57"/>
      <c r="G102" s="57"/>
      <c r="H102" s="57"/>
      <c r="I102" s="57"/>
      <c r="J102" s="57"/>
      <c r="K102" s="57"/>
      <c r="L102" s="57"/>
      <c r="M102" s="97"/>
    </row>
    <row r="103" spans="2:14" ht="14.1" customHeight="1" x14ac:dyDescent="0.15">
      <c r="B103" s="59"/>
      <c r="C103" s="57" t="s">
        <v>98</v>
      </c>
      <c r="D103" s="57"/>
      <c r="E103" s="57"/>
      <c r="F103" s="57"/>
      <c r="G103" s="57"/>
      <c r="H103" s="57"/>
      <c r="I103" s="57"/>
      <c r="J103" s="57"/>
      <c r="K103" s="57"/>
      <c r="L103" s="57"/>
      <c r="M103" s="59"/>
      <c r="N103" s="102"/>
    </row>
    <row r="104" spans="2:14" ht="14.1" customHeight="1" x14ac:dyDescent="0.15">
      <c r="B104" s="59"/>
      <c r="C104" s="57" t="s">
        <v>119</v>
      </c>
      <c r="D104" s="57"/>
      <c r="E104" s="57"/>
      <c r="F104" s="57"/>
      <c r="G104" s="57"/>
      <c r="H104" s="57"/>
      <c r="I104" s="57"/>
      <c r="J104" s="57"/>
      <c r="K104" s="57"/>
      <c r="L104" s="57"/>
      <c r="M104" s="59"/>
      <c r="N104" s="57"/>
    </row>
    <row r="105" spans="2:14" x14ac:dyDescent="0.15">
      <c r="B105" s="59"/>
      <c r="C105" s="57" t="s">
        <v>106</v>
      </c>
      <c r="D105" s="57"/>
      <c r="E105" s="57"/>
      <c r="F105" s="57"/>
      <c r="G105" s="57"/>
      <c r="H105" s="57"/>
      <c r="I105" s="57"/>
      <c r="J105" s="57"/>
      <c r="K105" s="57"/>
      <c r="L105" s="57"/>
      <c r="M105" s="97"/>
    </row>
    <row r="106" spans="2:14" x14ac:dyDescent="0.15">
      <c r="B106" s="59"/>
      <c r="C106" s="57" t="s">
        <v>69</v>
      </c>
      <c r="D106" s="57"/>
      <c r="E106" s="57"/>
      <c r="F106" s="57"/>
      <c r="G106" s="57"/>
      <c r="H106" s="57"/>
      <c r="I106" s="57"/>
      <c r="J106" s="57"/>
      <c r="K106" s="57"/>
      <c r="L106" s="57"/>
      <c r="M106" s="97"/>
    </row>
    <row r="107" spans="2:14" x14ac:dyDescent="0.15">
      <c r="B107" s="97"/>
      <c r="C107" s="57" t="s">
        <v>55</v>
      </c>
      <c r="M107" s="97"/>
    </row>
    <row r="108" spans="2:14" x14ac:dyDescent="0.15">
      <c r="B108" s="97"/>
      <c r="C108" s="57" t="s">
        <v>107</v>
      </c>
      <c r="M108" s="97"/>
      <c r="N108" s="98"/>
    </row>
    <row r="109" spans="2:14" x14ac:dyDescent="0.15">
      <c r="B109" s="97"/>
      <c r="C109" s="57" t="s">
        <v>115</v>
      </c>
      <c r="M109" s="97"/>
    </row>
    <row r="110" spans="2:14" ht="14.25" thickBot="1" x14ac:dyDescent="0.2">
      <c r="B110" s="99"/>
      <c r="C110" s="81" t="s">
        <v>108</v>
      </c>
      <c r="D110" s="100"/>
      <c r="E110" s="100"/>
      <c r="F110" s="100"/>
      <c r="G110" s="100"/>
      <c r="H110" s="100"/>
      <c r="I110" s="100"/>
      <c r="J110" s="100"/>
      <c r="K110" s="100"/>
      <c r="L110" s="101"/>
    </row>
  </sheetData>
  <mergeCells count="27">
    <mergeCell ref="G84:H84"/>
    <mergeCell ref="B85:D85"/>
    <mergeCell ref="G73:H73"/>
    <mergeCell ref="G74:H74"/>
    <mergeCell ref="B75:D75"/>
    <mergeCell ref="G75:H75"/>
    <mergeCell ref="G77:H77"/>
    <mergeCell ref="G80:H80"/>
    <mergeCell ref="G72:H72"/>
    <mergeCell ref="G10:H10"/>
    <mergeCell ref="C56:D56"/>
    <mergeCell ref="D63:G63"/>
    <mergeCell ref="D64:G64"/>
    <mergeCell ref="B65:I65"/>
    <mergeCell ref="B66:D66"/>
    <mergeCell ref="G66:H66"/>
    <mergeCell ref="G67:H67"/>
    <mergeCell ref="G68:H68"/>
    <mergeCell ref="G69:H69"/>
    <mergeCell ref="G70:H70"/>
    <mergeCell ref="G71:H71"/>
    <mergeCell ref="D9:F9"/>
    <mergeCell ref="D4:G4"/>
    <mergeCell ref="D5:G5"/>
    <mergeCell ref="D6:G6"/>
    <mergeCell ref="D7:F7"/>
    <mergeCell ref="D8:F8"/>
  </mergeCells>
  <phoneticPr fontId="23"/>
  <conditionalFormatting sqref="M11:M58">
    <cfRule type="expression" dxfId="11"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6F3F-6657-4AC4-9EEC-A7CF05D9B6B6}">
  <sheetPr>
    <tabColor rgb="FFC00000"/>
  </sheetPr>
  <dimension ref="B1:S104"/>
  <sheetViews>
    <sheetView view="pageBreakPreview" zoomScale="75" zoomScaleNormal="75" zoomScaleSheetLayoutView="75" workbookViewId="0">
      <selection activeCell="L8" sqref="L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277</v>
      </c>
      <c r="L5" s="89" t="str">
        <f>K5</f>
        <v>2023.10.26</v>
      </c>
    </row>
    <row r="6" spans="2:19" ht="18" customHeight="1" x14ac:dyDescent="0.15">
      <c r="B6" s="4"/>
      <c r="C6" s="37"/>
      <c r="D6" s="116" t="s">
        <v>3</v>
      </c>
      <c r="E6" s="116"/>
      <c r="F6" s="116"/>
      <c r="G6" s="116"/>
      <c r="H6" s="37"/>
      <c r="I6" s="37"/>
      <c r="J6" s="5"/>
      <c r="K6" s="103">
        <v>0.39027777777777778</v>
      </c>
      <c r="L6" s="104">
        <v>0.4069444444444445</v>
      </c>
    </row>
    <row r="7" spans="2:19" ht="18" customHeight="1" x14ac:dyDescent="0.15">
      <c r="B7" s="4"/>
      <c r="C7" s="37"/>
      <c r="D7" s="116" t="s">
        <v>4</v>
      </c>
      <c r="E7" s="119"/>
      <c r="F7" s="119"/>
      <c r="G7" s="25" t="s">
        <v>5</v>
      </c>
      <c r="H7" s="37"/>
      <c r="I7" s="37"/>
      <c r="J7" s="5"/>
      <c r="K7" s="105">
        <v>1.78</v>
      </c>
      <c r="L7" s="106">
        <v>1.31</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t="s">
        <v>120</v>
      </c>
      <c r="L11" s="63" t="s">
        <v>193</v>
      </c>
      <c r="N11" t="s">
        <v>14</v>
      </c>
      <c r="O11" t="e">
        <f>IF(#REF!="",0,VALUE(MID(#REF!,2,LEN(#REF!)-2)))</f>
        <v>#REF!</v>
      </c>
      <c r="P11">
        <f>IF(L11="",0,VALUE(MID(L11,2,LEN(L11)-2)))</f>
        <v>75</v>
      </c>
      <c r="Q11" t="e">
        <f>IF(#REF!="",0,VALUE(MID(#REF!,2,LEN(#REF!)-2)))</f>
        <v>#REF!</v>
      </c>
      <c r="R11">
        <f t="shared" ref="R11:S14" si="0">IF(K11="＋",0,IF(K11="(＋)",0,ABS(K11)))</f>
        <v>0</v>
      </c>
      <c r="S11">
        <f t="shared" si="0"/>
        <v>75</v>
      </c>
    </row>
    <row r="12" spans="2:19" ht="14.25" customHeight="1" x14ac:dyDescent="0.15">
      <c r="B12" s="30">
        <f t="shared" ref="B12:B52" si="1">B11+1</f>
        <v>2</v>
      </c>
      <c r="C12" s="33"/>
      <c r="D12" s="34"/>
      <c r="E12" s="37"/>
      <c r="F12" s="37" t="s">
        <v>276</v>
      </c>
      <c r="G12" s="37"/>
      <c r="H12" s="37"/>
      <c r="I12" s="37"/>
      <c r="J12" s="37"/>
      <c r="K12" s="62"/>
      <c r="L12" s="63" t="s">
        <v>120</v>
      </c>
      <c r="R12">
        <f t="shared" si="0"/>
        <v>0</v>
      </c>
      <c r="S12">
        <f t="shared" si="0"/>
        <v>0</v>
      </c>
    </row>
    <row r="13" spans="2:19" ht="14.25" customHeight="1" x14ac:dyDescent="0.15">
      <c r="B13" s="30">
        <f t="shared" si="1"/>
        <v>3</v>
      </c>
      <c r="C13" s="33"/>
      <c r="D13" s="34"/>
      <c r="E13" s="37"/>
      <c r="F13" s="37" t="s">
        <v>149</v>
      </c>
      <c r="G13" s="37"/>
      <c r="H13" s="37"/>
      <c r="I13" s="37"/>
      <c r="J13" s="37"/>
      <c r="K13" s="62" t="s">
        <v>176</v>
      </c>
      <c r="L13" s="63" t="s">
        <v>193</v>
      </c>
      <c r="N13" s="60" t="s">
        <v>15</v>
      </c>
      <c r="O13" t="str">
        <f>K13</f>
        <v>(25)</v>
      </c>
      <c r="P13" t="str">
        <f>L13</f>
        <v>(75)</v>
      </c>
      <c r="Q13" t="e">
        <f>#REF!</f>
        <v>#REF!</v>
      </c>
      <c r="R13">
        <f t="shared" si="0"/>
        <v>25</v>
      </c>
      <c r="S13">
        <f t="shared" si="0"/>
        <v>75</v>
      </c>
    </row>
    <row r="14" spans="2:19" ht="14.25" customHeight="1" x14ac:dyDescent="0.15">
      <c r="B14" s="30">
        <f t="shared" si="1"/>
        <v>4</v>
      </c>
      <c r="C14" s="33"/>
      <c r="D14" s="34"/>
      <c r="E14" s="37"/>
      <c r="F14" s="37" t="s">
        <v>133</v>
      </c>
      <c r="G14" s="37"/>
      <c r="H14" s="37"/>
      <c r="I14" s="37"/>
      <c r="J14" s="37"/>
      <c r="K14" s="62"/>
      <c r="L14" s="63" t="s">
        <v>198</v>
      </c>
      <c r="N14" t="s">
        <v>14</v>
      </c>
      <c r="O14">
        <f>IF(K14="",0,VALUE(MID(K14,2,LEN(K14)-2)))</f>
        <v>0</v>
      </c>
      <c r="P14">
        <f>IF(L14="",0,VALUE(MID(L14,2,LEN(L14)-2)))</f>
        <v>125</v>
      </c>
      <c r="Q14" t="e">
        <f>IF(#REF!="",0,VALUE(MID(#REF!,2,LEN(#REF!)-2)))</f>
        <v>#REF!</v>
      </c>
      <c r="R14">
        <f t="shared" si="0"/>
        <v>0</v>
      </c>
      <c r="S14">
        <f t="shared" si="0"/>
        <v>125</v>
      </c>
    </row>
    <row r="15" spans="2:19" ht="14.25" customHeight="1" x14ac:dyDescent="0.15">
      <c r="B15" s="30">
        <f t="shared" si="1"/>
        <v>5</v>
      </c>
      <c r="C15" s="32" t="s">
        <v>23</v>
      </c>
      <c r="D15" s="32" t="s">
        <v>24</v>
      </c>
      <c r="E15" s="37"/>
      <c r="F15" s="37" t="s">
        <v>91</v>
      </c>
      <c r="G15" s="37"/>
      <c r="H15" s="37"/>
      <c r="I15" s="37"/>
      <c r="J15" s="37"/>
      <c r="K15" s="64">
        <v>1000</v>
      </c>
      <c r="L15" s="65">
        <v>2750</v>
      </c>
      <c r="S15">
        <f>COUNTA(L11:L14)</f>
        <v>4</v>
      </c>
    </row>
    <row r="16" spans="2:19" ht="14.25" customHeight="1" x14ac:dyDescent="0.15">
      <c r="B16" s="30">
        <f t="shared" si="1"/>
        <v>6</v>
      </c>
      <c r="C16" s="32" t="s">
        <v>25</v>
      </c>
      <c r="D16" s="32" t="s">
        <v>26</v>
      </c>
      <c r="E16" s="37"/>
      <c r="F16" s="37" t="s">
        <v>232</v>
      </c>
      <c r="G16" s="37"/>
      <c r="H16" s="37"/>
      <c r="I16" s="37"/>
      <c r="J16" s="37"/>
      <c r="K16" s="64"/>
      <c r="L16" s="65">
        <v>25</v>
      </c>
    </row>
    <row r="17" spans="2:12" ht="14.25" customHeight="1" x14ac:dyDescent="0.15">
      <c r="B17" s="30">
        <f t="shared" si="1"/>
        <v>7</v>
      </c>
      <c r="C17" s="32" t="s">
        <v>63</v>
      </c>
      <c r="D17" s="39" t="s">
        <v>181</v>
      </c>
      <c r="E17" s="37"/>
      <c r="F17" s="37" t="s">
        <v>182</v>
      </c>
      <c r="G17" s="37"/>
      <c r="H17" s="37"/>
      <c r="I17" s="37"/>
      <c r="J17" s="37"/>
      <c r="K17" s="64"/>
      <c r="L17" s="65">
        <v>2</v>
      </c>
    </row>
    <row r="18" spans="2:12" ht="14.25" customHeight="1" x14ac:dyDescent="0.15">
      <c r="B18" s="30">
        <f t="shared" si="1"/>
        <v>8</v>
      </c>
      <c r="C18" s="34"/>
      <c r="D18" s="32" t="s">
        <v>17</v>
      </c>
      <c r="E18" s="37"/>
      <c r="F18" s="37" t="s">
        <v>138</v>
      </c>
      <c r="G18" s="37"/>
      <c r="H18" s="37"/>
      <c r="I18" s="37"/>
      <c r="J18" s="37"/>
      <c r="K18" s="64"/>
      <c r="L18" s="65" t="s">
        <v>121</v>
      </c>
    </row>
    <row r="19" spans="2:12" ht="14.25" customHeight="1" x14ac:dyDescent="0.15">
      <c r="B19" s="30">
        <f t="shared" si="1"/>
        <v>9</v>
      </c>
      <c r="C19" s="34"/>
      <c r="D19" s="34"/>
      <c r="E19" s="37"/>
      <c r="F19" s="37" t="s">
        <v>139</v>
      </c>
      <c r="G19" s="37"/>
      <c r="H19" s="37"/>
      <c r="I19" s="37"/>
      <c r="J19" s="37"/>
      <c r="K19" s="64"/>
      <c r="L19" s="65">
        <v>25</v>
      </c>
    </row>
    <row r="20" spans="2:12" ht="14.25" customHeight="1" x14ac:dyDescent="0.15">
      <c r="B20" s="30">
        <f t="shared" si="1"/>
        <v>10</v>
      </c>
      <c r="C20" s="34"/>
      <c r="D20" s="34"/>
      <c r="E20" s="37"/>
      <c r="F20" s="37" t="s">
        <v>213</v>
      </c>
      <c r="G20" s="37"/>
      <c r="H20" s="37"/>
      <c r="I20" s="37"/>
      <c r="J20" s="37"/>
      <c r="K20" s="64"/>
      <c r="L20" s="65" t="s">
        <v>121</v>
      </c>
    </row>
    <row r="21" spans="2:12" ht="14.25" customHeight="1" x14ac:dyDescent="0.15">
      <c r="B21" s="30">
        <f t="shared" si="1"/>
        <v>11</v>
      </c>
      <c r="C21" s="34"/>
      <c r="D21" s="34"/>
      <c r="E21" s="37"/>
      <c r="F21" s="37" t="s">
        <v>19</v>
      </c>
      <c r="G21" s="37"/>
      <c r="H21" s="37"/>
      <c r="I21" s="37"/>
      <c r="J21" s="37"/>
      <c r="K21" s="64">
        <v>25</v>
      </c>
      <c r="L21" s="65">
        <v>725</v>
      </c>
    </row>
    <row r="22" spans="2:12" ht="14.25" customHeight="1" x14ac:dyDescent="0.15">
      <c r="B22" s="30">
        <f t="shared" si="1"/>
        <v>12</v>
      </c>
      <c r="C22" s="34"/>
      <c r="D22" s="34"/>
      <c r="E22" s="37"/>
      <c r="F22" s="37" t="s">
        <v>83</v>
      </c>
      <c r="G22" s="37"/>
      <c r="H22" s="37"/>
      <c r="I22" s="37"/>
      <c r="J22" s="37"/>
      <c r="K22" s="64"/>
      <c r="L22" s="65" t="s">
        <v>121</v>
      </c>
    </row>
    <row r="23" spans="2:12" ht="14.25" customHeight="1" x14ac:dyDescent="0.15">
      <c r="B23" s="30">
        <f t="shared" si="1"/>
        <v>13</v>
      </c>
      <c r="C23" s="34"/>
      <c r="D23" s="34"/>
      <c r="E23" s="37"/>
      <c r="F23" s="37" t="s">
        <v>89</v>
      </c>
      <c r="G23" s="37"/>
      <c r="H23" s="37"/>
      <c r="I23" s="37"/>
      <c r="J23" s="37"/>
      <c r="K23" s="64">
        <v>225</v>
      </c>
      <c r="L23" s="65">
        <v>1075</v>
      </c>
    </row>
    <row r="24" spans="2:12" ht="14.25" customHeight="1" x14ac:dyDescent="0.15">
      <c r="B24" s="30">
        <f t="shared" si="1"/>
        <v>14</v>
      </c>
      <c r="C24" s="34"/>
      <c r="D24" s="34"/>
      <c r="E24" s="37"/>
      <c r="F24" s="37" t="s">
        <v>229</v>
      </c>
      <c r="G24" s="37"/>
      <c r="H24" s="37"/>
      <c r="I24" s="37"/>
      <c r="J24" s="37"/>
      <c r="K24" s="64"/>
      <c r="L24" s="65" t="s">
        <v>121</v>
      </c>
    </row>
    <row r="25" spans="2:12" ht="14.25" customHeight="1" x14ac:dyDescent="0.15">
      <c r="B25" s="30">
        <f t="shared" si="1"/>
        <v>15</v>
      </c>
      <c r="C25" s="34"/>
      <c r="D25" s="34"/>
      <c r="E25" s="37"/>
      <c r="F25" s="37" t="s">
        <v>64</v>
      </c>
      <c r="G25" s="37"/>
      <c r="H25" s="37"/>
      <c r="I25" s="37"/>
      <c r="J25" s="37"/>
      <c r="K25" s="64">
        <v>116250</v>
      </c>
      <c r="L25" s="65">
        <v>20250</v>
      </c>
    </row>
    <row r="26" spans="2:12" ht="14.25" customHeight="1" x14ac:dyDescent="0.15">
      <c r="B26" s="30">
        <f t="shared" si="1"/>
        <v>16</v>
      </c>
      <c r="C26" s="34"/>
      <c r="D26" s="34"/>
      <c r="E26" s="37"/>
      <c r="F26" s="37" t="s">
        <v>184</v>
      </c>
      <c r="G26" s="37"/>
      <c r="H26" s="37"/>
      <c r="I26" s="37"/>
      <c r="J26" s="37"/>
      <c r="K26" s="64">
        <v>1</v>
      </c>
      <c r="L26" s="65"/>
    </row>
    <row r="27" spans="2:12" ht="14.25" customHeight="1" x14ac:dyDescent="0.15">
      <c r="B27" s="30">
        <f t="shared" si="1"/>
        <v>17</v>
      </c>
      <c r="C27" s="34"/>
      <c r="D27" s="34"/>
      <c r="E27" s="37"/>
      <c r="F27" s="37" t="s">
        <v>20</v>
      </c>
      <c r="G27" s="37"/>
      <c r="H27" s="37"/>
      <c r="I27" s="37"/>
      <c r="J27" s="37"/>
      <c r="K27" s="64">
        <v>4750</v>
      </c>
      <c r="L27" s="65">
        <v>6500</v>
      </c>
    </row>
    <row r="28" spans="2:12" ht="14.25" customHeight="1" x14ac:dyDescent="0.15">
      <c r="B28" s="30">
        <f t="shared" si="1"/>
        <v>18</v>
      </c>
      <c r="C28" s="34"/>
      <c r="D28" s="34"/>
      <c r="E28" s="37"/>
      <c r="F28" s="37" t="s">
        <v>21</v>
      </c>
      <c r="G28" s="37"/>
      <c r="H28" s="37"/>
      <c r="I28" s="37"/>
      <c r="J28" s="37"/>
      <c r="K28" s="64">
        <v>2250</v>
      </c>
      <c r="L28" s="65">
        <v>2500</v>
      </c>
    </row>
    <row r="29" spans="2:12" ht="14.25" customHeight="1" x14ac:dyDescent="0.15">
      <c r="B29" s="30">
        <f t="shared" si="1"/>
        <v>19</v>
      </c>
      <c r="C29" s="34"/>
      <c r="D29" s="34"/>
      <c r="E29" s="37"/>
      <c r="F29" s="37" t="s">
        <v>22</v>
      </c>
      <c r="G29" s="37"/>
      <c r="H29" s="37"/>
      <c r="I29" s="37"/>
      <c r="J29" s="37"/>
      <c r="K29" s="64"/>
      <c r="L29" s="65">
        <v>25</v>
      </c>
    </row>
    <row r="30" spans="2:12" ht="14.25" customHeight="1" x14ac:dyDescent="0.15">
      <c r="B30" s="30">
        <f t="shared" si="1"/>
        <v>20</v>
      </c>
      <c r="C30" s="32" t="s">
        <v>68</v>
      </c>
      <c r="D30" s="32" t="s">
        <v>65</v>
      </c>
      <c r="E30" s="37"/>
      <c r="F30" s="37" t="s">
        <v>126</v>
      </c>
      <c r="G30" s="37"/>
      <c r="H30" s="37"/>
      <c r="I30" s="37"/>
      <c r="J30" s="37"/>
      <c r="K30" s="64" t="s">
        <v>121</v>
      </c>
      <c r="L30" s="65"/>
    </row>
    <row r="31" spans="2:12" ht="14.25" customHeight="1" x14ac:dyDescent="0.15">
      <c r="B31" s="30">
        <f t="shared" si="1"/>
        <v>21</v>
      </c>
      <c r="C31" s="32" t="s">
        <v>66</v>
      </c>
      <c r="D31" s="32" t="s">
        <v>27</v>
      </c>
      <c r="E31" s="37"/>
      <c r="F31" s="37" t="s">
        <v>169</v>
      </c>
      <c r="G31" s="37"/>
      <c r="H31" s="37"/>
      <c r="I31" s="37"/>
      <c r="J31" s="37"/>
      <c r="K31" s="64"/>
      <c r="L31" s="65" t="s">
        <v>121</v>
      </c>
    </row>
    <row r="32" spans="2:12" ht="14.25" customHeight="1" x14ac:dyDescent="0.15">
      <c r="B32" s="30">
        <f t="shared" si="1"/>
        <v>22</v>
      </c>
      <c r="C32" s="34"/>
      <c r="D32" s="34"/>
      <c r="E32" s="37"/>
      <c r="F32" s="37" t="s">
        <v>114</v>
      </c>
      <c r="G32" s="37"/>
      <c r="H32" s="37"/>
      <c r="I32" s="37"/>
      <c r="J32" s="37"/>
      <c r="K32" s="64"/>
      <c r="L32" s="65">
        <v>75</v>
      </c>
    </row>
    <row r="33" spans="2:12" ht="14.25" customHeight="1" x14ac:dyDescent="0.15">
      <c r="B33" s="30">
        <f t="shared" si="1"/>
        <v>23</v>
      </c>
      <c r="C33" s="34"/>
      <c r="D33" s="34"/>
      <c r="E33" s="37"/>
      <c r="F33" s="37" t="s">
        <v>233</v>
      </c>
      <c r="G33" s="37"/>
      <c r="H33" s="37"/>
      <c r="I33" s="37"/>
      <c r="J33" s="37"/>
      <c r="K33" s="64"/>
      <c r="L33" s="65">
        <v>200</v>
      </c>
    </row>
    <row r="34" spans="2:12" ht="14.25" customHeight="1" x14ac:dyDescent="0.15">
      <c r="B34" s="30">
        <f t="shared" si="1"/>
        <v>24</v>
      </c>
      <c r="C34" s="34"/>
      <c r="D34" s="34"/>
      <c r="E34" s="37"/>
      <c r="F34" s="37" t="s">
        <v>29</v>
      </c>
      <c r="G34" s="37"/>
      <c r="H34" s="37"/>
      <c r="I34" s="37"/>
      <c r="J34" s="37"/>
      <c r="K34" s="64">
        <v>25</v>
      </c>
      <c r="L34" s="65">
        <v>125</v>
      </c>
    </row>
    <row r="35" spans="2:12" ht="14.25" customHeight="1" x14ac:dyDescent="0.15">
      <c r="B35" s="30">
        <f t="shared" si="1"/>
        <v>25</v>
      </c>
      <c r="C35" s="34"/>
      <c r="D35" s="34"/>
      <c r="E35" s="37"/>
      <c r="F35" s="37" t="s">
        <v>160</v>
      </c>
      <c r="G35" s="37"/>
      <c r="H35" s="37"/>
      <c r="I35" s="37"/>
      <c r="J35" s="37"/>
      <c r="K35" s="64">
        <v>8</v>
      </c>
      <c r="L35" s="65"/>
    </row>
    <row r="36" spans="2:12" ht="14.25" customHeight="1" x14ac:dyDescent="0.15">
      <c r="B36" s="30">
        <f t="shared" si="1"/>
        <v>26</v>
      </c>
      <c r="C36" s="34"/>
      <c r="D36" s="34"/>
      <c r="E36" s="37"/>
      <c r="F36" s="37" t="s">
        <v>161</v>
      </c>
      <c r="G36" s="37"/>
      <c r="H36" s="37"/>
      <c r="I36" s="37"/>
      <c r="J36" s="37"/>
      <c r="K36" s="64">
        <v>32</v>
      </c>
      <c r="L36" s="65" t="s">
        <v>121</v>
      </c>
    </row>
    <row r="37" spans="2:12" ht="14.25" customHeight="1" x14ac:dyDescent="0.15">
      <c r="B37" s="30">
        <f t="shared" si="1"/>
        <v>27</v>
      </c>
      <c r="C37" s="34"/>
      <c r="D37" s="34"/>
      <c r="E37" s="37"/>
      <c r="F37" s="37" t="s">
        <v>70</v>
      </c>
      <c r="G37" s="37"/>
      <c r="H37" s="37"/>
      <c r="I37" s="37"/>
      <c r="J37" s="37"/>
      <c r="K37" s="64"/>
      <c r="L37" s="65" t="s">
        <v>121</v>
      </c>
    </row>
    <row r="38" spans="2:12" ht="14.25" customHeight="1" x14ac:dyDescent="0.15">
      <c r="B38" s="30">
        <f t="shared" si="1"/>
        <v>28</v>
      </c>
      <c r="C38" s="34"/>
      <c r="D38" s="34"/>
      <c r="E38" s="37"/>
      <c r="F38" s="37" t="s">
        <v>162</v>
      </c>
      <c r="G38" s="37"/>
      <c r="H38" s="37"/>
      <c r="I38" s="37"/>
      <c r="J38" s="37"/>
      <c r="K38" s="64"/>
      <c r="L38" s="65" t="s">
        <v>121</v>
      </c>
    </row>
    <row r="39" spans="2:12" ht="14.25" customHeight="1" x14ac:dyDescent="0.15">
      <c r="B39" s="30">
        <f t="shared" si="1"/>
        <v>29</v>
      </c>
      <c r="C39" s="34"/>
      <c r="D39" s="34"/>
      <c r="E39" s="37"/>
      <c r="F39" s="37" t="s">
        <v>110</v>
      </c>
      <c r="G39" s="37"/>
      <c r="H39" s="37"/>
      <c r="I39" s="37"/>
      <c r="J39" s="37"/>
      <c r="K39" s="64">
        <v>50</v>
      </c>
      <c r="L39" s="65">
        <v>400</v>
      </c>
    </row>
    <row r="40" spans="2:12" ht="14.25" customHeight="1" x14ac:dyDescent="0.15">
      <c r="B40" s="30">
        <f t="shared" si="1"/>
        <v>30</v>
      </c>
      <c r="C40" s="34"/>
      <c r="D40" s="34"/>
      <c r="E40" s="37"/>
      <c r="F40" s="37" t="s">
        <v>163</v>
      </c>
      <c r="G40" s="37"/>
      <c r="H40" s="37"/>
      <c r="I40" s="37"/>
      <c r="J40" s="37"/>
      <c r="K40" s="64"/>
      <c r="L40" s="65">
        <v>50</v>
      </c>
    </row>
    <row r="41" spans="2:12" ht="14.25" customHeight="1" x14ac:dyDescent="0.15">
      <c r="B41" s="30">
        <f t="shared" si="1"/>
        <v>31</v>
      </c>
      <c r="C41" s="34"/>
      <c r="D41" s="34"/>
      <c r="E41" s="37"/>
      <c r="F41" s="37" t="s">
        <v>275</v>
      </c>
      <c r="G41" s="37"/>
      <c r="H41" s="37"/>
      <c r="I41" s="37"/>
      <c r="J41" s="37"/>
      <c r="K41" s="64" t="s">
        <v>121</v>
      </c>
      <c r="L41" s="65"/>
    </row>
    <row r="42" spans="2:12" ht="14.25" customHeight="1" x14ac:dyDescent="0.15">
      <c r="B42" s="30">
        <f t="shared" si="1"/>
        <v>32</v>
      </c>
      <c r="C42" s="34"/>
      <c r="D42" s="34"/>
      <c r="E42" s="37"/>
      <c r="F42" s="37" t="s">
        <v>31</v>
      </c>
      <c r="G42" s="37"/>
      <c r="H42" s="37"/>
      <c r="I42" s="37"/>
      <c r="J42" s="37"/>
      <c r="K42" s="64">
        <v>200</v>
      </c>
      <c r="L42" s="65">
        <v>250</v>
      </c>
    </row>
    <row r="43" spans="2:12" ht="14.25" customHeight="1" x14ac:dyDescent="0.15">
      <c r="B43" s="30">
        <f t="shared" si="1"/>
        <v>33</v>
      </c>
      <c r="C43" s="32" t="s">
        <v>143</v>
      </c>
      <c r="D43" s="32" t="s">
        <v>144</v>
      </c>
      <c r="E43" s="37"/>
      <c r="F43" s="37" t="s">
        <v>145</v>
      </c>
      <c r="G43" s="37"/>
      <c r="H43" s="37"/>
      <c r="I43" s="37"/>
      <c r="J43" s="37"/>
      <c r="K43" s="64"/>
      <c r="L43" s="65" t="s">
        <v>121</v>
      </c>
    </row>
    <row r="44" spans="2:12" ht="14.25" customHeight="1" x14ac:dyDescent="0.15">
      <c r="B44" s="30">
        <f t="shared" si="1"/>
        <v>34</v>
      </c>
      <c r="C44" s="34"/>
      <c r="D44" s="34"/>
      <c r="E44" s="37"/>
      <c r="F44" s="37" t="s">
        <v>164</v>
      </c>
      <c r="G44" s="37"/>
      <c r="H44" s="37"/>
      <c r="I44" s="37"/>
      <c r="J44" s="37"/>
      <c r="K44" s="64">
        <v>1</v>
      </c>
      <c r="L44" s="65">
        <v>5</v>
      </c>
    </row>
    <row r="45" spans="2:12" ht="14.25" customHeight="1" x14ac:dyDescent="0.15">
      <c r="B45" s="30">
        <f t="shared" si="1"/>
        <v>35</v>
      </c>
      <c r="C45" s="34"/>
      <c r="D45" s="34"/>
      <c r="E45" s="37"/>
      <c r="F45" s="37" t="s">
        <v>146</v>
      </c>
      <c r="G45" s="37"/>
      <c r="H45" s="37"/>
      <c r="I45" s="37"/>
      <c r="J45" s="37"/>
      <c r="K45" s="64"/>
      <c r="L45" s="65">
        <v>2</v>
      </c>
    </row>
    <row r="46" spans="2:12" ht="14.25" customHeight="1" x14ac:dyDescent="0.15">
      <c r="B46" s="30">
        <f t="shared" si="1"/>
        <v>36</v>
      </c>
      <c r="C46" s="32" t="s">
        <v>32</v>
      </c>
      <c r="D46" s="32" t="s">
        <v>33</v>
      </c>
      <c r="E46" s="37"/>
      <c r="F46" s="37" t="s">
        <v>165</v>
      </c>
      <c r="G46" s="37"/>
      <c r="H46" s="37"/>
      <c r="I46" s="37"/>
      <c r="J46" s="37"/>
      <c r="K46" s="64"/>
      <c r="L46" s="65">
        <v>3</v>
      </c>
    </row>
    <row r="47" spans="2:12" ht="14.25" customHeight="1" x14ac:dyDescent="0.15">
      <c r="B47" s="30">
        <f t="shared" si="1"/>
        <v>37</v>
      </c>
      <c r="C47" s="34"/>
      <c r="D47" s="35"/>
      <c r="E47" s="37"/>
      <c r="F47" s="37" t="s">
        <v>34</v>
      </c>
      <c r="G47" s="37"/>
      <c r="H47" s="37"/>
      <c r="I47" s="37"/>
      <c r="J47" s="37"/>
      <c r="K47" s="64"/>
      <c r="L47" s="65">
        <v>50</v>
      </c>
    </row>
    <row r="48" spans="2:12" ht="14.25" customHeight="1" x14ac:dyDescent="0.15">
      <c r="B48" s="30">
        <f t="shared" si="1"/>
        <v>38</v>
      </c>
      <c r="C48" s="35"/>
      <c r="D48" s="39" t="s">
        <v>35</v>
      </c>
      <c r="E48" s="37"/>
      <c r="F48" s="37" t="s">
        <v>36</v>
      </c>
      <c r="G48" s="37"/>
      <c r="H48" s="37"/>
      <c r="I48" s="37"/>
      <c r="J48" s="37"/>
      <c r="K48" s="64" t="s">
        <v>121</v>
      </c>
      <c r="L48" s="65" t="s">
        <v>121</v>
      </c>
    </row>
    <row r="49" spans="2:19" ht="14.25" customHeight="1" x14ac:dyDescent="0.15">
      <c r="B49" s="30">
        <f t="shared" si="1"/>
        <v>39</v>
      </c>
      <c r="C49" s="32" t="s">
        <v>0</v>
      </c>
      <c r="D49" s="32" t="s">
        <v>224</v>
      </c>
      <c r="E49" s="37"/>
      <c r="F49" s="37" t="s">
        <v>225</v>
      </c>
      <c r="G49" s="37"/>
      <c r="H49" s="37"/>
      <c r="I49" s="37"/>
      <c r="J49" s="37"/>
      <c r="K49" s="64"/>
      <c r="L49" s="65" t="s">
        <v>121</v>
      </c>
    </row>
    <row r="50" spans="2:19" ht="14.25" customHeight="1" x14ac:dyDescent="0.15">
      <c r="B50" s="30">
        <f t="shared" si="1"/>
        <v>40</v>
      </c>
      <c r="C50" s="121" t="s">
        <v>38</v>
      </c>
      <c r="D50" s="122"/>
      <c r="E50" s="37"/>
      <c r="F50" s="37" t="s">
        <v>39</v>
      </c>
      <c r="G50" s="37"/>
      <c r="H50" s="37"/>
      <c r="I50" s="37"/>
      <c r="J50" s="37"/>
      <c r="K50" s="64">
        <v>200</v>
      </c>
      <c r="L50" s="65">
        <v>125</v>
      </c>
    </row>
    <row r="51" spans="2:19" ht="14.25" customHeight="1" x14ac:dyDescent="0.15">
      <c r="B51" s="30">
        <f t="shared" si="1"/>
        <v>41</v>
      </c>
      <c r="C51" s="33"/>
      <c r="D51" s="36"/>
      <c r="E51" s="37"/>
      <c r="F51" s="37" t="s">
        <v>40</v>
      </c>
      <c r="G51" s="37"/>
      <c r="H51" s="37"/>
      <c r="I51" s="37"/>
      <c r="J51" s="37"/>
      <c r="K51" s="64">
        <v>75</v>
      </c>
      <c r="L51" s="65">
        <v>100</v>
      </c>
    </row>
    <row r="52" spans="2:19" ht="14.25" customHeight="1" thickBot="1" x14ac:dyDescent="0.2">
      <c r="B52" s="30">
        <f t="shared" si="1"/>
        <v>42</v>
      </c>
      <c r="C52" s="33"/>
      <c r="D52" s="36"/>
      <c r="E52" s="37"/>
      <c r="F52" s="37" t="s">
        <v>74</v>
      </c>
      <c r="G52" s="37"/>
      <c r="H52" s="37"/>
      <c r="I52" s="37"/>
      <c r="J52" s="37"/>
      <c r="K52" s="64">
        <v>200</v>
      </c>
      <c r="L52" s="69">
        <v>750</v>
      </c>
    </row>
    <row r="53" spans="2:19" ht="13.9" customHeight="1" x14ac:dyDescent="0.15">
      <c r="B53" s="66"/>
      <c r="C53" s="67"/>
      <c r="D53" s="67"/>
      <c r="E53" s="68"/>
      <c r="F53" s="68"/>
      <c r="G53" s="68"/>
      <c r="H53" s="68"/>
      <c r="I53" s="68"/>
      <c r="J53" s="68"/>
      <c r="K53" s="68"/>
      <c r="L53" s="68"/>
    </row>
    <row r="54" spans="2:19" ht="18" customHeight="1" x14ac:dyDescent="0.15">
      <c r="R54">
        <f>COUNTA(K11:K52)</f>
        <v>21</v>
      </c>
      <c r="S54">
        <f>COUNTA(L11:L52)</f>
        <v>38</v>
      </c>
    </row>
    <row r="55" spans="2:19" ht="18" customHeight="1" x14ac:dyDescent="0.15">
      <c r="B55" s="18"/>
      <c r="R55">
        <f>SUM(R11:R14,K15:K52)</f>
        <v>125317</v>
      </c>
      <c r="S55">
        <f>SUM(S11:S14,L15:L52)</f>
        <v>36287</v>
      </c>
    </row>
    <row r="56" spans="2:19" ht="9" customHeight="1" thickBot="1" x14ac:dyDescent="0.2"/>
    <row r="57" spans="2:19" ht="18" customHeight="1" x14ac:dyDescent="0.15">
      <c r="B57" s="1"/>
      <c r="C57" s="2"/>
      <c r="D57" s="118" t="s">
        <v>1</v>
      </c>
      <c r="E57" s="118"/>
      <c r="F57" s="118"/>
      <c r="G57" s="118"/>
      <c r="H57" s="2"/>
      <c r="I57" s="2"/>
      <c r="J57" s="3"/>
      <c r="K57" s="71" t="s">
        <v>57</v>
      </c>
      <c r="L57" s="88" t="s">
        <v>58</v>
      </c>
    </row>
    <row r="58" spans="2:19" ht="18" customHeight="1" thickBot="1" x14ac:dyDescent="0.2">
      <c r="B58" s="6"/>
      <c r="C58" s="7"/>
      <c r="D58" s="117" t="s">
        <v>2</v>
      </c>
      <c r="E58" s="117"/>
      <c r="F58" s="117"/>
      <c r="G58" s="117"/>
      <c r="H58" s="7"/>
      <c r="I58" s="7"/>
      <c r="J58" s="8"/>
      <c r="K58" s="75" t="str">
        <f>K5</f>
        <v>2023.10.26</v>
      </c>
      <c r="L58" s="92" t="str">
        <f>K58</f>
        <v>2023.10.26</v>
      </c>
    </row>
    <row r="59" spans="2:19" ht="19.899999999999999" customHeight="1" thickTop="1" x14ac:dyDescent="0.15">
      <c r="B59" s="123" t="s">
        <v>79</v>
      </c>
      <c r="C59" s="124"/>
      <c r="D59" s="124"/>
      <c r="E59" s="124"/>
      <c r="F59" s="124"/>
      <c r="G59" s="124"/>
      <c r="H59" s="124"/>
      <c r="I59" s="124"/>
      <c r="J59" s="29"/>
      <c r="K59" s="76">
        <f>SUM(K60:K68)</f>
        <v>125317</v>
      </c>
      <c r="L59" s="93">
        <f>SUM(L60:L68)</f>
        <v>36287</v>
      </c>
    </row>
    <row r="60" spans="2:19" ht="13.9" customHeight="1" x14ac:dyDescent="0.15">
      <c r="B60" s="125" t="s">
        <v>42</v>
      </c>
      <c r="C60" s="126"/>
      <c r="D60" s="127"/>
      <c r="E60" s="41"/>
      <c r="F60" s="15"/>
      <c r="G60" s="116" t="s">
        <v>13</v>
      </c>
      <c r="H60" s="116"/>
      <c r="I60" s="15"/>
      <c r="J60" s="16"/>
      <c r="K60" s="38">
        <f>SUM(R$11:R$14)</f>
        <v>25</v>
      </c>
      <c r="L60" s="94">
        <f>SUM(S$11:S$14)</f>
        <v>275</v>
      </c>
    </row>
    <row r="61" spans="2:19" ht="13.9" customHeight="1" x14ac:dyDescent="0.15">
      <c r="B61" s="17"/>
      <c r="C61" s="18"/>
      <c r="D61" s="19"/>
      <c r="E61" s="20"/>
      <c r="F61" s="37"/>
      <c r="G61" s="116" t="s">
        <v>67</v>
      </c>
      <c r="H61" s="116"/>
      <c r="I61" s="110"/>
      <c r="J61" s="42"/>
      <c r="K61" s="38">
        <f>SUM(K$15)</f>
        <v>1000</v>
      </c>
      <c r="L61" s="94">
        <f>SUM(L$15)</f>
        <v>2750</v>
      </c>
    </row>
    <row r="62" spans="2:19" ht="13.9" customHeight="1" x14ac:dyDescent="0.15">
      <c r="B62" s="17"/>
      <c r="C62" s="18"/>
      <c r="D62" s="19"/>
      <c r="E62" s="20"/>
      <c r="F62" s="37"/>
      <c r="G62" s="116" t="s">
        <v>26</v>
      </c>
      <c r="H62" s="116"/>
      <c r="I62" s="15"/>
      <c r="J62" s="16"/>
      <c r="K62" s="38">
        <f>SUM(K$16:K$16)</f>
        <v>0</v>
      </c>
      <c r="L62" s="94">
        <f>SUM(L$16:L$16)</f>
        <v>25</v>
      </c>
    </row>
    <row r="63" spans="2:19" ht="13.9" customHeight="1" x14ac:dyDescent="0.15">
      <c r="B63" s="17"/>
      <c r="C63" s="18"/>
      <c r="D63" s="19"/>
      <c r="E63" s="20"/>
      <c r="F63" s="37"/>
      <c r="G63" s="116" t="s">
        <v>16</v>
      </c>
      <c r="H63" s="116"/>
      <c r="I63" s="15"/>
      <c r="J63" s="16"/>
      <c r="K63" s="38">
        <v>0</v>
      </c>
      <c r="L63" s="94">
        <v>0</v>
      </c>
    </row>
    <row r="64" spans="2:19" ht="13.9" customHeight="1" x14ac:dyDescent="0.15">
      <c r="B64" s="17"/>
      <c r="C64" s="18"/>
      <c r="D64" s="19"/>
      <c r="E64" s="20"/>
      <c r="F64" s="37"/>
      <c r="G64" s="116" t="s">
        <v>17</v>
      </c>
      <c r="H64" s="116"/>
      <c r="I64" s="15"/>
      <c r="J64" s="16"/>
      <c r="K64" s="38">
        <f>SUM(K$18:K$29)</f>
        <v>123501</v>
      </c>
      <c r="L64" s="94">
        <f>SUM(L$18:L$29)</f>
        <v>31100</v>
      </c>
    </row>
    <row r="65" spans="2:19" ht="13.9" customHeight="1" x14ac:dyDescent="0.15">
      <c r="B65" s="17"/>
      <c r="C65" s="18"/>
      <c r="D65" s="19"/>
      <c r="E65" s="20"/>
      <c r="F65" s="37"/>
      <c r="G65" s="116" t="s">
        <v>65</v>
      </c>
      <c r="H65" s="116"/>
      <c r="I65" s="15"/>
      <c r="J65" s="16"/>
      <c r="K65" s="38">
        <f>SUM(K$30:K$30)</f>
        <v>0</v>
      </c>
      <c r="L65" s="94">
        <f>SUM(L$30:L$30)</f>
        <v>0</v>
      </c>
    </row>
    <row r="66" spans="2:19" ht="13.9" customHeight="1" x14ac:dyDescent="0.15">
      <c r="B66" s="17"/>
      <c r="C66" s="18"/>
      <c r="D66" s="19"/>
      <c r="E66" s="20"/>
      <c r="F66" s="37"/>
      <c r="G66" s="116" t="s">
        <v>27</v>
      </c>
      <c r="H66" s="116"/>
      <c r="I66" s="15"/>
      <c r="J66" s="16"/>
      <c r="K66" s="38">
        <f>SUM(K$31:K$42)</f>
        <v>315</v>
      </c>
      <c r="L66" s="94">
        <f>SUM(L$31:L$42)</f>
        <v>1100</v>
      </c>
    </row>
    <row r="67" spans="2:19" ht="13.9" customHeight="1" x14ac:dyDescent="0.15">
      <c r="B67" s="17"/>
      <c r="C67" s="18"/>
      <c r="D67" s="19"/>
      <c r="E67" s="20"/>
      <c r="F67" s="37"/>
      <c r="G67" s="116" t="s">
        <v>73</v>
      </c>
      <c r="H67" s="116"/>
      <c r="I67" s="15"/>
      <c r="J67" s="16"/>
      <c r="K67" s="38">
        <f>SUM(K$17:K$17,K$50:K$51)</f>
        <v>275</v>
      </c>
      <c r="L67" s="94">
        <f>SUM(L$17:L$17,L$50:L$51)</f>
        <v>227</v>
      </c>
      <c r="R67">
        <f>COUNTA(K$11:K$52)</f>
        <v>21</v>
      </c>
      <c r="S67">
        <f>COUNTA(L$11:L$52)</f>
        <v>38</v>
      </c>
    </row>
    <row r="68" spans="2:19" ht="13.9" customHeight="1" thickBot="1" x14ac:dyDescent="0.2">
      <c r="B68" s="21"/>
      <c r="C68" s="22"/>
      <c r="D68" s="23"/>
      <c r="E68" s="43"/>
      <c r="F68" s="10"/>
      <c r="G68" s="117" t="s">
        <v>41</v>
      </c>
      <c r="H68" s="117"/>
      <c r="I68" s="44"/>
      <c r="J68" s="45"/>
      <c r="K68" s="40">
        <f>SUM(K$43:K$49,K$52)</f>
        <v>201</v>
      </c>
      <c r="L68" s="95">
        <f>SUM(L$43:L$49,L$52)</f>
        <v>810</v>
      </c>
      <c r="R68">
        <f>SUM(R$11:R$14,K$15:K$52)</f>
        <v>125317</v>
      </c>
      <c r="S68">
        <f>SUM(S$11:S$14,L$15:L$52)</f>
        <v>36287</v>
      </c>
    </row>
    <row r="69" spans="2:19" ht="18" customHeight="1" thickTop="1" x14ac:dyDescent="0.15">
      <c r="B69" s="128" t="s">
        <v>43</v>
      </c>
      <c r="C69" s="129"/>
      <c r="D69" s="130"/>
      <c r="E69" s="51"/>
      <c r="F69" s="111"/>
      <c r="G69" s="131" t="s">
        <v>44</v>
      </c>
      <c r="H69" s="131"/>
      <c r="I69" s="111"/>
      <c r="J69" s="112"/>
      <c r="K69" s="77" t="s">
        <v>45</v>
      </c>
      <c r="L69" s="82"/>
    </row>
    <row r="70" spans="2:19" ht="18" customHeight="1" x14ac:dyDescent="0.15">
      <c r="B70" s="48"/>
      <c r="C70" s="49"/>
      <c r="D70" s="49"/>
      <c r="E70" s="46"/>
      <c r="F70" s="47"/>
      <c r="G70" s="31"/>
      <c r="H70" s="31"/>
      <c r="I70" s="47"/>
      <c r="J70" s="50"/>
      <c r="K70" s="78" t="s">
        <v>46</v>
      </c>
      <c r="L70" s="83"/>
    </row>
    <row r="71" spans="2:19" ht="18" customHeight="1" x14ac:dyDescent="0.15">
      <c r="B71" s="17"/>
      <c r="C71" s="18"/>
      <c r="D71" s="18"/>
      <c r="E71" s="52"/>
      <c r="F71" s="7"/>
      <c r="G71" s="132" t="s">
        <v>47</v>
      </c>
      <c r="H71" s="132"/>
      <c r="I71" s="108"/>
      <c r="J71" s="109"/>
      <c r="K71" s="79" t="s">
        <v>48</v>
      </c>
      <c r="L71" s="84"/>
    </row>
    <row r="72" spans="2:19" ht="18" customHeight="1" x14ac:dyDescent="0.15">
      <c r="B72" s="17"/>
      <c r="C72" s="18"/>
      <c r="D72" s="18"/>
      <c r="E72" s="53"/>
      <c r="F72" s="18"/>
      <c r="G72" s="54"/>
      <c r="H72" s="54"/>
      <c r="I72" s="49"/>
      <c r="J72" s="55"/>
      <c r="K72" s="80" t="s">
        <v>71</v>
      </c>
      <c r="L72" s="85"/>
    </row>
    <row r="73" spans="2:19" ht="18" customHeight="1" x14ac:dyDescent="0.15">
      <c r="B73" s="17"/>
      <c r="C73" s="18"/>
      <c r="D73" s="18"/>
      <c r="E73" s="53"/>
      <c r="F73" s="18"/>
      <c r="G73" s="54"/>
      <c r="H73" s="54"/>
      <c r="I73" s="49"/>
      <c r="J73" s="55"/>
      <c r="K73" s="80" t="s">
        <v>72</v>
      </c>
      <c r="L73" s="85"/>
    </row>
    <row r="74" spans="2:19" ht="18" customHeight="1" x14ac:dyDescent="0.15">
      <c r="B74" s="17"/>
      <c r="C74" s="18"/>
      <c r="D74" s="18"/>
      <c r="E74" s="52"/>
      <c r="F74" s="7"/>
      <c r="G74" s="132" t="s">
        <v>49</v>
      </c>
      <c r="H74" s="132"/>
      <c r="I74" s="108"/>
      <c r="J74" s="109"/>
      <c r="K74" s="79" t="s">
        <v>75</v>
      </c>
      <c r="L74" s="84"/>
    </row>
    <row r="75" spans="2:19" ht="18" customHeight="1" x14ac:dyDescent="0.15">
      <c r="B75" s="17"/>
      <c r="C75" s="18"/>
      <c r="D75" s="18"/>
      <c r="E75" s="53"/>
      <c r="F75" s="18"/>
      <c r="G75" s="54"/>
      <c r="H75" s="54"/>
      <c r="I75" s="49"/>
      <c r="J75" s="55"/>
      <c r="K75" s="80" t="s">
        <v>76</v>
      </c>
      <c r="L75" s="85"/>
    </row>
    <row r="76" spans="2:19" ht="18" customHeight="1" x14ac:dyDescent="0.15">
      <c r="B76" s="17"/>
      <c r="C76" s="18"/>
      <c r="D76" s="18"/>
      <c r="E76" s="53"/>
      <c r="F76" s="18"/>
      <c r="G76" s="54"/>
      <c r="H76" s="54"/>
      <c r="I76" s="49"/>
      <c r="J76" s="55"/>
      <c r="K76" s="80" t="s">
        <v>77</v>
      </c>
      <c r="L76" s="85"/>
    </row>
    <row r="77" spans="2:19" ht="18" customHeight="1" x14ac:dyDescent="0.15">
      <c r="B77" s="17"/>
      <c r="C77" s="18"/>
      <c r="D77" s="18"/>
      <c r="E77" s="12"/>
      <c r="F77" s="13"/>
      <c r="G77" s="31"/>
      <c r="H77" s="31"/>
      <c r="I77" s="47"/>
      <c r="J77" s="50"/>
      <c r="K77" s="80" t="s">
        <v>78</v>
      </c>
      <c r="L77" s="83"/>
    </row>
    <row r="78" spans="2:19" ht="18" customHeight="1" x14ac:dyDescent="0.15">
      <c r="B78" s="24"/>
      <c r="C78" s="13"/>
      <c r="D78" s="13"/>
      <c r="E78" s="20"/>
      <c r="F78" s="37"/>
      <c r="G78" s="116" t="s">
        <v>50</v>
      </c>
      <c r="H78" s="116"/>
      <c r="I78" s="15"/>
      <c r="J78" s="16"/>
      <c r="K78" s="70" t="s">
        <v>129</v>
      </c>
      <c r="L78" s="86"/>
    </row>
    <row r="79" spans="2:19" ht="18" customHeight="1" x14ac:dyDescent="0.15">
      <c r="B79" s="125" t="s">
        <v>51</v>
      </c>
      <c r="C79" s="126"/>
      <c r="D79" s="126"/>
      <c r="E79" s="7"/>
      <c r="F79" s="7"/>
      <c r="G79" s="7"/>
      <c r="H79" s="7"/>
      <c r="I79" s="7"/>
      <c r="J79" s="7"/>
      <c r="K79" s="7"/>
      <c r="L79" s="96"/>
    </row>
    <row r="80" spans="2:19" ht="14.1" customHeight="1" x14ac:dyDescent="0.15">
      <c r="B80" s="56"/>
      <c r="C80" s="57" t="s">
        <v>52</v>
      </c>
      <c r="D80" s="58"/>
      <c r="E80" s="57"/>
      <c r="F80" s="57"/>
      <c r="G80" s="57"/>
      <c r="H80" s="57"/>
      <c r="I80" s="57"/>
      <c r="J80" s="57"/>
      <c r="K80" s="57"/>
      <c r="L80" s="87"/>
    </row>
    <row r="81" spans="2:13" ht="14.1" customHeight="1" x14ac:dyDescent="0.15">
      <c r="B81" s="56"/>
      <c r="C81" s="57" t="s">
        <v>53</v>
      </c>
      <c r="D81" s="58"/>
      <c r="E81" s="57"/>
      <c r="F81" s="57"/>
      <c r="G81" s="57"/>
      <c r="H81" s="57"/>
      <c r="I81" s="57"/>
      <c r="J81" s="57"/>
      <c r="K81" s="57"/>
      <c r="L81" s="87"/>
    </row>
    <row r="82" spans="2:13" ht="14.1" customHeight="1" x14ac:dyDescent="0.15">
      <c r="B82" s="56"/>
      <c r="C82" s="57" t="s">
        <v>54</v>
      </c>
      <c r="D82" s="58"/>
      <c r="E82" s="57"/>
      <c r="F82" s="57"/>
      <c r="G82" s="57"/>
      <c r="H82" s="57"/>
      <c r="I82" s="57"/>
      <c r="J82" s="57"/>
      <c r="K82" s="57"/>
      <c r="L82" s="87"/>
    </row>
    <row r="83" spans="2:13" ht="14.1" customHeight="1" x14ac:dyDescent="0.15">
      <c r="B83" s="56"/>
      <c r="C83" s="57" t="s">
        <v>99</v>
      </c>
      <c r="D83" s="58"/>
      <c r="E83" s="57"/>
      <c r="F83" s="57"/>
      <c r="G83" s="57"/>
      <c r="H83" s="57"/>
      <c r="I83" s="57"/>
      <c r="J83" s="57"/>
      <c r="K83" s="57"/>
      <c r="L83" s="87"/>
    </row>
    <row r="84" spans="2:13" ht="14.1" customHeight="1" x14ac:dyDescent="0.15">
      <c r="B84" s="56"/>
      <c r="C84" s="57" t="s">
        <v>97</v>
      </c>
      <c r="D84" s="58"/>
      <c r="E84" s="57"/>
      <c r="F84" s="57"/>
      <c r="G84" s="57"/>
      <c r="H84" s="57"/>
      <c r="I84" s="57"/>
      <c r="J84" s="57"/>
      <c r="K84" s="57"/>
      <c r="L84" s="87"/>
    </row>
    <row r="85" spans="2:13" ht="14.1" customHeight="1" x14ac:dyDescent="0.15">
      <c r="B85" s="59"/>
      <c r="C85" s="57" t="s">
        <v>100</v>
      </c>
      <c r="D85" s="57"/>
      <c r="E85" s="57"/>
      <c r="F85" s="57"/>
      <c r="G85" s="57"/>
      <c r="H85" s="57"/>
      <c r="I85" s="57"/>
      <c r="J85" s="57"/>
      <c r="K85" s="57"/>
      <c r="L85" s="87"/>
    </row>
    <row r="86" spans="2:13" ht="14.1" customHeight="1" x14ac:dyDescent="0.15">
      <c r="B86" s="59"/>
      <c r="C86" s="57" t="s">
        <v>101</v>
      </c>
      <c r="D86" s="57"/>
      <c r="E86" s="57"/>
      <c r="F86" s="57"/>
      <c r="G86" s="57"/>
      <c r="H86" s="57"/>
      <c r="I86" s="57"/>
      <c r="J86" s="57"/>
      <c r="K86" s="57"/>
      <c r="L86" s="87"/>
    </row>
    <row r="87" spans="2:13" ht="14.1" customHeight="1" x14ac:dyDescent="0.15">
      <c r="B87" s="59"/>
      <c r="C87" s="57" t="s">
        <v>86</v>
      </c>
      <c r="D87" s="57"/>
      <c r="E87" s="57"/>
      <c r="F87" s="57"/>
      <c r="G87" s="57"/>
      <c r="H87" s="57"/>
      <c r="I87" s="57"/>
      <c r="J87" s="57"/>
      <c r="K87" s="57"/>
      <c r="L87" s="87"/>
    </row>
    <row r="88" spans="2:13" ht="14.1" customHeight="1" x14ac:dyDescent="0.15">
      <c r="B88" s="59"/>
      <c r="C88" s="57" t="s">
        <v>87</v>
      </c>
      <c r="D88" s="57"/>
      <c r="E88" s="57"/>
      <c r="F88" s="57"/>
      <c r="G88" s="57"/>
      <c r="H88" s="57"/>
      <c r="I88" s="57"/>
      <c r="J88" s="57"/>
      <c r="K88" s="57"/>
      <c r="L88" s="87"/>
    </row>
    <row r="89" spans="2:13" ht="14.1" customHeight="1" x14ac:dyDescent="0.15">
      <c r="B89" s="59"/>
      <c r="C89" s="57" t="s">
        <v>94</v>
      </c>
      <c r="D89" s="57"/>
      <c r="E89" s="57"/>
      <c r="F89" s="57"/>
      <c r="G89" s="57"/>
      <c r="H89" s="57"/>
      <c r="I89" s="57"/>
      <c r="J89" s="57"/>
      <c r="K89" s="57"/>
      <c r="L89" s="87"/>
    </row>
    <row r="90" spans="2:13" ht="14.1" customHeight="1" x14ac:dyDescent="0.15">
      <c r="B90" s="59"/>
      <c r="C90" s="57" t="s">
        <v>102</v>
      </c>
      <c r="D90" s="57"/>
      <c r="E90" s="57"/>
      <c r="F90" s="57"/>
      <c r="G90" s="57"/>
      <c r="H90" s="57"/>
      <c r="I90" s="57"/>
      <c r="J90" s="57"/>
      <c r="K90" s="57"/>
      <c r="L90" s="87"/>
    </row>
    <row r="91" spans="2:13" ht="14.1" customHeight="1" x14ac:dyDescent="0.15">
      <c r="B91" s="59"/>
      <c r="C91" s="57" t="s">
        <v>103</v>
      </c>
      <c r="D91" s="57"/>
      <c r="E91" s="57"/>
      <c r="F91" s="57"/>
      <c r="G91" s="57"/>
      <c r="H91" s="57"/>
      <c r="I91" s="57"/>
      <c r="J91" s="57"/>
      <c r="K91" s="57"/>
      <c r="L91" s="87"/>
    </row>
    <row r="92" spans="2:13" ht="14.1" customHeight="1" x14ac:dyDescent="0.15">
      <c r="B92" s="59"/>
      <c r="C92" s="57" t="s">
        <v>104</v>
      </c>
      <c r="D92" s="57"/>
      <c r="E92" s="57"/>
      <c r="F92" s="57"/>
      <c r="G92" s="57"/>
      <c r="H92" s="57"/>
      <c r="I92" s="57"/>
      <c r="J92" s="57"/>
      <c r="K92" s="57"/>
      <c r="L92" s="87"/>
    </row>
    <row r="93" spans="2:13" ht="18" customHeight="1" x14ac:dyDescent="0.15">
      <c r="B93" s="59"/>
      <c r="C93" s="57" t="s">
        <v>88</v>
      </c>
      <c r="D93" s="57"/>
      <c r="E93" s="57"/>
      <c r="F93" s="57"/>
      <c r="G93" s="57"/>
      <c r="H93" s="57"/>
      <c r="I93" s="57"/>
      <c r="J93" s="57"/>
      <c r="K93" s="57"/>
      <c r="L93" s="57"/>
      <c r="M93" s="97"/>
    </row>
    <row r="94" spans="2:13" x14ac:dyDescent="0.15">
      <c r="B94" s="59"/>
      <c r="C94" s="57" t="s">
        <v>95</v>
      </c>
      <c r="D94" s="57"/>
      <c r="E94" s="57"/>
      <c r="F94" s="57"/>
      <c r="G94" s="57"/>
      <c r="H94" s="57"/>
      <c r="I94" s="57"/>
      <c r="J94" s="57"/>
      <c r="K94" s="57"/>
      <c r="L94" s="57"/>
      <c r="M94" s="97"/>
    </row>
    <row r="95" spans="2:13" x14ac:dyDescent="0.15">
      <c r="B95" s="59"/>
      <c r="C95" s="57" t="s">
        <v>96</v>
      </c>
      <c r="D95" s="57"/>
      <c r="E95" s="57"/>
      <c r="F95" s="57"/>
      <c r="G95" s="57"/>
      <c r="H95" s="57"/>
      <c r="I95" s="57"/>
      <c r="J95" s="57"/>
      <c r="K95" s="57"/>
      <c r="L95" s="57"/>
      <c r="M95" s="97"/>
    </row>
    <row r="96" spans="2:13" x14ac:dyDescent="0.15">
      <c r="B96" s="59"/>
      <c r="C96" s="57" t="s">
        <v>105</v>
      </c>
      <c r="D96" s="57"/>
      <c r="E96" s="57"/>
      <c r="F96" s="57"/>
      <c r="G96" s="57"/>
      <c r="H96" s="57"/>
      <c r="I96" s="57"/>
      <c r="J96" s="57"/>
      <c r="K96" s="57"/>
      <c r="L96" s="57"/>
      <c r="M96" s="97"/>
    </row>
    <row r="97" spans="2:14" ht="14.1" customHeight="1" x14ac:dyDescent="0.15">
      <c r="B97" s="59"/>
      <c r="C97" s="57" t="s">
        <v>98</v>
      </c>
      <c r="D97" s="57"/>
      <c r="E97" s="57"/>
      <c r="F97" s="57"/>
      <c r="G97" s="57"/>
      <c r="H97" s="57"/>
      <c r="I97" s="57"/>
      <c r="J97" s="57"/>
      <c r="K97" s="57"/>
      <c r="L97" s="57"/>
      <c r="M97" s="59"/>
      <c r="N97" s="102"/>
    </row>
    <row r="98" spans="2:14" ht="14.1" customHeight="1" x14ac:dyDescent="0.15">
      <c r="B98" s="59"/>
      <c r="C98" s="57" t="s">
        <v>119</v>
      </c>
      <c r="D98" s="57"/>
      <c r="E98" s="57"/>
      <c r="F98" s="57"/>
      <c r="G98" s="57"/>
      <c r="H98" s="57"/>
      <c r="I98" s="57"/>
      <c r="J98" s="57"/>
      <c r="K98" s="57"/>
      <c r="L98" s="57"/>
      <c r="M98" s="59"/>
      <c r="N98" s="57"/>
    </row>
    <row r="99" spans="2:14" x14ac:dyDescent="0.15">
      <c r="B99" s="59"/>
      <c r="C99" s="57" t="s">
        <v>106</v>
      </c>
      <c r="D99" s="57"/>
      <c r="E99" s="57"/>
      <c r="F99" s="57"/>
      <c r="G99" s="57"/>
      <c r="H99" s="57"/>
      <c r="I99" s="57"/>
      <c r="J99" s="57"/>
      <c r="K99" s="57"/>
      <c r="L99" s="57"/>
      <c r="M99" s="97"/>
    </row>
    <row r="100" spans="2:14" x14ac:dyDescent="0.15">
      <c r="B100" s="59"/>
      <c r="C100" s="57" t="s">
        <v>69</v>
      </c>
      <c r="D100" s="57"/>
      <c r="E100" s="57"/>
      <c r="F100" s="57"/>
      <c r="G100" s="57"/>
      <c r="H100" s="57"/>
      <c r="I100" s="57"/>
      <c r="J100" s="57"/>
      <c r="K100" s="57"/>
      <c r="L100" s="57"/>
      <c r="M100" s="97"/>
    </row>
    <row r="101" spans="2:14" x14ac:dyDescent="0.15">
      <c r="B101" s="97"/>
      <c r="C101" s="57" t="s">
        <v>55</v>
      </c>
      <c r="M101" s="97"/>
    </row>
    <row r="102" spans="2:14" x14ac:dyDescent="0.15">
      <c r="B102" s="97"/>
      <c r="C102" s="57" t="s">
        <v>107</v>
      </c>
      <c r="M102" s="97"/>
      <c r="N102" s="98"/>
    </row>
    <row r="103" spans="2:14" x14ac:dyDescent="0.15">
      <c r="B103" s="97"/>
      <c r="C103" s="57" t="s">
        <v>115</v>
      </c>
      <c r="M103" s="97"/>
    </row>
    <row r="104" spans="2:14" ht="14.25" thickBot="1" x14ac:dyDescent="0.2">
      <c r="B104" s="99"/>
      <c r="C104" s="81" t="s">
        <v>108</v>
      </c>
      <c r="D104" s="100"/>
      <c r="E104" s="100"/>
      <c r="F104" s="100"/>
      <c r="G104" s="100"/>
      <c r="H104" s="100"/>
      <c r="I104" s="100"/>
      <c r="J104" s="100"/>
      <c r="K104" s="100"/>
      <c r="L104" s="101"/>
    </row>
  </sheetData>
  <mergeCells count="27">
    <mergeCell ref="G78:H78"/>
    <mergeCell ref="B79:D79"/>
    <mergeCell ref="G67:H67"/>
    <mergeCell ref="G68:H68"/>
    <mergeCell ref="B69:D69"/>
    <mergeCell ref="G69:H69"/>
    <mergeCell ref="G71:H71"/>
    <mergeCell ref="G74:H74"/>
    <mergeCell ref="G66:H66"/>
    <mergeCell ref="G10:H10"/>
    <mergeCell ref="C50:D50"/>
    <mergeCell ref="D57:G57"/>
    <mergeCell ref="D58:G58"/>
    <mergeCell ref="B59:I59"/>
    <mergeCell ref="B60:D60"/>
    <mergeCell ref="G60:H60"/>
    <mergeCell ref="G61:H61"/>
    <mergeCell ref="G62:H62"/>
    <mergeCell ref="G63:H63"/>
    <mergeCell ref="G64:H64"/>
    <mergeCell ref="G65:H65"/>
    <mergeCell ref="D9:F9"/>
    <mergeCell ref="D4:G4"/>
    <mergeCell ref="D5:G5"/>
    <mergeCell ref="D6:G6"/>
    <mergeCell ref="D7:F7"/>
    <mergeCell ref="D8:F8"/>
  </mergeCells>
  <phoneticPr fontId="23"/>
  <conditionalFormatting sqref="M11:M52">
    <cfRule type="expression" dxfId="10"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2F0A2-07D1-412A-A4DD-4AB0A618112D}">
  <sheetPr>
    <tabColor rgb="FFC00000"/>
  </sheetPr>
  <dimension ref="B1:S92"/>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278</v>
      </c>
      <c r="L5" s="89" t="str">
        <f>K5</f>
        <v>2023.11.15</v>
      </c>
    </row>
    <row r="6" spans="2:19" ht="18" customHeight="1" x14ac:dyDescent="0.15">
      <c r="B6" s="4"/>
      <c r="C6" s="37"/>
      <c r="D6" s="116" t="s">
        <v>3</v>
      </c>
      <c r="E6" s="116"/>
      <c r="F6" s="116"/>
      <c r="G6" s="116"/>
      <c r="H6" s="37"/>
      <c r="I6" s="37"/>
      <c r="J6" s="5"/>
      <c r="K6" s="103">
        <v>0.5625</v>
      </c>
      <c r="L6" s="104">
        <v>0.58333333333333337</v>
      </c>
    </row>
    <row r="7" spans="2:19" ht="18" customHeight="1" x14ac:dyDescent="0.15">
      <c r="B7" s="4"/>
      <c r="C7" s="37"/>
      <c r="D7" s="116" t="s">
        <v>4</v>
      </c>
      <c r="E7" s="119"/>
      <c r="F7" s="119"/>
      <c r="G7" s="25" t="s">
        <v>5</v>
      </c>
      <c r="H7" s="37"/>
      <c r="I7" s="37"/>
      <c r="J7" s="5"/>
      <c r="K7" s="105">
        <v>1.9</v>
      </c>
      <c r="L7" s="106">
        <v>1.43</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149</v>
      </c>
      <c r="G11" s="37"/>
      <c r="H11" s="37"/>
      <c r="I11" s="37"/>
      <c r="J11" s="37"/>
      <c r="K11" s="62" t="s">
        <v>176</v>
      </c>
      <c r="L11" s="63" t="s">
        <v>198</v>
      </c>
      <c r="N11" s="60" t="s">
        <v>15</v>
      </c>
      <c r="O11" t="str">
        <f>K11</f>
        <v>(25)</v>
      </c>
      <c r="P11" t="str">
        <f>L11</f>
        <v>(125)</v>
      </c>
      <c r="Q11" t="e">
        <f>#REF!</f>
        <v>#REF!</v>
      </c>
      <c r="R11">
        <f t="shared" ref="R11:S14" si="0">IF(K11="＋",0,IF(K11="(＋)",0,ABS(K11)))</f>
        <v>25</v>
      </c>
      <c r="S11">
        <f t="shared" si="0"/>
        <v>125</v>
      </c>
    </row>
    <row r="12" spans="2:19" ht="14.25" customHeight="1" x14ac:dyDescent="0.15">
      <c r="B12" s="30">
        <f t="shared" ref="B12:B46" si="1">B11+1</f>
        <v>2</v>
      </c>
      <c r="C12" s="33"/>
      <c r="D12" s="34"/>
      <c r="E12" s="37"/>
      <c r="F12" s="37" t="s">
        <v>266</v>
      </c>
      <c r="G12" s="37"/>
      <c r="H12" s="37"/>
      <c r="I12" s="37"/>
      <c r="J12" s="37"/>
      <c r="K12" s="62"/>
      <c r="L12" s="63" t="s">
        <v>121</v>
      </c>
      <c r="N12" t="s">
        <v>14</v>
      </c>
      <c r="O12">
        <f>IF(K12="",0,VALUE(MID(K12,2,LEN(K12)-2)))</f>
        <v>0</v>
      </c>
      <c r="P12" t="e">
        <f>IF(L12="",0,VALUE(MID(L12,2,LEN(L12)-2)))</f>
        <v>#VALUE!</v>
      </c>
      <c r="Q12" t="e">
        <f>IF(#REF!="",0,VALUE(MID(#REF!,2,LEN(#REF!)-2)))</f>
        <v>#REF!</v>
      </c>
      <c r="R12">
        <f t="shared" si="0"/>
        <v>0</v>
      </c>
      <c r="S12">
        <f t="shared" si="0"/>
        <v>0</v>
      </c>
    </row>
    <row r="13" spans="2:19" ht="14.25" customHeight="1" x14ac:dyDescent="0.15">
      <c r="B13" s="30">
        <f t="shared" si="1"/>
        <v>3</v>
      </c>
      <c r="C13" s="33"/>
      <c r="D13" s="34"/>
      <c r="E13" s="37"/>
      <c r="F13" s="37" t="s">
        <v>178</v>
      </c>
      <c r="G13" s="37"/>
      <c r="H13" s="37"/>
      <c r="I13" s="37"/>
      <c r="J13" s="37"/>
      <c r="K13" s="62" t="s">
        <v>176</v>
      </c>
      <c r="L13" s="63"/>
      <c r="N13" s="60" t="s">
        <v>15</v>
      </c>
      <c r="O13" t="str">
        <f>K13</f>
        <v>(25)</v>
      </c>
      <c r="P13">
        <f>L13</f>
        <v>0</v>
      </c>
      <c r="Q13" t="e">
        <f>#REF!</f>
        <v>#REF!</v>
      </c>
      <c r="R13">
        <f t="shared" si="0"/>
        <v>25</v>
      </c>
      <c r="S13">
        <f t="shared" si="0"/>
        <v>0</v>
      </c>
    </row>
    <row r="14" spans="2:19" ht="14.25" customHeight="1" x14ac:dyDescent="0.15">
      <c r="B14" s="30">
        <f t="shared" si="1"/>
        <v>4</v>
      </c>
      <c r="C14" s="33"/>
      <c r="D14" s="34"/>
      <c r="E14" s="37"/>
      <c r="F14" s="37" t="s">
        <v>133</v>
      </c>
      <c r="G14" s="37"/>
      <c r="H14" s="37"/>
      <c r="I14" s="37"/>
      <c r="J14" s="37"/>
      <c r="K14" s="62" t="s">
        <v>180</v>
      </c>
      <c r="L14" s="63" t="s">
        <v>176</v>
      </c>
      <c r="N14" t="s">
        <v>14</v>
      </c>
      <c r="O14">
        <f>IF(K14="",0,VALUE(MID(K14,2,LEN(K14)-2)))</f>
        <v>50</v>
      </c>
      <c r="P14">
        <f>IF(L14="",0,VALUE(MID(L14,2,LEN(L14)-2)))</f>
        <v>25</v>
      </c>
      <c r="Q14" t="e">
        <f>IF(#REF!="",0,VALUE(MID(#REF!,2,LEN(#REF!)-2)))</f>
        <v>#REF!</v>
      </c>
      <c r="R14">
        <f t="shared" si="0"/>
        <v>50</v>
      </c>
      <c r="S14">
        <f t="shared" si="0"/>
        <v>25</v>
      </c>
    </row>
    <row r="15" spans="2:19" ht="14.25" customHeight="1" x14ac:dyDescent="0.15">
      <c r="B15" s="30">
        <f t="shared" si="1"/>
        <v>5</v>
      </c>
      <c r="C15" s="32" t="s">
        <v>23</v>
      </c>
      <c r="D15" s="32" t="s">
        <v>24</v>
      </c>
      <c r="E15" s="37"/>
      <c r="F15" s="37" t="s">
        <v>91</v>
      </c>
      <c r="G15" s="37"/>
      <c r="H15" s="37"/>
      <c r="I15" s="37"/>
      <c r="J15" s="37"/>
      <c r="K15" s="64">
        <v>500</v>
      </c>
      <c r="L15" s="65">
        <v>250</v>
      </c>
      <c r="S15">
        <f>COUNTA(L11:L14)</f>
        <v>3</v>
      </c>
    </row>
    <row r="16" spans="2:19" ht="14.25" customHeight="1" x14ac:dyDescent="0.15">
      <c r="B16" s="30">
        <f t="shared" si="1"/>
        <v>6</v>
      </c>
      <c r="C16" s="32" t="s">
        <v>25</v>
      </c>
      <c r="D16" s="32" t="s">
        <v>26</v>
      </c>
      <c r="E16" s="37"/>
      <c r="F16" s="37" t="s">
        <v>124</v>
      </c>
      <c r="G16" s="37"/>
      <c r="H16" s="37"/>
      <c r="I16" s="37"/>
      <c r="J16" s="37"/>
      <c r="K16" s="64" t="s">
        <v>121</v>
      </c>
      <c r="L16" s="65"/>
    </row>
    <row r="17" spans="2:19" ht="14.25" customHeight="1" x14ac:dyDescent="0.15">
      <c r="B17" s="30">
        <f t="shared" si="1"/>
        <v>7</v>
      </c>
      <c r="C17" s="34"/>
      <c r="D17" s="34"/>
      <c r="E17" s="37"/>
      <c r="F17" s="37" t="s">
        <v>232</v>
      </c>
      <c r="G17" s="37"/>
      <c r="H17" s="37"/>
      <c r="I17" s="37"/>
      <c r="J17" s="37"/>
      <c r="K17" s="64">
        <v>25</v>
      </c>
      <c r="L17" s="65"/>
    </row>
    <row r="18" spans="2:19" ht="14.25" customHeight="1" x14ac:dyDescent="0.15">
      <c r="B18" s="30">
        <f t="shared" si="1"/>
        <v>8</v>
      </c>
      <c r="C18" s="32" t="s">
        <v>63</v>
      </c>
      <c r="D18" s="32" t="s">
        <v>17</v>
      </c>
      <c r="E18" s="37"/>
      <c r="F18" s="37" t="s">
        <v>153</v>
      </c>
      <c r="G18" s="37"/>
      <c r="H18" s="37"/>
      <c r="I18" s="37"/>
      <c r="J18" s="37"/>
      <c r="K18" s="64" t="s">
        <v>121</v>
      </c>
      <c r="L18" s="65"/>
    </row>
    <row r="19" spans="2:19" ht="14.25" customHeight="1" x14ac:dyDescent="0.15">
      <c r="B19" s="30">
        <f t="shared" si="1"/>
        <v>9</v>
      </c>
      <c r="C19" s="34"/>
      <c r="D19" s="34"/>
      <c r="E19" s="37"/>
      <c r="F19" s="37" t="s">
        <v>138</v>
      </c>
      <c r="G19" s="37"/>
      <c r="H19" s="37"/>
      <c r="I19" s="37"/>
      <c r="J19" s="37"/>
      <c r="K19" s="64" t="s">
        <v>121</v>
      </c>
      <c r="L19" s="65"/>
    </row>
    <row r="20" spans="2:19" ht="14.25" customHeight="1" x14ac:dyDescent="0.15">
      <c r="B20" s="30">
        <f t="shared" si="1"/>
        <v>10</v>
      </c>
      <c r="C20" s="34"/>
      <c r="D20" s="34"/>
      <c r="E20" s="37"/>
      <c r="F20" s="37" t="s">
        <v>213</v>
      </c>
      <c r="G20" s="37"/>
      <c r="H20" s="37"/>
      <c r="I20" s="37"/>
      <c r="J20" s="37"/>
      <c r="K20" s="64" t="s">
        <v>121</v>
      </c>
      <c r="L20" s="65"/>
    </row>
    <row r="21" spans="2:19" ht="14.25" customHeight="1" x14ac:dyDescent="0.15">
      <c r="B21" s="30">
        <f t="shared" si="1"/>
        <v>11</v>
      </c>
      <c r="C21" s="34"/>
      <c r="D21" s="34"/>
      <c r="E21" s="37"/>
      <c r="F21" s="37" t="s">
        <v>19</v>
      </c>
      <c r="G21" s="37"/>
      <c r="H21" s="37"/>
      <c r="I21" s="37"/>
      <c r="J21" s="37"/>
      <c r="K21" s="64"/>
      <c r="L21" s="65" t="s">
        <v>121</v>
      </c>
    </row>
    <row r="22" spans="2:19" ht="14.25" customHeight="1" x14ac:dyDescent="0.15">
      <c r="B22" s="30">
        <f t="shared" si="1"/>
        <v>12</v>
      </c>
      <c r="C22" s="34"/>
      <c r="D22" s="34"/>
      <c r="E22" s="37"/>
      <c r="F22" s="37" t="s">
        <v>83</v>
      </c>
      <c r="G22" s="37"/>
      <c r="H22" s="37"/>
      <c r="I22" s="37"/>
      <c r="J22" s="37"/>
      <c r="K22" s="64" t="s">
        <v>121</v>
      </c>
      <c r="L22" s="65" t="s">
        <v>121</v>
      </c>
    </row>
    <row r="23" spans="2:19" ht="14.25" customHeight="1" x14ac:dyDescent="0.15">
      <c r="B23" s="30">
        <f t="shared" si="1"/>
        <v>13</v>
      </c>
      <c r="C23" s="34"/>
      <c r="D23" s="34"/>
      <c r="E23" s="37"/>
      <c r="F23" s="37" t="s">
        <v>89</v>
      </c>
      <c r="G23" s="37"/>
      <c r="H23" s="37"/>
      <c r="I23" s="37"/>
      <c r="J23" s="37"/>
      <c r="K23" s="64">
        <v>75</v>
      </c>
      <c r="L23" s="65">
        <v>200</v>
      </c>
    </row>
    <row r="24" spans="2:19" ht="14.25" customHeight="1" x14ac:dyDescent="0.15">
      <c r="B24" s="30">
        <f t="shared" si="1"/>
        <v>14</v>
      </c>
      <c r="C24" s="34"/>
      <c r="D24" s="34"/>
      <c r="E24" s="37"/>
      <c r="F24" s="37" t="s">
        <v>64</v>
      </c>
      <c r="G24" s="37"/>
      <c r="H24" s="37"/>
      <c r="I24" s="37"/>
      <c r="J24" s="37"/>
      <c r="K24" s="64">
        <v>18000</v>
      </c>
      <c r="L24" s="65">
        <v>21250</v>
      </c>
    </row>
    <row r="25" spans="2:19" ht="14.25" customHeight="1" x14ac:dyDescent="0.15">
      <c r="B25" s="30">
        <f t="shared" si="1"/>
        <v>15</v>
      </c>
      <c r="C25" s="34"/>
      <c r="D25" s="34"/>
      <c r="E25" s="37"/>
      <c r="F25" s="37" t="s">
        <v>20</v>
      </c>
      <c r="G25" s="37"/>
      <c r="H25" s="37"/>
      <c r="I25" s="37"/>
      <c r="J25" s="37"/>
      <c r="K25" s="64">
        <v>6750</v>
      </c>
      <c r="L25" s="65">
        <v>3750</v>
      </c>
    </row>
    <row r="26" spans="2:19" ht="14.25" customHeight="1" x14ac:dyDescent="0.15">
      <c r="B26" s="30">
        <f t="shared" si="1"/>
        <v>16</v>
      </c>
      <c r="C26" s="34"/>
      <c r="D26" s="34"/>
      <c r="E26" s="37"/>
      <c r="F26" s="37" t="s">
        <v>21</v>
      </c>
      <c r="G26" s="37"/>
      <c r="H26" s="37"/>
      <c r="I26" s="37"/>
      <c r="J26" s="37"/>
      <c r="K26" s="64">
        <v>400</v>
      </c>
      <c r="L26" s="65">
        <v>375</v>
      </c>
    </row>
    <row r="27" spans="2:19" ht="14.25" customHeight="1" x14ac:dyDescent="0.15">
      <c r="B27" s="30">
        <f t="shared" si="1"/>
        <v>17</v>
      </c>
      <c r="C27" s="34"/>
      <c r="D27" s="34"/>
      <c r="E27" s="37"/>
      <c r="F27" s="37" t="s">
        <v>22</v>
      </c>
      <c r="G27" s="37"/>
      <c r="H27" s="37"/>
      <c r="I27" s="37"/>
      <c r="J27" s="37"/>
      <c r="K27" s="64"/>
      <c r="L27" s="65" t="s">
        <v>121</v>
      </c>
    </row>
    <row r="28" spans="2:19" ht="14.25" customHeight="1" x14ac:dyDescent="0.15">
      <c r="B28" s="30">
        <f t="shared" si="1"/>
        <v>18</v>
      </c>
      <c r="C28" s="32" t="s">
        <v>68</v>
      </c>
      <c r="D28" s="32" t="s">
        <v>65</v>
      </c>
      <c r="E28" s="37"/>
      <c r="F28" s="37" t="s">
        <v>126</v>
      </c>
      <c r="G28" s="37"/>
      <c r="H28" s="37"/>
      <c r="I28" s="37"/>
      <c r="J28" s="37"/>
      <c r="K28" s="64" t="s">
        <v>121</v>
      </c>
      <c r="L28" s="65"/>
    </row>
    <row r="29" spans="2:19" ht="14.25" customHeight="1" x14ac:dyDescent="0.15">
      <c r="B29" s="30">
        <f t="shared" si="1"/>
        <v>19</v>
      </c>
      <c r="C29" s="34"/>
      <c r="D29" s="34"/>
      <c r="E29" s="37"/>
      <c r="F29" s="37" t="s">
        <v>168</v>
      </c>
      <c r="G29" s="37"/>
      <c r="H29" s="37"/>
      <c r="I29" s="37"/>
      <c r="J29" s="37"/>
      <c r="K29" s="64" t="s">
        <v>121</v>
      </c>
      <c r="L29" s="65"/>
    </row>
    <row r="30" spans="2:19" ht="14.25" customHeight="1" x14ac:dyDescent="0.15">
      <c r="B30" s="30">
        <f t="shared" si="1"/>
        <v>20</v>
      </c>
      <c r="C30" s="32" t="s">
        <v>66</v>
      </c>
      <c r="D30" s="32" t="s">
        <v>27</v>
      </c>
      <c r="E30" s="37"/>
      <c r="F30" s="37" t="s">
        <v>169</v>
      </c>
      <c r="G30" s="37"/>
      <c r="H30" s="37"/>
      <c r="I30" s="37"/>
      <c r="J30" s="37"/>
      <c r="K30" s="64" t="s">
        <v>121</v>
      </c>
      <c r="L30" s="65"/>
    </row>
    <row r="31" spans="2:19" ht="14.25" customHeight="1" x14ac:dyDescent="0.15">
      <c r="B31" s="30">
        <f t="shared" si="1"/>
        <v>21</v>
      </c>
      <c r="C31" s="34"/>
      <c r="D31" s="34"/>
      <c r="E31" s="37"/>
      <c r="F31" s="37" t="s">
        <v>170</v>
      </c>
      <c r="G31" s="37"/>
      <c r="H31" s="37"/>
      <c r="I31" s="37"/>
      <c r="J31" s="37"/>
      <c r="K31" s="64"/>
      <c r="L31" s="65" t="s">
        <v>121</v>
      </c>
    </row>
    <row r="32" spans="2:19" ht="14.25" customHeight="1" x14ac:dyDescent="0.15">
      <c r="B32" s="30">
        <f t="shared" si="1"/>
        <v>22</v>
      </c>
      <c r="C32" s="34"/>
      <c r="D32" s="34"/>
      <c r="E32" s="37"/>
      <c r="F32" s="37" t="s">
        <v>185</v>
      </c>
      <c r="G32" s="37"/>
      <c r="H32" s="37"/>
      <c r="I32" s="37"/>
      <c r="J32" s="37"/>
      <c r="K32" s="64" t="s">
        <v>121</v>
      </c>
      <c r="L32" s="65"/>
      <c r="R32">
        <f>COUNTA(K11:K32)</f>
        <v>18</v>
      </c>
      <c r="S32">
        <f>COUNTA(L11:L32)</f>
        <v>12</v>
      </c>
    </row>
    <row r="33" spans="2:12" ht="14.25" customHeight="1" x14ac:dyDescent="0.15">
      <c r="B33" s="30">
        <f t="shared" si="1"/>
        <v>23</v>
      </c>
      <c r="C33" s="34"/>
      <c r="D33" s="34"/>
      <c r="E33" s="37"/>
      <c r="F33" s="37" t="s">
        <v>220</v>
      </c>
      <c r="G33" s="37"/>
      <c r="H33" s="37"/>
      <c r="I33" s="37"/>
      <c r="J33" s="37"/>
      <c r="K33" s="64" t="s">
        <v>121</v>
      </c>
      <c r="L33" s="65"/>
    </row>
    <row r="34" spans="2:12" ht="14.25" customHeight="1" x14ac:dyDescent="0.15">
      <c r="B34" s="30">
        <f t="shared" si="1"/>
        <v>24</v>
      </c>
      <c r="C34" s="34"/>
      <c r="D34" s="34"/>
      <c r="E34" s="37"/>
      <c r="F34" s="37" t="s">
        <v>233</v>
      </c>
      <c r="G34" s="37"/>
      <c r="H34" s="37"/>
      <c r="I34" s="37"/>
      <c r="J34" s="37"/>
      <c r="K34" s="64"/>
      <c r="L34" s="65" t="s">
        <v>121</v>
      </c>
    </row>
    <row r="35" spans="2:12" ht="14.25" customHeight="1" x14ac:dyDescent="0.15">
      <c r="B35" s="30">
        <f t="shared" si="1"/>
        <v>25</v>
      </c>
      <c r="C35" s="34"/>
      <c r="D35" s="34"/>
      <c r="E35" s="37"/>
      <c r="F35" s="37" t="s">
        <v>90</v>
      </c>
      <c r="G35" s="37"/>
      <c r="H35" s="37"/>
      <c r="I35" s="37"/>
      <c r="J35" s="37"/>
      <c r="K35" s="64" t="s">
        <v>121</v>
      </c>
      <c r="L35" s="65" t="s">
        <v>121</v>
      </c>
    </row>
    <row r="36" spans="2:12" ht="14.25" customHeight="1" x14ac:dyDescent="0.15">
      <c r="B36" s="30">
        <f t="shared" si="1"/>
        <v>26</v>
      </c>
      <c r="C36" s="34"/>
      <c r="D36" s="34"/>
      <c r="E36" s="37"/>
      <c r="F36" s="37" t="s">
        <v>160</v>
      </c>
      <c r="G36" s="37"/>
      <c r="H36" s="37"/>
      <c r="I36" s="37"/>
      <c r="J36" s="37"/>
      <c r="K36" s="64"/>
      <c r="L36" s="65" t="s">
        <v>121</v>
      </c>
    </row>
    <row r="37" spans="2:12" ht="14.25" customHeight="1" x14ac:dyDescent="0.15">
      <c r="B37" s="30">
        <f t="shared" si="1"/>
        <v>27</v>
      </c>
      <c r="C37" s="34"/>
      <c r="D37" s="34"/>
      <c r="E37" s="37"/>
      <c r="F37" s="37" t="s">
        <v>161</v>
      </c>
      <c r="G37" s="37"/>
      <c r="H37" s="37"/>
      <c r="I37" s="37"/>
      <c r="J37" s="37"/>
      <c r="K37" s="64"/>
      <c r="L37" s="65">
        <v>8</v>
      </c>
    </row>
    <row r="38" spans="2:12" ht="14.25" customHeight="1" x14ac:dyDescent="0.15">
      <c r="B38" s="30">
        <f t="shared" si="1"/>
        <v>28</v>
      </c>
      <c r="C38" s="34"/>
      <c r="D38" s="34"/>
      <c r="E38" s="37"/>
      <c r="F38" s="37" t="s">
        <v>110</v>
      </c>
      <c r="G38" s="37"/>
      <c r="H38" s="37"/>
      <c r="I38" s="37"/>
      <c r="J38" s="37"/>
      <c r="K38" s="64" t="s">
        <v>121</v>
      </c>
      <c r="L38" s="65">
        <v>850</v>
      </c>
    </row>
    <row r="39" spans="2:12" ht="14.25" customHeight="1" x14ac:dyDescent="0.15">
      <c r="B39" s="30">
        <f t="shared" si="1"/>
        <v>29</v>
      </c>
      <c r="C39" s="34"/>
      <c r="D39" s="34"/>
      <c r="E39" s="37"/>
      <c r="F39" s="37" t="s">
        <v>31</v>
      </c>
      <c r="G39" s="37"/>
      <c r="H39" s="37"/>
      <c r="I39" s="37"/>
      <c r="J39" s="37"/>
      <c r="K39" s="64">
        <v>75</v>
      </c>
      <c r="L39" s="65">
        <v>200</v>
      </c>
    </row>
    <row r="40" spans="2:12" ht="14.25" customHeight="1" x14ac:dyDescent="0.15">
      <c r="B40" s="30">
        <f t="shared" si="1"/>
        <v>30</v>
      </c>
      <c r="C40" s="32" t="s">
        <v>143</v>
      </c>
      <c r="D40" s="32" t="s">
        <v>144</v>
      </c>
      <c r="E40" s="37"/>
      <c r="F40" s="37" t="s">
        <v>164</v>
      </c>
      <c r="G40" s="37"/>
      <c r="H40" s="37"/>
      <c r="I40" s="37"/>
      <c r="J40" s="37"/>
      <c r="K40" s="64"/>
      <c r="L40" s="65">
        <v>2</v>
      </c>
    </row>
    <row r="41" spans="2:12" ht="14.25" customHeight="1" x14ac:dyDescent="0.15">
      <c r="B41" s="30">
        <f t="shared" si="1"/>
        <v>31</v>
      </c>
      <c r="C41" s="32" t="s">
        <v>32</v>
      </c>
      <c r="D41" s="32" t="s">
        <v>85</v>
      </c>
      <c r="E41" s="37"/>
      <c r="F41" s="37" t="s">
        <v>84</v>
      </c>
      <c r="G41" s="37"/>
      <c r="H41" s="37"/>
      <c r="I41" s="37"/>
      <c r="J41" s="37"/>
      <c r="K41" s="64"/>
      <c r="L41" s="65">
        <v>2</v>
      </c>
    </row>
    <row r="42" spans="2:12" ht="14.25" customHeight="1" x14ac:dyDescent="0.15">
      <c r="B42" s="30">
        <f t="shared" si="1"/>
        <v>32</v>
      </c>
      <c r="C42" s="34"/>
      <c r="D42" s="32" t="s">
        <v>33</v>
      </c>
      <c r="E42" s="37"/>
      <c r="F42" s="37" t="s">
        <v>165</v>
      </c>
      <c r="G42" s="37"/>
      <c r="H42" s="37"/>
      <c r="I42" s="37"/>
      <c r="J42" s="37"/>
      <c r="K42" s="64" t="s">
        <v>121</v>
      </c>
      <c r="L42" s="65">
        <v>7</v>
      </c>
    </row>
    <row r="43" spans="2:12" ht="14.25" customHeight="1" x14ac:dyDescent="0.15">
      <c r="B43" s="30">
        <f t="shared" si="1"/>
        <v>33</v>
      </c>
      <c r="C43" s="34"/>
      <c r="D43" s="35"/>
      <c r="E43" s="37"/>
      <c r="F43" s="37" t="s">
        <v>34</v>
      </c>
      <c r="G43" s="37"/>
      <c r="H43" s="37"/>
      <c r="I43" s="37"/>
      <c r="J43" s="37"/>
      <c r="K43" s="64" t="s">
        <v>121</v>
      </c>
      <c r="L43" s="65">
        <v>100</v>
      </c>
    </row>
    <row r="44" spans="2:12" ht="14.25" customHeight="1" x14ac:dyDescent="0.15">
      <c r="B44" s="30">
        <f t="shared" si="1"/>
        <v>34</v>
      </c>
      <c r="C44" s="35"/>
      <c r="D44" s="39" t="s">
        <v>35</v>
      </c>
      <c r="E44" s="37"/>
      <c r="F44" s="37" t="s">
        <v>36</v>
      </c>
      <c r="G44" s="37"/>
      <c r="H44" s="37"/>
      <c r="I44" s="37"/>
      <c r="J44" s="37"/>
      <c r="K44" s="64"/>
      <c r="L44" s="65" t="s">
        <v>121</v>
      </c>
    </row>
    <row r="45" spans="2:12" ht="14.25" customHeight="1" x14ac:dyDescent="0.15">
      <c r="B45" s="30">
        <f t="shared" si="1"/>
        <v>35</v>
      </c>
      <c r="C45" s="121" t="s">
        <v>38</v>
      </c>
      <c r="D45" s="122"/>
      <c r="E45" s="37"/>
      <c r="F45" s="37" t="s">
        <v>39</v>
      </c>
      <c r="G45" s="37"/>
      <c r="H45" s="37"/>
      <c r="I45" s="37"/>
      <c r="J45" s="37"/>
      <c r="K45" s="64">
        <v>50</v>
      </c>
      <c r="L45" s="65" t="s">
        <v>121</v>
      </c>
    </row>
    <row r="46" spans="2:12" ht="14.25" customHeight="1" thickBot="1" x14ac:dyDescent="0.2">
      <c r="B46" s="30">
        <f t="shared" si="1"/>
        <v>36</v>
      </c>
      <c r="C46" s="33"/>
      <c r="D46" s="36"/>
      <c r="E46" s="37"/>
      <c r="F46" s="37" t="s">
        <v>74</v>
      </c>
      <c r="G46" s="37"/>
      <c r="H46" s="37"/>
      <c r="I46" s="37"/>
      <c r="J46" s="37"/>
      <c r="K46" s="64">
        <v>75</v>
      </c>
      <c r="L46" s="69">
        <v>15</v>
      </c>
    </row>
    <row r="47" spans="2:12" ht="19.899999999999999" customHeight="1" thickTop="1" x14ac:dyDescent="0.15">
      <c r="B47" s="123" t="s">
        <v>79</v>
      </c>
      <c r="C47" s="124"/>
      <c r="D47" s="124"/>
      <c r="E47" s="124"/>
      <c r="F47" s="124"/>
      <c r="G47" s="124"/>
      <c r="H47" s="124"/>
      <c r="I47" s="124"/>
      <c r="J47" s="29"/>
      <c r="K47" s="76">
        <f>SUM(K48:K56)</f>
        <v>26050</v>
      </c>
      <c r="L47" s="93">
        <f>SUM(L48:L56)</f>
        <v>27159</v>
      </c>
    </row>
    <row r="48" spans="2:12" ht="13.9" customHeight="1" x14ac:dyDescent="0.15">
      <c r="B48" s="125" t="s">
        <v>42</v>
      </c>
      <c r="C48" s="126"/>
      <c r="D48" s="127"/>
      <c r="E48" s="41"/>
      <c r="F48" s="15"/>
      <c r="G48" s="116" t="s">
        <v>13</v>
      </c>
      <c r="H48" s="116"/>
      <c r="I48" s="15"/>
      <c r="J48" s="16"/>
      <c r="K48" s="38">
        <f>SUM(R$11:R$14)</f>
        <v>100</v>
      </c>
      <c r="L48" s="94">
        <f>SUM(S$11:S$14)</f>
        <v>150</v>
      </c>
    </row>
    <row r="49" spans="2:19" ht="13.9" customHeight="1" x14ac:dyDescent="0.15">
      <c r="B49" s="17"/>
      <c r="C49" s="18"/>
      <c r="D49" s="19"/>
      <c r="E49" s="20"/>
      <c r="F49" s="37"/>
      <c r="G49" s="116" t="s">
        <v>67</v>
      </c>
      <c r="H49" s="116"/>
      <c r="I49" s="110"/>
      <c r="J49" s="42"/>
      <c r="K49" s="38">
        <f>SUM(K$15)</f>
        <v>500</v>
      </c>
      <c r="L49" s="94">
        <f>SUM(L$15)</f>
        <v>250</v>
      </c>
    </row>
    <row r="50" spans="2:19" ht="13.9" customHeight="1" x14ac:dyDescent="0.15">
      <c r="B50" s="17"/>
      <c r="C50" s="18"/>
      <c r="D50" s="19"/>
      <c r="E50" s="20"/>
      <c r="F50" s="37"/>
      <c r="G50" s="116" t="s">
        <v>26</v>
      </c>
      <c r="H50" s="116"/>
      <c r="I50" s="15"/>
      <c r="J50" s="16"/>
      <c r="K50" s="38">
        <f>SUM(K$16:K$17)</f>
        <v>25</v>
      </c>
      <c r="L50" s="94">
        <f>SUM(L$16:L$17)</f>
        <v>0</v>
      </c>
    </row>
    <row r="51" spans="2:19" ht="13.9" customHeight="1" x14ac:dyDescent="0.15">
      <c r="B51" s="17"/>
      <c r="C51" s="18"/>
      <c r="D51" s="19"/>
      <c r="E51" s="20"/>
      <c r="F51" s="37"/>
      <c r="G51" s="116" t="s">
        <v>16</v>
      </c>
      <c r="H51" s="116"/>
      <c r="I51" s="15"/>
      <c r="J51" s="16"/>
      <c r="K51" s="38">
        <v>0</v>
      </c>
      <c r="L51" s="94">
        <v>0</v>
      </c>
    </row>
    <row r="52" spans="2:19" ht="13.9" customHeight="1" x14ac:dyDescent="0.15">
      <c r="B52" s="17"/>
      <c r="C52" s="18"/>
      <c r="D52" s="19"/>
      <c r="E52" s="20"/>
      <c r="F52" s="37"/>
      <c r="G52" s="116" t="s">
        <v>17</v>
      </c>
      <c r="H52" s="116"/>
      <c r="I52" s="15"/>
      <c r="J52" s="16"/>
      <c r="K52" s="38">
        <f>SUM(K$18:K$27)</f>
        <v>25225</v>
      </c>
      <c r="L52" s="94">
        <f>SUM(L$18:L$27)</f>
        <v>25575</v>
      </c>
    </row>
    <row r="53" spans="2:19" ht="13.9" customHeight="1" x14ac:dyDescent="0.15">
      <c r="B53" s="17"/>
      <c r="C53" s="18"/>
      <c r="D53" s="19"/>
      <c r="E53" s="20"/>
      <c r="F53" s="37"/>
      <c r="G53" s="116" t="s">
        <v>65</v>
      </c>
      <c r="H53" s="116"/>
      <c r="I53" s="15"/>
      <c r="J53" s="16"/>
      <c r="K53" s="38">
        <f>SUM(K$28:K$29)</f>
        <v>0</v>
      </c>
      <c r="L53" s="94">
        <f>SUM(L$28:L$29)</f>
        <v>0</v>
      </c>
    </row>
    <row r="54" spans="2:19" ht="13.9" customHeight="1" x14ac:dyDescent="0.15">
      <c r="B54" s="17"/>
      <c r="C54" s="18"/>
      <c r="D54" s="19"/>
      <c r="E54" s="20"/>
      <c r="F54" s="37"/>
      <c r="G54" s="116" t="s">
        <v>27</v>
      </c>
      <c r="H54" s="116"/>
      <c r="I54" s="15"/>
      <c r="J54" s="16"/>
      <c r="K54" s="38">
        <f>SUM(K$30:K$39)</f>
        <v>75</v>
      </c>
      <c r="L54" s="94">
        <f>SUM(L$30:L$39)</f>
        <v>1058</v>
      </c>
    </row>
    <row r="55" spans="2:19" ht="13.9" customHeight="1" x14ac:dyDescent="0.15">
      <c r="B55" s="17"/>
      <c r="C55" s="18"/>
      <c r="D55" s="19"/>
      <c r="E55" s="20"/>
      <c r="F55" s="37"/>
      <c r="G55" s="116" t="s">
        <v>73</v>
      </c>
      <c r="H55" s="116"/>
      <c r="I55" s="15"/>
      <c r="J55" s="16"/>
      <c r="K55" s="38">
        <f>SUM(K$45:K$45)</f>
        <v>50</v>
      </c>
      <c r="L55" s="94">
        <f>SUM(L$45:L$45)</f>
        <v>0</v>
      </c>
      <c r="R55">
        <f>COUNTA(K$11:K$46)</f>
        <v>26</v>
      </c>
      <c r="S55">
        <f>COUNTA(L$11:L$46)</f>
        <v>25</v>
      </c>
    </row>
    <row r="56" spans="2:19" ht="13.9" customHeight="1" thickBot="1" x14ac:dyDescent="0.2">
      <c r="B56" s="21"/>
      <c r="C56" s="22"/>
      <c r="D56" s="23"/>
      <c r="E56" s="43"/>
      <c r="F56" s="10"/>
      <c r="G56" s="117" t="s">
        <v>41</v>
      </c>
      <c r="H56" s="117"/>
      <c r="I56" s="44"/>
      <c r="J56" s="45"/>
      <c r="K56" s="40">
        <f>SUM(K$40:K$44,K$46)</f>
        <v>75</v>
      </c>
      <c r="L56" s="95">
        <f>SUM(L$40:L$44,L$46)</f>
        <v>126</v>
      </c>
      <c r="R56">
        <f>SUM(R$11:R$14,K$15:K$46)</f>
        <v>26050</v>
      </c>
      <c r="S56">
        <f>SUM(S$11:S$14,L$15:L$46)</f>
        <v>27159</v>
      </c>
    </row>
    <row r="57" spans="2:19" ht="18" customHeight="1" thickTop="1" x14ac:dyDescent="0.15">
      <c r="B57" s="128" t="s">
        <v>43</v>
      </c>
      <c r="C57" s="129"/>
      <c r="D57" s="130"/>
      <c r="E57" s="51"/>
      <c r="F57" s="111"/>
      <c r="G57" s="131" t="s">
        <v>44</v>
      </c>
      <c r="H57" s="131"/>
      <c r="I57" s="111"/>
      <c r="J57" s="112"/>
      <c r="K57" s="77" t="s">
        <v>45</v>
      </c>
      <c r="L57" s="82"/>
    </row>
    <row r="58" spans="2:19" ht="18" customHeight="1" x14ac:dyDescent="0.15">
      <c r="B58" s="48"/>
      <c r="C58" s="49"/>
      <c r="D58" s="49"/>
      <c r="E58" s="46"/>
      <c r="F58" s="47"/>
      <c r="G58" s="31"/>
      <c r="H58" s="31"/>
      <c r="I58" s="47"/>
      <c r="J58" s="50"/>
      <c r="K58" s="78" t="s">
        <v>46</v>
      </c>
      <c r="L58" s="83"/>
    </row>
    <row r="59" spans="2:19" ht="18" customHeight="1" x14ac:dyDescent="0.15">
      <c r="B59" s="17"/>
      <c r="C59" s="18"/>
      <c r="D59" s="18"/>
      <c r="E59" s="52"/>
      <c r="F59" s="7"/>
      <c r="G59" s="132" t="s">
        <v>47</v>
      </c>
      <c r="H59" s="132"/>
      <c r="I59" s="108"/>
      <c r="J59" s="109"/>
      <c r="K59" s="79" t="s">
        <v>48</v>
      </c>
      <c r="L59" s="84"/>
    </row>
    <row r="60" spans="2:19" ht="18" customHeight="1" x14ac:dyDescent="0.15">
      <c r="B60" s="17"/>
      <c r="C60" s="18"/>
      <c r="D60" s="18"/>
      <c r="E60" s="53"/>
      <c r="F60" s="18"/>
      <c r="G60" s="54"/>
      <c r="H60" s="54"/>
      <c r="I60" s="49"/>
      <c r="J60" s="55"/>
      <c r="K60" s="80" t="s">
        <v>71</v>
      </c>
      <c r="L60" s="85"/>
    </row>
    <row r="61" spans="2:19" ht="18" customHeight="1" x14ac:dyDescent="0.15">
      <c r="B61" s="17"/>
      <c r="C61" s="18"/>
      <c r="D61" s="18"/>
      <c r="E61" s="53"/>
      <c r="F61" s="18"/>
      <c r="G61" s="54"/>
      <c r="H61" s="54"/>
      <c r="I61" s="49"/>
      <c r="J61" s="55"/>
      <c r="K61" s="80" t="s">
        <v>72</v>
      </c>
      <c r="L61" s="85"/>
    </row>
    <row r="62" spans="2:19" ht="18" customHeight="1" x14ac:dyDescent="0.15">
      <c r="B62" s="17"/>
      <c r="C62" s="18"/>
      <c r="D62" s="18"/>
      <c r="E62" s="52"/>
      <c r="F62" s="7"/>
      <c r="G62" s="132" t="s">
        <v>49</v>
      </c>
      <c r="H62" s="132"/>
      <c r="I62" s="108"/>
      <c r="J62" s="109"/>
      <c r="K62" s="79" t="s">
        <v>75</v>
      </c>
      <c r="L62" s="84"/>
    </row>
    <row r="63" spans="2:19" ht="18" customHeight="1" x14ac:dyDescent="0.15">
      <c r="B63" s="17"/>
      <c r="C63" s="18"/>
      <c r="D63" s="18"/>
      <c r="E63" s="53"/>
      <c r="F63" s="18"/>
      <c r="G63" s="54"/>
      <c r="H63" s="54"/>
      <c r="I63" s="49"/>
      <c r="J63" s="55"/>
      <c r="K63" s="80" t="s">
        <v>76</v>
      </c>
      <c r="L63" s="85"/>
    </row>
    <row r="64" spans="2:19" ht="18" customHeight="1" x14ac:dyDescent="0.15">
      <c r="B64" s="17"/>
      <c r="C64" s="18"/>
      <c r="D64" s="18"/>
      <c r="E64" s="53"/>
      <c r="F64" s="18"/>
      <c r="G64" s="54"/>
      <c r="H64" s="54"/>
      <c r="I64" s="49"/>
      <c r="J64" s="55"/>
      <c r="K64" s="80" t="s">
        <v>77</v>
      </c>
      <c r="L64" s="85"/>
    </row>
    <row r="65" spans="2:12" ht="18" customHeight="1" x14ac:dyDescent="0.15">
      <c r="B65" s="17"/>
      <c r="C65" s="18"/>
      <c r="D65" s="18"/>
      <c r="E65" s="12"/>
      <c r="F65" s="13"/>
      <c r="G65" s="31"/>
      <c r="H65" s="31"/>
      <c r="I65" s="47"/>
      <c r="J65" s="50"/>
      <c r="K65" s="80" t="s">
        <v>78</v>
      </c>
      <c r="L65" s="83"/>
    </row>
    <row r="66" spans="2:12" ht="18" customHeight="1" x14ac:dyDescent="0.15">
      <c r="B66" s="24"/>
      <c r="C66" s="13"/>
      <c r="D66" s="13"/>
      <c r="E66" s="20"/>
      <c r="F66" s="37"/>
      <c r="G66" s="116" t="s">
        <v>50</v>
      </c>
      <c r="H66" s="116"/>
      <c r="I66" s="15"/>
      <c r="J66" s="16"/>
      <c r="K66" s="70" t="s">
        <v>129</v>
      </c>
      <c r="L66" s="86"/>
    </row>
    <row r="67" spans="2:12" ht="18" customHeight="1" x14ac:dyDescent="0.15">
      <c r="B67" s="125" t="s">
        <v>51</v>
      </c>
      <c r="C67" s="126"/>
      <c r="D67" s="126"/>
      <c r="E67" s="7"/>
      <c r="F67" s="7"/>
      <c r="G67" s="7"/>
      <c r="H67" s="7"/>
      <c r="I67" s="7"/>
      <c r="J67" s="7"/>
      <c r="K67" s="7"/>
      <c r="L67" s="96"/>
    </row>
    <row r="68" spans="2:12" ht="14.1" customHeight="1" x14ac:dyDescent="0.15">
      <c r="B68" s="56"/>
      <c r="C68" s="57" t="s">
        <v>52</v>
      </c>
      <c r="D68" s="58"/>
      <c r="E68" s="57"/>
      <c r="F68" s="57"/>
      <c r="G68" s="57"/>
      <c r="H68" s="57"/>
      <c r="I68" s="57"/>
      <c r="J68" s="57"/>
      <c r="K68" s="57"/>
      <c r="L68" s="87"/>
    </row>
    <row r="69" spans="2:12" ht="14.1" customHeight="1" x14ac:dyDescent="0.15">
      <c r="B69" s="56"/>
      <c r="C69" s="57" t="s">
        <v>53</v>
      </c>
      <c r="D69" s="58"/>
      <c r="E69" s="57"/>
      <c r="F69" s="57"/>
      <c r="G69" s="57"/>
      <c r="H69" s="57"/>
      <c r="I69" s="57"/>
      <c r="J69" s="57"/>
      <c r="K69" s="57"/>
      <c r="L69" s="87"/>
    </row>
    <row r="70" spans="2:12" ht="14.1" customHeight="1" x14ac:dyDescent="0.15">
      <c r="B70" s="56"/>
      <c r="C70" s="57" t="s">
        <v>54</v>
      </c>
      <c r="D70" s="58"/>
      <c r="E70" s="57"/>
      <c r="F70" s="57"/>
      <c r="G70" s="57"/>
      <c r="H70" s="57"/>
      <c r="I70" s="57"/>
      <c r="J70" s="57"/>
      <c r="K70" s="57"/>
      <c r="L70" s="87"/>
    </row>
    <row r="71" spans="2:12" ht="14.1" customHeight="1" x14ac:dyDescent="0.15">
      <c r="B71" s="56"/>
      <c r="C71" s="57" t="s">
        <v>99</v>
      </c>
      <c r="D71" s="58"/>
      <c r="E71" s="57"/>
      <c r="F71" s="57"/>
      <c r="G71" s="57"/>
      <c r="H71" s="57"/>
      <c r="I71" s="57"/>
      <c r="J71" s="57"/>
      <c r="K71" s="57"/>
      <c r="L71" s="87"/>
    </row>
    <row r="72" spans="2:12" ht="14.1" customHeight="1" x14ac:dyDescent="0.15">
      <c r="B72" s="56"/>
      <c r="C72" s="57" t="s">
        <v>97</v>
      </c>
      <c r="D72" s="58"/>
      <c r="E72" s="57"/>
      <c r="F72" s="57"/>
      <c r="G72" s="57"/>
      <c r="H72" s="57"/>
      <c r="I72" s="57"/>
      <c r="J72" s="57"/>
      <c r="K72" s="57"/>
      <c r="L72" s="87"/>
    </row>
    <row r="73" spans="2:12" ht="14.1" customHeight="1" x14ac:dyDescent="0.15">
      <c r="B73" s="59"/>
      <c r="C73" s="57" t="s">
        <v>100</v>
      </c>
      <c r="D73" s="57"/>
      <c r="E73" s="57"/>
      <c r="F73" s="57"/>
      <c r="G73" s="57"/>
      <c r="H73" s="57"/>
      <c r="I73" s="57"/>
      <c r="J73" s="57"/>
      <c r="K73" s="57"/>
      <c r="L73" s="87"/>
    </row>
    <row r="74" spans="2:12" ht="14.1" customHeight="1" x14ac:dyDescent="0.15">
      <c r="B74" s="59"/>
      <c r="C74" s="57" t="s">
        <v>101</v>
      </c>
      <c r="D74" s="57"/>
      <c r="E74" s="57"/>
      <c r="F74" s="57"/>
      <c r="G74" s="57"/>
      <c r="H74" s="57"/>
      <c r="I74" s="57"/>
      <c r="J74" s="57"/>
      <c r="K74" s="57"/>
      <c r="L74" s="87"/>
    </row>
    <row r="75" spans="2:12" ht="14.1" customHeight="1" x14ac:dyDescent="0.15">
      <c r="B75" s="59"/>
      <c r="C75" s="57" t="s">
        <v>86</v>
      </c>
      <c r="D75" s="57"/>
      <c r="E75" s="57"/>
      <c r="F75" s="57"/>
      <c r="G75" s="57"/>
      <c r="H75" s="57"/>
      <c r="I75" s="57"/>
      <c r="J75" s="57"/>
      <c r="K75" s="57"/>
      <c r="L75" s="87"/>
    </row>
    <row r="76" spans="2:12" ht="14.1" customHeight="1" x14ac:dyDescent="0.15">
      <c r="B76" s="59"/>
      <c r="C76" s="57" t="s">
        <v>87</v>
      </c>
      <c r="D76" s="57"/>
      <c r="E76" s="57"/>
      <c r="F76" s="57"/>
      <c r="G76" s="57"/>
      <c r="H76" s="57"/>
      <c r="I76" s="57"/>
      <c r="J76" s="57"/>
      <c r="K76" s="57"/>
      <c r="L76" s="87"/>
    </row>
    <row r="77" spans="2:12" ht="14.1" customHeight="1" x14ac:dyDescent="0.15">
      <c r="B77" s="59"/>
      <c r="C77" s="57" t="s">
        <v>94</v>
      </c>
      <c r="D77" s="57"/>
      <c r="E77" s="57"/>
      <c r="F77" s="57"/>
      <c r="G77" s="57"/>
      <c r="H77" s="57"/>
      <c r="I77" s="57"/>
      <c r="J77" s="57"/>
      <c r="K77" s="57"/>
      <c r="L77" s="87"/>
    </row>
    <row r="78" spans="2:12" ht="14.1" customHeight="1" x14ac:dyDescent="0.15">
      <c r="B78" s="59"/>
      <c r="C78" s="57" t="s">
        <v>102</v>
      </c>
      <c r="D78" s="57"/>
      <c r="E78" s="57"/>
      <c r="F78" s="57"/>
      <c r="G78" s="57"/>
      <c r="H78" s="57"/>
      <c r="I78" s="57"/>
      <c r="J78" s="57"/>
      <c r="K78" s="57"/>
      <c r="L78" s="87"/>
    </row>
    <row r="79" spans="2:12" ht="14.1" customHeight="1" x14ac:dyDescent="0.15">
      <c r="B79" s="59"/>
      <c r="C79" s="57" t="s">
        <v>103</v>
      </c>
      <c r="D79" s="57"/>
      <c r="E79" s="57"/>
      <c r="F79" s="57"/>
      <c r="G79" s="57"/>
      <c r="H79" s="57"/>
      <c r="I79" s="57"/>
      <c r="J79" s="57"/>
      <c r="K79" s="57"/>
      <c r="L79" s="87"/>
    </row>
    <row r="80" spans="2:12" ht="14.1" customHeight="1" x14ac:dyDescent="0.15">
      <c r="B80" s="59"/>
      <c r="C80" s="57" t="s">
        <v>104</v>
      </c>
      <c r="D80" s="57"/>
      <c r="E80" s="57"/>
      <c r="F80" s="57"/>
      <c r="G80" s="57"/>
      <c r="H80" s="57"/>
      <c r="I80" s="57"/>
      <c r="J80" s="57"/>
      <c r="K80" s="57"/>
      <c r="L80" s="87"/>
    </row>
    <row r="81" spans="2:14" ht="18" customHeight="1" x14ac:dyDescent="0.15">
      <c r="B81" s="59"/>
      <c r="C81" s="57" t="s">
        <v>88</v>
      </c>
      <c r="D81" s="57"/>
      <c r="E81" s="57"/>
      <c r="F81" s="57"/>
      <c r="G81" s="57"/>
      <c r="H81" s="57"/>
      <c r="I81" s="57"/>
      <c r="J81" s="57"/>
      <c r="K81" s="57"/>
      <c r="L81" s="57"/>
      <c r="M81" s="97"/>
    </row>
    <row r="82" spans="2:14" x14ac:dyDescent="0.15">
      <c r="B82" s="59"/>
      <c r="C82" s="57" t="s">
        <v>95</v>
      </c>
      <c r="D82" s="57"/>
      <c r="E82" s="57"/>
      <c r="F82" s="57"/>
      <c r="G82" s="57"/>
      <c r="H82" s="57"/>
      <c r="I82" s="57"/>
      <c r="J82" s="57"/>
      <c r="K82" s="57"/>
      <c r="L82" s="57"/>
      <c r="M82" s="97"/>
    </row>
    <row r="83" spans="2:14" x14ac:dyDescent="0.15">
      <c r="B83" s="59"/>
      <c r="C83" s="57" t="s">
        <v>96</v>
      </c>
      <c r="D83" s="57"/>
      <c r="E83" s="57"/>
      <c r="F83" s="57"/>
      <c r="G83" s="57"/>
      <c r="H83" s="57"/>
      <c r="I83" s="57"/>
      <c r="J83" s="57"/>
      <c r="K83" s="57"/>
      <c r="L83" s="57"/>
      <c r="M83" s="97"/>
    </row>
    <row r="84" spans="2:14" x14ac:dyDescent="0.15">
      <c r="B84" s="59"/>
      <c r="C84" s="57" t="s">
        <v>105</v>
      </c>
      <c r="D84" s="57"/>
      <c r="E84" s="57"/>
      <c r="F84" s="57"/>
      <c r="G84" s="57"/>
      <c r="H84" s="57"/>
      <c r="I84" s="57"/>
      <c r="J84" s="57"/>
      <c r="K84" s="57"/>
      <c r="L84" s="57"/>
      <c r="M84" s="97"/>
    </row>
    <row r="85" spans="2:14" ht="14.1" customHeight="1" x14ac:dyDescent="0.15">
      <c r="B85" s="59"/>
      <c r="C85" s="57" t="s">
        <v>98</v>
      </c>
      <c r="D85" s="57"/>
      <c r="E85" s="57"/>
      <c r="F85" s="57"/>
      <c r="G85" s="57"/>
      <c r="H85" s="57"/>
      <c r="I85" s="57"/>
      <c r="J85" s="57"/>
      <c r="K85" s="57"/>
      <c r="L85" s="57"/>
      <c r="M85" s="59"/>
      <c r="N85" s="102"/>
    </row>
    <row r="86" spans="2:14" ht="14.1" customHeight="1" x14ac:dyDescent="0.15">
      <c r="B86" s="59"/>
      <c r="C86" s="57" t="s">
        <v>119</v>
      </c>
      <c r="D86" s="57"/>
      <c r="E86" s="57"/>
      <c r="F86" s="57"/>
      <c r="G86" s="57"/>
      <c r="H86" s="57"/>
      <c r="I86" s="57"/>
      <c r="J86" s="57"/>
      <c r="K86" s="57"/>
      <c r="L86" s="57"/>
      <c r="M86" s="59"/>
      <c r="N86" s="57"/>
    </row>
    <row r="87" spans="2:14" x14ac:dyDescent="0.15">
      <c r="B87" s="59"/>
      <c r="C87" s="57" t="s">
        <v>106</v>
      </c>
      <c r="D87" s="57"/>
      <c r="E87" s="57"/>
      <c r="F87" s="57"/>
      <c r="G87" s="57"/>
      <c r="H87" s="57"/>
      <c r="I87" s="57"/>
      <c r="J87" s="57"/>
      <c r="K87" s="57"/>
      <c r="L87" s="57"/>
      <c r="M87" s="97"/>
    </row>
    <row r="88" spans="2:14" x14ac:dyDescent="0.15">
      <c r="B88" s="59"/>
      <c r="C88" s="57" t="s">
        <v>69</v>
      </c>
      <c r="D88" s="57"/>
      <c r="E88" s="57"/>
      <c r="F88" s="57"/>
      <c r="G88" s="57"/>
      <c r="H88" s="57"/>
      <c r="I88" s="57"/>
      <c r="J88" s="57"/>
      <c r="K88" s="57"/>
      <c r="L88" s="57"/>
      <c r="M88" s="97"/>
    </row>
    <row r="89" spans="2:14" x14ac:dyDescent="0.15">
      <c r="B89" s="97"/>
      <c r="C89" s="57" t="s">
        <v>55</v>
      </c>
      <c r="M89" s="97"/>
    </row>
    <row r="90" spans="2:14" x14ac:dyDescent="0.15">
      <c r="B90" s="97"/>
      <c r="C90" s="57" t="s">
        <v>107</v>
      </c>
      <c r="M90" s="97"/>
      <c r="N90" s="98"/>
    </row>
    <row r="91" spans="2:14" x14ac:dyDescent="0.15">
      <c r="B91" s="97"/>
      <c r="C91" s="57" t="s">
        <v>115</v>
      </c>
      <c r="M91" s="97"/>
    </row>
    <row r="92" spans="2:14" ht="14.25" thickBot="1" x14ac:dyDescent="0.2">
      <c r="B92" s="99"/>
      <c r="C92" s="81" t="s">
        <v>108</v>
      </c>
      <c r="D92" s="100"/>
      <c r="E92" s="100"/>
      <c r="F92" s="100"/>
      <c r="G92" s="100"/>
      <c r="H92" s="100"/>
      <c r="I92" s="100"/>
      <c r="J92" s="100"/>
      <c r="K92" s="100"/>
      <c r="L92" s="101"/>
    </row>
  </sheetData>
  <mergeCells count="25">
    <mergeCell ref="D4:G4"/>
    <mergeCell ref="D5:G5"/>
    <mergeCell ref="D6:G6"/>
    <mergeCell ref="D7:F7"/>
    <mergeCell ref="D8:F8"/>
    <mergeCell ref="G49:H49"/>
    <mergeCell ref="G50:H50"/>
    <mergeCell ref="G51:H51"/>
    <mergeCell ref="G52:H52"/>
    <mergeCell ref="D9:F9"/>
    <mergeCell ref="G10:H10"/>
    <mergeCell ref="C45:D45"/>
    <mergeCell ref="B47:I47"/>
    <mergeCell ref="B48:D48"/>
    <mergeCell ref="G48:H48"/>
    <mergeCell ref="G53:H53"/>
    <mergeCell ref="G54:H54"/>
    <mergeCell ref="B67:D67"/>
    <mergeCell ref="G56:H56"/>
    <mergeCell ref="B57:D57"/>
    <mergeCell ref="G57:H57"/>
    <mergeCell ref="G59:H59"/>
    <mergeCell ref="G62:H62"/>
    <mergeCell ref="G66:H66"/>
    <mergeCell ref="G55:H55"/>
  </mergeCells>
  <phoneticPr fontId="23"/>
  <conditionalFormatting sqref="M11:M46">
    <cfRule type="expression" dxfId="9"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8FF5F-7FF8-4CDE-A80E-95026E4BC76E}">
  <sheetPr>
    <tabColor rgb="FFC00000"/>
  </sheetPr>
  <dimension ref="B1:S86"/>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279</v>
      </c>
      <c r="L5" s="89" t="str">
        <f>K5</f>
        <v>2023.11.21</v>
      </c>
    </row>
    <row r="6" spans="2:19" ht="18" customHeight="1" x14ac:dyDescent="0.15">
      <c r="B6" s="4"/>
      <c r="C6" s="37"/>
      <c r="D6" s="116" t="s">
        <v>3</v>
      </c>
      <c r="E6" s="116"/>
      <c r="F6" s="116"/>
      <c r="G6" s="116"/>
      <c r="H6" s="37"/>
      <c r="I6" s="37"/>
      <c r="J6" s="5"/>
      <c r="K6" s="103">
        <v>0.41180555555555554</v>
      </c>
      <c r="L6" s="104">
        <v>0.42777777777777781</v>
      </c>
    </row>
    <row r="7" spans="2:19" ht="18" customHeight="1" x14ac:dyDescent="0.15">
      <c r="B7" s="4"/>
      <c r="C7" s="37"/>
      <c r="D7" s="116" t="s">
        <v>4</v>
      </c>
      <c r="E7" s="119"/>
      <c r="F7" s="119"/>
      <c r="G7" s="25" t="s">
        <v>5</v>
      </c>
      <c r="H7" s="37"/>
      <c r="I7" s="37"/>
      <c r="J7" s="5"/>
      <c r="K7" s="105">
        <v>1.8</v>
      </c>
      <c r="L7" s="106">
        <v>1.31</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226</v>
      </c>
      <c r="G11" s="37"/>
      <c r="H11" s="37"/>
      <c r="I11" s="37"/>
      <c r="J11" s="37"/>
      <c r="K11" s="62"/>
      <c r="L11" s="63" t="s">
        <v>120</v>
      </c>
      <c r="N11" t="s">
        <v>14</v>
      </c>
      <c r="O11" t="e">
        <f>IF(#REF!="",0,VALUE(MID(#REF!,2,LEN(#REF!)-2)))</f>
        <v>#REF!</v>
      </c>
      <c r="P11" t="e">
        <f>IF(L11="",0,VALUE(MID(L11,2,LEN(L11)-2)))</f>
        <v>#VALUE!</v>
      </c>
      <c r="Q11" t="e">
        <f>IF(#REF!="",0,VALUE(MID(#REF!,2,LEN(#REF!)-2)))</f>
        <v>#REF!</v>
      </c>
      <c r="R11">
        <f>IF(K11="＋",0,IF(K11="(＋)",0,ABS(K11)))</f>
        <v>0</v>
      </c>
      <c r="S11">
        <f>IF(L11="＋",0,IF(L11="(＋)",0,ABS(L11)))</f>
        <v>0</v>
      </c>
    </row>
    <row r="12" spans="2:19" ht="14.25" customHeight="1" x14ac:dyDescent="0.15">
      <c r="B12" s="30">
        <f t="shared" ref="B12:B40" si="0">B11+1</f>
        <v>2</v>
      </c>
      <c r="C12" s="33"/>
      <c r="D12" s="34"/>
      <c r="E12" s="37"/>
      <c r="F12" s="37" t="s">
        <v>149</v>
      </c>
      <c r="G12" s="37"/>
      <c r="H12" s="37"/>
      <c r="I12" s="37"/>
      <c r="J12" s="37"/>
      <c r="K12" s="62" t="s">
        <v>120</v>
      </c>
      <c r="L12" s="63" t="s">
        <v>150</v>
      </c>
      <c r="N12" s="60" t="s">
        <v>15</v>
      </c>
      <c r="O12" t="str">
        <f>K12</f>
        <v>(＋)</v>
      </c>
      <c r="P12" t="str">
        <f>L12</f>
        <v>(35)</v>
      </c>
      <c r="Q12" t="e">
        <f>#REF!</f>
        <v>#REF!</v>
      </c>
      <c r="R12">
        <f>IF(K12="＋",0,IF(K12="(＋)",0,ABS(K12)))</f>
        <v>0</v>
      </c>
      <c r="S12">
        <f>IF(L12="＋",0,IF(L12="(＋)",0,ABS(L12)))</f>
        <v>35</v>
      </c>
    </row>
    <row r="13" spans="2:19" ht="14.25" customHeight="1" x14ac:dyDescent="0.15">
      <c r="B13" s="30">
        <f t="shared" si="0"/>
        <v>3</v>
      </c>
      <c r="C13" s="32" t="s">
        <v>23</v>
      </c>
      <c r="D13" s="32" t="s">
        <v>24</v>
      </c>
      <c r="E13" s="37"/>
      <c r="F13" s="37" t="s">
        <v>91</v>
      </c>
      <c r="G13" s="37"/>
      <c r="H13" s="37"/>
      <c r="I13" s="37"/>
      <c r="J13" s="37"/>
      <c r="K13" s="64">
        <v>105</v>
      </c>
      <c r="L13" s="65">
        <v>375</v>
      </c>
      <c r="S13">
        <f>COUNTA(L11:L12)</f>
        <v>2</v>
      </c>
    </row>
    <row r="14" spans="2:19" ht="14.25" customHeight="1" x14ac:dyDescent="0.15">
      <c r="B14" s="30">
        <f t="shared" si="0"/>
        <v>4</v>
      </c>
      <c r="C14" s="32" t="s">
        <v>25</v>
      </c>
      <c r="D14" s="32" t="s">
        <v>26</v>
      </c>
      <c r="E14" s="37"/>
      <c r="F14" s="37" t="s">
        <v>112</v>
      </c>
      <c r="G14" s="37"/>
      <c r="H14" s="37"/>
      <c r="I14" s="37"/>
      <c r="J14" s="37"/>
      <c r="K14" s="64"/>
      <c r="L14" s="65">
        <v>20</v>
      </c>
    </row>
    <row r="15" spans="2:19" ht="14.25" customHeight="1" x14ac:dyDescent="0.15">
      <c r="B15" s="30">
        <f t="shared" si="0"/>
        <v>5</v>
      </c>
      <c r="C15" s="32" t="s">
        <v>63</v>
      </c>
      <c r="D15" s="32" t="s">
        <v>16</v>
      </c>
      <c r="E15" s="37"/>
      <c r="F15" s="37" t="s">
        <v>117</v>
      </c>
      <c r="G15" s="37"/>
      <c r="H15" s="37"/>
      <c r="I15" s="37"/>
      <c r="J15" s="37"/>
      <c r="K15" s="64">
        <v>5</v>
      </c>
      <c r="L15" s="65"/>
    </row>
    <row r="16" spans="2:19" ht="14.25" customHeight="1" x14ac:dyDescent="0.15">
      <c r="B16" s="30">
        <f t="shared" si="0"/>
        <v>6</v>
      </c>
      <c r="C16" s="34"/>
      <c r="D16" s="32" t="s">
        <v>17</v>
      </c>
      <c r="E16" s="37"/>
      <c r="F16" s="37" t="s">
        <v>82</v>
      </c>
      <c r="G16" s="37"/>
      <c r="H16" s="37"/>
      <c r="I16" s="37"/>
      <c r="J16" s="37"/>
      <c r="K16" s="64" t="s">
        <v>121</v>
      </c>
      <c r="L16" s="65"/>
    </row>
    <row r="17" spans="2:12" ht="14.25" customHeight="1" x14ac:dyDescent="0.15">
      <c r="B17" s="30">
        <f t="shared" si="0"/>
        <v>7</v>
      </c>
      <c r="C17" s="34"/>
      <c r="D17" s="34"/>
      <c r="E17" s="37"/>
      <c r="F17" s="37" t="s">
        <v>139</v>
      </c>
      <c r="G17" s="37"/>
      <c r="H17" s="37"/>
      <c r="I17" s="37"/>
      <c r="J17" s="37"/>
      <c r="K17" s="64" t="s">
        <v>121</v>
      </c>
      <c r="L17" s="65"/>
    </row>
    <row r="18" spans="2:12" ht="14.25" customHeight="1" x14ac:dyDescent="0.15">
      <c r="B18" s="30">
        <f t="shared" si="0"/>
        <v>8</v>
      </c>
      <c r="C18" s="34"/>
      <c r="D18" s="34"/>
      <c r="E18" s="37"/>
      <c r="F18" s="37" t="s">
        <v>19</v>
      </c>
      <c r="G18" s="37"/>
      <c r="H18" s="37"/>
      <c r="I18" s="37"/>
      <c r="J18" s="37"/>
      <c r="K18" s="64">
        <v>10</v>
      </c>
      <c r="L18" s="65">
        <v>5</v>
      </c>
    </row>
    <row r="19" spans="2:12" ht="14.25" customHeight="1" x14ac:dyDescent="0.15">
      <c r="B19" s="30">
        <f t="shared" si="0"/>
        <v>9</v>
      </c>
      <c r="C19" s="34"/>
      <c r="D19" s="34"/>
      <c r="E19" s="37"/>
      <c r="F19" s="37" t="s">
        <v>83</v>
      </c>
      <c r="G19" s="37"/>
      <c r="H19" s="37"/>
      <c r="I19" s="37"/>
      <c r="J19" s="37"/>
      <c r="K19" s="64" t="s">
        <v>121</v>
      </c>
      <c r="L19" s="65"/>
    </row>
    <row r="20" spans="2:12" ht="14.25" customHeight="1" x14ac:dyDescent="0.15">
      <c r="B20" s="30">
        <f t="shared" si="0"/>
        <v>10</v>
      </c>
      <c r="C20" s="34"/>
      <c r="D20" s="34"/>
      <c r="E20" s="37"/>
      <c r="F20" s="37" t="s">
        <v>89</v>
      </c>
      <c r="G20" s="37"/>
      <c r="H20" s="37"/>
      <c r="I20" s="37"/>
      <c r="J20" s="37"/>
      <c r="K20" s="64">
        <v>20</v>
      </c>
      <c r="L20" s="65">
        <v>30</v>
      </c>
    </row>
    <row r="21" spans="2:12" ht="14.25" customHeight="1" x14ac:dyDescent="0.15">
      <c r="B21" s="30">
        <f t="shared" si="0"/>
        <v>11</v>
      </c>
      <c r="C21" s="34"/>
      <c r="D21" s="34"/>
      <c r="E21" s="37"/>
      <c r="F21" s="37" t="s">
        <v>64</v>
      </c>
      <c r="G21" s="37"/>
      <c r="H21" s="37"/>
      <c r="I21" s="37"/>
      <c r="J21" s="37"/>
      <c r="K21" s="64">
        <v>16500</v>
      </c>
      <c r="L21" s="65">
        <v>15875</v>
      </c>
    </row>
    <row r="22" spans="2:12" ht="14.25" customHeight="1" x14ac:dyDescent="0.15">
      <c r="B22" s="30">
        <f t="shared" si="0"/>
        <v>12</v>
      </c>
      <c r="C22" s="34"/>
      <c r="D22" s="34"/>
      <c r="E22" s="37"/>
      <c r="F22" s="37" t="s">
        <v>20</v>
      </c>
      <c r="G22" s="37"/>
      <c r="H22" s="37"/>
      <c r="I22" s="37"/>
      <c r="J22" s="37"/>
      <c r="K22" s="64">
        <v>3500</v>
      </c>
      <c r="L22" s="65">
        <v>2000</v>
      </c>
    </row>
    <row r="23" spans="2:12" ht="14.25" customHeight="1" x14ac:dyDescent="0.15">
      <c r="B23" s="30">
        <f t="shared" si="0"/>
        <v>13</v>
      </c>
      <c r="C23" s="34"/>
      <c r="D23" s="34"/>
      <c r="E23" s="37"/>
      <c r="F23" s="37" t="s">
        <v>21</v>
      </c>
      <c r="G23" s="37"/>
      <c r="H23" s="37"/>
      <c r="I23" s="37"/>
      <c r="J23" s="37"/>
      <c r="K23" s="64">
        <v>1750</v>
      </c>
      <c r="L23" s="65">
        <v>375</v>
      </c>
    </row>
    <row r="24" spans="2:12" ht="14.25" customHeight="1" x14ac:dyDescent="0.15">
      <c r="B24" s="30">
        <f t="shared" si="0"/>
        <v>14</v>
      </c>
      <c r="C24" s="34"/>
      <c r="D24" s="34"/>
      <c r="E24" s="37"/>
      <c r="F24" s="37" t="s">
        <v>22</v>
      </c>
      <c r="G24" s="37"/>
      <c r="H24" s="37"/>
      <c r="I24" s="37"/>
      <c r="J24" s="37"/>
      <c r="K24" s="64">
        <v>5</v>
      </c>
      <c r="L24" s="65" t="s">
        <v>121</v>
      </c>
    </row>
    <row r="25" spans="2:12" ht="14.25" customHeight="1" x14ac:dyDescent="0.15">
      <c r="B25" s="30">
        <f t="shared" si="0"/>
        <v>15</v>
      </c>
      <c r="C25" s="32" t="s">
        <v>66</v>
      </c>
      <c r="D25" s="32" t="s">
        <v>27</v>
      </c>
      <c r="E25" s="37"/>
      <c r="F25" s="37" t="s">
        <v>170</v>
      </c>
      <c r="G25" s="37"/>
      <c r="H25" s="37"/>
      <c r="I25" s="37"/>
      <c r="J25" s="37"/>
      <c r="K25" s="64"/>
      <c r="L25" s="65">
        <v>20</v>
      </c>
    </row>
    <row r="26" spans="2:12" ht="14.25" customHeight="1" x14ac:dyDescent="0.15">
      <c r="B26" s="30">
        <f t="shared" si="0"/>
        <v>16</v>
      </c>
      <c r="C26" s="34"/>
      <c r="D26" s="34"/>
      <c r="E26" s="37"/>
      <c r="F26" s="37" t="s">
        <v>233</v>
      </c>
      <c r="G26" s="37"/>
      <c r="H26" s="37"/>
      <c r="I26" s="37"/>
      <c r="J26" s="37"/>
      <c r="K26" s="64" t="s">
        <v>121</v>
      </c>
      <c r="L26" s="65"/>
    </row>
    <row r="27" spans="2:12" ht="14.25" customHeight="1" x14ac:dyDescent="0.15">
      <c r="B27" s="30">
        <f t="shared" si="0"/>
        <v>17</v>
      </c>
      <c r="C27" s="34"/>
      <c r="D27" s="34"/>
      <c r="E27" s="37"/>
      <c r="F27" s="37" t="s">
        <v>90</v>
      </c>
      <c r="G27" s="37"/>
      <c r="H27" s="37"/>
      <c r="I27" s="37"/>
      <c r="J27" s="37"/>
      <c r="K27" s="64">
        <v>80</v>
      </c>
      <c r="L27" s="65">
        <v>40</v>
      </c>
    </row>
    <row r="28" spans="2:12" ht="14.25" customHeight="1" x14ac:dyDescent="0.15">
      <c r="B28" s="30">
        <f t="shared" si="0"/>
        <v>18</v>
      </c>
      <c r="C28" s="34"/>
      <c r="D28" s="34"/>
      <c r="E28" s="37"/>
      <c r="F28" s="37" t="s">
        <v>261</v>
      </c>
      <c r="G28" s="37"/>
      <c r="H28" s="37"/>
      <c r="I28" s="37"/>
      <c r="J28" s="37"/>
      <c r="K28" s="64" t="s">
        <v>121</v>
      </c>
      <c r="L28" s="65"/>
    </row>
    <row r="29" spans="2:12" ht="14.25" customHeight="1" x14ac:dyDescent="0.15">
      <c r="B29" s="30">
        <f t="shared" si="0"/>
        <v>19</v>
      </c>
      <c r="C29" s="34"/>
      <c r="D29" s="34"/>
      <c r="E29" s="37"/>
      <c r="F29" s="37" t="s">
        <v>161</v>
      </c>
      <c r="G29" s="37"/>
      <c r="H29" s="37"/>
      <c r="I29" s="37"/>
      <c r="J29" s="37"/>
      <c r="K29" s="64" t="s">
        <v>121</v>
      </c>
      <c r="L29" s="65"/>
    </row>
    <row r="30" spans="2:12" ht="14.25" customHeight="1" x14ac:dyDescent="0.15">
      <c r="B30" s="30">
        <f t="shared" si="0"/>
        <v>20</v>
      </c>
      <c r="C30" s="34"/>
      <c r="D30" s="34"/>
      <c r="E30" s="37"/>
      <c r="F30" s="37" t="s">
        <v>70</v>
      </c>
      <c r="G30" s="37"/>
      <c r="H30" s="37"/>
      <c r="I30" s="37"/>
      <c r="J30" s="37"/>
      <c r="K30" s="64"/>
      <c r="L30" s="65">
        <v>20</v>
      </c>
    </row>
    <row r="31" spans="2:12" ht="14.25" customHeight="1" x14ac:dyDescent="0.15">
      <c r="B31" s="30">
        <f t="shared" si="0"/>
        <v>21</v>
      </c>
      <c r="C31" s="34"/>
      <c r="D31" s="34"/>
      <c r="E31" s="37"/>
      <c r="F31" s="37" t="s">
        <v>110</v>
      </c>
      <c r="G31" s="37"/>
      <c r="H31" s="37"/>
      <c r="I31" s="37"/>
      <c r="J31" s="37"/>
      <c r="K31" s="64">
        <v>30</v>
      </c>
      <c r="L31" s="65">
        <v>150</v>
      </c>
    </row>
    <row r="32" spans="2:12" ht="14.25" customHeight="1" x14ac:dyDescent="0.15">
      <c r="B32" s="30">
        <f t="shared" si="0"/>
        <v>22</v>
      </c>
      <c r="C32" s="34"/>
      <c r="D32" s="34"/>
      <c r="E32" s="37"/>
      <c r="F32" s="37" t="s">
        <v>116</v>
      </c>
      <c r="G32" s="37"/>
      <c r="H32" s="37"/>
      <c r="I32" s="37"/>
      <c r="J32" s="37"/>
      <c r="K32" s="64"/>
      <c r="L32" s="65" t="s">
        <v>121</v>
      </c>
    </row>
    <row r="33" spans="2:12" ht="14.25" customHeight="1" x14ac:dyDescent="0.15">
      <c r="B33" s="30">
        <f t="shared" si="0"/>
        <v>23</v>
      </c>
      <c r="C33" s="34"/>
      <c r="D33" s="34"/>
      <c r="E33" s="37"/>
      <c r="F33" s="37" t="s">
        <v>31</v>
      </c>
      <c r="G33" s="37"/>
      <c r="H33" s="37"/>
      <c r="I33" s="37"/>
      <c r="J33" s="37"/>
      <c r="K33" s="64">
        <v>50</v>
      </c>
      <c r="L33" s="65">
        <v>40</v>
      </c>
    </row>
    <row r="34" spans="2:12" ht="14.25" customHeight="1" x14ac:dyDescent="0.15">
      <c r="B34" s="30">
        <f t="shared" si="0"/>
        <v>24</v>
      </c>
      <c r="C34" s="32" t="s">
        <v>32</v>
      </c>
      <c r="D34" s="32" t="s">
        <v>33</v>
      </c>
      <c r="E34" s="37"/>
      <c r="F34" s="37" t="s">
        <v>128</v>
      </c>
      <c r="G34" s="37"/>
      <c r="H34" s="37"/>
      <c r="I34" s="37"/>
      <c r="J34" s="37"/>
      <c r="K34" s="64"/>
      <c r="L34" s="65" t="s">
        <v>121</v>
      </c>
    </row>
    <row r="35" spans="2:12" ht="14.25" customHeight="1" x14ac:dyDescent="0.15">
      <c r="B35" s="30">
        <f t="shared" si="0"/>
        <v>25</v>
      </c>
      <c r="C35" s="34"/>
      <c r="D35" s="35"/>
      <c r="E35" s="37"/>
      <c r="F35" s="37" t="s">
        <v>34</v>
      </c>
      <c r="G35" s="37"/>
      <c r="H35" s="37"/>
      <c r="I35" s="37"/>
      <c r="J35" s="37"/>
      <c r="K35" s="64">
        <v>5</v>
      </c>
      <c r="L35" s="65"/>
    </row>
    <row r="36" spans="2:12" ht="14.25" customHeight="1" x14ac:dyDescent="0.15">
      <c r="B36" s="30">
        <f t="shared" si="0"/>
        <v>26</v>
      </c>
      <c r="C36" s="35"/>
      <c r="D36" s="39" t="s">
        <v>35</v>
      </c>
      <c r="E36" s="37"/>
      <c r="F36" s="37" t="s">
        <v>36</v>
      </c>
      <c r="G36" s="37"/>
      <c r="H36" s="37"/>
      <c r="I36" s="37"/>
      <c r="J36" s="37"/>
      <c r="K36" s="64">
        <v>5</v>
      </c>
      <c r="L36" s="65"/>
    </row>
    <row r="37" spans="2:12" ht="14.25" customHeight="1" x14ac:dyDescent="0.15">
      <c r="B37" s="30">
        <f t="shared" si="0"/>
        <v>27</v>
      </c>
      <c r="C37" s="32" t="s">
        <v>0</v>
      </c>
      <c r="D37" s="32" t="s">
        <v>224</v>
      </c>
      <c r="E37" s="37"/>
      <c r="F37" s="37" t="s">
        <v>225</v>
      </c>
      <c r="G37" s="37"/>
      <c r="H37" s="37"/>
      <c r="I37" s="37"/>
      <c r="J37" s="37"/>
      <c r="K37" s="64"/>
      <c r="L37" s="65" t="s">
        <v>121</v>
      </c>
    </row>
    <row r="38" spans="2:12" ht="14.25" customHeight="1" x14ac:dyDescent="0.15">
      <c r="B38" s="30">
        <f t="shared" si="0"/>
        <v>28</v>
      </c>
      <c r="C38" s="121" t="s">
        <v>38</v>
      </c>
      <c r="D38" s="122"/>
      <c r="E38" s="37"/>
      <c r="F38" s="37" t="s">
        <v>39</v>
      </c>
      <c r="G38" s="37"/>
      <c r="H38" s="37"/>
      <c r="I38" s="37"/>
      <c r="J38" s="37"/>
      <c r="K38" s="64" t="s">
        <v>121</v>
      </c>
      <c r="L38" s="65">
        <v>10</v>
      </c>
    </row>
    <row r="39" spans="2:12" ht="14.25" customHeight="1" x14ac:dyDescent="0.15">
      <c r="B39" s="30">
        <f t="shared" si="0"/>
        <v>29</v>
      </c>
      <c r="C39" s="33"/>
      <c r="D39" s="36"/>
      <c r="E39" s="37"/>
      <c r="F39" s="37" t="s">
        <v>40</v>
      </c>
      <c r="G39" s="37"/>
      <c r="H39" s="37"/>
      <c r="I39" s="37"/>
      <c r="J39" s="37"/>
      <c r="K39" s="64"/>
      <c r="L39" s="65">
        <v>20</v>
      </c>
    </row>
    <row r="40" spans="2:12" ht="14.25" customHeight="1" thickBot="1" x14ac:dyDescent="0.2">
      <c r="B40" s="30">
        <f t="shared" si="0"/>
        <v>30</v>
      </c>
      <c r="C40" s="33"/>
      <c r="D40" s="36"/>
      <c r="E40" s="37"/>
      <c r="F40" s="37" t="s">
        <v>74</v>
      </c>
      <c r="G40" s="37"/>
      <c r="H40" s="37"/>
      <c r="I40" s="37"/>
      <c r="J40" s="37"/>
      <c r="K40" s="64">
        <v>20</v>
      </c>
      <c r="L40" s="69">
        <v>60</v>
      </c>
    </row>
    <row r="41" spans="2:12" ht="19.899999999999999" customHeight="1" thickTop="1" x14ac:dyDescent="0.15">
      <c r="B41" s="123" t="s">
        <v>79</v>
      </c>
      <c r="C41" s="124"/>
      <c r="D41" s="124"/>
      <c r="E41" s="124"/>
      <c r="F41" s="124"/>
      <c r="G41" s="124"/>
      <c r="H41" s="124"/>
      <c r="I41" s="124"/>
      <c r="J41" s="29"/>
      <c r="K41" s="76">
        <f>SUM(K42:K50)</f>
        <v>22085</v>
      </c>
      <c r="L41" s="93">
        <f>SUM(L42:L50)</f>
        <v>19075</v>
      </c>
    </row>
    <row r="42" spans="2:12" ht="13.9" customHeight="1" x14ac:dyDescent="0.15">
      <c r="B42" s="125" t="s">
        <v>42</v>
      </c>
      <c r="C42" s="126"/>
      <c r="D42" s="127"/>
      <c r="E42" s="41"/>
      <c r="F42" s="15"/>
      <c r="G42" s="116" t="s">
        <v>13</v>
      </c>
      <c r="H42" s="116"/>
      <c r="I42" s="15"/>
      <c r="J42" s="16"/>
      <c r="K42" s="38">
        <f>SUM(R$11:R$12)</f>
        <v>0</v>
      </c>
      <c r="L42" s="94">
        <f>SUM(S$11:S$12)</f>
        <v>35</v>
      </c>
    </row>
    <row r="43" spans="2:12" ht="13.9" customHeight="1" x14ac:dyDescent="0.15">
      <c r="B43" s="17"/>
      <c r="C43" s="18"/>
      <c r="D43" s="19"/>
      <c r="E43" s="20"/>
      <c r="F43" s="37"/>
      <c r="G43" s="116" t="s">
        <v>67</v>
      </c>
      <c r="H43" s="116"/>
      <c r="I43" s="110"/>
      <c r="J43" s="42"/>
      <c r="K43" s="38">
        <f>SUM(K$13)</f>
        <v>105</v>
      </c>
      <c r="L43" s="94">
        <f>SUM(L$13)</f>
        <v>375</v>
      </c>
    </row>
    <row r="44" spans="2:12" ht="13.9" customHeight="1" x14ac:dyDescent="0.15">
      <c r="B44" s="17"/>
      <c r="C44" s="18"/>
      <c r="D44" s="19"/>
      <c r="E44" s="20"/>
      <c r="F44" s="37"/>
      <c r="G44" s="116" t="s">
        <v>26</v>
      </c>
      <c r="H44" s="116"/>
      <c r="I44" s="15"/>
      <c r="J44" s="16"/>
      <c r="K44" s="38">
        <f>SUM(K$14:K$14)</f>
        <v>0</v>
      </c>
      <c r="L44" s="94">
        <f>SUM(L$14:L$14)</f>
        <v>20</v>
      </c>
    </row>
    <row r="45" spans="2:12" ht="13.9" customHeight="1" x14ac:dyDescent="0.15">
      <c r="B45" s="17"/>
      <c r="C45" s="18"/>
      <c r="D45" s="19"/>
      <c r="E45" s="20"/>
      <c r="F45" s="37"/>
      <c r="G45" s="116" t="s">
        <v>16</v>
      </c>
      <c r="H45" s="116"/>
      <c r="I45" s="15"/>
      <c r="J45" s="16"/>
      <c r="K45" s="38">
        <f>SUM(K$15:K$15)</f>
        <v>5</v>
      </c>
      <c r="L45" s="94">
        <f>SUM(L$15:L$15)</f>
        <v>0</v>
      </c>
    </row>
    <row r="46" spans="2:12" ht="13.9" customHeight="1" x14ac:dyDescent="0.15">
      <c r="B46" s="17"/>
      <c r="C46" s="18"/>
      <c r="D46" s="19"/>
      <c r="E46" s="20"/>
      <c r="F46" s="37"/>
      <c r="G46" s="116" t="s">
        <v>17</v>
      </c>
      <c r="H46" s="116"/>
      <c r="I46" s="15"/>
      <c r="J46" s="16"/>
      <c r="K46" s="38">
        <f>SUM(K$16:K$24)</f>
        <v>21785</v>
      </c>
      <c r="L46" s="94">
        <f>SUM(L$16:L$24)</f>
        <v>18285</v>
      </c>
    </row>
    <row r="47" spans="2:12" ht="13.9" customHeight="1" x14ac:dyDescent="0.15">
      <c r="B47" s="17"/>
      <c r="C47" s="18"/>
      <c r="D47" s="19"/>
      <c r="E47" s="20"/>
      <c r="F47" s="37"/>
      <c r="G47" s="116" t="s">
        <v>65</v>
      </c>
      <c r="H47" s="116"/>
      <c r="I47" s="15"/>
      <c r="J47" s="16"/>
      <c r="K47" s="38">
        <v>0</v>
      </c>
      <c r="L47" s="94">
        <v>0</v>
      </c>
    </row>
    <row r="48" spans="2:12" ht="13.9" customHeight="1" x14ac:dyDescent="0.15">
      <c r="B48" s="17"/>
      <c r="C48" s="18"/>
      <c r="D48" s="19"/>
      <c r="E48" s="20"/>
      <c r="F48" s="37"/>
      <c r="G48" s="116" t="s">
        <v>27</v>
      </c>
      <c r="H48" s="116"/>
      <c r="I48" s="15"/>
      <c r="J48" s="16"/>
      <c r="K48" s="38">
        <f>SUM(K$25:K$33)</f>
        <v>160</v>
      </c>
      <c r="L48" s="94">
        <f>SUM(L$25:L$33)</f>
        <v>270</v>
      </c>
    </row>
    <row r="49" spans="2:19" ht="13.9" customHeight="1" x14ac:dyDescent="0.15">
      <c r="B49" s="17"/>
      <c r="C49" s="18"/>
      <c r="D49" s="19"/>
      <c r="E49" s="20"/>
      <c r="F49" s="37"/>
      <c r="G49" s="116" t="s">
        <v>73</v>
      </c>
      <c r="H49" s="116"/>
      <c r="I49" s="15"/>
      <c r="J49" s="16"/>
      <c r="K49" s="38">
        <f>SUM(K$38:K$39)</f>
        <v>0</v>
      </c>
      <c r="L49" s="94">
        <f>SUM(L$38:L$39)</f>
        <v>30</v>
      </c>
      <c r="R49">
        <f>COUNTA(K$11:K$40)</f>
        <v>22</v>
      </c>
      <c r="S49">
        <f>COUNTA(L$11:L$40)</f>
        <v>21</v>
      </c>
    </row>
    <row r="50" spans="2:19" ht="13.9" customHeight="1" thickBot="1" x14ac:dyDescent="0.2">
      <c r="B50" s="21"/>
      <c r="C50" s="22"/>
      <c r="D50" s="23"/>
      <c r="E50" s="43"/>
      <c r="F50" s="10"/>
      <c r="G50" s="117" t="s">
        <v>41</v>
      </c>
      <c r="H50" s="117"/>
      <c r="I50" s="44"/>
      <c r="J50" s="45"/>
      <c r="K50" s="40">
        <f>SUM(K$34:K$37,K$40)</f>
        <v>30</v>
      </c>
      <c r="L50" s="95">
        <f>SUM(L$34:L$37,L$40)</f>
        <v>60</v>
      </c>
      <c r="R50">
        <f>SUM(R$11:R$12,K$13:K$40)</f>
        <v>22085</v>
      </c>
      <c r="S50">
        <f>SUM(S$11:S$12,L$13:L$40)</f>
        <v>19075</v>
      </c>
    </row>
    <row r="51" spans="2:19" ht="18" customHeight="1" thickTop="1" x14ac:dyDescent="0.15">
      <c r="B51" s="128" t="s">
        <v>43</v>
      </c>
      <c r="C51" s="129"/>
      <c r="D51" s="130"/>
      <c r="E51" s="51"/>
      <c r="F51" s="111"/>
      <c r="G51" s="131" t="s">
        <v>44</v>
      </c>
      <c r="H51" s="131"/>
      <c r="I51" s="111"/>
      <c r="J51" s="112"/>
      <c r="K51" s="77" t="s">
        <v>45</v>
      </c>
      <c r="L51" s="82"/>
    </row>
    <row r="52" spans="2:19" ht="18" customHeight="1" x14ac:dyDescent="0.15">
      <c r="B52" s="48"/>
      <c r="C52" s="49"/>
      <c r="D52" s="49"/>
      <c r="E52" s="46"/>
      <c r="F52" s="47"/>
      <c r="G52" s="31"/>
      <c r="H52" s="31"/>
      <c r="I52" s="47"/>
      <c r="J52" s="50"/>
      <c r="K52" s="78" t="s">
        <v>46</v>
      </c>
      <c r="L52" s="83"/>
    </row>
    <row r="53" spans="2:19" ht="18" customHeight="1" x14ac:dyDescent="0.15">
      <c r="B53" s="17"/>
      <c r="C53" s="18"/>
      <c r="D53" s="18"/>
      <c r="E53" s="52"/>
      <c r="F53" s="7"/>
      <c r="G53" s="132" t="s">
        <v>47</v>
      </c>
      <c r="H53" s="132"/>
      <c r="I53" s="108"/>
      <c r="J53" s="109"/>
      <c r="K53" s="79" t="s">
        <v>48</v>
      </c>
      <c r="L53" s="84"/>
    </row>
    <row r="54" spans="2:19" ht="18" customHeight="1" x14ac:dyDescent="0.15">
      <c r="B54" s="17"/>
      <c r="C54" s="18"/>
      <c r="D54" s="18"/>
      <c r="E54" s="53"/>
      <c r="F54" s="18"/>
      <c r="G54" s="54"/>
      <c r="H54" s="54"/>
      <c r="I54" s="49"/>
      <c r="J54" s="55"/>
      <c r="K54" s="80" t="s">
        <v>71</v>
      </c>
      <c r="L54" s="85"/>
    </row>
    <row r="55" spans="2:19" ht="18" customHeight="1" x14ac:dyDescent="0.15">
      <c r="B55" s="17"/>
      <c r="C55" s="18"/>
      <c r="D55" s="18"/>
      <c r="E55" s="53"/>
      <c r="F55" s="18"/>
      <c r="G55" s="54"/>
      <c r="H55" s="54"/>
      <c r="I55" s="49"/>
      <c r="J55" s="55"/>
      <c r="K55" s="80" t="s">
        <v>72</v>
      </c>
      <c r="L55" s="85"/>
    </row>
    <row r="56" spans="2:19" ht="18" customHeight="1" x14ac:dyDescent="0.15">
      <c r="B56" s="17"/>
      <c r="C56" s="18"/>
      <c r="D56" s="18"/>
      <c r="E56" s="52"/>
      <c r="F56" s="7"/>
      <c r="G56" s="132" t="s">
        <v>49</v>
      </c>
      <c r="H56" s="132"/>
      <c r="I56" s="108"/>
      <c r="J56" s="109"/>
      <c r="K56" s="79" t="s">
        <v>75</v>
      </c>
      <c r="L56" s="84"/>
    </row>
    <row r="57" spans="2:19" ht="18" customHeight="1" x14ac:dyDescent="0.15">
      <c r="B57" s="17"/>
      <c r="C57" s="18"/>
      <c r="D57" s="18"/>
      <c r="E57" s="53"/>
      <c r="F57" s="18"/>
      <c r="G57" s="54"/>
      <c r="H57" s="54"/>
      <c r="I57" s="49"/>
      <c r="J57" s="55"/>
      <c r="K57" s="80" t="s">
        <v>76</v>
      </c>
      <c r="L57" s="85"/>
    </row>
    <row r="58" spans="2:19" ht="18" customHeight="1" x14ac:dyDescent="0.15">
      <c r="B58" s="17"/>
      <c r="C58" s="18"/>
      <c r="D58" s="18"/>
      <c r="E58" s="53"/>
      <c r="F58" s="18"/>
      <c r="G58" s="54"/>
      <c r="H58" s="54"/>
      <c r="I58" s="49"/>
      <c r="J58" s="55"/>
      <c r="K58" s="80" t="s">
        <v>77</v>
      </c>
      <c r="L58" s="85"/>
    </row>
    <row r="59" spans="2:19" ht="18" customHeight="1" x14ac:dyDescent="0.15">
      <c r="B59" s="17"/>
      <c r="C59" s="18"/>
      <c r="D59" s="18"/>
      <c r="E59" s="12"/>
      <c r="F59" s="13"/>
      <c r="G59" s="31"/>
      <c r="H59" s="31"/>
      <c r="I59" s="47"/>
      <c r="J59" s="50"/>
      <c r="K59" s="80" t="s">
        <v>78</v>
      </c>
      <c r="L59" s="83"/>
    </row>
    <row r="60" spans="2:19" ht="18" customHeight="1" x14ac:dyDescent="0.15">
      <c r="B60" s="24"/>
      <c r="C60" s="13"/>
      <c r="D60" s="13"/>
      <c r="E60" s="20"/>
      <c r="F60" s="37"/>
      <c r="G60" s="116" t="s">
        <v>50</v>
      </c>
      <c r="H60" s="116"/>
      <c r="I60" s="15"/>
      <c r="J60" s="16"/>
      <c r="K60" s="70" t="s">
        <v>129</v>
      </c>
      <c r="L60" s="86"/>
    </row>
    <row r="61" spans="2:19" ht="18" customHeight="1" x14ac:dyDescent="0.15">
      <c r="B61" s="125" t="s">
        <v>51</v>
      </c>
      <c r="C61" s="126"/>
      <c r="D61" s="126"/>
      <c r="E61" s="7"/>
      <c r="F61" s="7"/>
      <c r="G61" s="7"/>
      <c r="H61" s="7"/>
      <c r="I61" s="7"/>
      <c r="J61" s="7"/>
      <c r="K61" s="7"/>
      <c r="L61" s="96"/>
    </row>
    <row r="62" spans="2:19" ht="14.1" customHeight="1" x14ac:dyDescent="0.15">
      <c r="B62" s="56"/>
      <c r="C62" s="57" t="s">
        <v>52</v>
      </c>
      <c r="D62" s="58"/>
      <c r="E62" s="57"/>
      <c r="F62" s="57"/>
      <c r="G62" s="57"/>
      <c r="H62" s="57"/>
      <c r="I62" s="57"/>
      <c r="J62" s="57"/>
      <c r="K62" s="57"/>
      <c r="L62" s="87"/>
    </row>
    <row r="63" spans="2:19" ht="14.1" customHeight="1" x14ac:dyDescent="0.15">
      <c r="B63" s="56"/>
      <c r="C63" s="57" t="s">
        <v>53</v>
      </c>
      <c r="D63" s="58"/>
      <c r="E63" s="57"/>
      <c r="F63" s="57"/>
      <c r="G63" s="57"/>
      <c r="H63" s="57"/>
      <c r="I63" s="57"/>
      <c r="J63" s="57"/>
      <c r="K63" s="57"/>
      <c r="L63" s="87"/>
    </row>
    <row r="64" spans="2:19" ht="14.1" customHeight="1" x14ac:dyDescent="0.15">
      <c r="B64" s="56"/>
      <c r="C64" s="57" t="s">
        <v>54</v>
      </c>
      <c r="D64" s="58"/>
      <c r="E64" s="57"/>
      <c r="F64" s="57"/>
      <c r="G64" s="57"/>
      <c r="H64" s="57"/>
      <c r="I64" s="57"/>
      <c r="J64" s="57"/>
      <c r="K64" s="57"/>
      <c r="L64" s="87"/>
    </row>
    <row r="65" spans="2:14" ht="14.1" customHeight="1" x14ac:dyDescent="0.15">
      <c r="B65" s="56"/>
      <c r="C65" s="57" t="s">
        <v>99</v>
      </c>
      <c r="D65" s="58"/>
      <c r="E65" s="57"/>
      <c r="F65" s="57"/>
      <c r="G65" s="57"/>
      <c r="H65" s="57"/>
      <c r="I65" s="57"/>
      <c r="J65" s="57"/>
      <c r="K65" s="57"/>
      <c r="L65" s="87"/>
    </row>
    <row r="66" spans="2:14" ht="14.1" customHeight="1" x14ac:dyDescent="0.15">
      <c r="B66" s="56"/>
      <c r="C66" s="57" t="s">
        <v>97</v>
      </c>
      <c r="D66" s="58"/>
      <c r="E66" s="57"/>
      <c r="F66" s="57"/>
      <c r="G66" s="57"/>
      <c r="H66" s="57"/>
      <c r="I66" s="57"/>
      <c r="J66" s="57"/>
      <c r="K66" s="57"/>
      <c r="L66" s="87"/>
    </row>
    <row r="67" spans="2:14" ht="14.1" customHeight="1" x14ac:dyDescent="0.15">
      <c r="B67" s="59"/>
      <c r="C67" s="57" t="s">
        <v>100</v>
      </c>
      <c r="D67" s="57"/>
      <c r="E67" s="57"/>
      <c r="F67" s="57"/>
      <c r="G67" s="57"/>
      <c r="H67" s="57"/>
      <c r="I67" s="57"/>
      <c r="J67" s="57"/>
      <c r="K67" s="57"/>
      <c r="L67" s="87"/>
    </row>
    <row r="68" spans="2:14" ht="14.1" customHeight="1" x14ac:dyDescent="0.15">
      <c r="B68" s="59"/>
      <c r="C68" s="57" t="s">
        <v>101</v>
      </c>
      <c r="D68" s="57"/>
      <c r="E68" s="57"/>
      <c r="F68" s="57"/>
      <c r="G68" s="57"/>
      <c r="H68" s="57"/>
      <c r="I68" s="57"/>
      <c r="J68" s="57"/>
      <c r="K68" s="57"/>
      <c r="L68" s="87"/>
    </row>
    <row r="69" spans="2:14" ht="14.1" customHeight="1" x14ac:dyDescent="0.15">
      <c r="B69" s="59"/>
      <c r="C69" s="57" t="s">
        <v>86</v>
      </c>
      <c r="D69" s="57"/>
      <c r="E69" s="57"/>
      <c r="F69" s="57"/>
      <c r="G69" s="57"/>
      <c r="H69" s="57"/>
      <c r="I69" s="57"/>
      <c r="J69" s="57"/>
      <c r="K69" s="57"/>
      <c r="L69" s="87"/>
    </row>
    <row r="70" spans="2:14" ht="14.1" customHeight="1" x14ac:dyDescent="0.15">
      <c r="B70" s="59"/>
      <c r="C70" s="57" t="s">
        <v>87</v>
      </c>
      <c r="D70" s="57"/>
      <c r="E70" s="57"/>
      <c r="F70" s="57"/>
      <c r="G70" s="57"/>
      <c r="H70" s="57"/>
      <c r="I70" s="57"/>
      <c r="J70" s="57"/>
      <c r="K70" s="57"/>
      <c r="L70" s="87"/>
    </row>
    <row r="71" spans="2:14" ht="14.1" customHeight="1" x14ac:dyDescent="0.15">
      <c r="B71" s="59"/>
      <c r="C71" s="57" t="s">
        <v>94</v>
      </c>
      <c r="D71" s="57"/>
      <c r="E71" s="57"/>
      <c r="F71" s="57"/>
      <c r="G71" s="57"/>
      <c r="H71" s="57"/>
      <c r="I71" s="57"/>
      <c r="J71" s="57"/>
      <c r="K71" s="57"/>
      <c r="L71" s="87"/>
    </row>
    <row r="72" spans="2:14" ht="14.1" customHeight="1" x14ac:dyDescent="0.15">
      <c r="B72" s="59"/>
      <c r="C72" s="57" t="s">
        <v>102</v>
      </c>
      <c r="D72" s="57"/>
      <c r="E72" s="57"/>
      <c r="F72" s="57"/>
      <c r="G72" s="57"/>
      <c r="H72" s="57"/>
      <c r="I72" s="57"/>
      <c r="J72" s="57"/>
      <c r="K72" s="57"/>
      <c r="L72" s="87"/>
    </row>
    <row r="73" spans="2:14" ht="14.1" customHeight="1" x14ac:dyDescent="0.15">
      <c r="B73" s="59"/>
      <c r="C73" s="57" t="s">
        <v>103</v>
      </c>
      <c r="D73" s="57"/>
      <c r="E73" s="57"/>
      <c r="F73" s="57"/>
      <c r="G73" s="57"/>
      <c r="H73" s="57"/>
      <c r="I73" s="57"/>
      <c r="J73" s="57"/>
      <c r="K73" s="57"/>
      <c r="L73" s="87"/>
    </row>
    <row r="74" spans="2:14" ht="14.1" customHeight="1" x14ac:dyDescent="0.15">
      <c r="B74" s="59"/>
      <c r="C74" s="57" t="s">
        <v>104</v>
      </c>
      <c r="D74" s="57"/>
      <c r="E74" s="57"/>
      <c r="F74" s="57"/>
      <c r="G74" s="57"/>
      <c r="H74" s="57"/>
      <c r="I74" s="57"/>
      <c r="J74" s="57"/>
      <c r="K74" s="57"/>
      <c r="L74" s="87"/>
    </row>
    <row r="75" spans="2:14" ht="18" customHeight="1" x14ac:dyDescent="0.15">
      <c r="B75" s="59"/>
      <c r="C75" s="57" t="s">
        <v>88</v>
      </c>
      <c r="D75" s="57"/>
      <c r="E75" s="57"/>
      <c r="F75" s="57"/>
      <c r="G75" s="57"/>
      <c r="H75" s="57"/>
      <c r="I75" s="57"/>
      <c r="J75" s="57"/>
      <c r="K75" s="57"/>
      <c r="L75" s="57"/>
      <c r="M75" s="97"/>
    </row>
    <row r="76" spans="2:14" x14ac:dyDescent="0.15">
      <c r="B76" s="59"/>
      <c r="C76" s="57" t="s">
        <v>95</v>
      </c>
      <c r="D76" s="57"/>
      <c r="E76" s="57"/>
      <c r="F76" s="57"/>
      <c r="G76" s="57"/>
      <c r="H76" s="57"/>
      <c r="I76" s="57"/>
      <c r="J76" s="57"/>
      <c r="K76" s="57"/>
      <c r="L76" s="57"/>
      <c r="M76" s="97"/>
    </row>
    <row r="77" spans="2:14" x14ac:dyDescent="0.15">
      <c r="B77" s="59"/>
      <c r="C77" s="57" t="s">
        <v>96</v>
      </c>
      <c r="D77" s="57"/>
      <c r="E77" s="57"/>
      <c r="F77" s="57"/>
      <c r="G77" s="57"/>
      <c r="H77" s="57"/>
      <c r="I77" s="57"/>
      <c r="J77" s="57"/>
      <c r="K77" s="57"/>
      <c r="L77" s="57"/>
      <c r="M77" s="97"/>
    </row>
    <row r="78" spans="2:14" x14ac:dyDescent="0.15">
      <c r="B78" s="59"/>
      <c r="C78" s="57" t="s">
        <v>105</v>
      </c>
      <c r="D78" s="57"/>
      <c r="E78" s="57"/>
      <c r="F78" s="57"/>
      <c r="G78" s="57"/>
      <c r="H78" s="57"/>
      <c r="I78" s="57"/>
      <c r="J78" s="57"/>
      <c r="K78" s="57"/>
      <c r="L78" s="57"/>
      <c r="M78" s="97"/>
    </row>
    <row r="79" spans="2:14" ht="14.1" customHeight="1" x14ac:dyDescent="0.15">
      <c r="B79" s="59"/>
      <c r="C79" s="57" t="s">
        <v>98</v>
      </c>
      <c r="D79" s="57"/>
      <c r="E79" s="57"/>
      <c r="F79" s="57"/>
      <c r="G79" s="57"/>
      <c r="H79" s="57"/>
      <c r="I79" s="57"/>
      <c r="J79" s="57"/>
      <c r="K79" s="57"/>
      <c r="L79" s="57"/>
      <c r="M79" s="59"/>
      <c r="N79" s="102"/>
    </row>
    <row r="80" spans="2:14" ht="14.1" customHeight="1" x14ac:dyDescent="0.15">
      <c r="B80" s="59"/>
      <c r="C80" s="57" t="s">
        <v>119</v>
      </c>
      <c r="D80" s="57"/>
      <c r="E80" s="57"/>
      <c r="F80" s="57"/>
      <c r="G80" s="57"/>
      <c r="H80" s="57"/>
      <c r="I80" s="57"/>
      <c r="J80" s="57"/>
      <c r="K80" s="57"/>
      <c r="L80" s="57"/>
      <c r="M80" s="59"/>
      <c r="N80" s="57"/>
    </row>
    <row r="81" spans="2:14" x14ac:dyDescent="0.15">
      <c r="B81" s="59"/>
      <c r="C81" s="57" t="s">
        <v>106</v>
      </c>
      <c r="D81" s="57"/>
      <c r="E81" s="57"/>
      <c r="F81" s="57"/>
      <c r="G81" s="57"/>
      <c r="H81" s="57"/>
      <c r="I81" s="57"/>
      <c r="J81" s="57"/>
      <c r="K81" s="57"/>
      <c r="L81" s="57"/>
      <c r="M81" s="97"/>
    </row>
    <row r="82" spans="2:14" x14ac:dyDescent="0.15">
      <c r="B82" s="59"/>
      <c r="C82" s="57" t="s">
        <v>69</v>
      </c>
      <c r="D82" s="57"/>
      <c r="E82" s="57"/>
      <c r="F82" s="57"/>
      <c r="G82" s="57"/>
      <c r="H82" s="57"/>
      <c r="I82" s="57"/>
      <c r="J82" s="57"/>
      <c r="K82" s="57"/>
      <c r="L82" s="57"/>
      <c r="M82" s="97"/>
    </row>
    <row r="83" spans="2:14" x14ac:dyDescent="0.15">
      <c r="B83" s="97"/>
      <c r="C83" s="57" t="s">
        <v>55</v>
      </c>
      <c r="M83" s="97"/>
    </row>
    <row r="84" spans="2:14" x14ac:dyDescent="0.15">
      <c r="B84" s="97"/>
      <c r="C84" s="57" t="s">
        <v>107</v>
      </c>
      <c r="M84" s="97"/>
      <c r="N84" s="98"/>
    </row>
    <row r="85" spans="2:14" x14ac:dyDescent="0.15">
      <c r="B85" s="97"/>
      <c r="C85" s="57" t="s">
        <v>115</v>
      </c>
      <c r="M85" s="97"/>
    </row>
    <row r="86" spans="2:14" ht="14.25" thickBot="1" x14ac:dyDescent="0.2">
      <c r="B86" s="99"/>
      <c r="C86" s="81" t="s">
        <v>108</v>
      </c>
      <c r="D86" s="100"/>
      <c r="E86" s="100"/>
      <c r="F86" s="100"/>
      <c r="G86" s="100"/>
      <c r="H86" s="100"/>
      <c r="I86" s="100"/>
      <c r="J86" s="100"/>
      <c r="K86" s="100"/>
      <c r="L86" s="101"/>
    </row>
  </sheetData>
  <mergeCells count="25">
    <mergeCell ref="D4:G4"/>
    <mergeCell ref="D5:G5"/>
    <mergeCell ref="D6:G6"/>
    <mergeCell ref="D7:F7"/>
    <mergeCell ref="D8:F8"/>
    <mergeCell ref="G43:H43"/>
    <mergeCell ref="G44:H44"/>
    <mergeCell ref="G45:H45"/>
    <mergeCell ref="G46:H46"/>
    <mergeCell ref="D9:F9"/>
    <mergeCell ref="G10:H10"/>
    <mergeCell ref="C38:D38"/>
    <mergeCell ref="B41:I41"/>
    <mergeCell ref="B42:D42"/>
    <mergeCell ref="G42:H42"/>
    <mergeCell ref="G47:H47"/>
    <mergeCell ref="G48:H48"/>
    <mergeCell ref="B61:D61"/>
    <mergeCell ref="G50:H50"/>
    <mergeCell ref="B51:D51"/>
    <mergeCell ref="G51:H51"/>
    <mergeCell ref="G53:H53"/>
    <mergeCell ref="G56:H56"/>
    <mergeCell ref="G60:H60"/>
    <mergeCell ref="G49:H49"/>
  </mergeCells>
  <phoneticPr fontId="23"/>
  <conditionalFormatting sqref="M11:M40">
    <cfRule type="expression" dxfId="8"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863B-D54C-4063-BC91-F033F405AC99}">
  <sheetPr>
    <tabColor rgb="FFC00000"/>
  </sheetPr>
  <dimension ref="B1:S92"/>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281</v>
      </c>
      <c r="L5" s="89" t="str">
        <f>K5</f>
        <v>2023.12.5</v>
      </c>
    </row>
    <row r="6" spans="2:19" ht="18" customHeight="1" x14ac:dyDescent="0.15">
      <c r="B6" s="4"/>
      <c r="C6" s="37"/>
      <c r="D6" s="116" t="s">
        <v>3</v>
      </c>
      <c r="E6" s="116"/>
      <c r="F6" s="116"/>
      <c r="G6" s="116"/>
      <c r="H6" s="37"/>
      <c r="I6" s="37"/>
      <c r="J6" s="5"/>
      <c r="K6" s="103">
        <v>0.56388888888888888</v>
      </c>
      <c r="L6" s="104">
        <v>0.58611111111111114</v>
      </c>
    </row>
    <row r="7" spans="2:19" ht="18" customHeight="1" x14ac:dyDescent="0.15">
      <c r="B7" s="4"/>
      <c r="C7" s="37"/>
      <c r="D7" s="116" t="s">
        <v>4</v>
      </c>
      <c r="E7" s="119"/>
      <c r="F7" s="119"/>
      <c r="G7" s="25" t="s">
        <v>5</v>
      </c>
      <c r="H7" s="37"/>
      <c r="I7" s="37"/>
      <c r="J7" s="5"/>
      <c r="K7" s="105">
        <v>1.84</v>
      </c>
      <c r="L7" s="106">
        <v>1.35</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226</v>
      </c>
      <c r="G11" s="37"/>
      <c r="H11" s="37"/>
      <c r="I11" s="37"/>
      <c r="J11" s="37"/>
      <c r="K11" s="62" t="s">
        <v>120</v>
      </c>
      <c r="L11" s="63"/>
      <c r="N11" t="s">
        <v>14</v>
      </c>
      <c r="O11" t="e">
        <f>IF(#REF!="",0,VALUE(MID(#REF!,2,LEN(#REF!)-2)))</f>
        <v>#REF!</v>
      </c>
      <c r="P11">
        <f>IF(L11="",0,VALUE(MID(L11,2,LEN(L11)-2)))</f>
        <v>0</v>
      </c>
      <c r="Q11" t="e">
        <f>IF(#REF!="",0,VALUE(MID(#REF!,2,LEN(#REF!)-2)))</f>
        <v>#REF!</v>
      </c>
      <c r="R11">
        <f t="shared" ref="R11:S13" si="0">IF(K11="＋",0,IF(K11="(＋)",0,ABS(K11)))</f>
        <v>0</v>
      </c>
      <c r="S11">
        <f t="shared" si="0"/>
        <v>0</v>
      </c>
    </row>
    <row r="12" spans="2:19" ht="14.25" customHeight="1" x14ac:dyDescent="0.15">
      <c r="B12" s="30">
        <f t="shared" ref="B12:B46" si="1">B11+1</f>
        <v>2</v>
      </c>
      <c r="C12" s="33"/>
      <c r="D12" s="34"/>
      <c r="E12" s="37"/>
      <c r="F12" s="37" t="s">
        <v>149</v>
      </c>
      <c r="G12" s="37"/>
      <c r="H12" s="37"/>
      <c r="I12" s="37"/>
      <c r="J12" s="37"/>
      <c r="K12" s="62"/>
      <c r="L12" s="63" t="s">
        <v>132</v>
      </c>
      <c r="N12" s="60" t="s">
        <v>15</v>
      </c>
      <c r="O12">
        <f>K12</f>
        <v>0</v>
      </c>
      <c r="P12" t="str">
        <f>L12</f>
        <v>(10)</v>
      </c>
      <c r="Q12" t="e">
        <f>#REF!</f>
        <v>#REF!</v>
      </c>
      <c r="R12">
        <f t="shared" si="0"/>
        <v>0</v>
      </c>
      <c r="S12">
        <f t="shared" si="0"/>
        <v>10</v>
      </c>
    </row>
    <row r="13" spans="2:19" ht="14.25" customHeight="1" x14ac:dyDescent="0.15">
      <c r="B13" s="30">
        <f t="shared" si="1"/>
        <v>3</v>
      </c>
      <c r="C13" s="33"/>
      <c r="D13" s="34"/>
      <c r="E13" s="37"/>
      <c r="F13" s="37" t="s">
        <v>92</v>
      </c>
      <c r="G13" s="37"/>
      <c r="H13" s="37"/>
      <c r="I13" s="37"/>
      <c r="J13" s="37"/>
      <c r="K13" s="62" t="s">
        <v>120</v>
      </c>
      <c r="L13" s="63"/>
      <c r="N13" t="s">
        <v>14</v>
      </c>
      <c r="O13" t="e">
        <f>IF(#REF!="",0,VALUE(MID(#REF!,2,LEN(#REF!)-2)))</f>
        <v>#REF!</v>
      </c>
      <c r="P13">
        <f>IF(L13="",0,VALUE(MID(L13,2,LEN(L13)-2)))</f>
        <v>0</v>
      </c>
      <c r="Q13" t="e">
        <f>IF(#REF!="",0,VALUE(MID(#REF!,2,LEN(#REF!)-2)))</f>
        <v>#REF!</v>
      </c>
      <c r="R13">
        <f t="shared" si="0"/>
        <v>0</v>
      </c>
      <c r="S13">
        <f t="shared" si="0"/>
        <v>0</v>
      </c>
    </row>
    <row r="14" spans="2:19" ht="14.25" customHeight="1" x14ac:dyDescent="0.15">
      <c r="B14" s="30">
        <f t="shared" si="1"/>
        <v>4</v>
      </c>
      <c r="C14" s="32" t="s">
        <v>23</v>
      </c>
      <c r="D14" s="32" t="s">
        <v>24</v>
      </c>
      <c r="E14" s="37"/>
      <c r="F14" s="37" t="s">
        <v>91</v>
      </c>
      <c r="G14" s="37"/>
      <c r="H14" s="37"/>
      <c r="I14" s="37"/>
      <c r="J14" s="37"/>
      <c r="K14" s="64">
        <v>1100</v>
      </c>
      <c r="L14" s="65">
        <v>2450</v>
      </c>
      <c r="S14">
        <f>COUNTA(L11:L13)</f>
        <v>1</v>
      </c>
    </row>
    <row r="15" spans="2:19" ht="14.25" customHeight="1" x14ac:dyDescent="0.15">
      <c r="B15" s="30">
        <f t="shared" si="1"/>
        <v>5</v>
      </c>
      <c r="C15" s="32" t="s">
        <v>25</v>
      </c>
      <c r="D15" s="32" t="s">
        <v>26</v>
      </c>
      <c r="E15" s="37"/>
      <c r="F15" s="37" t="s">
        <v>112</v>
      </c>
      <c r="G15" s="37"/>
      <c r="H15" s="37"/>
      <c r="I15" s="37"/>
      <c r="J15" s="37"/>
      <c r="K15" s="64">
        <v>20</v>
      </c>
      <c r="L15" s="65">
        <v>25</v>
      </c>
    </row>
    <row r="16" spans="2:19" ht="14.25" customHeight="1" x14ac:dyDescent="0.15">
      <c r="B16" s="30">
        <f t="shared" si="1"/>
        <v>6</v>
      </c>
      <c r="C16" s="32" t="s">
        <v>63</v>
      </c>
      <c r="D16" s="32" t="s">
        <v>16</v>
      </c>
      <c r="E16" s="37"/>
      <c r="F16" s="37" t="s">
        <v>152</v>
      </c>
      <c r="G16" s="37"/>
      <c r="H16" s="37"/>
      <c r="I16" s="37"/>
      <c r="J16" s="37"/>
      <c r="K16" s="64" t="s">
        <v>121</v>
      </c>
      <c r="L16" s="65"/>
    </row>
    <row r="17" spans="2:12" ht="14.25" customHeight="1" x14ac:dyDescent="0.15">
      <c r="B17" s="30">
        <f t="shared" si="1"/>
        <v>7</v>
      </c>
      <c r="C17" s="34"/>
      <c r="D17" s="32" t="s">
        <v>17</v>
      </c>
      <c r="E17" s="37"/>
      <c r="F17" s="37" t="s">
        <v>82</v>
      </c>
      <c r="G17" s="37"/>
      <c r="H17" s="37"/>
      <c r="I17" s="37"/>
      <c r="J17" s="37"/>
      <c r="K17" s="64">
        <v>20</v>
      </c>
      <c r="L17" s="65">
        <v>45</v>
      </c>
    </row>
    <row r="18" spans="2:12" ht="14.25" customHeight="1" x14ac:dyDescent="0.15">
      <c r="B18" s="30">
        <f t="shared" si="1"/>
        <v>8</v>
      </c>
      <c r="C18" s="34"/>
      <c r="D18" s="34"/>
      <c r="E18" s="37"/>
      <c r="F18" s="37" t="s">
        <v>138</v>
      </c>
      <c r="G18" s="37"/>
      <c r="H18" s="37"/>
      <c r="I18" s="37"/>
      <c r="J18" s="37"/>
      <c r="K18" s="64" t="s">
        <v>121</v>
      </c>
      <c r="L18" s="65" t="s">
        <v>121</v>
      </c>
    </row>
    <row r="19" spans="2:12" ht="14.25" customHeight="1" x14ac:dyDescent="0.15">
      <c r="B19" s="30">
        <f t="shared" si="1"/>
        <v>9</v>
      </c>
      <c r="C19" s="34"/>
      <c r="D19" s="34"/>
      <c r="E19" s="37"/>
      <c r="F19" s="37" t="s">
        <v>139</v>
      </c>
      <c r="G19" s="37"/>
      <c r="H19" s="37"/>
      <c r="I19" s="37"/>
      <c r="J19" s="37"/>
      <c r="K19" s="64" t="s">
        <v>121</v>
      </c>
      <c r="L19" s="65"/>
    </row>
    <row r="20" spans="2:12" ht="14.25" customHeight="1" x14ac:dyDescent="0.15">
      <c r="B20" s="30">
        <f t="shared" si="1"/>
        <v>10</v>
      </c>
      <c r="C20" s="34"/>
      <c r="D20" s="34"/>
      <c r="E20" s="37"/>
      <c r="F20" s="37" t="s">
        <v>18</v>
      </c>
      <c r="G20" s="37"/>
      <c r="H20" s="37"/>
      <c r="I20" s="37"/>
      <c r="J20" s="37"/>
      <c r="K20" s="64">
        <v>8</v>
      </c>
      <c r="L20" s="65"/>
    </row>
    <row r="21" spans="2:12" ht="14.25" customHeight="1" x14ac:dyDescent="0.15">
      <c r="B21" s="30">
        <f t="shared" si="1"/>
        <v>11</v>
      </c>
      <c r="C21" s="34"/>
      <c r="D21" s="34"/>
      <c r="E21" s="37"/>
      <c r="F21" s="37" t="s">
        <v>19</v>
      </c>
      <c r="G21" s="37"/>
      <c r="H21" s="37"/>
      <c r="I21" s="37"/>
      <c r="J21" s="37"/>
      <c r="K21" s="64" t="s">
        <v>121</v>
      </c>
      <c r="L21" s="65">
        <v>15</v>
      </c>
    </row>
    <row r="22" spans="2:12" ht="14.25" customHeight="1" x14ac:dyDescent="0.15">
      <c r="B22" s="30">
        <f t="shared" si="1"/>
        <v>12</v>
      </c>
      <c r="C22" s="34"/>
      <c r="D22" s="34"/>
      <c r="E22" s="37"/>
      <c r="F22" s="37" t="s">
        <v>83</v>
      </c>
      <c r="G22" s="37"/>
      <c r="H22" s="37"/>
      <c r="I22" s="37"/>
      <c r="J22" s="37"/>
      <c r="K22" s="64"/>
      <c r="L22" s="65">
        <v>40</v>
      </c>
    </row>
    <row r="23" spans="2:12" ht="14.25" customHeight="1" x14ac:dyDescent="0.15">
      <c r="B23" s="30">
        <f t="shared" si="1"/>
        <v>13</v>
      </c>
      <c r="C23" s="34"/>
      <c r="D23" s="34"/>
      <c r="E23" s="37"/>
      <c r="F23" s="37" t="s">
        <v>89</v>
      </c>
      <c r="G23" s="37"/>
      <c r="H23" s="37"/>
      <c r="I23" s="37"/>
      <c r="J23" s="37"/>
      <c r="K23" s="64">
        <v>10</v>
      </c>
      <c r="L23" s="65">
        <v>25</v>
      </c>
    </row>
    <row r="24" spans="2:12" ht="14.25" customHeight="1" x14ac:dyDescent="0.15">
      <c r="B24" s="30">
        <f t="shared" si="1"/>
        <v>14</v>
      </c>
      <c r="C24" s="34"/>
      <c r="D24" s="34"/>
      <c r="E24" s="37"/>
      <c r="F24" s="37" t="s">
        <v>64</v>
      </c>
      <c r="G24" s="37"/>
      <c r="H24" s="37"/>
      <c r="I24" s="37"/>
      <c r="J24" s="37"/>
      <c r="K24" s="64">
        <v>11600</v>
      </c>
      <c r="L24" s="65">
        <v>6400</v>
      </c>
    </row>
    <row r="25" spans="2:12" ht="14.25" customHeight="1" x14ac:dyDescent="0.15">
      <c r="B25" s="30">
        <f t="shared" si="1"/>
        <v>15</v>
      </c>
      <c r="C25" s="34"/>
      <c r="D25" s="34"/>
      <c r="E25" s="37"/>
      <c r="F25" s="37" t="s">
        <v>167</v>
      </c>
      <c r="G25" s="37"/>
      <c r="H25" s="37"/>
      <c r="I25" s="37"/>
      <c r="J25" s="37"/>
      <c r="K25" s="64" t="s">
        <v>121</v>
      </c>
      <c r="L25" s="65"/>
    </row>
    <row r="26" spans="2:12" ht="14.25" customHeight="1" x14ac:dyDescent="0.15">
      <c r="B26" s="30">
        <f t="shared" si="1"/>
        <v>16</v>
      </c>
      <c r="C26" s="34"/>
      <c r="D26" s="34"/>
      <c r="E26" s="37"/>
      <c r="F26" s="37" t="s">
        <v>93</v>
      </c>
      <c r="G26" s="37"/>
      <c r="H26" s="37"/>
      <c r="I26" s="37"/>
      <c r="J26" s="37"/>
      <c r="K26" s="64">
        <v>15</v>
      </c>
      <c r="L26" s="65">
        <v>10</v>
      </c>
    </row>
    <row r="27" spans="2:12" ht="14.25" customHeight="1" x14ac:dyDescent="0.15">
      <c r="B27" s="30">
        <f t="shared" si="1"/>
        <v>17</v>
      </c>
      <c r="C27" s="34"/>
      <c r="D27" s="34"/>
      <c r="E27" s="37"/>
      <c r="F27" s="37" t="s">
        <v>20</v>
      </c>
      <c r="G27" s="37"/>
      <c r="H27" s="37"/>
      <c r="I27" s="37"/>
      <c r="J27" s="37"/>
      <c r="K27" s="64">
        <v>1150</v>
      </c>
      <c r="L27" s="65">
        <v>2000</v>
      </c>
    </row>
    <row r="28" spans="2:12" ht="14.25" customHeight="1" x14ac:dyDescent="0.15">
      <c r="B28" s="30">
        <f t="shared" si="1"/>
        <v>18</v>
      </c>
      <c r="C28" s="34"/>
      <c r="D28" s="34"/>
      <c r="E28" s="37"/>
      <c r="F28" s="37" t="s">
        <v>21</v>
      </c>
      <c r="G28" s="37"/>
      <c r="H28" s="37"/>
      <c r="I28" s="37"/>
      <c r="J28" s="37"/>
      <c r="K28" s="64">
        <v>2900</v>
      </c>
      <c r="L28" s="65">
        <v>4400</v>
      </c>
    </row>
    <row r="29" spans="2:12" ht="14.25" customHeight="1" x14ac:dyDescent="0.15">
      <c r="B29" s="30">
        <f t="shared" si="1"/>
        <v>19</v>
      </c>
      <c r="C29" s="32" t="s">
        <v>66</v>
      </c>
      <c r="D29" s="32" t="s">
        <v>27</v>
      </c>
      <c r="E29" s="37"/>
      <c r="F29" s="37" t="s">
        <v>237</v>
      </c>
      <c r="G29" s="37"/>
      <c r="H29" s="37"/>
      <c r="I29" s="37"/>
      <c r="J29" s="37"/>
      <c r="K29" s="64" t="s">
        <v>121</v>
      </c>
      <c r="L29" s="65"/>
    </row>
    <row r="30" spans="2:12" ht="14.25" customHeight="1" x14ac:dyDescent="0.15">
      <c r="B30" s="30">
        <f t="shared" si="1"/>
        <v>20</v>
      </c>
      <c r="C30" s="34"/>
      <c r="D30" s="34"/>
      <c r="E30" s="37"/>
      <c r="F30" s="37" t="s">
        <v>233</v>
      </c>
      <c r="G30" s="37"/>
      <c r="H30" s="37"/>
      <c r="I30" s="37"/>
      <c r="J30" s="37"/>
      <c r="K30" s="64">
        <v>20</v>
      </c>
      <c r="L30" s="65"/>
    </row>
    <row r="31" spans="2:12" ht="14.25" customHeight="1" x14ac:dyDescent="0.15">
      <c r="B31" s="30">
        <f t="shared" si="1"/>
        <v>21</v>
      </c>
      <c r="C31" s="34"/>
      <c r="D31" s="34"/>
      <c r="E31" s="37"/>
      <c r="F31" s="37" t="s">
        <v>90</v>
      </c>
      <c r="G31" s="37"/>
      <c r="H31" s="37"/>
      <c r="I31" s="37"/>
      <c r="J31" s="37"/>
      <c r="K31" s="64" t="s">
        <v>121</v>
      </c>
      <c r="L31" s="65">
        <v>70</v>
      </c>
    </row>
    <row r="32" spans="2:12" ht="14.25" customHeight="1" x14ac:dyDescent="0.15">
      <c r="B32" s="30">
        <f t="shared" si="1"/>
        <v>22</v>
      </c>
      <c r="C32" s="34"/>
      <c r="D32" s="34"/>
      <c r="E32" s="37"/>
      <c r="F32" s="37" t="s">
        <v>234</v>
      </c>
      <c r="G32" s="37"/>
      <c r="H32" s="37"/>
      <c r="I32" s="37"/>
      <c r="J32" s="37"/>
      <c r="K32" s="64"/>
      <c r="L32" s="65">
        <v>5</v>
      </c>
    </row>
    <row r="33" spans="2:12" ht="14.25" customHeight="1" x14ac:dyDescent="0.15">
      <c r="B33" s="30">
        <f t="shared" si="1"/>
        <v>23</v>
      </c>
      <c r="C33" s="34"/>
      <c r="D33" s="34"/>
      <c r="E33" s="37"/>
      <c r="F33" s="37" t="s">
        <v>160</v>
      </c>
      <c r="G33" s="37"/>
      <c r="H33" s="37"/>
      <c r="I33" s="37"/>
      <c r="J33" s="37"/>
      <c r="K33" s="64"/>
      <c r="L33" s="65">
        <v>16</v>
      </c>
    </row>
    <row r="34" spans="2:12" ht="14.25" customHeight="1" x14ac:dyDescent="0.15">
      <c r="B34" s="30">
        <f t="shared" si="1"/>
        <v>24</v>
      </c>
      <c r="C34" s="34"/>
      <c r="D34" s="34"/>
      <c r="E34" s="37"/>
      <c r="F34" s="37" t="s">
        <v>70</v>
      </c>
      <c r="G34" s="37"/>
      <c r="H34" s="37"/>
      <c r="I34" s="37"/>
      <c r="J34" s="37"/>
      <c r="K34" s="64"/>
      <c r="L34" s="65" t="s">
        <v>121</v>
      </c>
    </row>
    <row r="35" spans="2:12" ht="14.25" customHeight="1" x14ac:dyDescent="0.15">
      <c r="B35" s="30">
        <f t="shared" si="1"/>
        <v>25</v>
      </c>
      <c r="C35" s="34"/>
      <c r="D35" s="34"/>
      <c r="E35" s="37"/>
      <c r="F35" s="37" t="s">
        <v>110</v>
      </c>
      <c r="G35" s="37"/>
      <c r="H35" s="37"/>
      <c r="I35" s="37"/>
      <c r="J35" s="37"/>
      <c r="K35" s="64">
        <v>20</v>
      </c>
      <c r="L35" s="65">
        <v>20</v>
      </c>
    </row>
    <row r="36" spans="2:12" ht="14.25" customHeight="1" x14ac:dyDescent="0.15">
      <c r="B36" s="30">
        <f t="shared" si="1"/>
        <v>26</v>
      </c>
      <c r="C36" s="34"/>
      <c r="D36" s="34"/>
      <c r="E36" s="37"/>
      <c r="F36" s="37" t="s">
        <v>111</v>
      </c>
      <c r="G36" s="37"/>
      <c r="H36" s="37"/>
      <c r="I36" s="37"/>
      <c r="J36" s="37"/>
      <c r="K36" s="64">
        <v>5</v>
      </c>
      <c r="L36" s="65"/>
    </row>
    <row r="37" spans="2:12" ht="14.25" customHeight="1" x14ac:dyDescent="0.15">
      <c r="B37" s="30">
        <f t="shared" si="1"/>
        <v>27</v>
      </c>
      <c r="C37" s="34"/>
      <c r="D37" s="34"/>
      <c r="E37" s="37"/>
      <c r="F37" s="37" t="s">
        <v>214</v>
      </c>
      <c r="G37" s="37"/>
      <c r="H37" s="37"/>
      <c r="I37" s="37"/>
      <c r="J37" s="37"/>
      <c r="K37" s="64" t="s">
        <v>121</v>
      </c>
      <c r="L37" s="65"/>
    </row>
    <row r="38" spans="2:12" ht="14.25" customHeight="1" x14ac:dyDescent="0.15">
      <c r="B38" s="30">
        <f t="shared" si="1"/>
        <v>28</v>
      </c>
      <c r="C38" s="34"/>
      <c r="D38" s="34"/>
      <c r="E38" s="37"/>
      <c r="F38" s="37" t="s">
        <v>142</v>
      </c>
      <c r="G38" s="37"/>
      <c r="H38" s="37"/>
      <c r="I38" s="37"/>
      <c r="J38" s="37"/>
      <c r="K38" s="64"/>
      <c r="L38" s="65">
        <v>10</v>
      </c>
    </row>
    <row r="39" spans="2:12" ht="14.25" customHeight="1" x14ac:dyDescent="0.15">
      <c r="B39" s="30">
        <f t="shared" si="1"/>
        <v>29</v>
      </c>
      <c r="C39" s="34"/>
      <c r="D39" s="34"/>
      <c r="E39" s="37"/>
      <c r="F39" s="37" t="s">
        <v>31</v>
      </c>
      <c r="G39" s="37"/>
      <c r="H39" s="37"/>
      <c r="I39" s="37"/>
      <c r="J39" s="37"/>
      <c r="K39" s="64">
        <v>85</v>
      </c>
      <c r="L39" s="65">
        <v>195</v>
      </c>
    </row>
    <row r="40" spans="2:12" ht="14.25" customHeight="1" x14ac:dyDescent="0.15">
      <c r="B40" s="30">
        <f t="shared" si="1"/>
        <v>30</v>
      </c>
      <c r="C40" s="32" t="s">
        <v>32</v>
      </c>
      <c r="D40" s="32" t="s">
        <v>33</v>
      </c>
      <c r="E40" s="37"/>
      <c r="F40" s="37" t="s">
        <v>165</v>
      </c>
      <c r="G40" s="37"/>
      <c r="H40" s="37"/>
      <c r="I40" s="37"/>
      <c r="J40" s="37"/>
      <c r="K40" s="64"/>
      <c r="L40" s="65">
        <v>3</v>
      </c>
    </row>
    <row r="41" spans="2:12" ht="14.25" customHeight="1" x14ac:dyDescent="0.15">
      <c r="B41" s="30">
        <f t="shared" si="1"/>
        <v>31</v>
      </c>
      <c r="C41" s="34"/>
      <c r="D41" s="35"/>
      <c r="E41" s="37"/>
      <c r="F41" s="37" t="s">
        <v>34</v>
      </c>
      <c r="G41" s="37"/>
      <c r="H41" s="37"/>
      <c r="I41" s="37"/>
      <c r="J41" s="37"/>
      <c r="K41" s="64"/>
      <c r="L41" s="65">
        <v>15</v>
      </c>
    </row>
    <row r="42" spans="2:12" ht="14.25" customHeight="1" x14ac:dyDescent="0.15">
      <c r="B42" s="30">
        <f t="shared" si="1"/>
        <v>32</v>
      </c>
      <c r="C42" s="35"/>
      <c r="D42" s="39" t="s">
        <v>35</v>
      </c>
      <c r="E42" s="37"/>
      <c r="F42" s="37" t="s">
        <v>36</v>
      </c>
      <c r="G42" s="37"/>
      <c r="H42" s="37"/>
      <c r="I42" s="37"/>
      <c r="J42" s="37"/>
      <c r="K42" s="64" t="s">
        <v>121</v>
      </c>
      <c r="L42" s="65">
        <v>10</v>
      </c>
    </row>
    <row r="43" spans="2:12" ht="14.25" customHeight="1" x14ac:dyDescent="0.15">
      <c r="B43" s="30">
        <f t="shared" si="1"/>
        <v>33</v>
      </c>
      <c r="C43" s="32" t="s">
        <v>0</v>
      </c>
      <c r="D43" s="32" t="s">
        <v>224</v>
      </c>
      <c r="E43" s="37"/>
      <c r="F43" s="37" t="s">
        <v>225</v>
      </c>
      <c r="G43" s="37"/>
      <c r="H43" s="37"/>
      <c r="I43" s="37"/>
      <c r="J43" s="37"/>
      <c r="K43" s="64"/>
      <c r="L43" s="65" t="s">
        <v>121</v>
      </c>
    </row>
    <row r="44" spans="2:12" ht="14.25" customHeight="1" x14ac:dyDescent="0.15">
      <c r="B44" s="30">
        <f t="shared" si="1"/>
        <v>34</v>
      </c>
      <c r="C44" s="121" t="s">
        <v>38</v>
      </c>
      <c r="D44" s="122"/>
      <c r="E44" s="37"/>
      <c r="F44" s="37" t="s">
        <v>39</v>
      </c>
      <c r="G44" s="37"/>
      <c r="H44" s="37"/>
      <c r="I44" s="37"/>
      <c r="J44" s="37"/>
      <c r="K44" s="64">
        <v>50</v>
      </c>
      <c r="L44" s="65">
        <v>25</v>
      </c>
    </row>
    <row r="45" spans="2:12" ht="14.25" customHeight="1" x14ac:dyDescent="0.15">
      <c r="B45" s="30">
        <f t="shared" si="1"/>
        <v>35</v>
      </c>
      <c r="C45" s="33"/>
      <c r="D45" s="36"/>
      <c r="E45" s="37"/>
      <c r="F45" s="37" t="s">
        <v>40</v>
      </c>
      <c r="G45" s="37"/>
      <c r="H45" s="37"/>
      <c r="I45" s="37"/>
      <c r="J45" s="37"/>
      <c r="K45" s="64">
        <v>100</v>
      </c>
      <c r="L45" s="65">
        <v>75</v>
      </c>
    </row>
    <row r="46" spans="2:12" ht="14.25" customHeight="1" thickBot="1" x14ac:dyDescent="0.2">
      <c r="B46" s="30">
        <f t="shared" si="1"/>
        <v>36</v>
      </c>
      <c r="C46" s="33"/>
      <c r="D46" s="36"/>
      <c r="E46" s="37"/>
      <c r="F46" s="37" t="s">
        <v>74</v>
      </c>
      <c r="G46" s="37"/>
      <c r="H46" s="37"/>
      <c r="I46" s="37"/>
      <c r="J46" s="37"/>
      <c r="K46" s="64">
        <v>50</v>
      </c>
      <c r="L46" s="69">
        <v>50</v>
      </c>
    </row>
    <row r="47" spans="2:12" ht="19.899999999999999" customHeight="1" thickTop="1" x14ac:dyDescent="0.15">
      <c r="B47" s="123" t="s">
        <v>79</v>
      </c>
      <c r="C47" s="124"/>
      <c r="D47" s="124"/>
      <c r="E47" s="124"/>
      <c r="F47" s="124"/>
      <c r="G47" s="124"/>
      <c r="H47" s="124"/>
      <c r="I47" s="124"/>
      <c r="J47" s="29"/>
      <c r="K47" s="76">
        <f>SUM(K48:K56)</f>
        <v>17153</v>
      </c>
      <c r="L47" s="93">
        <f>SUM(L48:L56)</f>
        <v>15914</v>
      </c>
    </row>
    <row r="48" spans="2:12" ht="13.9" customHeight="1" x14ac:dyDescent="0.15">
      <c r="B48" s="125" t="s">
        <v>42</v>
      </c>
      <c r="C48" s="126"/>
      <c r="D48" s="127"/>
      <c r="E48" s="41"/>
      <c r="F48" s="15"/>
      <c r="G48" s="116" t="s">
        <v>13</v>
      </c>
      <c r="H48" s="116"/>
      <c r="I48" s="15"/>
      <c r="J48" s="16"/>
      <c r="K48" s="38">
        <f>SUM(R$11:R$13)</f>
        <v>0</v>
      </c>
      <c r="L48" s="94">
        <f>SUM(S$11:S$13)</f>
        <v>10</v>
      </c>
    </row>
    <row r="49" spans="2:19" ht="13.9" customHeight="1" x14ac:dyDescent="0.15">
      <c r="B49" s="17"/>
      <c r="C49" s="18"/>
      <c r="D49" s="19"/>
      <c r="E49" s="20"/>
      <c r="F49" s="37"/>
      <c r="G49" s="116" t="s">
        <v>67</v>
      </c>
      <c r="H49" s="116"/>
      <c r="I49" s="110"/>
      <c r="J49" s="42"/>
      <c r="K49" s="38">
        <f>SUM(K$14)</f>
        <v>1100</v>
      </c>
      <c r="L49" s="94">
        <f>SUM(L$14)</f>
        <v>2450</v>
      </c>
    </row>
    <row r="50" spans="2:19" ht="13.9" customHeight="1" x14ac:dyDescent="0.15">
      <c r="B50" s="17"/>
      <c r="C50" s="18"/>
      <c r="D50" s="19"/>
      <c r="E50" s="20"/>
      <c r="F50" s="37"/>
      <c r="G50" s="116" t="s">
        <v>26</v>
      </c>
      <c r="H50" s="116"/>
      <c r="I50" s="15"/>
      <c r="J50" s="16"/>
      <c r="K50" s="38">
        <f>SUM(K$15:K$15)</f>
        <v>20</v>
      </c>
      <c r="L50" s="94">
        <f>SUM(L$15:L$15)</f>
        <v>25</v>
      </c>
    </row>
    <row r="51" spans="2:19" ht="13.9" customHeight="1" x14ac:dyDescent="0.15">
      <c r="B51" s="17"/>
      <c r="C51" s="18"/>
      <c r="D51" s="19"/>
      <c r="E51" s="20"/>
      <c r="F51" s="37"/>
      <c r="G51" s="116" t="s">
        <v>16</v>
      </c>
      <c r="H51" s="116"/>
      <c r="I51" s="15"/>
      <c r="J51" s="16"/>
      <c r="K51" s="38">
        <f>SUM(K$16:K$16)</f>
        <v>0</v>
      </c>
      <c r="L51" s="94">
        <f>SUM(L$16:L$16)</f>
        <v>0</v>
      </c>
    </row>
    <row r="52" spans="2:19" ht="13.9" customHeight="1" x14ac:dyDescent="0.15">
      <c r="B52" s="17"/>
      <c r="C52" s="18"/>
      <c r="D52" s="19"/>
      <c r="E52" s="20"/>
      <c r="F52" s="37"/>
      <c r="G52" s="116" t="s">
        <v>17</v>
      </c>
      <c r="H52" s="116"/>
      <c r="I52" s="15"/>
      <c r="J52" s="16"/>
      <c r="K52" s="38">
        <f>SUM(K$17:K$28)</f>
        <v>15703</v>
      </c>
      <c r="L52" s="94">
        <f>SUM(L$17:L$28)</f>
        <v>12935</v>
      </c>
    </row>
    <row r="53" spans="2:19" ht="13.9" customHeight="1" x14ac:dyDescent="0.15">
      <c r="B53" s="17"/>
      <c r="C53" s="18"/>
      <c r="D53" s="19"/>
      <c r="E53" s="20"/>
      <c r="F53" s="37"/>
      <c r="G53" s="116" t="s">
        <v>65</v>
      </c>
      <c r="H53" s="116"/>
      <c r="I53" s="15"/>
      <c r="J53" s="16"/>
      <c r="K53" s="38">
        <v>0</v>
      </c>
      <c r="L53" s="94">
        <v>0</v>
      </c>
    </row>
    <row r="54" spans="2:19" ht="13.9" customHeight="1" x14ac:dyDescent="0.15">
      <c r="B54" s="17"/>
      <c r="C54" s="18"/>
      <c r="D54" s="19"/>
      <c r="E54" s="20"/>
      <c r="F54" s="37"/>
      <c r="G54" s="116" t="s">
        <v>27</v>
      </c>
      <c r="H54" s="116"/>
      <c r="I54" s="15"/>
      <c r="J54" s="16"/>
      <c r="K54" s="38">
        <f>SUM(K$29:K$39)</f>
        <v>130</v>
      </c>
      <c r="L54" s="94">
        <f>SUM(L$29:L$39)</f>
        <v>316</v>
      </c>
    </row>
    <row r="55" spans="2:19" ht="13.9" customHeight="1" x14ac:dyDescent="0.15">
      <c r="B55" s="17"/>
      <c r="C55" s="18"/>
      <c r="D55" s="19"/>
      <c r="E55" s="20"/>
      <c r="F55" s="37"/>
      <c r="G55" s="116" t="s">
        <v>73</v>
      </c>
      <c r="H55" s="116"/>
      <c r="I55" s="15"/>
      <c r="J55" s="16"/>
      <c r="K55" s="38">
        <f>SUM(K$44:K$45)</f>
        <v>150</v>
      </c>
      <c r="L55" s="94">
        <f>SUM(L$44:L$45)</f>
        <v>100</v>
      </c>
      <c r="R55">
        <f>COUNTA(K$11:K$46)</f>
        <v>27</v>
      </c>
      <c r="S55">
        <f>COUNTA(L$11:L$46)</f>
        <v>26</v>
      </c>
    </row>
    <row r="56" spans="2:19" ht="13.9" customHeight="1" thickBot="1" x14ac:dyDescent="0.2">
      <c r="B56" s="21"/>
      <c r="C56" s="22"/>
      <c r="D56" s="23"/>
      <c r="E56" s="43"/>
      <c r="F56" s="10"/>
      <c r="G56" s="117" t="s">
        <v>41</v>
      </c>
      <c r="H56" s="117"/>
      <c r="I56" s="44"/>
      <c r="J56" s="45"/>
      <c r="K56" s="40">
        <f>SUM(K$40:K$43,K$46)</f>
        <v>50</v>
      </c>
      <c r="L56" s="95">
        <f>SUM(L$40:L$43,L$46)</f>
        <v>78</v>
      </c>
      <c r="R56">
        <f>SUM(R$11:R$13,K$14:K$46)</f>
        <v>17153</v>
      </c>
      <c r="S56">
        <f>SUM(S$11:S$13,L$14:L$46)</f>
        <v>15914</v>
      </c>
    </row>
    <row r="57" spans="2:19" ht="18" customHeight="1" thickTop="1" x14ac:dyDescent="0.15">
      <c r="B57" s="128" t="s">
        <v>43</v>
      </c>
      <c r="C57" s="129"/>
      <c r="D57" s="130"/>
      <c r="E57" s="51"/>
      <c r="F57" s="111"/>
      <c r="G57" s="131" t="s">
        <v>44</v>
      </c>
      <c r="H57" s="131"/>
      <c r="I57" s="111"/>
      <c r="J57" s="112"/>
      <c r="K57" s="77" t="s">
        <v>45</v>
      </c>
      <c r="L57" s="82"/>
    </row>
    <row r="58" spans="2:19" ht="18" customHeight="1" x14ac:dyDescent="0.15">
      <c r="B58" s="48"/>
      <c r="C58" s="49"/>
      <c r="D58" s="49"/>
      <c r="E58" s="46"/>
      <c r="F58" s="47"/>
      <c r="G58" s="31"/>
      <c r="H58" s="31"/>
      <c r="I58" s="47"/>
      <c r="J58" s="50"/>
      <c r="K58" s="78" t="s">
        <v>46</v>
      </c>
      <c r="L58" s="83"/>
    </row>
    <row r="59" spans="2:19" ht="18" customHeight="1" x14ac:dyDescent="0.15">
      <c r="B59" s="17"/>
      <c r="C59" s="18"/>
      <c r="D59" s="18"/>
      <c r="E59" s="52"/>
      <c r="F59" s="7"/>
      <c r="G59" s="132" t="s">
        <v>47</v>
      </c>
      <c r="H59" s="132"/>
      <c r="I59" s="108"/>
      <c r="J59" s="109"/>
      <c r="K59" s="79" t="s">
        <v>48</v>
      </c>
      <c r="L59" s="84"/>
    </row>
    <row r="60" spans="2:19" ht="18" customHeight="1" x14ac:dyDescent="0.15">
      <c r="B60" s="17"/>
      <c r="C60" s="18"/>
      <c r="D60" s="18"/>
      <c r="E60" s="53"/>
      <c r="F60" s="18"/>
      <c r="G60" s="54"/>
      <c r="H60" s="54"/>
      <c r="I60" s="49"/>
      <c r="J60" s="55"/>
      <c r="K60" s="80" t="s">
        <v>71</v>
      </c>
      <c r="L60" s="85"/>
    </row>
    <row r="61" spans="2:19" ht="18" customHeight="1" x14ac:dyDescent="0.15">
      <c r="B61" s="17"/>
      <c r="C61" s="18"/>
      <c r="D61" s="18"/>
      <c r="E61" s="53"/>
      <c r="F61" s="18"/>
      <c r="G61" s="54"/>
      <c r="H61" s="54"/>
      <c r="I61" s="49"/>
      <c r="J61" s="55"/>
      <c r="K61" s="80" t="s">
        <v>72</v>
      </c>
      <c r="L61" s="85"/>
    </row>
    <row r="62" spans="2:19" ht="18" customHeight="1" x14ac:dyDescent="0.15">
      <c r="B62" s="17"/>
      <c r="C62" s="18"/>
      <c r="D62" s="18"/>
      <c r="E62" s="52"/>
      <c r="F62" s="7"/>
      <c r="G62" s="132" t="s">
        <v>49</v>
      </c>
      <c r="H62" s="132"/>
      <c r="I62" s="108"/>
      <c r="J62" s="109"/>
      <c r="K62" s="79" t="s">
        <v>75</v>
      </c>
      <c r="L62" s="84"/>
    </row>
    <row r="63" spans="2:19" ht="18" customHeight="1" x14ac:dyDescent="0.15">
      <c r="B63" s="17"/>
      <c r="C63" s="18"/>
      <c r="D63" s="18"/>
      <c r="E63" s="53"/>
      <c r="F63" s="18"/>
      <c r="G63" s="54"/>
      <c r="H63" s="54"/>
      <c r="I63" s="49"/>
      <c r="J63" s="55"/>
      <c r="K63" s="80" t="s">
        <v>76</v>
      </c>
      <c r="L63" s="85"/>
    </row>
    <row r="64" spans="2:19" ht="18" customHeight="1" x14ac:dyDescent="0.15">
      <c r="B64" s="17"/>
      <c r="C64" s="18"/>
      <c r="D64" s="18"/>
      <c r="E64" s="53"/>
      <c r="F64" s="18"/>
      <c r="G64" s="54"/>
      <c r="H64" s="54"/>
      <c r="I64" s="49"/>
      <c r="J64" s="55"/>
      <c r="K64" s="80" t="s">
        <v>77</v>
      </c>
      <c r="L64" s="85"/>
    </row>
    <row r="65" spans="2:12" ht="18" customHeight="1" x14ac:dyDescent="0.15">
      <c r="B65" s="17"/>
      <c r="C65" s="18"/>
      <c r="D65" s="18"/>
      <c r="E65" s="12"/>
      <c r="F65" s="13"/>
      <c r="G65" s="31"/>
      <c r="H65" s="31"/>
      <c r="I65" s="47"/>
      <c r="J65" s="50"/>
      <c r="K65" s="80" t="s">
        <v>78</v>
      </c>
      <c r="L65" s="83"/>
    </row>
    <row r="66" spans="2:12" ht="18" customHeight="1" x14ac:dyDescent="0.15">
      <c r="B66" s="24"/>
      <c r="C66" s="13"/>
      <c r="D66" s="13"/>
      <c r="E66" s="20"/>
      <c r="F66" s="37"/>
      <c r="G66" s="116" t="s">
        <v>50</v>
      </c>
      <c r="H66" s="116"/>
      <c r="I66" s="15"/>
      <c r="J66" s="16"/>
      <c r="K66" s="70" t="s">
        <v>129</v>
      </c>
      <c r="L66" s="86"/>
    </row>
    <row r="67" spans="2:12" ht="18" customHeight="1" x14ac:dyDescent="0.15">
      <c r="B67" s="125" t="s">
        <v>51</v>
      </c>
      <c r="C67" s="126"/>
      <c r="D67" s="126"/>
      <c r="E67" s="7"/>
      <c r="F67" s="7"/>
      <c r="G67" s="7"/>
      <c r="H67" s="7"/>
      <c r="I67" s="7"/>
      <c r="J67" s="7"/>
      <c r="K67" s="7"/>
      <c r="L67" s="96"/>
    </row>
    <row r="68" spans="2:12" ht="14.1" customHeight="1" x14ac:dyDescent="0.15">
      <c r="B68" s="56"/>
      <c r="C68" s="57" t="s">
        <v>52</v>
      </c>
      <c r="D68" s="58"/>
      <c r="E68" s="57"/>
      <c r="F68" s="57"/>
      <c r="G68" s="57"/>
      <c r="H68" s="57"/>
      <c r="I68" s="57"/>
      <c r="J68" s="57"/>
      <c r="K68" s="57"/>
      <c r="L68" s="87"/>
    </row>
    <row r="69" spans="2:12" ht="14.1" customHeight="1" x14ac:dyDescent="0.15">
      <c r="B69" s="56"/>
      <c r="C69" s="57" t="s">
        <v>53</v>
      </c>
      <c r="D69" s="58"/>
      <c r="E69" s="57"/>
      <c r="F69" s="57"/>
      <c r="G69" s="57"/>
      <c r="H69" s="57"/>
      <c r="I69" s="57"/>
      <c r="J69" s="57"/>
      <c r="K69" s="57"/>
      <c r="L69" s="87"/>
    </row>
    <row r="70" spans="2:12" ht="14.1" customHeight="1" x14ac:dyDescent="0.15">
      <c r="B70" s="56"/>
      <c r="C70" s="57" t="s">
        <v>54</v>
      </c>
      <c r="D70" s="58"/>
      <c r="E70" s="57"/>
      <c r="F70" s="57"/>
      <c r="G70" s="57"/>
      <c r="H70" s="57"/>
      <c r="I70" s="57"/>
      <c r="J70" s="57"/>
      <c r="K70" s="57"/>
      <c r="L70" s="87"/>
    </row>
    <row r="71" spans="2:12" ht="14.1" customHeight="1" x14ac:dyDescent="0.15">
      <c r="B71" s="56"/>
      <c r="C71" s="57" t="s">
        <v>99</v>
      </c>
      <c r="D71" s="58"/>
      <c r="E71" s="57"/>
      <c r="F71" s="57"/>
      <c r="G71" s="57"/>
      <c r="H71" s="57"/>
      <c r="I71" s="57"/>
      <c r="J71" s="57"/>
      <c r="K71" s="57"/>
      <c r="L71" s="87"/>
    </row>
    <row r="72" spans="2:12" ht="14.1" customHeight="1" x14ac:dyDescent="0.15">
      <c r="B72" s="56"/>
      <c r="C72" s="57" t="s">
        <v>97</v>
      </c>
      <c r="D72" s="58"/>
      <c r="E72" s="57"/>
      <c r="F72" s="57"/>
      <c r="G72" s="57"/>
      <c r="H72" s="57"/>
      <c r="I72" s="57"/>
      <c r="J72" s="57"/>
      <c r="K72" s="57"/>
      <c r="L72" s="87"/>
    </row>
    <row r="73" spans="2:12" ht="14.1" customHeight="1" x14ac:dyDescent="0.15">
      <c r="B73" s="59"/>
      <c r="C73" s="57" t="s">
        <v>100</v>
      </c>
      <c r="D73" s="57"/>
      <c r="E73" s="57"/>
      <c r="F73" s="57"/>
      <c r="G73" s="57"/>
      <c r="H73" s="57"/>
      <c r="I73" s="57"/>
      <c r="J73" s="57"/>
      <c r="K73" s="57"/>
      <c r="L73" s="87"/>
    </row>
    <row r="74" spans="2:12" ht="14.1" customHeight="1" x14ac:dyDescent="0.15">
      <c r="B74" s="59"/>
      <c r="C74" s="57" t="s">
        <v>101</v>
      </c>
      <c r="D74" s="57"/>
      <c r="E74" s="57"/>
      <c r="F74" s="57"/>
      <c r="G74" s="57"/>
      <c r="H74" s="57"/>
      <c r="I74" s="57"/>
      <c r="J74" s="57"/>
      <c r="K74" s="57"/>
      <c r="L74" s="87"/>
    </row>
    <row r="75" spans="2:12" ht="14.1" customHeight="1" x14ac:dyDescent="0.15">
      <c r="B75" s="59"/>
      <c r="C75" s="57" t="s">
        <v>86</v>
      </c>
      <c r="D75" s="57"/>
      <c r="E75" s="57"/>
      <c r="F75" s="57"/>
      <c r="G75" s="57"/>
      <c r="H75" s="57"/>
      <c r="I75" s="57"/>
      <c r="J75" s="57"/>
      <c r="K75" s="57"/>
      <c r="L75" s="87"/>
    </row>
    <row r="76" spans="2:12" ht="14.1" customHeight="1" x14ac:dyDescent="0.15">
      <c r="B76" s="59"/>
      <c r="C76" s="57" t="s">
        <v>87</v>
      </c>
      <c r="D76" s="57"/>
      <c r="E76" s="57"/>
      <c r="F76" s="57"/>
      <c r="G76" s="57"/>
      <c r="H76" s="57"/>
      <c r="I76" s="57"/>
      <c r="J76" s="57"/>
      <c r="K76" s="57"/>
      <c r="L76" s="87"/>
    </row>
    <row r="77" spans="2:12" ht="14.1" customHeight="1" x14ac:dyDescent="0.15">
      <c r="B77" s="59"/>
      <c r="C77" s="57" t="s">
        <v>94</v>
      </c>
      <c r="D77" s="57"/>
      <c r="E77" s="57"/>
      <c r="F77" s="57"/>
      <c r="G77" s="57"/>
      <c r="H77" s="57"/>
      <c r="I77" s="57"/>
      <c r="J77" s="57"/>
      <c r="K77" s="57"/>
      <c r="L77" s="87"/>
    </row>
    <row r="78" spans="2:12" ht="14.1" customHeight="1" x14ac:dyDescent="0.15">
      <c r="B78" s="59"/>
      <c r="C78" s="57" t="s">
        <v>102</v>
      </c>
      <c r="D78" s="57"/>
      <c r="E78" s="57"/>
      <c r="F78" s="57"/>
      <c r="G78" s="57"/>
      <c r="H78" s="57"/>
      <c r="I78" s="57"/>
      <c r="J78" s="57"/>
      <c r="K78" s="57"/>
      <c r="L78" s="87"/>
    </row>
    <row r="79" spans="2:12" ht="14.1" customHeight="1" x14ac:dyDescent="0.15">
      <c r="B79" s="59"/>
      <c r="C79" s="57" t="s">
        <v>103</v>
      </c>
      <c r="D79" s="57"/>
      <c r="E79" s="57"/>
      <c r="F79" s="57"/>
      <c r="G79" s="57"/>
      <c r="H79" s="57"/>
      <c r="I79" s="57"/>
      <c r="J79" s="57"/>
      <c r="K79" s="57"/>
      <c r="L79" s="87"/>
    </row>
    <row r="80" spans="2:12" ht="14.1" customHeight="1" x14ac:dyDescent="0.15">
      <c r="B80" s="59"/>
      <c r="C80" s="57" t="s">
        <v>104</v>
      </c>
      <c r="D80" s="57"/>
      <c r="E80" s="57"/>
      <c r="F80" s="57"/>
      <c r="G80" s="57"/>
      <c r="H80" s="57"/>
      <c r="I80" s="57"/>
      <c r="J80" s="57"/>
      <c r="K80" s="57"/>
      <c r="L80" s="87"/>
    </row>
    <row r="81" spans="2:14" ht="18" customHeight="1" x14ac:dyDescent="0.15">
      <c r="B81" s="59"/>
      <c r="C81" s="57" t="s">
        <v>88</v>
      </c>
      <c r="D81" s="57"/>
      <c r="E81" s="57"/>
      <c r="F81" s="57"/>
      <c r="G81" s="57"/>
      <c r="H81" s="57"/>
      <c r="I81" s="57"/>
      <c r="J81" s="57"/>
      <c r="K81" s="57"/>
      <c r="L81" s="57"/>
      <c r="M81" s="97"/>
    </row>
    <row r="82" spans="2:14" x14ac:dyDescent="0.15">
      <c r="B82" s="59"/>
      <c r="C82" s="57" t="s">
        <v>95</v>
      </c>
      <c r="D82" s="57"/>
      <c r="E82" s="57"/>
      <c r="F82" s="57"/>
      <c r="G82" s="57"/>
      <c r="H82" s="57"/>
      <c r="I82" s="57"/>
      <c r="J82" s="57"/>
      <c r="K82" s="57"/>
      <c r="L82" s="57"/>
      <c r="M82" s="97"/>
    </row>
    <row r="83" spans="2:14" x14ac:dyDescent="0.15">
      <c r="B83" s="59"/>
      <c r="C83" s="57" t="s">
        <v>96</v>
      </c>
      <c r="D83" s="57"/>
      <c r="E83" s="57"/>
      <c r="F83" s="57"/>
      <c r="G83" s="57"/>
      <c r="H83" s="57"/>
      <c r="I83" s="57"/>
      <c r="J83" s="57"/>
      <c r="K83" s="57"/>
      <c r="L83" s="57"/>
      <c r="M83" s="97"/>
    </row>
    <row r="84" spans="2:14" x14ac:dyDescent="0.15">
      <c r="B84" s="59"/>
      <c r="C84" s="57" t="s">
        <v>105</v>
      </c>
      <c r="D84" s="57"/>
      <c r="E84" s="57"/>
      <c r="F84" s="57"/>
      <c r="G84" s="57"/>
      <c r="H84" s="57"/>
      <c r="I84" s="57"/>
      <c r="J84" s="57"/>
      <c r="K84" s="57"/>
      <c r="L84" s="57"/>
      <c r="M84" s="97"/>
    </row>
    <row r="85" spans="2:14" ht="14.1" customHeight="1" x14ac:dyDescent="0.15">
      <c r="B85" s="59"/>
      <c r="C85" s="57" t="s">
        <v>98</v>
      </c>
      <c r="D85" s="57"/>
      <c r="E85" s="57"/>
      <c r="F85" s="57"/>
      <c r="G85" s="57"/>
      <c r="H85" s="57"/>
      <c r="I85" s="57"/>
      <c r="J85" s="57"/>
      <c r="K85" s="57"/>
      <c r="L85" s="57"/>
      <c r="M85" s="59"/>
      <c r="N85" s="102"/>
    </row>
    <row r="86" spans="2:14" ht="14.1" customHeight="1" x14ac:dyDescent="0.15">
      <c r="B86" s="59"/>
      <c r="C86" s="57" t="s">
        <v>119</v>
      </c>
      <c r="D86" s="57"/>
      <c r="E86" s="57"/>
      <c r="F86" s="57"/>
      <c r="G86" s="57"/>
      <c r="H86" s="57"/>
      <c r="I86" s="57"/>
      <c r="J86" s="57"/>
      <c r="K86" s="57"/>
      <c r="L86" s="57"/>
      <c r="M86" s="59"/>
      <c r="N86" s="57"/>
    </row>
    <row r="87" spans="2:14" x14ac:dyDescent="0.15">
      <c r="B87" s="59"/>
      <c r="C87" s="57" t="s">
        <v>106</v>
      </c>
      <c r="D87" s="57"/>
      <c r="E87" s="57"/>
      <c r="F87" s="57"/>
      <c r="G87" s="57"/>
      <c r="H87" s="57"/>
      <c r="I87" s="57"/>
      <c r="J87" s="57"/>
      <c r="K87" s="57"/>
      <c r="L87" s="57"/>
      <c r="M87" s="97"/>
    </row>
    <row r="88" spans="2:14" x14ac:dyDescent="0.15">
      <c r="B88" s="59"/>
      <c r="C88" s="57" t="s">
        <v>69</v>
      </c>
      <c r="D88" s="57"/>
      <c r="E88" s="57"/>
      <c r="F88" s="57"/>
      <c r="G88" s="57"/>
      <c r="H88" s="57"/>
      <c r="I88" s="57"/>
      <c r="J88" s="57"/>
      <c r="K88" s="57"/>
      <c r="L88" s="57"/>
      <c r="M88" s="97"/>
    </row>
    <row r="89" spans="2:14" x14ac:dyDescent="0.15">
      <c r="B89" s="97"/>
      <c r="C89" s="57" t="s">
        <v>55</v>
      </c>
      <c r="M89" s="97"/>
    </row>
    <row r="90" spans="2:14" x14ac:dyDescent="0.15">
      <c r="B90" s="97"/>
      <c r="C90" s="57" t="s">
        <v>107</v>
      </c>
      <c r="M90" s="97"/>
      <c r="N90" s="98"/>
    </row>
    <row r="91" spans="2:14" x14ac:dyDescent="0.15">
      <c r="B91" s="97"/>
      <c r="C91" s="57" t="s">
        <v>115</v>
      </c>
      <c r="M91" s="97"/>
    </row>
    <row r="92" spans="2:14" ht="14.25" thickBot="1" x14ac:dyDescent="0.2">
      <c r="B92" s="99"/>
      <c r="C92" s="81" t="s">
        <v>108</v>
      </c>
      <c r="D92" s="100"/>
      <c r="E92" s="100"/>
      <c r="F92" s="100"/>
      <c r="G92" s="100"/>
      <c r="H92" s="100"/>
      <c r="I92" s="100"/>
      <c r="J92" s="100"/>
      <c r="K92" s="100"/>
      <c r="L92" s="101"/>
    </row>
  </sheetData>
  <mergeCells count="25">
    <mergeCell ref="D4:G4"/>
    <mergeCell ref="D5:G5"/>
    <mergeCell ref="D6:G6"/>
    <mergeCell ref="D7:F7"/>
    <mergeCell ref="D8:F8"/>
    <mergeCell ref="G49:H49"/>
    <mergeCell ref="G50:H50"/>
    <mergeCell ref="G51:H51"/>
    <mergeCell ref="G52:H52"/>
    <mergeCell ref="D9:F9"/>
    <mergeCell ref="G10:H10"/>
    <mergeCell ref="C44:D44"/>
    <mergeCell ref="B47:I47"/>
    <mergeCell ref="B48:D48"/>
    <mergeCell ref="G48:H48"/>
    <mergeCell ref="G53:H53"/>
    <mergeCell ref="G54:H54"/>
    <mergeCell ref="B67:D67"/>
    <mergeCell ref="G56:H56"/>
    <mergeCell ref="B57:D57"/>
    <mergeCell ref="G57:H57"/>
    <mergeCell ref="G59:H59"/>
    <mergeCell ref="G62:H62"/>
    <mergeCell ref="G66:H66"/>
    <mergeCell ref="G55:H55"/>
  </mergeCells>
  <phoneticPr fontId="23"/>
  <conditionalFormatting sqref="M11:M46">
    <cfRule type="expression" dxfId="7"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6587-8C2F-42B0-83CE-30895DF45987}">
  <sheetPr>
    <tabColor rgb="FFC00000"/>
  </sheetPr>
  <dimension ref="B1:S86"/>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280</v>
      </c>
      <c r="L5" s="89" t="str">
        <f>K5</f>
        <v>2023.12.21</v>
      </c>
    </row>
    <row r="6" spans="2:19" ht="18" customHeight="1" x14ac:dyDescent="0.15">
      <c r="B6" s="4"/>
      <c r="C6" s="37"/>
      <c r="D6" s="116" t="s">
        <v>3</v>
      </c>
      <c r="E6" s="116"/>
      <c r="F6" s="116"/>
      <c r="G6" s="116"/>
      <c r="H6" s="37"/>
      <c r="I6" s="37"/>
      <c r="J6" s="5"/>
      <c r="K6" s="103">
        <v>0.41250000000000003</v>
      </c>
      <c r="L6" s="104">
        <v>0.46736111111111112</v>
      </c>
    </row>
    <row r="7" spans="2:19" ht="18" customHeight="1" x14ac:dyDescent="0.15">
      <c r="B7" s="4"/>
      <c r="C7" s="37"/>
      <c r="D7" s="116" t="s">
        <v>4</v>
      </c>
      <c r="E7" s="119"/>
      <c r="F7" s="119"/>
      <c r="G7" s="25" t="s">
        <v>5</v>
      </c>
      <c r="H7" s="37"/>
      <c r="I7" s="37"/>
      <c r="J7" s="5"/>
      <c r="K7" s="105">
        <v>1.64</v>
      </c>
      <c r="L7" s="106">
        <v>1.1399999999999999</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130</v>
      </c>
      <c r="G11" s="37"/>
      <c r="H11" s="37"/>
      <c r="I11" s="37"/>
      <c r="J11" s="37"/>
      <c r="K11" s="62" t="s">
        <v>122</v>
      </c>
      <c r="L11" s="63"/>
      <c r="N11" s="60" t="s">
        <v>15</v>
      </c>
      <c r="O11" t="str">
        <f>K11</f>
        <v>(5)</v>
      </c>
      <c r="P11">
        <f>L11</f>
        <v>0</v>
      </c>
      <c r="Q11" t="e">
        <f>#REF!</f>
        <v>#REF!</v>
      </c>
      <c r="R11">
        <f>IF(K11="＋",0,IF(K11="(＋)",0,ABS(K11)))</f>
        <v>5</v>
      </c>
      <c r="S11">
        <f>IF(L11="＋",0,IF(L11="(＋)",0,ABS(L11)))</f>
        <v>0</v>
      </c>
    </row>
    <row r="12" spans="2:19" ht="14.25" customHeight="1" x14ac:dyDescent="0.15">
      <c r="B12" s="30">
        <f t="shared" ref="B12:B40" si="0">B11+1</f>
        <v>2</v>
      </c>
      <c r="C12" s="33"/>
      <c r="D12" s="34"/>
      <c r="E12" s="37"/>
      <c r="F12" s="37" t="s">
        <v>178</v>
      </c>
      <c r="G12" s="37"/>
      <c r="H12" s="37"/>
      <c r="I12" s="37"/>
      <c r="J12" s="37"/>
      <c r="K12" s="62" t="s">
        <v>122</v>
      </c>
      <c r="L12" s="63"/>
      <c r="N12" s="60" t="s">
        <v>15</v>
      </c>
      <c r="O12" t="str">
        <f>K12</f>
        <v>(5)</v>
      </c>
      <c r="P12">
        <f>L12</f>
        <v>0</v>
      </c>
      <c r="Q12" t="e">
        <f>#REF!</f>
        <v>#REF!</v>
      </c>
      <c r="R12">
        <f>IF(K12="＋",0,IF(K12="(＋)",0,ABS(K12)))</f>
        <v>5</v>
      </c>
      <c r="S12">
        <f>IF(L12="＋",0,IF(L12="(＋)",0,ABS(L12)))</f>
        <v>0</v>
      </c>
    </row>
    <row r="13" spans="2:19" ht="14.25" customHeight="1" x14ac:dyDescent="0.15">
      <c r="B13" s="30">
        <f t="shared" si="0"/>
        <v>3</v>
      </c>
      <c r="C13" s="32" t="s">
        <v>23</v>
      </c>
      <c r="D13" s="32" t="s">
        <v>24</v>
      </c>
      <c r="E13" s="37"/>
      <c r="F13" s="37" t="s">
        <v>91</v>
      </c>
      <c r="G13" s="37"/>
      <c r="H13" s="37"/>
      <c r="I13" s="37"/>
      <c r="J13" s="37"/>
      <c r="K13" s="64">
        <v>550</v>
      </c>
      <c r="L13" s="65">
        <v>1450</v>
      </c>
      <c r="S13">
        <f>COUNTA(L11:L12)</f>
        <v>0</v>
      </c>
    </row>
    <row r="14" spans="2:19" ht="14.25" customHeight="1" x14ac:dyDescent="0.15">
      <c r="B14" s="30">
        <f t="shared" si="0"/>
        <v>4</v>
      </c>
      <c r="C14" s="32" t="s">
        <v>25</v>
      </c>
      <c r="D14" s="32" t="s">
        <v>26</v>
      </c>
      <c r="E14" s="37"/>
      <c r="F14" s="37" t="s">
        <v>112</v>
      </c>
      <c r="G14" s="37"/>
      <c r="H14" s="37"/>
      <c r="I14" s="37"/>
      <c r="J14" s="37"/>
      <c r="K14" s="64">
        <v>10</v>
      </c>
      <c r="L14" s="65">
        <v>25</v>
      </c>
    </row>
    <row r="15" spans="2:19" ht="14.25" customHeight="1" x14ac:dyDescent="0.15">
      <c r="B15" s="30">
        <f t="shared" si="0"/>
        <v>5</v>
      </c>
      <c r="C15" s="32" t="s">
        <v>63</v>
      </c>
      <c r="D15" s="32" t="s">
        <v>16</v>
      </c>
      <c r="E15" s="37"/>
      <c r="F15" s="37" t="s">
        <v>135</v>
      </c>
      <c r="G15" s="37"/>
      <c r="H15" s="37"/>
      <c r="I15" s="37"/>
      <c r="J15" s="37"/>
      <c r="K15" s="64">
        <v>5</v>
      </c>
      <c r="L15" s="65" t="s">
        <v>121</v>
      </c>
    </row>
    <row r="16" spans="2:19" ht="14.25" customHeight="1" x14ac:dyDescent="0.15">
      <c r="B16" s="30">
        <f t="shared" si="0"/>
        <v>6</v>
      </c>
      <c r="C16" s="34"/>
      <c r="D16" s="32" t="s">
        <v>17</v>
      </c>
      <c r="E16" s="37"/>
      <c r="F16" s="37" t="s">
        <v>80</v>
      </c>
      <c r="G16" s="37"/>
      <c r="H16" s="37"/>
      <c r="I16" s="37"/>
      <c r="J16" s="37"/>
      <c r="K16" s="64"/>
      <c r="L16" s="65" t="s">
        <v>121</v>
      </c>
    </row>
    <row r="17" spans="2:12" ht="14.25" customHeight="1" x14ac:dyDescent="0.15">
      <c r="B17" s="30">
        <f t="shared" si="0"/>
        <v>7</v>
      </c>
      <c r="C17" s="34"/>
      <c r="D17" s="34"/>
      <c r="E17" s="37"/>
      <c r="F17" s="37" t="s">
        <v>82</v>
      </c>
      <c r="G17" s="37"/>
      <c r="H17" s="37"/>
      <c r="I17" s="37"/>
      <c r="J17" s="37"/>
      <c r="K17" s="64">
        <v>40</v>
      </c>
      <c r="L17" s="65">
        <v>20</v>
      </c>
    </row>
    <row r="18" spans="2:12" ht="14.25" customHeight="1" x14ac:dyDescent="0.15">
      <c r="B18" s="30">
        <f t="shared" si="0"/>
        <v>8</v>
      </c>
      <c r="C18" s="34"/>
      <c r="D18" s="34"/>
      <c r="E18" s="37"/>
      <c r="F18" s="37" t="s">
        <v>138</v>
      </c>
      <c r="G18" s="37"/>
      <c r="H18" s="37"/>
      <c r="I18" s="37"/>
      <c r="J18" s="37"/>
      <c r="K18" s="64" t="s">
        <v>121</v>
      </c>
      <c r="L18" s="65">
        <v>20</v>
      </c>
    </row>
    <row r="19" spans="2:12" ht="14.25" customHeight="1" x14ac:dyDescent="0.15">
      <c r="B19" s="30">
        <f t="shared" si="0"/>
        <v>9</v>
      </c>
      <c r="C19" s="34"/>
      <c r="D19" s="34"/>
      <c r="E19" s="37"/>
      <c r="F19" s="37" t="s">
        <v>139</v>
      </c>
      <c r="G19" s="37"/>
      <c r="H19" s="37"/>
      <c r="I19" s="37"/>
      <c r="J19" s="37"/>
      <c r="K19" s="64"/>
      <c r="L19" s="65" t="s">
        <v>121</v>
      </c>
    </row>
    <row r="20" spans="2:12" ht="14.25" customHeight="1" x14ac:dyDescent="0.15">
      <c r="B20" s="30">
        <f t="shared" si="0"/>
        <v>10</v>
      </c>
      <c r="C20" s="34"/>
      <c r="D20" s="34"/>
      <c r="E20" s="37"/>
      <c r="F20" s="37" t="s">
        <v>19</v>
      </c>
      <c r="G20" s="37"/>
      <c r="H20" s="37"/>
      <c r="I20" s="37"/>
      <c r="J20" s="37"/>
      <c r="K20" s="64">
        <v>40</v>
      </c>
      <c r="L20" s="65">
        <v>10</v>
      </c>
    </row>
    <row r="21" spans="2:12" ht="14.25" customHeight="1" x14ac:dyDescent="0.15">
      <c r="B21" s="30">
        <f t="shared" si="0"/>
        <v>11</v>
      </c>
      <c r="C21" s="34"/>
      <c r="D21" s="34"/>
      <c r="E21" s="37"/>
      <c r="F21" s="37" t="s">
        <v>83</v>
      </c>
      <c r="G21" s="37"/>
      <c r="H21" s="37"/>
      <c r="I21" s="37"/>
      <c r="J21" s="37"/>
      <c r="K21" s="64" t="s">
        <v>121</v>
      </c>
      <c r="L21" s="65" t="s">
        <v>121</v>
      </c>
    </row>
    <row r="22" spans="2:12" ht="14.25" customHeight="1" x14ac:dyDescent="0.15">
      <c r="B22" s="30">
        <f t="shared" si="0"/>
        <v>12</v>
      </c>
      <c r="C22" s="34"/>
      <c r="D22" s="34"/>
      <c r="E22" s="37"/>
      <c r="F22" s="37" t="s">
        <v>89</v>
      </c>
      <c r="G22" s="37"/>
      <c r="H22" s="37"/>
      <c r="I22" s="37"/>
      <c r="J22" s="37"/>
      <c r="K22" s="64">
        <v>5</v>
      </c>
      <c r="L22" s="65">
        <v>5</v>
      </c>
    </row>
    <row r="23" spans="2:12" ht="14.25" customHeight="1" x14ac:dyDescent="0.15">
      <c r="B23" s="30">
        <f t="shared" si="0"/>
        <v>13</v>
      </c>
      <c r="C23" s="34"/>
      <c r="D23" s="34"/>
      <c r="E23" s="37"/>
      <c r="F23" s="37" t="s">
        <v>64</v>
      </c>
      <c r="G23" s="37"/>
      <c r="H23" s="37"/>
      <c r="I23" s="37"/>
      <c r="J23" s="37"/>
      <c r="K23" s="64">
        <v>25500</v>
      </c>
      <c r="L23" s="65">
        <v>10950</v>
      </c>
    </row>
    <row r="24" spans="2:12" ht="14.25" customHeight="1" x14ac:dyDescent="0.15">
      <c r="B24" s="30">
        <f t="shared" si="0"/>
        <v>14</v>
      </c>
      <c r="C24" s="34"/>
      <c r="D24" s="34"/>
      <c r="E24" s="37"/>
      <c r="F24" s="37" t="s">
        <v>93</v>
      </c>
      <c r="G24" s="37"/>
      <c r="H24" s="37"/>
      <c r="I24" s="37"/>
      <c r="J24" s="37"/>
      <c r="K24" s="64">
        <v>20</v>
      </c>
      <c r="L24" s="65">
        <v>5</v>
      </c>
    </row>
    <row r="25" spans="2:12" ht="14.25" customHeight="1" x14ac:dyDescent="0.15">
      <c r="B25" s="30">
        <f t="shared" si="0"/>
        <v>15</v>
      </c>
      <c r="C25" s="34"/>
      <c r="D25" s="34"/>
      <c r="E25" s="37"/>
      <c r="F25" s="37" t="s">
        <v>20</v>
      </c>
      <c r="G25" s="37"/>
      <c r="H25" s="37"/>
      <c r="I25" s="37"/>
      <c r="J25" s="37"/>
      <c r="K25" s="64">
        <v>750</v>
      </c>
      <c r="L25" s="65">
        <v>425</v>
      </c>
    </row>
    <row r="26" spans="2:12" ht="14.25" customHeight="1" x14ac:dyDescent="0.15">
      <c r="B26" s="30">
        <f t="shared" si="0"/>
        <v>16</v>
      </c>
      <c r="C26" s="34"/>
      <c r="D26" s="34"/>
      <c r="E26" s="37"/>
      <c r="F26" s="37" t="s">
        <v>21</v>
      </c>
      <c r="G26" s="37"/>
      <c r="H26" s="37"/>
      <c r="I26" s="37"/>
      <c r="J26" s="37"/>
      <c r="K26" s="64">
        <v>1800</v>
      </c>
      <c r="L26" s="65">
        <v>2800</v>
      </c>
    </row>
    <row r="27" spans="2:12" ht="14.25" customHeight="1" x14ac:dyDescent="0.15">
      <c r="B27" s="30">
        <f t="shared" si="0"/>
        <v>17</v>
      </c>
      <c r="C27" s="34"/>
      <c r="D27" s="34"/>
      <c r="E27" s="37"/>
      <c r="F27" s="37" t="s">
        <v>22</v>
      </c>
      <c r="G27" s="37"/>
      <c r="H27" s="37"/>
      <c r="I27" s="37"/>
      <c r="J27" s="37"/>
      <c r="K27" s="64"/>
      <c r="L27" s="65">
        <v>5</v>
      </c>
    </row>
    <row r="28" spans="2:12" ht="14.25" customHeight="1" x14ac:dyDescent="0.15">
      <c r="B28" s="30">
        <f t="shared" si="0"/>
        <v>18</v>
      </c>
      <c r="C28" s="32" t="s">
        <v>68</v>
      </c>
      <c r="D28" s="32" t="s">
        <v>65</v>
      </c>
      <c r="E28" s="37"/>
      <c r="F28" s="37" t="s">
        <v>126</v>
      </c>
      <c r="G28" s="37"/>
      <c r="H28" s="37"/>
      <c r="I28" s="37"/>
      <c r="J28" s="37"/>
      <c r="K28" s="64" t="s">
        <v>121</v>
      </c>
      <c r="L28" s="65"/>
    </row>
    <row r="29" spans="2:12" ht="14.25" customHeight="1" x14ac:dyDescent="0.15">
      <c r="B29" s="30">
        <f t="shared" si="0"/>
        <v>19</v>
      </c>
      <c r="C29" s="32" t="s">
        <v>66</v>
      </c>
      <c r="D29" s="32" t="s">
        <v>27</v>
      </c>
      <c r="E29" s="37"/>
      <c r="F29" s="37" t="s">
        <v>169</v>
      </c>
      <c r="G29" s="37"/>
      <c r="H29" s="37"/>
      <c r="I29" s="37"/>
      <c r="J29" s="37"/>
      <c r="K29" s="64"/>
      <c r="L29" s="65" t="s">
        <v>121</v>
      </c>
    </row>
    <row r="30" spans="2:12" ht="14.25" customHeight="1" x14ac:dyDescent="0.15">
      <c r="B30" s="30">
        <f t="shared" si="0"/>
        <v>20</v>
      </c>
      <c r="C30" s="34"/>
      <c r="D30" s="34"/>
      <c r="E30" s="37"/>
      <c r="F30" s="37" t="s">
        <v>114</v>
      </c>
      <c r="G30" s="37"/>
      <c r="H30" s="37"/>
      <c r="I30" s="37"/>
      <c r="J30" s="37"/>
      <c r="K30" s="64">
        <v>5</v>
      </c>
      <c r="L30" s="65">
        <v>10</v>
      </c>
    </row>
    <row r="31" spans="2:12" ht="14.25" customHeight="1" x14ac:dyDescent="0.15">
      <c r="B31" s="30">
        <f t="shared" si="0"/>
        <v>21</v>
      </c>
      <c r="C31" s="34"/>
      <c r="D31" s="34"/>
      <c r="E31" s="37"/>
      <c r="F31" s="37" t="s">
        <v>109</v>
      </c>
      <c r="G31" s="37"/>
      <c r="H31" s="37"/>
      <c r="I31" s="37"/>
      <c r="J31" s="37"/>
      <c r="K31" s="64">
        <v>40</v>
      </c>
      <c r="L31" s="65" t="s">
        <v>121</v>
      </c>
    </row>
    <row r="32" spans="2:12" ht="14.25" customHeight="1" x14ac:dyDescent="0.15">
      <c r="B32" s="30">
        <f t="shared" si="0"/>
        <v>22</v>
      </c>
      <c r="C32" s="34"/>
      <c r="D32" s="34"/>
      <c r="E32" s="37"/>
      <c r="F32" s="37" t="s">
        <v>90</v>
      </c>
      <c r="G32" s="37"/>
      <c r="H32" s="37"/>
      <c r="I32" s="37"/>
      <c r="J32" s="37"/>
      <c r="K32" s="64">
        <v>10</v>
      </c>
      <c r="L32" s="65" t="s">
        <v>121</v>
      </c>
    </row>
    <row r="33" spans="2:12" ht="14.25" customHeight="1" x14ac:dyDescent="0.15">
      <c r="B33" s="30">
        <f t="shared" si="0"/>
        <v>23</v>
      </c>
      <c r="C33" s="34"/>
      <c r="D33" s="34"/>
      <c r="E33" s="37"/>
      <c r="F33" s="37" t="s">
        <v>110</v>
      </c>
      <c r="G33" s="37"/>
      <c r="H33" s="37"/>
      <c r="I33" s="37"/>
      <c r="J33" s="37"/>
      <c r="K33" s="64">
        <v>30</v>
      </c>
      <c r="L33" s="65">
        <v>30</v>
      </c>
    </row>
    <row r="34" spans="2:12" ht="14.25" customHeight="1" x14ac:dyDescent="0.15">
      <c r="B34" s="30">
        <f t="shared" si="0"/>
        <v>24</v>
      </c>
      <c r="C34" s="34"/>
      <c r="D34" s="34"/>
      <c r="E34" s="37"/>
      <c r="F34" s="37" t="s">
        <v>30</v>
      </c>
      <c r="G34" s="37"/>
      <c r="H34" s="37"/>
      <c r="I34" s="37"/>
      <c r="J34" s="37"/>
      <c r="K34" s="64">
        <v>20</v>
      </c>
      <c r="L34" s="65" t="s">
        <v>121</v>
      </c>
    </row>
    <row r="35" spans="2:12" ht="14.25" customHeight="1" x14ac:dyDescent="0.15">
      <c r="B35" s="30">
        <f t="shared" si="0"/>
        <v>25</v>
      </c>
      <c r="C35" s="34"/>
      <c r="D35" s="34"/>
      <c r="E35" s="37"/>
      <c r="F35" s="37" t="s">
        <v>31</v>
      </c>
      <c r="G35" s="37"/>
      <c r="H35" s="37"/>
      <c r="I35" s="37"/>
      <c r="J35" s="37"/>
      <c r="K35" s="64">
        <v>90</v>
      </c>
      <c r="L35" s="65">
        <v>90</v>
      </c>
    </row>
    <row r="36" spans="2:12" ht="14.25" customHeight="1" x14ac:dyDescent="0.15">
      <c r="B36" s="30">
        <f t="shared" si="0"/>
        <v>26</v>
      </c>
      <c r="C36" s="32" t="s">
        <v>32</v>
      </c>
      <c r="D36" s="32" t="s">
        <v>33</v>
      </c>
      <c r="E36" s="37"/>
      <c r="F36" s="37" t="s">
        <v>34</v>
      </c>
      <c r="G36" s="37"/>
      <c r="H36" s="37"/>
      <c r="I36" s="37"/>
      <c r="J36" s="37"/>
      <c r="K36" s="64">
        <v>20</v>
      </c>
      <c r="L36" s="65">
        <v>50</v>
      </c>
    </row>
    <row r="37" spans="2:12" ht="14.25" customHeight="1" x14ac:dyDescent="0.15">
      <c r="B37" s="30">
        <f t="shared" si="0"/>
        <v>27</v>
      </c>
      <c r="C37" s="35"/>
      <c r="D37" s="39" t="s">
        <v>35</v>
      </c>
      <c r="E37" s="37"/>
      <c r="F37" s="37" t="s">
        <v>36</v>
      </c>
      <c r="G37" s="37"/>
      <c r="H37" s="37"/>
      <c r="I37" s="37"/>
      <c r="J37" s="37"/>
      <c r="K37" s="64" t="s">
        <v>121</v>
      </c>
      <c r="L37" s="65" t="s">
        <v>121</v>
      </c>
    </row>
    <row r="38" spans="2:12" ht="14.25" customHeight="1" x14ac:dyDescent="0.15">
      <c r="B38" s="30">
        <f t="shared" si="0"/>
        <v>28</v>
      </c>
      <c r="C38" s="121" t="s">
        <v>38</v>
      </c>
      <c r="D38" s="122"/>
      <c r="E38" s="37"/>
      <c r="F38" s="37" t="s">
        <v>39</v>
      </c>
      <c r="G38" s="37"/>
      <c r="H38" s="37"/>
      <c r="I38" s="37"/>
      <c r="J38" s="37"/>
      <c r="K38" s="64"/>
      <c r="L38" s="65" t="s">
        <v>121</v>
      </c>
    </row>
    <row r="39" spans="2:12" ht="14.25" customHeight="1" x14ac:dyDescent="0.15">
      <c r="B39" s="30">
        <f t="shared" si="0"/>
        <v>29</v>
      </c>
      <c r="C39" s="33"/>
      <c r="D39" s="36"/>
      <c r="E39" s="37"/>
      <c r="F39" s="37" t="s">
        <v>40</v>
      </c>
      <c r="G39" s="37"/>
      <c r="H39" s="37"/>
      <c r="I39" s="37"/>
      <c r="J39" s="37"/>
      <c r="K39" s="64">
        <v>50</v>
      </c>
      <c r="L39" s="65">
        <v>25</v>
      </c>
    </row>
    <row r="40" spans="2:12" ht="14.25" customHeight="1" thickBot="1" x14ac:dyDescent="0.2">
      <c r="B40" s="30">
        <f t="shared" si="0"/>
        <v>30</v>
      </c>
      <c r="C40" s="33"/>
      <c r="D40" s="36"/>
      <c r="E40" s="37"/>
      <c r="F40" s="37" t="s">
        <v>74</v>
      </c>
      <c r="G40" s="37"/>
      <c r="H40" s="37"/>
      <c r="I40" s="37"/>
      <c r="J40" s="37"/>
      <c r="K40" s="64">
        <v>50</v>
      </c>
      <c r="L40" s="69">
        <v>75</v>
      </c>
    </row>
    <row r="41" spans="2:12" ht="19.899999999999999" customHeight="1" thickTop="1" x14ac:dyDescent="0.15">
      <c r="B41" s="123" t="s">
        <v>79</v>
      </c>
      <c r="C41" s="124"/>
      <c r="D41" s="124"/>
      <c r="E41" s="124"/>
      <c r="F41" s="124"/>
      <c r="G41" s="124"/>
      <c r="H41" s="124"/>
      <c r="I41" s="124"/>
      <c r="J41" s="29"/>
      <c r="K41" s="76">
        <f>SUM(K42:K50)</f>
        <v>29045</v>
      </c>
      <c r="L41" s="93">
        <f>SUM(L42:L50)</f>
        <v>15995</v>
      </c>
    </row>
    <row r="42" spans="2:12" ht="13.9" customHeight="1" x14ac:dyDescent="0.15">
      <c r="B42" s="125" t="s">
        <v>42</v>
      </c>
      <c r="C42" s="126"/>
      <c r="D42" s="127"/>
      <c r="E42" s="41"/>
      <c r="F42" s="15"/>
      <c r="G42" s="116" t="s">
        <v>13</v>
      </c>
      <c r="H42" s="116"/>
      <c r="I42" s="15"/>
      <c r="J42" s="16"/>
      <c r="K42" s="38">
        <f>SUM(R$11:R$12)</f>
        <v>10</v>
      </c>
      <c r="L42" s="94">
        <f>SUM(S$11:S$12)</f>
        <v>0</v>
      </c>
    </row>
    <row r="43" spans="2:12" ht="13.9" customHeight="1" x14ac:dyDescent="0.15">
      <c r="B43" s="17"/>
      <c r="C43" s="18"/>
      <c r="D43" s="19"/>
      <c r="E43" s="20"/>
      <c r="F43" s="37"/>
      <c r="G43" s="116" t="s">
        <v>67</v>
      </c>
      <c r="H43" s="116"/>
      <c r="I43" s="110"/>
      <c r="J43" s="42"/>
      <c r="K43" s="38">
        <f>SUM(K$13)</f>
        <v>550</v>
      </c>
      <c r="L43" s="94">
        <f>SUM(L$13)</f>
        <v>1450</v>
      </c>
    </row>
    <row r="44" spans="2:12" ht="13.9" customHeight="1" x14ac:dyDescent="0.15">
      <c r="B44" s="17"/>
      <c r="C44" s="18"/>
      <c r="D44" s="19"/>
      <c r="E44" s="20"/>
      <c r="F44" s="37"/>
      <c r="G44" s="116" t="s">
        <v>26</v>
      </c>
      <c r="H44" s="116"/>
      <c r="I44" s="15"/>
      <c r="J44" s="16"/>
      <c r="K44" s="38">
        <f>SUM(K$14:K$14)</f>
        <v>10</v>
      </c>
      <c r="L44" s="94">
        <f>SUM(L$14:L$14)</f>
        <v>25</v>
      </c>
    </row>
    <row r="45" spans="2:12" ht="13.9" customHeight="1" x14ac:dyDescent="0.15">
      <c r="B45" s="17"/>
      <c r="C45" s="18"/>
      <c r="D45" s="19"/>
      <c r="E45" s="20"/>
      <c r="F45" s="37"/>
      <c r="G45" s="116" t="s">
        <v>16</v>
      </c>
      <c r="H45" s="116"/>
      <c r="I45" s="15"/>
      <c r="J45" s="16"/>
      <c r="K45" s="38">
        <f>SUM(K$15:K$15)</f>
        <v>5</v>
      </c>
      <c r="L45" s="94">
        <f>SUM(L$15:L$15)</f>
        <v>0</v>
      </c>
    </row>
    <row r="46" spans="2:12" ht="13.9" customHeight="1" x14ac:dyDescent="0.15">
      <c r="B46" s="17"/>
      <c r="C46" s="18"/>
      <c r="D46" s="19"/>
      <c r="E46" s="20"/>
      <c r="F46" s="37"/>
      <c r="G46" s="116" t="s">
        <v>17</v>
      </c>
      <c r="H46" s="116"/>
      <c r="I46" s="15"/>
      <c r="J46" s="16"/>
      <c r="K46" s="38">
        <f>SUM(K$16:K$27)</f>
        <v>28155</v>
      </c>
      <c r="L46" s="94">
        <f>SUM(L$16:L$27)</f>
        <v>14240</v>
      </c>
    </row>
    <row r="47" spans="2:12" ht="13.9" customHeight="1" x14ac:dyDescent="0.15">
      <c r="B47" s="17"/>
      <c r="C47" s="18"/>
      <c r="D47" s="19"/>
      <c r="E47" s="20"/>
      <c r="F47" s="37"/>
      <c r="G47" s="116" t="s">
        <v>65</v>
      </c>
      <c r="H47" s="116"/>
      <c r="I47" s="15"/>
      <c r="J47" s="16"/>
      <c r="K47" s="38">
        <f>SUM(K$28:K$28)</f>
        <v>0</v>
      </c>
      <c r="L47" s="94">
        <f>SUM(L$28:L$28)</f>
        <v>0</v>
      </c>
    </row>
    <row r="48" spans="2:12" ht="13.9" customHeight="1" x14ac:dyDescent="0.15">
      <c r="B48" s="17"/>
      <c r="C48" s="18"/>
      <c r="D48" s="19"/>
      <c r="E48" s="20"/>
      <c r="F48" s="37"/>
      <c r="G48" s="116" t="s">
        <v>27</v>
      </c>
      <c r="H48" s="116"/>
      <c r="I48" s="15"/>
      <c r="J48" s="16"/>
      <c r="K48" s="38">
        <f>SUM(K$29:K$35)</f>
        <v>195</v>
      </c>
      <c r="L48" s="94">
        <f>SUM(L$29:L$35)</f>
        <v>130</v>
      </c>
    </row>
    <row r="49" spans="2:19" ht="13.9" customHeight="1" x14ac:dyDescent="0.15">
      <c r="B49" s="17"/>
      <c r="C49" s="18"/>
      <c r="D49" s="19"/>
      <c r="E49" s="20"/>
      <c r="F49" s="37"/>
      <c r="G49" s="116" t="s">
        <v>73</v>
      </c>
      <c r="H49" s="116"/>
      <c r="I49" s="15"/>
      <c r="J49" s="16"/>
      <c r="K49" s="38">
        <f>SUM(K$38:K$39)</f>
        <v>50</v>
      </c>
      <c r="L49" s="94">
        <f>SUM(L$38:L$39)</f>
        <v>25</v>
      </c>
      <c r="R49">
        <f>COUNTA(K$11:K$40)</f>
        <v>25</v>
      </c>
      <c r="S49">
        <f>COUNTA(L$11:L$40)</f>
        <v>27</v>
      </c>
    </row>
    <row r="50" spans="2:19" ht="13.9" customHeight="1" thickBot="1" x14ac:dyDescent="0.2">
      <c r="B50" s="21"/>
      <c r="C50" s="22"/>
      <c r="D50" s="23"/>
      <c r="E50" s="43"/>
      <c r="F50" s="10"/>
      <c r="G50" s="117" t="s">
        <v>41</v>
      </c>
      <c r="H50" s="117"/>
      <c r="I50" s="44"/>
      <c r="J50" s="45"/>
      <c r="K50" s="40">
        <f>SUM(K$36:K$37,K$40)</f>
        <v>70</v>
      </c>
      <c r="L50" s="95">
        <f>SUM(L$36:L$37,L$40)</f>
        <v>125</v>
      </c>
      <c r="R50">
        <f>SUM(R$11:R$12,K$13:K$40)</f>
        <v>29045</v>
      </c>
      <c r="S50">
        <f>SUM(S$11:S$12,L$13:L$40)</f>
        <v>15995</v>
      </c>
    </row>
    <row r="51" spans="2:19" ht="18" customHeight="1" thickTop="1" x14ac:dyDescent="0.15">
      <c r="B51" s="128" t="s">
        <v>43</v>
      </c>
      <c r="C51" s="129"/>
      <c r="D51" s="130"/>
      <c r="E51" s="51"/>
      <c r="F51" s="111"/>
      <c r="G51" s="131" t="s">
        <v>44</v>
      </c>
      <c r="H51" s="131"/>
      <c r="I51" s="111"/>
      <c r="J51" s="112"/>
      <c r="K51" s="77" t="s">
        <v>45</v>
      </c>
      <c r="L51" s="82"/>
    </row>
    <row r="52" spans="2:19" ht="18" customHeight="1" x14ac:dyDescent="0.15">
      <c r="B52" s="48"/>
      <c r="C52" s="49"/>
      <c r="D52" s="49"/>
      <c r="E52" s="46"/>
      <c r="F52" s="47"/>
      <c r="G52" s="31"/>
      <c r="H52" s="31"/>
      <c r="I52" s="47"/>
      <c r="J52" s="50"/>
      <c r="K52" s="78" t="s">
        <v>46</v>
      </c>
      <c r="L52" s="83"/>
    </row>
    <row r="53" spans="2:19" ht="18" customHeight="1" x14ac:dyDescent="0.15">
      <c r="B53" s="17"/>
      <c r="C53" s="18"/>
      <c r="D53" s="18"/>
      <c r="E53" s="52"/>
      <c r="F53" s="7"/>
      <c r="G53" s="132" t="s">
        <v>47</v>
      </c>
      <c r="H53" s="132"/>
      <c r="I53" s="108"/>
      <c r="J53" s="109"/>
      <c r="K53" s="79" t="s">
        <v>48</v>
      </c>
      <c r="L53" s="84"/>
    </row>
    <row r="54" spans="2:19" ht="18" customHeight="1" x14ac:dyDescent="0.15">
      <c r="B54" s="17"/>
      <c r="C54" s="18"/>
      <c r="D54" s="18"/>
      <c r="E54" s="53"/>
      <c r="F54" s="18"/>
      <c r="G54" s="54"/>
      <c r="H54" s="54"/>
      <c r="I54" s="49"/>
      <c r="J54" s="55"/>
      <c r="K54" s="80" t="s">
        <v>71</v>
      </c>
      <c r="L54" s="85"/>
    </row>
    <row r="55" spans="2:19" ht="18" customHeight="1" x14ac:dyDescent="0.15">
      <c r="B55" s="17"/>
      <c r="C55" s="18"/>
      <c r="D55" s="18"/>
      <c r="E55" s="53"/>
      <c r="F55" s="18"/>
      <c r="G55" s="54"/>
      <c r="H55" s="54"/>
      <c r="I55" s="49"/>
      <c r="J55" s="55"/>
      <c r="K55" s="80" t="s">
        <v>72</v>
      </c>
      <c r="L55" s="85"/>
    </row>
    <row r="56" spans="2:19" ht="18" customHeight="1" x14ac:dyDescent="0.15">
      <c r="B56" s="17"/>
      <c r="C56" s="18"/>
      <c r="D56" s="18"/>
      <c r="E56" s="52"/>
      <c r="F56" s="7"/>
      <c r="G56" s="132" t="s">
        <v>49</v>
      </c>
      <c r="H56" s="132"/>
      <c r="I56" s="108"/>
      <c r="J56" s="109"/>
      <c r="K56" s="79" t="s">
        <v>75</v>
      </c>
      <c r="L56" s="84"/>
    </row>
    <row r="57" spans="2:19" ht="18" customHeight="1" x14ac:dyDescent="0.15">
      <c r="B57" s="17"/>
      <c r="C57" s="18"/>
      <c r="D57" s="18"/>
      <c r="E57" s="53"/>
      <c r="F57" s="18"/>
      <c r="G57" s="54"/>
      <c r="H57" s="54"/>
      <c r="I57" s="49"/>
      <c r="J57" s="55"/>
      <c r="K57" s="80" t="s">
        <v>76</v>
      </c>
      <c r="L57" s="85"/>
    </row>
    <row r="58" spans="2:19" ht="18" customHeight="1" x14ac:dyDescent="0.15">
      <c r="B58" s="17"/>
      <c r="C58" s="18"/>
      <c r="D58" s="18"/>
      <c r="E58" s="53"/>
      <c r="F58" s="18"/>
      <c r="G58" s="54"/>
      <c r="H58" s="54"/>
      <c r="I58" s="49"/>
      <c r="J58" s="55"/>
      <c r="K58" s="80" t="s">
        <v>77</v>
      </c>
      <c r="L58" s="85"/>
    </row>
    <row r="59" spans="2:19" ht="18" customHeight="1" x14ac:dyDescent="0.15">
      <c r="B59" s="17"/>
      <c r="C59" s="18"/>
      <c r="D59" s="18"/>
      <c r="E59" s="12"/>
      <c r="F59" s="13"/>
      <c r="G59" s="31"/>
      <c r="H59" s="31"/>
      <c r="I59" s="47"/>
      <c r="J59" s="50"/>
      <c r="K59" s="80" t="s">
        <v>78</v>
      </c>
      <c r="L59" s="83"/>
    </row>
    <row r="60" spans="2:19" ht="18" customHeight="1" x14ac:dyDescent="0.15">
      <c r="B60" s="24"/>
      <c r="C60" s="13"/>
      <c r="D60" s="13"/>
      <c r="E60" s="20"/>
      <c r="F60" s="37"/>
      <c r="G60" s="116" t="s">
        <v>50</v>
      </c>
      <c r="H60" s="116"/>
      <c r="I60" s="15"/>
      <c r="J60" s="16"/>
      <c r="K60" s="70" t="s">
        <v>129</v>
      </c>
      <c r="L60" s="86"/>
    </row>
    <row r="61" spans="2:19" ht="18" customHeight="1" x14ac:dyDescent="0.15">
      <c r="B61" s="125" t="s">
        <v>51</v>
      </c>
      <c r="C61" s="126"/>
      <c r="D61" s="126"/>
      <c r="E61" s="7"/>
      <c r="F61" s="7"/>
      <c r="G61" s="7"/>
      <c r="H61" s="7"/>
      <c r="I61" s="7"/>
      <c r="J61" s="7"/>
      <c r="K61" s="7"/>
      <c r="L61" s="96"/>
    </row>
    <row r="62" spans="2:19" ht="14.1" customHeight="1" x14ac:dyDescent="0.15">
      <c r="B62" s="56"/>
      <c r="C62" s="57" t="s">
        <v>52</v>
      </c>
      <c r="D62" s="58"/>
      <c r="E62" s="57"/>
      <c r="F62" s="57"/>
      <c r="G62" s="57"/>
      <c r="H62" s="57"/>
      <c r="I62" s="57"/>
      <c r="J62" s="57"/>
      <c r="K62" s="57"/>
      <c r="L62" s="87"/>
    </row>
    <row r="63" spans="2:19" ht="14.1" customHeight="1" x14ac:dyDescent="0.15">
      <c r="B63" s="56"/>
      <c r="C63" s="57" t="s">
        <v>53</v>
      </c>
      <c r="D63" s="58"/>
      <c r="E63" s="57"/>
      <c r="F63" s="57"/>
      <c r="G63" s="57"/>
      <c r="H63" s="57"/>
      <c r="I63" s="57"/>
      <c r="J63" s="57"/>
      <c r="K63" s="57"/>
      <c r="L63" s="87"/>
    </row>
    <row r="64" spans="2:19" ht="14.1" customHeight="1" x14ac:dyDescent="0.15">
      <c r="B64" s="56"/>
      <c r="C64" s="57" t="s">
        <v>54</v>
      </c>
      <c r="D64" s="58"/>
      <c r="E64" s="57"/>
      <c r="F64" s="57"/>
      <c r="G64" s="57"/>
      <c r="H64" s="57"/>
      <c r="I64" s="57"/>
      <c r="J64" s="57"/>
      <c r="K64" s="57"/>
      <c r="L64" s="87"/>
    </row>
    <row r="65" spans="2:14" ht="14.1" customHeight="1" x14ac:dyDescent="0.15">
      <c r="B65" s="56"/>
      <c r="C65" s="57" t="s">
        <v>99</v>
      </c>
      <c r="D65" s="58"/>
      <c r="E65" s="57"/>
      <c r="F65" s="57"/>
      <c r="G65" s="57"/>
      <c r="H65" s="57"/>
      <c r="I65" s="57"/>
      <c r="J65" s="57"/>
      <c r="K65" s="57"/>
      <c r="L65" s="87"/>
    </row>
    <row r="66" spans="2:14" ht="14.1" customHeight="1" x14ac:dyDescent="0.15">
      <c r="B66" s="56"/>
      <c r="C66" s="57" t="s">
        <v>97</v>
      </c>
      <c r="D66" s="58"/>
      <c r="E66" s="57"/>
      <c r="F66" s="57"/>
      <c r="G66" s="57"/>
      <c r="H66" s="57"/>
      <c r="I66" s="57"/>
      <c r="J66" s="57"/>
      <c r="K66" s="57"/>
      <c r="L66" s="87"/>
    </row>
    <row r="67" spans="2:14" ht="14.1" customHeight="1" x14ac:dyDescent="0.15">
      <c r="B67" s="59"/>
      <c r="C67" s="57" t="s">
        <v>100</v>
      </c>
      <c r="D67" s="57"/>
      <c r="E67" s="57"/>
      <c r="F67" s="57"/>
      <c r="G67" s="57"/>
      <c r="H67" s="57"/>
      <c r="I67" s="57"/>
      <c r="J67" s="57"/>
      <c r="K67" s="57"/>
      <c r="L67" s="87"/>
    </row>
    <row r="68" spans="2:14" ht="14.1" customHeight="1" x14ac:dyDescent="0.15">
      <c r="B68" s="59"/>
      <c r="C68" s="57" t="s">
        <v>101</v>
      </c>
      <c r="D68" s="57"/>
      <c r="E68" s="57"/>
      <c r="F68" s="57"/>
      <c r="G68" s="57"/>
      <c r="H68" s="57"/>
      <c r="I68" s="57"/>
      <c r="J68" s="57"/>
      <c r="K68" s="57"/>
      <c r="L68" s="87"/>
    </row>
    <row r="69" spans="2:14" ht="14.1" customHeight="1" x14ac:dyDescent="0.15">
      <c r="B69" s="59"/>
      <c r="C69" s="57" t="s">
        <v>86</v>
      </c>
      <c r="D69" s="57"/>
      <c r="E69" s="57"/>
      <c r="F69" s="57"/>
      <c r="G69" s="57"/>
      <c r="H69" s="57"/>
      <c r="I69" s="57"/>
      <c r="J69" s="57"/>
      <c r="K69" s="57"/>
      <c r="L69" s="87"/>
    </row>
    <row r="70" spans="2:14" ht="14.1" customHeight="1" x14ac:dyDescent="0.15">
      <c r="B70" s="59"/>
      <c r="C70" s="57" t="s">
        <v>87</v>
      </c>
      <c r="D70" s="57"/>
      <c r="E70" s="57"/>
      <c r="F70" s="57"/>
      <c r="G70" s="57"/>
      <c r="H70" s="57"/>
      <c r="I70" s="57"/>
      <c r="J70" s="57"/>
      <c r="K70" s="57"/>
      <c r="L70" s="87"/>
    </row>
    <row r="71" spans="2:14" ht="14.1" customHeight="1" x14ac:dyDescent="0.15">
      <c r="B71" s="59"/>
      <c r="C71" s="57" t="s">
        <v>94</v>
      </c>
      <c r="D71" s="57"/>
      <c r="E71" s="57"/>
      <c r="F71" s="57"/>
      <c r="G71" s="57"/>
      <c r="H71" s="57"/>
      <c r="I71" s="57"/>
      <c r="J71" s="57"/>
      <c r="K71" s="57"/>
      <c r="L71" s="87"/>
    </row>
    <row r="72" spans="2:14" ht="14.1" customHeight="1" x14ac:dyDescent="0.15">
      <c r="B72" s="59"/>
      <c r="C72" s="57" t="s">
        <v>102</v>
      </c>
      <c r="D72" s="57"/>
      <c r="E72" s="57"/>
      <c r="F72" s="57"/>
      <c r="G72" s="57"/>
      <c r="H72" s="57"/>
      <c r="I72" s="57"/>
      <c r="J72" s="57"/>
      <c r="K72" s="57"/>
      <c r="L72" s="87"/>
    </row>
    <row r="73" spans="2:14" ht="14.1" customHeight="1" x14ac:dyDescent="0.15">
      <c r="B73" s="59"/>
      <c r="C73" s="57" t="s">
        <v>103</v>
      </c>
      <c r="D73" s="57"/>
      <c r="E73" s="57"/>
      <c r="F73" s="57"/>
      <c r="G73" s="57"/>
      <c r="H73" s="57"/>
      <c r="I73" s="57"/>
      <c r="J73" s="57"/>
      <c r="K73" s="57"/>
      <c r="L73" s="87"/>
    </row>
    <row r="74" spans="2:14" ht="14.1" customHeight="1" x14ac:dyDescent="0.15">
      <c r="B74" s="59"/>
      <c r="C74" s="57" t="s">
        <v>104</v>
      </c>
      <c r="D74" s="57"/>
      <c r="E74" s="57"/>
      <c r="F74" s="57"/>
      <c r="G74" s="57"/>
      <c r="H74" s="57"/>
      <c r="I74" s="57"/>
      <c r="J74" s="57"/>
      <c r="K74" s="57"/>
      <c r="L74" s="87"/>
    </row>
    <row r="75" spans="2:14" ht="18" customHeight="1" x14ac:dyDescent="0.15">
      <c r="B75" s="59"/>
      <c r="C75" s="57" t="s">
        <v>88</v>
      </c>
      <c r="D75" s="57"/>
      <c r="E75" s="57"/>
      <c r="F75" s="57"/>
      <c r="G75" s="57"/>
      <c r="H75" s="57"/>
      <c r="I75" s="57"/>
      <c r="J75" s="57"/>
      <c r="K75" s="57"/>
      <c r="L75" s="57"/>
      <c r="M75" s="97"/>
    </row>
    <row r="76" spans="2:14" x14ac:dyDescent="0.15">
      <c r="B76" s="59"/>
      <c r="C76" s="57" t="s">
        <v>95</v>
      </c>
      <c r="D76" s="57"/>
      <c r="E76" s="57"/>
      <c r="F76" s="57"/>
      <c r="G76" s="57"/>
      <c r="H76" s="57"/>
      <c r="I76" s="57"/>
      <c r="J76" s="57"/>
      <c r="K76" s="57"/>
      <c r="L76" s="57"/>
      <c r="M76" s="97"/>
    </row>
    <row r="77" spans="2:14" x14ac:dyDescent="0.15">
      <c r="B77" s="59"/>
      <c r="C77" s="57" t="s">
        <v>96</v>
      </c>
      <c r="D77" s="57"/>
      <c r="E77" s="57"/>
      <c r="F77" s="57"/>
      <c r="G77" s="57"/>
      <c r="H77" s="57"/>
      <c r="I77" s="57"/>
      <c r="J77" s="57"/>
      <c r="K77" s="57"/>
      <c r="L77" s="57"/>
      <c r="M77" s="97"/>
    </row>
    <row r="78" spans="2:14" x14ac:dyDescent="0.15">
      <c r="B78" s="59"/>
      <c r="C78" s="57" t="s">
        <v>105</v>
      </c>
      <c r="D78" s="57"/>
      <c r="E78" s="57"/>
      <c r="F78" s="57"/>
      <c r="G78" s="57"/>
      <c r="H78" s="57"/>
      <c r="I78" s="57"/>
      <c r="J78" s="57"/>
      <c r="K78" s="57"/>
      <c r="L78" s="57"/>
      <c r="M78" s="97"/>
    </row>
    <row r="79" spans="2:14" ht="14.1" customHeight="1" x14ac:dyDescent="0.15">
      <c r="B79" s="59"/>
      <c r="C79" s="57" t="s">
        <v>98</v>
      </c>
      <c r="D79" s="57"/>
      <c r="E79" s="57"/>
      <c r="F79" s="57"/>
      <c r="G79" s="57"/>
      <c r="H79" s="57"/>
      <c r="I79" s="57"/>
      <c r="J79" s="57"/>
      <c r="K79" s="57"/>
      <c r="L79" s="57"/>
      <c r="M79" s="59"/>
      <c r="N79" s="102"/>
    </row>
    <row r="80" spans="2:14" ht="14.1" customHeight="1" x14ac:dyDescent="0.15">
      <c r="B80" s="59"/>
      <c r="C80" s="57" t="s">
        <v>119</v>
      </c>
      <c r="D80" s="57"/>
      <c r="E80" s="57"/>
      <c r="F80" s="57"/>
      <c r="G80" s="57"/>
      <c r="H80" s="57"/>
      <c r="I80" s="57"/>
      <c r="J80" s="57"/>
      <c r="K80" s="57"/>
      <c r="L80" s="57"/>
      <c r="M80" s="59"/>
      <c r="N80" s="57"/>
    </row>
    <row r="81" spans="2:14" x14ac:dyDescent="0.15">
      <c r="B81" s="59"/>
      <c r="C81" s="57" t="s">
        <v>106</v>
      </c>
      <c r="D81" s="57"/>
      <c r="E81" s="57"/>
      <c r="F81" s="57"/>
      <c r="G81" s="57"/>
      <c r="H81" s="57"/>
      <c r="I81" s="57"/>
      <c r="J81" s="57"/>
      <c r="K81" s="57"/>
      <c r="L81" s="57"/>
      <c r="M81" s="97"/>
    </row>
    <row r="82" spans="2:14" x14ac:dyDescent="0.15">
      <c r="B82" s="59"/>
      <c r="C82" s="57" t="s">
        <v>69</v>
      </c>
      <c r="D82" s="57"/>
      <c r="E82" s="57"/>
      <c r="F82" s="57"/>
      <c r="G82" s="57"/>
      <c r="H82" s="57"/>
      <c r="I82" s="57"/>
      <c r="J82" s="57"/>
      <c r="K82" s="57"/>
      <c r="L82" s="57"/>
      <c r="M82" s="97"/>
    </row>
    <row r="83" spans="2:14" x14ac:dyDescent="0.15">
      <c r="B83" s="97"/>
      <c r="C83" s="57" t="s">
        <v>55</v>
      </c>
      <c r="M83" s="97"/>
    </row>
    <row r="84" spans="2:14" x14ac:dyDescent="0.15">
      <c r="B84" s="97"/>
      <c r="C84" s="57" t="s">
        <v>107</v>
      </c>
      <c r="M84" s="97"/>
      <c r="N84" s="98"/>
    </row>
    <row r="85" spans="2:14" x14ac:dyDescent="0.15">
      <c r="B85" s="97"/>
      <c r="C85" s="57" t="s">
        <v>115</v>
      </c>
      <c r="M85" s="97"/>
    </row>
    <row r="86" spans="2:14" ht="14.25" thickBot="1" x14ac:dyDescent="0.2">
      <c r="B86" s="99"/>
      <c r="C86" s="81" t="s">
        <v>108</v>
      </c>
      <c r="D86" s="100"/>
      <c r="E86" s="100"/>
      <c r="F86" s="100"/>
      <c r="G86" s="100"/>
      <c r="H86" s="100"/>
      <c r="I86" s="100"/>
      <c r="J86" s="100"/>
      <c r="K86" s="100"/>
      <c r="L86" s="101"/>
    </row>
  </sheetData>
  <mergeCells count="25">
    <mergeCell ref="B61:D61"/>
    <mergeCell ref="G50:H50"/>
    <mergeCell ref="B51:D51"/>
    <mergeCell ref="G51:H51"/>
    <mergeCell ref="G53:H53"/>
    <mergeCell ref="G56:H56"/>
    <mergeCell ref="G60:H60"/>
    <mergeCell ref="G49:H49"/>
    <mergeCell ref="G10:H10"/>
    <mergeCell ref="C38:D38"/>
    <mergeCell ref="B41:I41"/>
    <mergeCell ref="B42:D42"/>
    <mergeCell ref="G42:H42"/>
    <mergeCell ref="G43:H43"/>
    <mergeCell ref="G44:H44"/>
    <mergeCell ref="G45:H45"/>
    <mergeCell ref="G46:H46"/>
    <mergeCell ref="G47:H47"/>
    <mergeCell ref="G48:H48"/>
    <mergeCell ref="D9:F9"/>
    <mergeCell ref="D4:G4"/>
    <mergeCell ref="D5:G5"/>
    <mergeCell ref="D6:G6"/>
    <mergeCell ref="D7:F7"/>
    <mergeCell ref="D8:F8"/>
  </mergeCells>
  <phoneticPr fontId="23"/>
  <conditionalFormatting sqref="M11:M40">
    <cfRule type="expression" dxfId="6"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8089-E6DB-4397-82A6-FD640A3AED0D}">
  <sheetPr>
    <tabColor rgb="FFC00000"/>
  </sheetPr>
  <dimension ref="B1:S104"/>
  <sheetViews>
    <sheetView view="pageBreakPreview" zoomScale="75" zoomScaleNormal="75" zoomScaleSheetLayoutView="75" workbookViewId="0">
      <selection activeCell="I17" sqref="I1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283</v>
      </c>
      <c r="L5" s="89" t="str">
        <f>K5</f>
        <v>2024.1.9</v>
      </c>
    </row>
    <row r="6" spans="2:19" ht="18" customHeight="1" x14ac:dyDescent="0.15">
      <c r="B6" s="4"/>
      <c r="C6" s="37"/>
      <c r="D6" s="116" t="s">
        <v>3</v>
      </c>
      <c r="E6" s="116"/>
      <c r="F6" s="116"/>
      <c r="G6" s="116"/>
      <c r="H6" s="37"/>
      <c r="I6" s="37"/>
      <c r="J6" s="5"/>
      <c r="K6" s="103">
        <v>0.3923611111111111</v>
      </c>
      <c r="L6" s="104">
        <v>0.40972222222222227</v>
      </c>
    </row>
    <row r="7" spans="2:19" ht="18" customHeight="1" x14ac:dyDescent="0.15">
      <c r="B7" s="4"/>
      <c r="C7" s="37"/>
      <c r="D7" s="116" t="s">
        <v>4</v>
      </c>
      <c r="E7" s="119"/>
      <c r="F7" s="119"/>
      <c r="G7" s="25" t="s">
        <v>5</v>
      </c>
      <c r="H7" s="37"/>
      <c r="I7" s="37"/>
      <c r="J7" s="5"/>
      <c r="K7" s="105">
        <v>1.82</v>
      </c>
      <c r="L7" s="106">
        <v>1.25</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226</v>
      </c>
      <c r="G11" s="37"/>
      <c r="H11" s="37"/>
      <c r="I11" s="37"/>
      <c r="J11" s="37"/>
      <c r="K11" s="62"/>
      <c r="L11" s="63" t="s">
        <v>122</v>
      </c>
      <c r="N11" t="s">
        <v>14</v>
      </c>
      <c r="O11" t="e">
        <f>IF(#REF!="",0,VALUE(MID(#REF!,2,LEN(#REF!)-2)))</f>
        <v>#REF!</v>
      </c>
      <c r="P11">
        <f>IF(L11="",0,VALUE(MID(L11,2,LEN(L11)-2)))</f>
        <v>5</v>
      </c>
      <c r="Q11" t="e">
        <f>IF(#REF!="",0,VALUE(MID(#REF!,2,LEN(#REF!)-2)))</f>
        <v>#REF!</v>
      </c>
      <c r="R11">
        <f t="shared" ref="R11:S15" si="0">IF(K11="＋",0,IF(K11="(＋)",0,ABS(K11)))</f>
        <v>0</v>
      </c>
      <c r="S11">
        <f t="shared" si="0"/>
        <v>5</v>
      </c>
    </row>
    <row r="12" spans="2:19" ht="14.25" customHeight="1" x14ac:dyDescent="0.15">
      <c r="B12" s="30">
        <f t="shared" ref="B12:B52" si="1">B11+1</f>
        <v>2</v>
      </c>
      <c r="C12" s="33"/>
      <c r="D12" s="34"/>
      <c r="E12" s="37"/>
      <c r="F12" s="37" t="s">
        <v>177</v>
      </c>
      <c r="G12" s="37"/>
      <c r="H12" s="37"/>
      <c r="I12" s="37"/>
      <c r="J12" s="37"/>
      <c r="K12" s="62" t="s">
        <v>121</v>
      </c>
      <c r="L12" s="63" t="s">
        <v>121</v>
      </c>
      <c r="N12" t="s">
        <v>14</v>
      </c>
      <c r="O12" t="e">
        <f>IF(K12="",0,VALUE(MID(K12,2,LEN(K12)-2)))</f>
        <v>#VALUE!</v>
      </c>
      <c r="P12" t="e">
        <f>IF(L12="",0,VALUE(MID(L12,2,LEN(L12)-2)))</f>
        <v>#VALUE!</v>
      </c>
      <c r="Q12" t="e">
        <f>IF(#REF!="",0,VALUE(MID(#REF!,2,LEN(#REF!)-2)))</f>
        <v>#REF!</v>
      </c>
      <c r="R12">
        <f t="shared" si="0"/>
        <v>0</v>
      </c>
      <c r="S12">
        <f t="shared" si="0"/>
        <v>0</v>
      </c>
    </row>
    <row r="13" spans="2:19" ht="14.25" customHeight="1" x14ac:dyDescent="0.15">
      <c r="B13" s="30">
        <f t="shared" si="1"/>
        <v>3</v>
      </c>
      <c r="C13" s="33"/>
      <c r="D13" s="34"/>
      <c r="E13" s="37"/>
      <c r="F13" s="37" t="s">
        <v>123</v>
      </c>
      <c r="G13" s="37"/>
      <c r="H13" s="37"/>
      <c r="I13" s="37"/>
      <c r="J13" s="37"/>
      <c r="K13" s="62" t="s">
        <v>131</v>
      </c>
      <c r="L13" s="63" t="s">
        <v>122</v>
      </c>
      <c r="N13" s="60" t="s">
        <v>15</v>
      </c>
      <c r="O13" t="str">
        <f>K13</f>
        <v>(15)</v>
      </c>
      <c r="P13" t="str">
        <f>L13</f>
        <v>(5)</v>
      </c>
      <c r="Q13" t="e">
        <f>#REF!</f>
        <v>#REF!</v>
      </c>
      <c r="R13">
        <f t="shared" si="0"/>
        <v>15</v>
      </c>
      <c r="S13">
        <f t="shared" si="0"/>
        <v>5</v>
      </c>
    </row>
    <row r="14" spans="2:19" ht="14.25" customHeight="1" x14ac:dyDescent="0.15">
      <c r="B14" s="30">
        <f t="shared" si="1"/>
        <v>4</v>
      </c>
      <c r="C14" s="33"/>
      <c r="D14" s="34"/>
      <c r="E14" s="37"/>
      <c r="F14" s="37" t="s">
        <v>133</v>
      </c>
      <c r="G14" s="37"/>
      <c r="H14" s="37"/>
      <c r="I14" s="37"/>
      <c r="J14" s="37"/>
      <c r="K14" s="62" t="s">
        <v>132</v>
      </c>
      <c r="L14" s="63"/>
      <c r="N14" t="s">
        <v>14</v>
      </c>
      <c r="O14">
        <f>IF(K14="",0,VALUE(MID(K14,2,LEN(K14)-2)))</f>
        <v>10</v>
      </c>
      <c r="P14">
        <f>IF(L14="",0,VALUE(MID(L14,2,LEN(L14)-2)))</f>
        <v>0</v>
      </c>
      <c r="Q14" t="e">
        <f>IF(#REF!="",0,VALUE(MID(#REF!,2,LEN(#REF!)-2)))</f>
        <v>#REF!</v>
      </c>
      <c r="R14">
        <f t="shared" si="0"/>
        <v>10</v>
      </c>
      <c r="S14">
        <f t="shared" si="0"/>
        <v>0</v>
      </c>
    </row>
    <row r="15" spans="2:19" ht="14.25" customHeight="1" x14ac:dyDescent="0.15">
      <c r="B15" s="30">
        <f t="shared" si="1"/>
        <v>5</v>
      </c>
      <c r="C15" s="33"/>
      <c r="D15" s="34"/>
      <c r="E15" s="37"/>
      <c r="F15" s="37" t="s">
        <v>92</v>
      </c>
      <c r="G15" s="37"/>
      <c r="H15" s="37"/>
      <c r="I15" s="37"/>
      <c r="J15" s="37"/>
      <c r="K15" s="62" t="s">
        <v>122</v>
      </c>
      <c r="L15" s="63" t="s">
        <v>132</v>
      </c>
      <c r="N15" t="s">
        <v>14</v>
      </c>
      <c r="O15" t="e">
        <f>IF(#REF!="",0,VALUE(MID(#REF!,2,LEN(#REF!)-2)))</f>
        <v>#REF!</v>
      </c>
      <c r="P15">
        <f>IF(L15="",0,VALUE(MID(L15,2,LEN(L15)-2)))</f>
        <v>10</v>
      </c>
      <c r="Q15" t="e">
        <f>IF(#REF!="",0,VALUE(MID(#REF!,2,LEN(#REF!)-2)))</f>
        <v>#REF!</v>
      </c>
      <c r="R15">
        <f t="shared" si="0"/>
        <v>5</v>
      </c>
      <c r="S15">
        <f t="shared" si="0"/>
        <v>10</v>
      </c>
    </row>
    <row r="16" spans="2:19" ht="14.25" customHeight="1" x14ac:dyDescent="0.15">
      <c r="B16" s="30">
        <f t="shared" si="1"/>
        <v>6</v>
      </c>
      <c r="C16" s="32" t="s">
        <v>23</v>
      </c>
      <c r="D16" s="32" t="s">
        <v>24</v>
      </c>
      <c r="E16" s="37"/>
      <c r="F16" s="37" t="s">
        <v>91</v>
      </c>
      <c r="G16" s="37"/>
      <c r="H16" s="37"/>
      <c r="I16" s="37"/>
      <c r="J16" s="37"/>
      <c r="K16" s="64">
        <v>40</v>
      </c>
      <c r="L16" s="65">
        <v>40</v>
      </c>
      <c r="S16">
        <f>COUNTA(L11:L15)</f>
        <v>4</v>
      </c>
    </row>
    <row r="17" spans="2:12" ht="14.25" customHeight="1" x14ac:dyDescent="0.15">
      <c r="B17" s="30">
        <f t="shared" si="1"/>
        <v>7</v>
      </c>
      <c r="C17" s="32" t="s">
        <v>25</v>
      </c>
      <c r="D17" s="32" t="s">
        <v>26</v>
      </c>
      <c r="E17" s="37"/>
      <c r="F17" s="37" t="s">
        <v>112</v>
      </c>
      <c r="G17" s="37"/>
      <c r="H17" s="37"/>
      <c r="I17" s="37"/>
      <c r="J17" s="37"/>
      <c r="K17" s="64">
        <v>15</v>
      </c>
      <c r="L17" s="65">
        <v>10</v>
      </c>
    </row>
    <row r="18" spans="2:12" ht="14.25" customHeight="1" x14ac:dyDescent="0.15">
      <c r="B18" s="30">
        <f t="shared" si="1"/>
        <v>8</v>
      </c>
      <c r="C18" s="32" t="s">
        <v>63</v>
      </c>
      <c r="D18" s="32" t="s">
        <v>16</v>
      </c>
      <c r="E18" s="37"/>
      <c r="F18" s="37" t="s">
        <v>117</v>
      </c>
      <c r="G18" s="37"/>
      <c r="H18" s="37"/>
      <c r="I18" s="37"/>
      <c r="J18" s="37"/>
      <c r="K18" s="64" t="s">
        <v>121</v>
      </c>
      <c r="L18" s="65"/>
    </row>
    <row r="19" spans="2:12" ht="14.25" customHeight="1" x14ac:dyDescent="0.15">
      <c r="B19" s="30">
        <f t="shared" si="1"/>
        <v>9</v>
      </c>
      <c r="C19" s="34"/>
      <c r="D19" s="32" t="s">
        <v>17</v>
      </c>
      <c r="E19" s="37"/>
      <c r="F19" s="37" t="s">
        <v>81</v>
      </c>
      <c r="G19" s="37"/>
      <c r="H19" s="37"/>
      <c r="I19" s="37"/>
      <c r="J19" s="37"/>
      <c r="K19" s="64">
        <v>60</v>
      </c>
      <c r="L19" s="65">
        <v>110</v>
      </c>
    </row>
    <row r="20" spans="2:12" ht="14.25" customHeight="1" x14ac:dyDescent="0.15">
      <c r="B20" s="30">
        <f t="shared" si="1"/>
        <v>10</v>
      </c>
      <c r="C20" s="34"/>
      <c r="D20" s="34"/>
      <c r="E20" s="37"/>
      <c r="F20" s="37" t="s">
        <v>82</v>
      </c>
      <c r="G20" s="37"/>
      <c r="H20" s="37"/>
      <c r="I20" s="37"/>
      <c r="J20" s="37"/>
      <c r="K20" s="64">
        <v>20</v>
      </c>
      <c r="L20" s="65">
        <v>75</v>
      </c>
    </row>
    <row r="21" spans="2:12" ht="14.25" customHeight="1" x14ac:dyDescent="0.15">
      <c r="B21" s="30">
        <f t="shared" si="1"/>
        <v>11</v>
      </c>
      <c r="C21" s="34"/>
      <c r="D21" s="34"/>
      <c r="E21" s="37"/>
      <c r="F21" s="37" t="s">
        <v>183</v>
      </c>
      <c r="G21" s="37"/>
      <c r="H21" s="37"/>
      <c r="I21" s="37"/>
      <c r="J21" s="37"/>
      <c r="K21" s="64">
        <v>1</v>
      </c>
      <c r="L21" s="65"/>
    </row>
    <row r="22" spans="2:12" ht="14.25" customHeight="1" x14ac:dyDescent="0.15">
      <c r="B22" s="30">
        <f t="shared" si="1"/>
        <v>12</v>
      </c>
      <c r="C22" s="34"/>
      <c r="D22" s="34"/>
      <c r="E22" s="37"/>
      <c r="F22" s="37" t="s">
        <v>139</v>
      </c>
      <c r="G22" s="37"/>
      <c r="H22" s="37"/>
      <c r="I22" s="37"/>
      <c r="J22" s="37"/>
      <c r="K22" s="64">
        <v>5</v>
      </c>
      <c r="L22" s="65"/>
    </row>
    <row r="23" spans="2:12" ht="14.25" customHeight="1" x14ac:dyDescent="0.15">
      <c r="B23" s="30">
        <f t="shared" si="1"/>
        <v>13</v>
      </c>
      <c r="C23" s="34"/>
      <c r="D23" s="34"/>
      <c r="E23" s="37"/>
      <c r="F23" s="37" t="s">
        <v>18</v>
      </c>
      <c r="G23" s="37"/>
      <c r="H23" s="37"/>
      <c r="I23" s="37"/>
      <c r="J23" s="37"/>
      <c r="K23" s="64">
        <v>4</v>
      </c>
      <c r="L23" s="65"/>
    </row>
    <row r="24" spans="2:12" ht="14.25" customHeight="1" x14ac:dyDescent="0.15">
      <c r="B24" s="30">
        <f t="shared" si="1"/>
        <v>14</v>
      </c>
      <c r="C24" s="34"/>
      <c r="D24" s="34"/>
      <c r="E24" s="37"/>
      <c r="F24" s="37" t="s">
        <v>19</v>
      </c>
      <c r="G24" s="37"/>
      <c r="H24" s="37"/>
      <c r="I24" s="37"/>
      <c r="J24" s="37"/>
      <c r="K24" s="64">
        <v>20</v>
      </c>
      <c r="L24" s="65">
        <v>30</v>
      </c>
    </row>
    <row r="25" spans="2:12" ht="14.25" customHeight="1" x14ac:dyDescent="0.15">
      <c r="B25" s="30">
        <f t="shared" si="1"/>
        <v>15</v>
      </c>
      <c r="C25" s="34"/>
      <c r="D25" s="34"/>
      <c r="E25" s="37"/>
      <c r="F25" s="37" t="s">
        <v>83</v>
      </c>
      <c r="G25" s="37"/>
      <c r="H25" s="37"/>
      <c r="I25" s="37"/>
      <c r="J25" s="37"/>
      <c r="K25" s="64" t="s">
        <v>121</v>
      </c>
      <c r="L25" s="65" t="s">
        <v>121</v>
      </c>
    </row>
    <row r="26" spans="2:12" ht="14.25" customHeight="1" x14ac:dyDescent="0.15">
      <c r="B26" s="30">
        <f t="shared" si="1"/>
        <v>16</v>
      </c>
      <c r="C26" s="34"/>
      <c r="D26" s="34"/>
      <c r="E26" s="37"/>
      <c r="F26" s="37" t="s">
        <v>89</v>
      </c>
      <c r="G26" s="37"/>
      <c r="H26" s="37"/>
      <c r="I26" s="37"/>
      <c r="J26" s="37"/>
      <c r="K26" s="64">
        <v>5</v>
      </c>
      <c r="L26" s="65">
        <v>5</v>
      </c>
    </row>
    <row r="27" spans="2:12" ht="14.25" customHeight="1" x14ac:dyDescent="0.15">
      <c r="B27" s="30">
        <f t="shared" si="1"/>
        <v>17</v>
      </c>
      <c r="C27" s="34"/>
      <c r="D27" s="34"/>
      <c r="E27" s="37"/>
      <c r="F27" s="37" t="s">
        <v>64</v>
      </c>
      <c r="G27" s="37"/>
      <c r="H27" s="37"/>
      <c r="I27" s="37"/>
      <c r="J27" s="37"/>
      <c r="K27" s="64">
        <v>870</v>
      </c>
      <c r="L27" s="65">
        <v>1500</v>
      </c>
    </row>
    <row r="28" spans="2:12" ht="14.25" customHeight="1" x14ac:dyDescent="0.15">
      <c r="B28" s="30">
        <f t="shared" si="1"/>
        <v>18</v>
      </c>
      <c r="C28" s="34"/>
      <c r="D28" s="34"/>
      <c r="E28" s="37"/>
      <c r="F28" s="37" t="s">
        <v>167</v>
      </c>
      <c r="G28" s="37"/>
      <c r="H28" s="37"/>
      <c r="I28" s="37"/>
      <c r="J28" s="37"/>
      <c r="K28" s="64"/>
      <c r="L28" s="65" t="s">
        <v>121</v>
      </c>
    </row>
    <row r="29" spans="2:12" ht="14.25" customHeight="1" x14ac:dyDescent="0.15">
      <c r="B29" s="30">
        <f t="shared" si="1"/>
        <v>19</v>
      </c>
      <c r="C29" s="34"/>
      <c r="D29" s="34"/>
      <c r="E29" s="37"/>
      <c r="F29" s="37" t="s">
        <v>93</v>
      </c>
      <c r="G29" s="37"/>
      <c r="H29" s="37"/>
      <c r="I29" s="37"/>
      <c r="J29" s="37"/>
      <c r="K29" s="64">
        <v>90</v>
      </c>
      <c r="L29" s="65">
        <v>170</v>
      </c>
    </row>
    <row r="30" spans="2:12" ht="14.25" customHeight="1" x14ac:dyDescent="0.15">
      <c r="B30" s="30">
        <f t="shared" si="1"/>
        <v>20</v>
      </c>
      <c r="C30" s="34"/>
      <c r="D30" s="34"/>
      <c r="E30" s="37"/>
      <c r="F30" s="37" t="s">
        <v>20</v>
      </c>
      <c r="G30" s="37"/>
      <c r="H30" s="37"/>
      <c r="I30" s="37"/>
      <c r="J30" s="37"/>
      <c r="K30" s="64">
        <v>1000</v>
      </c>
      <c r="L30" s="65">
        <v>2600</v>
      </c>
    </row>
    <row r="31" spans="2:12" ht="14.25" customHeight="1" x14ac:dyDescent="0.15">
      <c r="B31" s="30">
        <f t="shared" si="1"/>
        <v>21</v>
      </c>
      <c r="C31" s="34"/>
      <c r="D31" s="34"/>
      <c r="E31" s="37"/>
      <c r="F31" s="37" t="s">
        <v>21</v>
      </c>
      <c r="G31" s="37"/>
      <c r="H31" s="37"/>
      <c r="I31" s="37"/>
      <c r="J31" s="37"/>
      <c r="K31" s="64">
        <v>11150</v>
      </c>
      <c r="L31" s="65">
        <v>22950</v>
      </c>
    </row>
    <row r="32" spans="2:12" ht="14.25" customHeight="1" x14ac:dyDescent="0.15">
      <c r="B32" s="30">
        <f t="shared" si="1"/>
        <v>22</v>
      </c>
      <c r="C32" s="34"/>
      <c r="D32" s="34"/>
      <c r="E32" s="37"/>
      <c r="F32" s="37" t="s">
        <v>22</v>
      </c>
      <c r="G32" s="37"/>
      <c r="H32" s="37"/>
      <c r="I32" s="37"/>
      <c r="J32" s="37"/>
      <c r="K32" s="64"/>
      <c r="L32" s="65" t="s">
        <v>121</v>
      </c>
    </row>
    <row r="33" spans="2:12" ht="14.25" customHeight="1" x14ac:dyDescent="0.15">
      <c r="B33" s="30">
        <f t="shared" si="1"/>
        <v>23</v>
      </c>
      <c r="C33" s="32" t="s">
        <v>66</v>
      </c>
      <c r="D33" s="32" t="s">
        <v>27</v>
      </c>
      <c r="E33" s="37"/>
      <c r="F33" s="37" t="s">
        <v>114</v>
      </c>
      <c r="G33" s="37"/>
      <c r="H33" s="37"/>
      <c r="I33" s="37"/>
      <c r="J33" s="37"/>
      <c r="K33" s="64">
        <v>80</v>
      </c>
      <c r="L33" s="65">
        <v>10</v>
      </c>
    </row>
    <row r="34" spans="2:12" ht="14.25" customHeight="1" x14ac:dyDescent="0.15">
      <c r="B34" s="30">
        <f t="shared" si="1"/>
        <v>24</v>
      </c>
      <c r="C34" s="34"/>
      <c r="D34" s="34"/>
      <c r="E34" s="37"/>
      <c r="F34" s="37" t="s">
        <v>28</v>
      </c>
      <c r="G34" s="37"/>
      <c r="H34" s="37"/>
      <c r="I34" s="37"/>
      <c r="J34" s="37"/>
      <c r="K34" s="64"/>
      <c r="L34" s="65" t="s">
        <v>121</v>
      </c>
    </row>
    <row r="35" spans="2:12" ht="14.25" customHeight="1" x14ac:dyDescent="0.15">
      <c r="B35" s="30">
        <f t="shared" si="1"/>
        <v>25</v>
      </c>
      <c r="C35" s="34"/>
      <c r="D35" s="34"/>
      <c r="E35" s="37"/>
      <c r="F35" s="37" t="s">
        <v>140</v>
      </c>
      <c r="G35" s="37"/>
      <c r="H35" s="37"/>
      <c r="I35" s="37"/>
      <c r="J35" s="37"/>
      <c r="K35" s="64" t="s">
        <v>121</v>
      </c>
      <c r="L35" s="65" t="s">
        <v>121</v>
      </c>
    </row>
    <row r="36" spans="2:12" ht="14.25" customHeight="1" x14ac:dyDescent="0.15">
      <c r="B36" s="30">
        <f t="shared" si="1"/>
        <v>26</v>
      </c>
      <c r="C36" s="34"/>
      <c r="D36" s="34"/>
      <c r="E36" s="37"/>
      <c r="F36" s="37" t="s">
        <v>282</v>
      </c>
      <c r="G36" s="37"/>
      <c r="H36" s="37"/>
      <c r="I36" s="37"/>
      <c r="J36" s="37"/>
      <c r="K36" s="64" t="s">
        <v>121</v>
      </c>
      <c r="L36" s="65"/>
    </row>
    <row r="37" spans="2:12" ht="14.25" customHeight="1" x14ac:dyDescent="0.15">
      <c r="B37" s="30">
        <f t="shared" si="1"/>
        <v>27</v>
      </c>
      <c r="C37" s="34"/>
      <c r="D37" s="34"/>
      <c r="E37" s="37"/>
      <c r="F37" s="37" t="s">
        <v>109</v>
      </c>
      <c r="G37" s="37"/>
      <c r="H37" s="37"/>
      <c r="I37" s="37"/>
      <c r="J37" s="37"/>
      <c r="K37" s="64" t="s">
        <v>121</v>
      </c>
      <c r="L37" s="65">
        <v>160</v>
      </c>
    </row>
    <row r="38" spans="2:12" ht="14.25" customHeight="1" x14ac:dyDescent="0.15">
      <c r="B38" s="30">
        <f t="shared" si="1"/>
        <v>28</v>
      </c>
      <c r="C38" s="34"/>
      <c r="D38" s="34"/>
      <c r="E38" s="37"/>
      <c r="F38" s="37" t="s">
        <v>90</v>
      </c>
      <c r="G38" s="37"/>
      <c r="H38" s="37"/>
      <c r="I38" s="37"/>
      <c r="J38" s="37"/>
      <c r="K38" s="64">
        <v>10</v>
      </c>
      <c r="L38" s="65" t="s">
        <v>121</v>
      </c>
    </row>
    <row r="39" spans="2:12" ht="14.25" customHeight="1" x14ac:dyDescent="0.15">
      <c r="B39" s="30">
        <f t="shared" si="1"/>
        <v>29</v>
      </c>
      <c r="C39" s="34"/>
      <c r="D39" s="34"/>
      <c r="E39" s="37"/>
      <c r="F39" s="37" t="s">
        <v>141</v>
      </c>
      <c r="G39" s="37"/>
      <c r="H39" s="37"/>
      <c r="I39" s="37"/>
      <c r="J39" s="37"/>
      <c r="K39" s="64"/>
      <c r="L39" s="65">
        <v>20</v>
      </c>
    </row>
    <row r="40" spans="2:12" ht="14.25" customHeight="1" x14ac:dyDescent="0.15">
      <c r="B40" s="30">
        <f t="shared" si="1"/>
        <v>30</v>
      </c>
      <c r="C40" s="34"/>
      <c r="D40" s="34"/>
      <c r="E40" s="37"/>
      <c r="F40" s="37" t="s">
        <v>161</v>
      </c>
      <c r="G40" s="37"/>
      <c r="H40" s="37"/>
      <c r="I40" s="37"/>
      <c r="J40" s="37"/>
      <c r="K40" s="64"/>
      <c r="L40" s="65">
        <v>16</v>
      </c>
    </row>
    <row r="41" spans="2:12" ht="14.25" customHeight="1" x14ac:dyDescent="0.15">
      <c r="B41" s="30">
        <f t="shared" si="1"/>
        <v>31</v>
      </c>
      <c r="C41" s="34"/>
      <c r="D41" s="34"/>
      <c r="E41" s="37"/>
      <c r="F41" s="37" t="s">
        <v>70</v>
      </c>
      <c r="G41" s="37"/>
      <c r="H41" s="37"/>
      <c r="I41" s="37"/>
      <c r="J41" s="37"/>
      <c r="K41" s="64"/>
      <c r="L41" s="65">
        <v>20</v>
      </c>
    </row>
    <row r="42" spans="2:12" ht="14.25" customHeight="1" x14ac:dyDescent="0.15">
      <c r="B42" s="30">
        <f t="shared" si="1"/>
        <v>32</v>
      </c>
      <c r="C42" s="34"/>
      <c r="D42" s="34"/>
      <c r="E42" s="37"/>
      <c r="F42" s="37" t="s">
        <v>110</v>
      </c>
      <c r="G42" s="37"/>
      <c r="H42" s="37"/>
      <c r="I42" s="37"/>
      <c r="J42" s="37"/>
      <c r="K42" s="64">
        <v>20</v>
      </c>
      <c r="L42" s="65">
        <v>50</v>
      </c>
    </row>
    <row r="43" spans="2:12" ht="14.25" customHeight="1" x14ac:dyDescent="0.15">
      <c r="B43" s="30">
        <f t="shared" si="1"/>
        <v>33</v>
      </c>
      <c r="C43" s="34"/>
      <c r="D43" s="34"/>
      <c r="E43" s="37"/>
      <c r="F43" s="37" t="s">
        <v>214</v>
      </c>
      <c r="G43" s="37"/>
      <c r="H43" s="37"/>
      <c r="I43" s="37"/>
      <c r="J43" s="37"/>
      <c r="K43" s="64" t="s">
        <v>121</v>
      </c>
      <c r="L43" s="65"/>
    </row>
    <row r="44" spans="2:12" ht="14.25" customHeight="1" x14ac:dyDescent="0.15">
      <c r="B44" s="30">
        <f t="shared" si="1"/>
        <v>34</v>
      </c>
      <c r="C44" s="34"/>
      <c r="D44" s="34"/>
      <c r="E44" s="37"/>
      <c r="F44" s="37" t="s">
        <v>142</v>
      </c>
      <c r="G44" s="37"/>
      <c r="H44" s="37"/>
      <c r="I44" s="37"/>
      <c r="J44" s="37"/>
      <c r="K44" s="64" t="s">
        <v>121</v>
      </c>
      <c r="L44" s="65" t="s">
        <v>121</v>
      </c>
    </row>
    <row r="45" spans="2:12" ht="14.25" customHeight="1" x14ac:dyDescent="0.15">
      <c r="B45" s="30">
        <f t="shared" si="1"/>
        <v>35</v>
      </c>
      <c r="C45" s="34"/>
      <c r="D45" s="34"/>
      <c r="E45" s="37"/>
      <c r="F45" s="37" t="s">
        <v>190</v>
      </c>
      <c r="G45" s="37"/>
      <c r="H45" s="37"/>
      <c r="I45" s="37"/>
      <c r="J45" s="37"/>
      <c r="K45" s="64"/>
      <c r="L45" s="65">
        <v>5</v>
      </c>
    </row>
    <row r="46" spans="2:12" ht="14.25" customHeight="1" x14ac:dyDescent="0.15">
      <c r="B46" s="30">
        <f t="shared" si="1"/>
        <v>36</v>
      </c>
      <c r="C46" s="34"/>
      <c r="D46" s="34"/>
      <c r="E46" s="37"/>
      <c r="F46" s="37" t="s">
        <v>31</v>
      </c>
      <c r="G46" s="37"/>
      <c r="H46" s="37"/>
      <c r="I46" s="37"/>
      <c r="J46" s="37"/>
      <c r="K46" s="64">
        <v>75</v>
      </c>
      <c r="L46" s="65">
        <v>60</v>
      </c>
    </row>
    <row r="47" spans="2:12" ht="14.25" customHeight="1" x14ac:dyDescent="0.15">
      <c r="B47" s="30">
        <f t="shared" si="1"/>
        <v>37</v>
      </c>
      <c r="C47" s="32" t="s">
        <v>32</v>
      </c>
      <c r="D47" s="32" t="s">
        <v>33</v>
      </c>
      <c r="E47" s="37"/>
      <c r="F47" s="37" t="s">
        <v>128</v>
      </c>
      <c r="G47" s="37"/>
      <c r="H47" s="37"/>
      <c r="I47" s="37"/>
      <c r="J47" s="37"/>
      <c r="K47" s="64" t="s">
        <v>121</v>
      </c>
      <c r="L47" s="65"/>
    </row>
    <row r="48" spans="2:12" ht="14.25" customHeight="1" x14ac:dyDescent="0.15">
      <c r="B48" s="30">
        <f t="shared" si="1"/>
        <v>38</v>
      </c>
      <c r="C48" s="34"/>
      <c r="D48" s="35"/>
      <c r="E48" s="37"/>
      <c r="F48" s="37" t="s">
        <v>34</v>
      </c>
      <c r="G48" s="37"/>
      <c r="H48" s="37"/>
      <c r="I48" s="37"/>
      <c r="J48" s="37"/>
      <c r="K48" s="64">
        <v>5</v>
      </c>
      <c r="L48" s="65">
        <v>15</v>
      </c>
    </row>
    <row r="49" spans="2:19" ht="14.25" customHeight="1" x14ac:dyDescent="0.15">
      <c r="B49" s="30">
        <f t="shared" si="1"/>
        <v>39</v>
      </c>
      <c r="C49" s="35"/>
      <c r="D49" s="39" t="s">
        <v>35</v>
      </c>
      <c r="E49" s="37"/>
      <c r="F49" s="37" t="s">
        <v>36</v>
      </c>
      <c r="G49" s="37"/>
      <c r="H49" s="37"/>
      <c r="I49" s="37"/>
      <c r="J49" s="37"/>
      <c r="K49" s="64" t="s">
        <v>121</v>
      </c>
      <c r="L49" s="65"/>
    </row>
    <row r="50" spans="2:19" ht="14.25" customHeight="1" x14ac:dyDescent="0.15">
      <c r="B50" s="30">
        <f t="shared" si="1"/>
        <v>40</v>
      </c>
      <c r="C50" s="121" t="s">
        <v>38</v>
      </c>
      <c r="D50" s="122"/>
      <c r="E50" s="37"/>
      <c r="F50" s="37" t="s">
        <v>39</v>
      </c>
      <c r="G50" s="37"/>
      <c r="H50" s="37"/>
      <c r="I50" s="37"/>
      <c r="J50" s="37"/>
      <c r="K50" s="64">
        <v>100</v>
      </c>
      <c r="L50" s="65">
        <v>175</v>
      </c>
    </row>
    <row r="51" spans="2:19" ht="14.25" customHeight="1" x14ac:dyDescent="0.15">
      <c r="B51" s="30">
        <f t="shared" si="1"/>
        <v>41</v>
      </c>
      <c r="C51" s="33"/>
      <c r="D51" s="36"/>
      <c r="E51" s="37"/>
      <c r="F51" s="37" t="s">
        <v>40</v>
      </c>
      <c r="G51" s="37"/>
      <c r="H51" s="37"/>
      <c r="I51" s="37"/>
      <c r="J51" s="37"/>
      <c r="K51" s="64">
        <v>25</v>
      </c>
      <c r="L51" s="65">
        <v>25</v>
      </c>
    </row>
    <row r="52" spans="2:19" ht="14.25" customHeight="1" thickBot="1" x14ac:dyDescent="0.2">
      <c r="B52" s="30">
        <f t="shared" si="1"/>
        <v>42</v>
      </c>
      <c r="C52" s="33"/>
      <c r="D52" s="36"/>
      <c r="E52" s="37"/>
      <c r="F52" s="37" t="s">
        <v>74</v>
      </c>
      <c r="G52" s="37"/>
      <c r="H52" s="37"/>
      <c r="I52" s="37"/>
      <c r="J52" s="37"/>
      <c r="K52" s="64">
        <v>25</v>
      </c>
      <c r="L52" s="69">
        <v>50</v>
      </c>
    </row>
    <row r="53" spans="2:19" ht="13.9" customHeight="1" x14ac:dyDescent="0.15">
      <c r="B53" s="66"/>
      <c r="C53" s="67"/>
      <c r="D53" s="67"/>
      <c r="E53" s="68"/>
      <c r="F53" s="68"/>
      <c r="G53" s="68"/>
      <c r="H53" s="68"/>
      <c r="I53" s="68"/>
      <c r="J53" s="68"/>
      <c r="K53" s="68"/>
      <c r="L53" s="68"/>
    </row>
    <row r="54" spans="2:19" ht="18" customHeight="1" x14ac:dyDescent="0.15">
      <c r="R54">
        <f>COUNTA(K11:K52)</f>
        <v>34</v>
      </c>
      <c r="S54">
        <f>COUNTA(L11:L52)</f>
        <v>33</v>
      </c>
    </row>
    <row r="55" spans="2:19" ht="18" customHeight="1" x14ac:dyDescent="0.15">
      <c r="B55" s="18"/>
      <c r="R55">
        <f>SUM(R11:R15,K16:K52)</f>
        <v>13650</v>
      </c>
      <c r="S55">
        <f>SUM(S11:S15,L16:L52)</f>
        <v>28116</v>
      </c>
    </row>
    <row r="56" spans="2:19" ht="9" customHeight="1" thickBot="1" x14ac:dyDescent="0.2"/>
    <row r="57" spans="2:19" ht="18" customHeight="1" x14ac:dyDescent="0.15">
      <c r="B57" s="1"/>
      <c r="C57" s="2"/>
      <c r="D57" s="118" t="s">
        <v>1</v>
      </c>
      <c r="E57" s="118"/>
      <c r="F57" s="118"/>
      <c r="G57" s="118"/>
      <c r="H57" s="2"/>
      <c r="I57" s="2"/>
      <c r="J57" s="3"/>
      <c r="K57" s="71" t="s">
        <v>57</v>
      </c>
      <c r="L57" s="88" t="s">
        <v>58</v>
      </c>
    </row>
    <row r="58" spans="2:19" ht="18" customHeight="1" thickBot="1" x14ac:dyDescent="0.2">
      <c r="B58" s="6"/>
      <c r="C58" s="7"/>
      <c r="D58" s="117" t="s">
        <v>2</v>
      </c>
      <c r="E58" s="117"/>
      <c r="F58" s="117"/>
      <c r="G58" s="117"/>
      <c r="H58" s="7"/>
      <c r="I58" s="7"/>
      <c r="J58" s="8"/>
      <c r="K58" s="75" t="str">
        <f>K5</f>
        <v>2024.1.9</v>
      </c>
      <c r="L58" s="92" t="str">
        <f>K58</f>
        <v>2024.1.9</v>
      </c>
    </row>
    <row r="59" spans="2:19" ht="19.899999999999999" customHeight="1" thickTop="1" x14ac:dyDescent="0.15">
      <c r="B59" s="123" t="s">
        <v>79</v>
      </c>
      <c r="C59" s="124"/>
      <c r="D59" s="124"/>
      <c r="E59" s="124"/>
      <c r="F59" s="124"/>
      <c r="G59" s="124"/>
      <c r="H59" s="124"/>
      <c r="I59" s="124"/>
      <c r="J59" s="29"/>
      <c r="K59" s="76">
        <f>SUM(K60:K68)</f>
        <v>13650</v>
      </c>
      <c r="L59" s="93">
        <f>SUM(L60:L68)</f>
        <v>28116</v>
      </c>
    </row>
    <row r="60" spans="2:19" ht="13.9" customHeight="1" x14ac:dyDescent="0.15">
      <c r="B60" s="125" t="s">
        <v>42</v>
      </c>
      <c r="C60" s="126"/>
      <c r="D60" s="127"/>
      <c r="E60" s="41"/>
      <c r="F60" s="15"/>
      <c r="G60" s="116" t="s">
        <v>13</v>
      </c>
      <c r="H60" s="116"/>
      <c r="I60" s="15"/>
      <c r="J60" s="16"/>
      <c r="K60" s="38">
        <f>SUM(R$11:R$15)</f>
        <v>30</v>
      </c>
      <c r="L60" s="94">
        <f>SUM(S$11:S$15)</f>
        <v>20</v>
      </c>
    </row>
    <row r="61" spans="2:19" ht="13.9" customHeight="1" x14ac:dyDescent="0.15">
      <c r="B61" s="17"/>
      <c r="C61" s="18"/>
      <c r="D61" s="19"/>
      <c r="E61" s="20"/>
      <c r="F61" s="37"/>
      <c r="G61" s="116" t="s">
        <v>67</v>
      </c>
      <c r="H61" s="116"/>
      <c r="I61" s="110"/>
      <c r="J61" s="42"/>
      <c r="K61" s="38">
        <f>SUM(K$16)</f>
        <v>40</v>
      </c>
      <c r="L61" s="94">
        <f>SUM(L$16)</f>
        <v>40</v>
      </c>
    </row>
    <row r="62" spans="2:19" ht="13.9" customHeight="1" x14ac:dyDescent="0.15">
      <c r="B62" s="17"/>
      <c r="C62" s="18"/>
      <c r="D62" s="19"/>
      <c r="E62" s="20"/>
      <c r="F62" s="37"/>
      <c r="G62" s="116" t="s">
        <v>26</v>
      </c>
      <c r="H62" s="116"/>
      <c r="I62" s="15"/>
      <c r="J62" s="16"/>
      <c r="K62" s="38">
        <f>SUM(K$17:K$17)</f>
        <v>15</v>
      </c>
      <c r="L62" s="94">
        <f>SUM(L$17:L$17)</f>
        <v>10</v>
      </c>
    </row>
    <row r="63" spans="2:19" ht="13.9" customHeight="1" x14ac:dyDescent="0.15">
      <c r="B63" s="17"/>
      <c r="C63" s="18"/>
      <c r="D63" s="19"/>
      <c r="E63" s="20"/>
      <c r="F63" s="37"/>
      <c r="G63" s="116" t="s">
        <v>16</v>
      </c>
      <c r="H63" s="116"/>
      <c r="I63" s="15"/>
      <c r="J63" s="16"/>
      <c r="K63" s="38">
        <f>SUM(K$18:K$18)</f>
        <v>0</v>
      </c>
      <c r="L63" s="94">
        <f>SUM(L$18:L$18)</f>
        <v>0</v>
      </c>
    </row>
    <row r="64" spans="2:19" ht="13.9" customHeight="1" x14ac:dyDescent="0.15">
      <c r="B64" s="17"/>
      <c r="C64" s="18"/>
      <c r="D64" s="19"/>
      <c r="E64" s="20"/>
      <c r="F64" s="37"/>
      <c r="G64" s="116" t="s">
        <v>17</v>
      </c>
      <c r="H64" s="116"/>
      <c r="I64" s="15"/>
      <c r="J64" s="16"/>
      <c r="K64" s="38">
        <f>SUM(K$19:K$32)</f>
        <v>13225</v>
      </c>
      <c r="L64" s="94">
        <f>SUM(L$19:L$32)</f>
        <v>27440</v>
      </c>
    </row>
    <row r="65" spans="2:19" ht="13.9" customHeight="1" x14ac:dyDescent="0.15">
      <c r="B65" s="17"/>
      <c r="C65" s="18"/>
      <c r="D65" s="19"/>
      <c r="E65" s="20"/>
      <c r="F65" s="37"/>
      <c r="G65" s="116" t="s">
        <v>65</v>
      </c>
      <c r="H65" s="116"/>
      <c r="I65" s="15"/>
      <c r="J65" s="16"/>
      <c r="K65" s="38">
        <v>0</v>
      </c>
      <c r="L65" s="94">
        <v>0</v>
      </c>
    </row>
    <row r="66" spans="2:19" ht="13.9" customHeight="1" x14ac:dyDescent="0.15">
      <c r="B66" s="17"/>
      <c r="C66" s="18"/>
      <c r="D66" s="19"/>
      <c r="E66" s="20"/>
      <c r="F66" s="37"/>
      <c r="G66" s="116" t="s">
        <v>27</v>
      </c>
      <c r="H66" s="116"/>
      <c r="I66" s="15"/>
      <c r="J66" s="16"/>
      <c r="K66" s="38">
        <f>SUM(K$33:K$46)</f>
        <v>185</v>
      </c>
      <c r="L66" s="94">
        <f>SUM(L$33:L$46)</f>
        <v>341</v>
      </c>
    </row>
    <row r="67" spans="2:19" ht="13.9" customHeight="1" x14ac:dyDescent="0.15">
      <c r="B67" s="17"/>
      <c r="C67" s="18"/>
      <c r="D67" s="19"/>
      <c r="E67" s="20"/>
      <c r="F67" s="37"/>
      <c r="G67" s="116" t="s">
        <v>73</v>
      </c>
      <c r="H67" s="116"/>
      <c r="I67" s="15"/>
      <c r="J67" s="16"/>
      <c r="K67" s="38">
        <f>SUM(K$50:K$51)</f>
        <v>125</v>
      </c>
      <c r="L67" s="94">
        <f>SUM(L$50:L$51)</f>
        <v>200</v>
      </c>
      <c r="R67">
        <f>COUNTA(K$11:K$52)</f>
        <v>34</v>
      </c>
      <c r="S67">
        <f>COUNTA(L$11:L$52)</f>
        <v>33</v>
      </c>
    </row>
    <row r="68" spans="2:19" ht="13.9" customHeight="1" thickBot="1" x14ac:dyDescent="0.2">
      <c r="B68" s="21"/>
      <c r="C68" s="22"/>
      <c r="D68" s="23"/>
      <c r="E68" s="43"/>
      <c r="F68" s="10"/>
      <c r="G68" s="117" t="s">
        <v>41</v>
      </c>
      <c r="H68" s="117"/>
      <c r="I68" s="44"/>
      <c r="J68" s="45"/>
      <c r="K68" s="40">
        <f>SUM(K$47:K$49,K$52)</f>
        <v>30</v>
      </c>
      <c r="L68" s="95">
        <f>SUM(L$47:L$49,L$52)</f>
        <v>65</v>
      </c>
      <c r="R68">
        <f>SUM(R$11:R$15,K$16:K$52)</f>
        <v>13650</v>
      </c>
      <c r="S68">
        <f>SUM(S$11:S$15,L$16:L$52)</f>
        <v>28116</v>
      </c>
    </row>
    <row r="69" spans="2:19" ht="18" customHeight="1" thickTop="1" x14ac:dyDescent="0.15">
      <c r="B69" s="128" t="s">
        <v>43</v>
      </c>
      <c r="C69" s="129"/>
      <c r="D69" s="130"/>
      <c r="E69" s="51"/>
      <c r="F69" s="111"/>
      <c r="G69" s="131" t="s">
        <v>44</v>
      </c>
      <c r="H69" s="131"/>
      <c r="I69" s="111"/>
      <c r="J69" s="112"/>
      <c r="K69" s="77" t="s">
        <v>45</v>
      </c>
      <c r="L69" s="82"/>
    </row>
    <row r="70" spans="2:19" ht="18" customHeight="1" x14ac:dyDescent="0.15">
      <c r="B70" s="48"/>
      <c r="C70" s="49"/>
      <c r="D70" s="49"/>
      <c r="E70" s="46"/>
      <c r="F70" s="47"/>
      <c r="G70" s="31"/>
      <c r="H70" s="31"/>
      <c r="I70" s="47"/>
      <c r="J70" s="50"/>
      <c r="K70" s="78" t="s">
        <v>46</v>
      </c>
      <c r="L70" s="83"/>
    </row>
    <row r="71" spans="2:19" ht="18" customHeight="1" x14ac:dyDescent="0.15">
      <c r="B71" s="17"/>
      <c r="C71" s="18"/>
      <c r="D71" s="18"/>
      <c r="E71" s="52"/>
      <c r="F71" s="7"/>
      <c r="G71" s="132" t="s">
        <v>47</v>
      </c>
      <c r="H71" s="132"/>
      <c r="I71" s="108"/>
      <c r="J71" s="109"/>
      <c r="K71" s="79" t="s">
        <v>48</v>
      </c>
      <c r="L71" s="84"/>
    </row>
    <row r="72" spans="2:19" ht="18" customHeight="1" x14ac:dyDescent="0.15">
      <c r="B72" s="17"/>
      <c r="C72" s="18"/>
      <c r="D72" s="18"/>
      <c r="E72" s="53"/>
      <c r="F72" s="18"/>
      <c r="G72" s="54"/>
      <c r="H72" s="54"/>
      <c r="I72" s="49"/>
      <c r="J72" s="55"/>
      <c r="K72" s="80" t="s">
        <v>71</v>
      </c>
      <c r="L72" s="85"/>
    </row>
    <row r="73" spans="2:19" ht="18" customHeight="1" x14ac:dyDescent="0.15">
      <c r="B73" s="17"/>
      <c r="C73" s="18"/>
      <c r="D73" s="18"/>
      <c r="E73" s="53"/>
      <c r="F73" s="18"/>
      <c r="G73" s="54"/>
      <c r="H73" s="54"/>
      <c r="I73" s="49"/>
      <c r="J73" s="55"/>
      <c r="K73" s="80" t="s">
        <v>72</v>
      </c>
      <c r="L73" s="85"/>
    </row>
    <row r="74" spans="2:19" ht="18" customHeight="1" x14ac:dyDescent="0.15">
      <c r="B74" s="17"/>
      <c r="C74" s="18"/>
      <c r="D74" s="18"/>
      <c r="E74" s="52"/>
      <c r="F74" s="7"/>
      <c r="G74" s="132" t="s">
        <v>49</v>
      </c>
      <c r="H74" s="132"/>
      <c r="I74" s="108"/>
      <c r="J74" s="109"/>
      <c r="K74" s="79" t="s">
        <v>75</v>
      </c>
      <c r="L74" s="84"/>
    </row>
    <row r="75" spans="2:19" ht="18" customHeight="1" x14ac:dyDescent="0.15">
      <c r="B75" s="17"/>
      <c r="C75" s="18"/>
      <c r="D75" s="18"/>
      <c r="E75" s="53"/>
      <c r="F75" s="18"/>
      <c r="G75" s="54"/>
      <c r="H75" s="54"/>
      <c r="I75" s="49"/>
      <c r="J75" s="55"/>
      <c r="K75" s="80" t="s">
        <v>76</v>
      </c>
      <c r="L75" s="85"/>
    </row>
    <row r="76" spans="2:19" ht="18" customHeight="1" x14ac:dyDescent="0.15">
      <c r="B76" s="17"/>
      <c r="C76" s="18"/>
      <c r="D76" s="18"/>
      <c r="E76" s="53"/>
      <c r="F76" s="18"/>
      <c r="G76" s="54"/>
      <c r="H76" s="54"/>
      <c r="I76" s="49"/>
      <c r="J76" s="55"/>
      <c r="K76" s="80" t="s">
        <v>77</v>
      </c>
      <c r="L76" s="85"/>
    </row>
    <row r="77" spans="2:19" ht="18" customHeight="1" x14ac:dyDescent="0.15">
      <c r="B77" s="17"/>
      <c r="C77" s="18"/>
      <c r="D77" s="18"/>
      <c r="E77" s="12"/>
      <c r="F77" s="13"/>
      <c r="G77" s="31"/>
      <c r="H77" s="31"/>
      <c r="I77" s="47"/>
      <c r="J77" s="50"/>
      <c r="K77" s="80" t="s">
        <v>78</v>
      </c>
      <c r="L77" s="83"/>
    </row>
    <row r="78" spans="2:19" ht="18" customHeight="1" x14ac:dyDescent="0.15">
      <c r="B78" s="24"/>
      <c r="C78" s="13"/>
      <c r="D78" s="13"/>
      <c r="E78" s="20"/>
      <c r="F78" s="37"/>
      <c r="G78" s="116" t="s">
        <v>50</v>
      </c>
      <c r="H78" s="116"/>
      <c r="I78" s="15"/>
      <c r="J78" s="16"/>
      <c r="K78" s="70" t="s">
        <v>129</v>
      </c>
      <c r="L78" s="86"/>
    </row>
    <row r="79" spans="2:19" ht="18" customHeight="1" x14ac:dyDescent="0.15">
      <c r="B79" s="125" t="s">
        <v>51</v>
      </c>
      <c r="C79" s="126"/>
      <c r="D79" s="126"/>
      <c r="E79" s="7"/>
      <c r="F79" s="7"/>
      <c r="G79" s="7"/>
      <c r="H79" s="7"/>
      <c r="I79" s="7"/>
      <c r="J79" s="7"/>
      <c r="K79" s="7"/>
      <c r="L79" s="96"/>
    </row>
    <row r="80" spans="2:19" ht="14.1" customHeight="1" x14ac:dyDescent="0.15">
      <c r="B80" s="56"/>
      <c r="C80" s="57" t="s">
        <v>52</v>
      </c>
      <c r="D80" s="58"/>
      <c r="E80" s="57"/>
      <c r="F80" s="57"/>
      <c r="G80" s="57"/>
      <c r="H80" s="57"/>
      <c r="I80" s="57"/>
      <c r="J80" s="57"/>
      <c r="K80" s="57"/>
      <c r="L80" s="87"/>
    </row>
    <row r="81" spans="2:13" ht="14.1" customHeight="1" x14ac:dyDescent="0.15">
      <c r="B81" s="56"/>
      <c r="C81" s="57" t="s">
        <v>53</v>
      </c>
      <c r="D81" s="58"/>
      <c r="E81" s="57"/>
      <c r="F81" s="57"/>
      <c r="G81" s="57"/>
      <c r="H81" s="57"/>
      <c r="I81" s="57"/>
      <c r="J81" s="57"/>
      <c r="K81" s="57"/>
      <c r="L81" s="87"/>
    </row>
    <row r="82" spans="2:13" ht="14.1" customHeight="1" x14ac:dyDescent="0.15">
      <c r="B82" s="56"/>
      <c r="C82" s="57" t="s">
        <v>54</v>
      </c>
      <c r="D82" s="58"/>
      <c r="E82" s="57"/>
      <c r="F82" s="57"/>
      <c r="G82" s="57"/>
      <c r="H82" s="57"/>
      <c r="I82" s="57"/>
      <c r="J82" s="57"/>
      <c r="K82" s="57"/>
      <c r="L82" s="87"/>
    </row>
    <row r="83" spans="2:13" ht="14.1" customHeight="1" x14ac:dyDescent="0.15">
      <c r="B83" s="56"/>
      <c r="C83" s="57" t="s">
        <v>99</v>
      </c>
      <c r="D83" s="58"/>
      <c r="E83" s="57"/>
      <c r="F83" s="57"/>
      <c r="G83" s="57"/>
      <c r="H83" s="57"/>
      <c r="I83" s="57"/>
      <c r="J83" s="57"/>
      <c r="K83" s="57"/>
      <c r="L83" s="87"/>
    </row>
    <row r="84" spans="2:13" ht="14.1" customHeight="1" x14ac:dyDescent="0.15">
      <c r="B84" s="56"/>
      <c r="C84" s="57" t="s">
        <v>97</v>
      </c>
      <c r="D84" s="58"/>
      <c r="E84" s="57"/>
      <c r="F84" s="57"/>
      <c r="G84" s="57"/>
      <c r="H84" s="57"/>
      <c r="I84" s="57"/>
      <c r="J84" s="57"/>
      <c r="K84" s="57"/>
      <c r="L84" s="87"/>
    </row>
    <row r="85" spans="2:13" ht="14.1" customHeight="1" x14ac:dyDescent="0.15">
      <c r="B85" s="59"/>
      <c r="C85" s="57" t="s">
        <v>100</v>
      </c>
      <c r="D85" s="57"/>
      <c r="E85" s="57"/>
      <c r="F85" s="57"/>
      <c r="G85" s="57"/>
      <c r="H85" s="57"/>
      <c r="I85" s="57"/>
      <c r="J85" s="57"/>
      <c r="K85" s="57"/>
      <c r="L85" s="87"/>
    </row>
    <row r="86" spans="2:13" ht="14.1" customHeight="1" x14ac:dyDescent="0.15">
      <c r="B86" s="59"/>
      <c r="C86" s="57" t="s">
        <v>101</v>
      </c>
      <c r="D86" s="57"/>
      <c r="E86" s="57"/>
      <c r="F86" s="57"/>
      <c r="G86" s="57"/>
      <c r="H86" s="57"/>
      <c r="I86" s="57"/>
      <c r="J86" s="57"/>
      <c r="K86" s="57"/>
      <c r="L86" s="87"/>
    </row>
    <row r="87" spans="2:13" ht="14.1" customHeight="1" x14ac:dyDescent="0.15">
      <c r="B87" s="59"/>
      <c r="C87" s="57" t="s">
        <v>86</v>
      </c>
      <c r="D87" s="57"/>
      <c r="E87" s="57"/>
      <c r="F87" s="57"/>
      <c r="G87" s="57"/>
      <c r="H87" s="57"/>
      <c r="I87" s="57"/>
      <c r="J87" s="57"/>
      <c r="K87" s="57"/>
      <c r="L87" s="87"/>
    </row>
    <row r="88" spans="2:13" ht="14.1" customHeight="1" x14ac:dyDescent="0.15">
      <c r="B88" s="59"/>
      <c r="C88" s="57" t="s">
        <v>87</v>
      </c>
      <c r="D88" s="57"/>
      <c r="E88" s="57"/>
      <c r="F88" s="57"/>
      <c r="G88" s="57"/>
      <c r="H88" s="57"/>
      <c r="I88" s="57"/>
      <c r="J88" s="57"/>
      <c r="K88" s="57"/>
      <c r="L88" s="87"/>
    </row>
    <row r="89" spans="2:13" ht="14.1" customHeight="1" x14ac:dyDescent="0.15">
      <c r="B89" s="59"/>
      <c r="C89" s="57" t="s">
        <v>94</v>
      </c>
      <c r="D89" s="57"/>
      <c r="E89" s="57"/>
      <c r="F89" s="57"/>
      <c r="G89" s="57"/>
      <c r="H89" s="57"/>
      <c r="I89" s="57"/>
      <c r="J89" s="57"/>
      <c r="K89" s="57"/>
      <c r="L89" s="87"/>
    </row>
    <row r="90" spans="2:13" ht="14.1" customHeight="1" x14ac:dyDescent="0.15">
      <c r="B90" s="59"/>
      <c r="C90" s="57" t="s">
        <v>102</v>
      </c>
      <c r="D90" s="57"/>
      <c r="E90" s="57"/>
      <c r="F90" s="57"/>
      <c r="G90" s="57"/>
      <c r="H90" s="57"/>
      <c r="I90" s="57"/>
      <c r="J90" s="57"/>
      <c r="K90" s="57"/>
      <c r="L90" s="87"/>
    </row>
    <row r="91" spans="2:13" ht="14.1" customHeight="1" x14ac:dyDescent="0.15">
      <c r="B91" s="59"/>
      <c r="C91" s="57" t="s">
        <v>103</v>
      </c>
      <c r="D91" s="57"/>
      <c r="E91" s="57"/>
      <c r="F91" s="57"/>
      <c r="G91" s="57"/>
      <c r="H91" s="57"/>
      <c r="I91" s="57"/>
      <c r="J91" s="57"/>
      <c r="K91" s="57"/>
      <c r="L91" s="87"/>
    </row>
    <row r="92" spans="2:13" ht="14.1" customHeight="1" x14ac:dyDescent="0.15">
      <c r="B92" s="59"/>
      <c r="C92" s="57" t="s">
        <v>104</v>
      </c>
      <c r="D92" s="57"/>
      <c r="E92" s="57"/>
      <c r="F92" s="57"/>
      <c r="G92" s="57"/>
      <c r="H92" s="57"/>
      <c r="I92" s="57"/>
      <c r="J92" s="57"/>
      <c r="K92" s="57"/>
      <c r="L92" s="87"/>
    </row>
    <row r="93" spans="2:13" ht="18" customHeight="1" x14ac:dyDescent="0.15">
      <c r="B93" s="59"/>
      <c r="C93" s="57" t="s">
        <v>88</v>
      </c>
      <c r="D93" s="57"/>
      <c r="E93" s="57"/>
      <c r="F93" s="57"/>
      <c r="G93" s="57"/>
      <c r="H93" s="57"/>
      <c r="I93" s="57"/>
      <c r="J93" s="57"/>
      <c r="K93" s="57"/>
      <c r="L93" s="57"/>
      <c r="M93" s="97"/>
    </row>
    <row r="94" spans="2:13" x14ac:dyDescent="0.15">
      <c r="B94" s="59"/>
      <c r="C94" s="57" t="s">
        <v>95</v>
      </c>
      <c r="D94" s="57"/>
      <c r="E94" s="57"/>
      <c r="F94" s="57"/>
      <c r="G94" s="57"/>
      <c r="H94" s="57"/>
      <c r="I94" s="57"/>
      <c r="J94" s="57"/>
      <c r="K94" s="57"/>
      <c r="L94" s="57"/>
      <c r="M94" s="97"/>
    </row>
    <row r="95" spans="2:13" x14ac:dyDescent="0.15">
      <c r="B95" s="59"/>
      <c r="C95" s="57" t="s">
        <v>96</v>
      </c>
      <c r="D95" s="57"/>
      <c r="E95" s="57"/>
      <c r="F95" s="57"/>
      <c r="G95" s="57"/>
      <c r="H95" s="57"/>
      <c r="I95" s="57"/>
      <c r="J95" s="57"/>
      <c r="K95" s="57"/>
      <c r="L95" s="57"/>
      <c r="M95" s="97"/>
    </row>
    <row r="96" spans="2:13" x14ac:dyDescent="0.15">
      <c r="B96" s="59"/>
      <c r="C96" s="57" t="s">
        <v>105</v>
      </c>
      <c r="D96" s="57"/>
      <c r="E96" s="57"/>
      <c r="F96" s="57"/>
      <c r="G96" s="57"/>
      <c r="H96" s="57"/>
      <c r="I96" s="57"/>
      <c r="J96" s="57"/>
      <c r="K96" s="57"/>
      <c r="L96" s="57"/>
      <c r="M96" s="97"/>
    </row>
    <row r="97" spans="2:14" ht="14.1" customHeight="1" x14ac:dyDescent="0.15">
      <c r="B97" s="59"/>
      <c r="C97" s="57" t="s">
        <v>98</v>
      </c>
      <c r="D97" s="57"/>
      <c r="E97" s="57"/>
      <c r="F97" s="57"/>
      <c r="G97" s="57"/>
      <c r="H97" s="57"/>
      <c r="I97" s="57"/>
      <c r="J97" s="57"/>
      <c r="K97" s="57"/>
      <c r="L97" s="57"/>
      <c r="M97" s="59"/>
      <c r="N97" s="102"/>
    </row>
    <row r="98" spans="2:14" ht="14.1" customHeight="1" x14ac:dyDescent="0.15">
      <c r="B98" s="59"/>
      <c r="C98" s="57" t="s">
        <v>119</v>
      </c>
      <c r="D98" s="57"/>
      <c r="E98" s="57"/>
      <c r="F98" s="57"/>
      <c r="G98" s="57"/>
      <c r="H98" s="57"/>
      <c r="I98" s="57"/>
      <c r="J98" s="57"/>
      <c r="K98" s="57"/>
      <c r="L98" s="57"/>
      <c r="M98" s="59"/>
      <c r="N98" s="57"/>
    </row>
    <row r="99" spans="2:14" x14ac:dyDescent="0.15">
      <c r="B99" s="59"/>
      <c r="C99" s="57" t="s">
        <v>106</v>
      </c>
      <c r="D99" s="57"/>
      <c r="E99" s="57"/>
      <c r="F99" s="57"/>
      <c r="G99" s="57"/>
      <c r="H99" s="57"/>
      <c r="I99" s="57"/>
      <c r="J99" s="57"/>
      <c r="K99" s="57"/>
      <c r="L99" s="57"/>
      <c r="M99" s="97"/>
    </row>
    <row r="100" spans="2:14" x14ac:dyDescent="0.15">
      <c r="B100" s="59"/>
      <c r="C100" s="57" t="s">
        <v>69</v>
      </c>
      <c r="D100" s="57"/>
      <c r="E100" s="57"/>
      <c r="F100" s="57"/>
      <c r="G100" s="57"/>
      <c r="H100" s="57"/>
      <c r="I100" s="57"/>
      <c r="J100" s="57"/>
      <c r="K100" s="57"/>
      <c r="L100" s="57"/>
      <c r="M100" s="97"/>
    </row>
    <row r="101" spans="2:14" x14ac:dyDescent="0.15">
      <c r="B101" s="97"/>
      <c r="C101" s="57" t="s">
        <v>55</v>
      </c>
      <c r="M101" s="97"/>
    </row>
    <row r="102" spans="2:14" x14ac:dyDescent="0.15">
      <c r="B102" s="97"/>
      <c r="C102" s="57" t="s">
        <v>107</v>
      </c>
      <c r="M102" s="97"/>
      <c r="N102" s="98"/>
    </row>
    <row r="103" spans="2:14" x14ac:dyDescent="0.15">
      <c r="B103" s="97"/>
      <c r="C103" s="57" t="s">
        <v>115</v>
      </c>
      <c r="M103" s="97"/>
    </row>
    <row r="104" spans="2:14" ht="14.25" thickBot="1" x14ac:dyDescent="0.2">
      <c r="B104" s="99"/>
      <c r="C104" s="81" t="s">
        <v>108</v>
      </c>
      <c r="D104" s="100"/>
      <c r="E104" s="100"/>
      <c r="F104" s="100"/>
      <c r="G104" s="100"/>
      <c r="H104" s="100"/>
      <c r="I104" s="100"/>
      <c r="J104" s="100"/>
      <c r="K104" s="100"/>
      <c r="L104" s="101"/>
    </row>
  </sheetData>
  <mergeCells count="27">
    <mergeCell ref="D4:G4"/>
    <mergeCell ref="D5:G5"/>
    <mergeCell ref="D6:G6"/>
    <mergeCell ref="D7:F7"/>
    <mergeCell ref="D8:F8"/>
    <mergeCell ref="B60:D60"/>
    <mergeCell ref="G60:H60"/>
    <mergeCell ref="G61:H61"/>
    <mergeCell ref="G62:H62"/>
    <mergeCell ref="D9:F9"/>
    <mergeCell ref="G10:H10"/>
    <mergeCell ref="C50:D50"/>
    <mergeCell ref="D57:G57"/>
    <mergeCell ref="D58:G58"/>
    <mergeCell ref="B59:I59"/>
    <mergeCell ref="B79:D79"/>
    <mergeCell ref="G67:H67"/>
    <mergeCell ref="G68:H68"/>
    <mergeCell ref="B69:D69"/>
    <mergeCell ref="G69:H69"/>
    <mergeCell ref="G71:H71"/>
    <mergeCell ref="G74:H74"/>
    <mergeCell ref="G63:H63"/>
    <mergeCell ref="G64:H64"/>
    <mergeCell ref="G65:H65"/>
    <mergeCell ref="G78:H78"/>
    <mergeCell ref="G66:H66"/>
  </mergeCells>
  <phoneticPr fontId="23"/>
  <conditionalFormatting sqref="M11:M52">
    <cfRule type="expression" dxfId="5"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8705-3CCE-4CFC-8B3A-F0B903C52371}">
  <sheetPr>
    <tabColor rgb="FFC00000"/>
  </sheetPr>
  <dimension ref="B1:S114"/>
  <sheetViews>
    <sheetView view="pageBreakPreview" zoomScale="75" zoomScaleNormal="75" zoomScaleSheetLayoutView="75" workbookViewId="0">
      <selection activeCell="L8" sqref="L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244</v>
      </c>
      <c r="L5" s="89" t="str">
        <f>K5</f>
        <v>2023.4.18</v>
      </c>
    </row>
    <row r="6" spans="2:19" ht="18" customHeight="1" x14ac:dyDescent="0.15">
      <c r="B6" s="4"/>
      <c r="C6" s="37"/>
      <c r="D6" s="116" t="s">
        <v>3</v>
      </c>
      <c r="E6" s="116"/>
      <c r="F6" s="116"/>
      <c r="G6" s="116"/>
      <c r="H6" s="37"/>
      <c r="I6" s="37"/>
      <c r="J6" s="5"/>
      <c r="K6" s="103">
        <v>0.4152777777777778</v>
      </c>
      <c r="L6" s="104">
        <v>0.39583333333333331</v>
      </c>
    </row>
    <row r="7" spans="2:19" ht="18" customHeight="1" x14ac:dyDescent="0.15">
      <c r="B7" s="4"/>
      <c r="C7" s="37"/>
      <c r="D7" s="116" t="s">
        <v>4</v>
      </c>
      <c r="E7" s="119"/>
      <c r="F7" s="119"/>
      <c r="G7" s="25" t="s">
        <v>5</v>
      </c>
      <c r="H7" s="37"/>
      <c r="I7" s="37"/>
      <c r="J7" s="5"/>
      <c r="K7" s="105">
        <v>2.2799999999999998</v>
      </c>
      <c r="L7" s="106">
        <v>1.8</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243</v>
      </c>
      <c r="G11" s="37"/>
      <c r="H11" s="37"/>
      <c r="I11" s="37"/>
      <c r="J11" s="37"/>
      <c r="K11" s="62" t="s">
        <v>242</v>
      </c>
      <c r="L11" s="63"/>
      <c r="N11" t="s">
        <v>14</v>
      </c>
      <c r="O11" t="e">
        <f>IF(#REF!="",0,VALUE(MID(#REF!,2,LEN(#REF!)-2)))</f>
        <v>#REF!</v>
      </c>
      <c r="P11">
        <f>IF(L11="",0,VALUE(MID(L11,2,LEN(L11)-2)))</f>
        <v>0</v>
      </c>
      <c r="Q11" t="e">
        <f>IF(#REF!="",0,VALUE(MID(#REF!,2,LEN(#REF!)-2)))</f>
        <v>#REF!</v>
      </c>
      <c r="R11">
        <f t="shared" ref="R11:S14" si="0">IF(K11="＋",0,IF(K11="(＋)",0,ABS(K11)))</f>
        <v>1</v>
      </c>
      <c r="S11">
        <f t="shared" si="0"/>
        <v>0</v>
      </c>
    </row>
    <row r="12" spans="2:19" ht="14.25" customHeight="1" x14ac:dyDescent="0.15">
      <c r="B12" s="30">
        <f t="shared" ref="B12:B43" si="1">B11+1</f>
        <v>2</v>
      </c>
      <c r="C12" s="33"/>
      <c r="D12" s="34"/>
      <c r="E12" s="37"/>
      <c r="F12" s="37" t="s">
        <v>123</v>
      </c>
      <c r="G12" s="37"/>
      <c r="H12" s="37"/>
      <c r="I12" s="37"/>
      <c r="J12" s="37"/>
      <c r="K12" s="62" t="s">
        <v>132</v>
      </c>
      <c r="L12" s="63" t="s">
        <v>176</v>
      </c>
      <c r="N12" s="60" t="s">
        <v>15</v>
      </c>
      <c r="O12" t="str">
        <f>K12</f>
        <v>(10)</v>
      </c>
      <c r="P12" t="str">
        <f>L12</f>
        <v>(25)</v>
      </c>
      <c r="Q12" t="e">
        <f>#REF!</f>
        <v>#REF!</v>
      </c>
      <c r="R12">
        <f t="shared" si="0"/>
        <v>10</v>
      </c>
      <c r="S12">
        <f t="shared" si="0"/>
        <v>25</v>
      </c>
    </row>
    <row r="13" spans="2:19" ht="14.25" customHeight="1" x14ac:dyDescent="0.15">
      <c r="B13" s="30">
        <f t="shared" si="1"/>
        <v>3</v>
      </c>
      <c r="C13" s="33"/>
      <c r="D13" s="34"/>
      <c r="E13" s="37"/>
      <c r="F13" s="37" t="s">
        <v>133</v>
      </c>
      <c r="G13" s="37"/>
      <c r="H13" s="37"/>
      <c r="I13" s="37"/>
      <c r="J13" s="37"/>
      <c r="K13" s="62" t="s">
        <v>122</v>
      </c>
      <c r="L13" s="63" t="s">
        <v>120</v>
      </c>
      <c r="N13" t="s">
        <v>14</v>
      </c>
      <c r="O13">
        <f>IF(K13="",0,VALUE(MID(K13,2,LEN(K13)-2)))</f>
        <v>5</v>
      </c>
      <c r="P13" t="e">
        <f>IF(L13="",0,VALUE(MID(L13,2,LEN(L13)-2)))</f>
        <v>#VALUE!</v>
      </c>
      <c r="Q13" t="e">
        <f>IF(#REF!="",0,VALUE(MID(#REF!,2,LEN(#REF!)-2)))</f>
        <v>#REF!</v>
      </c>
      <c r="R13">
        <f t="shared" si="0"/>
        <v>5</v>
      </c>
      <c r="S13">
        <f t="shared" si="0"/>
        <v>0</v>
      </c>
    </row>
    <row r="14" spans="2:19" ht="14.25" customHeight="1" x14ac:dyDescent="0.15">
      <c r="B14" s="30">
        <f t="shared" si="1"/>
        <v>4</v>
      </c>
      <c r="C14" s="33"/>
      <c r="D14" s="34"/>
      <c r="E14" s="37"/>
      <c r="F14" s="37" t="s">
        <v>92</v>
      </c>
      <c r="G14" s="37"/>
      <c r="H14" s="37"/>
      <c r="I14" s="37"/>
      <c r="J14" s="37"/>
      <c r="K14" s="62" t="s">
        <v>122</v>
      </c>
      <c r="L14" s="63" t="s">
        <v>180</v>
      </c>
      <c r="N14" t="s">
        <v>14</v>
      </c>
      <c r="O14" t="e">
        <f>IF(#REF!="",0,VALUE(MID(#REF!,2,LEN(#REF!)-2)))</f>
        <v>#REF!</v>
      </c>
      <c r="P14">
        <f>IF(L14="",0,VALUE(MID(L14,2,LEN(L14)-2)))</f>
        <v>50</v>
      </c>
      <c r="Q14" t="e">
        <f>IF(#REF!="",0,VALUE(MID(#REF!,2,LEN(#REF!)-2)))</f>
        <v>#REF!</v>
      </c>
      <c r="R14">
        <f t="shared" si="0"/>
        <v>5</v>
      </c>
      <c r="S14">
        <f t="shared" si="0"/>
        <v>50</v>
      </c>
    </row>
    <row r="15" spans="2:19" ht="14.25" customHeight="1" x14ac:dyDescent="0.15">
      <c r="B15" s="30">
        <f t="shared" si="1"/>
        <v>5</v>
      </c>
      <c r="C15" s="32" t="s">
        <v>23</v>
      </c>
      <c r="D15" s="32" t="s">
        <v>24</v>
      </c>
      <c r="E15" s="37"/>
      <c r="F15" s="37" t="s">
        <v>91</v>
      </c>
      <c r="G15" s="37"/>
      <c r="H15" s="37"/>
      <c r="I15" s="37"/>
      <c r="J15" s="37"/>
      <c r="K15" s="64">
        <v>120</v>
      </c>
      <c r="L15" s="65" t="s">
        <v>121</v>
      </c>
      <c r="S15">
        <f>COUNTA(L11:L14)</f>
        <v>3</v>
      </c>
    </row>
    <row r="16" spans="2:19" ht="14.25" customHeight="1" x14ac:dyDescent="0.15">
      <c r="B16" s="30">
        <f t="shared" si="1"/>
        <v>6</v>
      </c>
      <c r="C16" s="32" t="s">
        <v>25</v>
      </c>
      <c r="D16" s="32" t="s">
        <v>26</v>
      </c>
      <c r="E16" s="37"/>
      <c r="F16" s="37" t="s">
        <v>112</v>
      </c>
      <c r="G16" s="37"/>
      <c r="H16" s="37"/>
      <c r="I16" s="37"/>
      <c r="J16" s="37"/>
      <c r="K16" s="64" t="s">
        <v>121</v>
      </c>
      <c r="L16" s="65" t="s">
        <v>121</v>
      </c>
    </row>
    <row r="17" spans="2:12" ht="14.25" customHeight="1" x14ac:dyDescent="0.15">
      <c r="B17" s="30">
        <f t="shared" si="1"/>
        <v>7</v>
      </c>
      <c r="C17" s="32" t="s">
        <v>63</v>
      </c>
      <c r="D17" s="32" t="s">
        <v>17</v>
      </c>
      <c r="E17" s="37"/>
      <c r="F17" s="37" t="s">
        <v>80</v>
      </c>
      <c r="G17" s="37"/>
      <c r="H17" s="37"/>
      <c r="I17" s="37"/>
      <c r="J17" s="37"/>
      <c r="K17" s="64">
        <v>10</v>
      </c>
      <c r="L17" s="65">
        <v>8</v>
      </c>
    </row>
    <row r="18" spans="2:12" ht="14.25" customHeight="1" x14ac:dyDescent="0.15">
      <c r="B18" s="30">
        <f t="shared" si="1"/>
        <v>8</v>
      </c>
      <c r="C18" s="34"/>
      <c r="D18" s="34"/>
      <c r="E18" s="37"/>
      <c r="F18" s="37" t="s">
        <v>81</v>
      </c>
      <c r="G18" s="37"/>
      <c r="H18" s="37"/>
      <c r="I18" s="37"/>
      <c r="J18" s="37"/>
      <c r="K18" s="64"/>
      <c r="L18" s="65" t="s">
        <v>121</v>
      </c>
    </row>
    <row r="19" spans="2:12" ht="14.25" customHeight="1" x14ac:dyDescent="0.15">
      <c r="B19" s="30">
        <f t="shared" si="1"/>
        <v>9</v>
      </c>
      <c r="C19" s="34"/>
      <c r="D19" s="34"/>
      <c r="E19" s="37"/>
      <c r="F19" s="37" t="s">
        <v>82</v>
      </c>
      <c r="G19" s="37"/>
      <c r="H19" s="37"/>
      <c r="I19" s="37"/>
      <c r="J19" s="37"/>
      <c r="K19" s="64">
        <v>30</v>
      </c>
      <c r="L19" s="65">
        <v>50</v>
      </c>
    </row>
    <row r="20" spans="2:12" ht="14.25" customHeight="1" x14ac:dyDescent="0.15">
      <c r="B20" s="30">
        <f t="shared" si="1"/>
        <v>10</v>
      </c>
      <c r="C20" s="34"/>
      <c r="D20" s="34"/>
      <c r="E20" s="37"/>
      <c r="F20" s="37" t="s">
        <v>138</v>
      </c>
      <c r="G20" s="37"/>
      <c r="H20" s="37"/>
      <c r="I20" s="37"/>
      <c r="J20" s="37"/>
      <c r="K20" s="64" t="s">
        <v>121</v>
      </c>
      <c r="L20" s="65" t="s">
        <v>121</v>
      </c>
    </row>
    <row r="21" spans="2:12" ht="14.25" customHeight="1" x14ac:dyDescent="0.15">
      <c r="B21" s="30">
        <f t="shared" si="1"/>
        <v>11</v>
      </c>
      <c r="C21" s="34"/>
      <c r="D21" s="34"/>
      <c r="E21" s="37"/>
      <c r="F21" s="37" t="s">
        <v>241</v>
      </c>
      <c r="G21" s="37"/>
      <c r="H21" s="37"/>
      <c r="I21" s="37"/>
      <c r="J21" s="37"/>
      <c r="K21" s="64" t="s">
        <v>121</v>
      </c>
      <c r="L21" s="65"/>
    </row>
    <row r="22" spans="2:12" ht="14.25" customHeight="1" x14ac:dyDescent="0.15">
      <c r="B22" s="30">
        <f t="shared" si="1"/>
        <v>12</v>
      </c>
      <c r="C22" s="34"/>
      <c r="D22" s="34"/>
      <c r="E22" s="37"/>
      <c r="F22" s="37" t="s">
        <v>125</v>
      </c>
      <c r="G22" s="37"/>
      <c r="H22" s="37"/>
      <c r="I22" s="37"/>
      <c r="J22" s="37"/>
      <c r="K22" s="64">
        <v>5</v>
      </c>
      <c r="L22" s="65">
        <v>25</v>
      </c>
    </row>
    <row r="23" spans="2:12" ht="14.25" customHeight="1" x14ac:dyDescent="0.15">
      <c r="B23" s="30">
        <f t="shared" si="1"/>
        <v>13</v>
      </c>
      <c r="C23" s="34"/>
      <c r="D23" s="34"/>
      <c r="E23" s="37"/>
      <c r="F23" s="37" t="s">
        <v>18</v>
      </c>
      <c r="G23" s="37"/>
      <c r="H23" s="37"/>
      <c r="I23" s="37"/>
      <c r="J23" s="37"/>
      <c r="K23" s="64" t="s">
        <v>121</v>
      </c>
      <c r="L23" s="65">
        <v>50</v>
      </c>
    </row>
    <row r="24" spans="2:12" ht="14.25" customHeight="1" x14ac:dyDescent="0.15">
      <c r="B24" s="30">
        <f t="shared" si="1"/>
        <v>14</v>
      </c>
      <c r="C24" s="34"/>
      <c r="D24" s="34"/>
      <c r="E24" s="37"/>
      <c r="F24" s="37" t="s">
        <v>19</v>
      </c>
      <c r="G24" s="37"/>
      <c r="H24" s="37"/>
      <c r="I24" s="37"/>
      <c r="J24" s="37"/>
      <c r="K24" s="64">
        <v>35</v>
      </c>
      <c r="L24" s="65">
        <v>550</v>
      </c>
    </row>
    <row r="25" spans="2:12" ht="14.25" customHeight="1" x14ac:dyDescent="0.15">
      <c r="B25" s="30">
        <f t="shared" si="1"/>
        <v>15</v>
      </c>
      <c r="C25" s="34"/>
      <c r="D25" s="34"/>
      <c r="E25" s="37"/>
      <c r="F25" s="37" t="s">
        <v>83</v>
      </c>
      <c r="G25" s="37"/>
      <c r="H25" s="37"/>
      <c r="I25" s="37"/>
      <c r="J25" s="37"/>
      <c r="K25" s="64">
        <v>20</v>
      </c>
      <c r="L25" s="65" t="s">
        <v>121</v>
      </c>
    </row>
    <row r="26" spans="2:12" ht="14.25" customHeight="1" x14ac:dyDescent="0.15">
      <c r="B26" s="30">
        <f t="shared" si="1"/>
        <v>16</v>
      </c>
      <c r="C26" s="34"/>
      <c r="D26" s="34"/>
      <c r="E26" s="37"/>
      <c r="F26" s="37" t="s">
        <v>89</v>
      </c>
      <c r="G26" s="37"/>
      <c r="H26" s="37"/>
      <c r="I26" s="37"/>
      <c r="J26" s="37"/>
      <c r="K26" s="64">
        <v>15</v>
      </c>
      <c r="L26" s="65">
        <v>25</v>
      </c>
    </row>
    <row r="27" spans="2:12" ht="14.25" customHeight="1" x14ac:dyDescent="0.15">
      <c r="B27" s="30">
        <f t="shared" si="1"/>
        <v>17</v>
      </c>
      <c r="C27" s="34"/>
      <c r="D27" s="34"/>
      <c r="E27" s="37"/>
      <c r="F27" s="37" t="s">
        <v>64</v>
      </c>
      <c r="G27" s="37"/>
      <c r="H27" s="37"/>
      <c r="I27" s="37"/>
      <c r="J27" s="37"/>
      <c r="K27" s="64">
        <v>22350</v>
      </c>
      <c r="L27" s="65">
        <v>90750</v>
      </c>
    </row>
    <row r="28" spans="2:12" ht="14.25" customHeight="1" x14ac:dyDescent="0.15">
      <c r="B28" s="30">
        <f t="shared" si="1"/>
        <v>18</v>
      </c>
      <c r="C28" s="34"/>
      <c r="D28" s="34"/>
      <c r="E28" s="37"/>
      <c r="F28" s="37" t="s">
        <v>167</v>
      </c>
      <c r="G28" s="37"/>
      <c r="H28" s="37"/>
      <c r="I28" s="37"/>
      <c r="J28" s="37"/>
      <c r="K28" s="64"/>
      <c r="L28" s="65">
        <v>100</v>
      </c>
    </row>
    <row r="29" spans="2:12" ht="14.25" customHeight="1" x14ac:dyDescent="0.15">
      <c r="B29" s="30">
        <f t="shared" si="1"/>
        <v>19</v>
      </c>
      <c r="C29" s="34"/>
      <c r="D29" s="34"/>
      <c r="E29" s="37"/>
      <c r="F29" s="37" t="s">
        <v>93</v>
      </c>
      <c r="G29" s="37"/>
      <c r="H29" s="37"/>
      <c r="I29" s="37"/>
      <c r="J29" s="37"/>
      <c r="K29" s="64">
        <v>20</v>
      </c>
      <c r="L29" s="65">
        <v>75</v>
      </c>
    </row>
    <row r="30" spans="2:12" ht="14.25" customHeight="1" x14ac:dyDescent="0.15">
      <c r="B30" s="30">
        <f t="shared" si="1"/>
        <v>20</v>
      </c>
      <c r="C30" s="34"/>
      <c r="D30" s="34"/>
      <c r="E30" s="37"/>
      <c r="F30" s="37" t="s">
        <v>113</v>
      </c>
      <c r="G30" s="37"/>
      <c r="H30" s="37"/>
      <c r="I30" s="37"/>
      <c r="J30" s="37"/>
      <c r="K30" s="64" t="s">
        <v>121</v>
      </c>
      <c r="L30" s="65"/>
    </row>
    <row r="31" spans="2:12" ht="14.25" customHeight="1" x14ac:dyDescent="0.15">
      <c r="B31" s="30">
        <f t="shared" si="1"/>
        <v>21</v>
      </c>
      <c r="C31" s="34"/>
      <c r="D31" s="34"/>
      <c r="E31" s="37"/>
      <c r="F31" s="37" t="s">
        <v>20</v>
      </c>
      <c r="G31" s="37"/>
      <c r="H31" s="37"/>
      <c r="I31" s="37"/>
      <c r="J31" s="37"/>
      <c r="K31" s="64">
        <v>5350</v>
      </c>
      <c r="L31" s="65">
        <v>3125</v>
      </c>
    </row>
    <row r="32" spans="2:12" ht="14.25" customHeight="1" x14ac:dyDescent="0.15">
      <c r="B32" s="30">
        <f t="shared" si="1"/>
        <v>22</v>
      </c>
      <c r="C32" s="34"/>
      <c r="D32" s="34"/>
      <c r="E32" s="37"/>
      <c r="F32" s="37" t="s">
        <v>21</v>
      </c>
      <c r="G32" s="37"/>
      <c r="H32" s="37"/>
      <c r="I32" s="37"/>
      <c r="J32" s="37"/>
      <c r="K32" s="64">
        <v>1450</v>
      </c>
      <c r="L32" s="65">
        <v>2375</v>
      </c>
    </row>
    <row r="33" spans="2:12" ht="14.25" customHeight="1" x14ac:dyDescent="0.15">
      <c r="B33" s="30">
        <f t="shared" si="1"/>
        <v>23</v>
      </c>
      <c r="C33" s="34"/>
      <c r="D33" s="34"/>
      <c r="E33" s="37"/>
      <c r="F33" s="37" t="s">
        <v>22</v>
      </c>
      <c r="G33" s="37"/>
      <c r="H33" s="37"/>
      <c r="I33" s="37"/>
      <c r="J33" s="37"/>
      <c r="K33" s="64">
        <v>5</v>
      </c>
      <c r="L33" s="65"/>
    </row>
    <row r="34" spans="2:12" ht="14.25" customHeight="1" x14ac:dyDescent="0.15">
      <c r="B34" s="30">
        <f t="shared" si="1"/>
        <v>24</v>
      </c>
      <c r="C34" s="32" t="s">
        <v>66</v>
      </c>
      <c r="D34" s="32" t="s">
        <v>27</v>
      </c>
      <c r="E34" s="37"/>
      <c r="F34" s="37" t="s">
        <v>127</v>
      </c>
      <c r="G34" s="37"/>
      <c r="H34" s="37"/>
      <c r="I34" s="37"/>
      <c r="J34" s="37"/>
      <c r="K34" s="64" t="s">
        <v>121</v>
      </c>
      <c r="L34" s="65" t="s">
        <v>121</v>
      </c>
    </row>
    <row r="35" spans="2:12" ht="14.25" customHeight="1" x14ac:dyDescent="0.15">
      <c r="B35" s="30">
        <f t="shared" si="1"/>
        <v>25</v>
      </c>
      <c r="C35" s="34"/>
      <c r="D35" s="34"/>
      <c r="E35" s="37"/>
      <c r="F35" s="37" t="s">
        <v>155</v>
      </c>
      <c r="G35" s="37"/>
      <c r="H35" s="37"/>
      <c r="I35" s="37"/>
      <c r="J35" s="37"/>
      <c r="K35" s="64">
        <v>40</v>
      </c>
      <c r="L35" s="65"/>
    </row>
    <row r="36" spans="2:12" ht="14.25" customHeight="1" x14ac:dyDescent="0.15">
      <c r="B36" s="30">
        <f t="shared" si="1"/>
        <v>26</v>
      </c>
      <c r="C36" s="34"/>
      <c r="D36" s="34"/>
      <c r="E36" s="37"/>
      <c r="F36" s="37" t="s">
        <v>237</v>
      </c>
      <c r="G36" s="37"/>
      <c r="H36" s="37"/>
      <c r="I36" s="37"/>
      <c r="J36" s="37"/>
      <c r="K36" s="64"/>
      <c r="L36" s="65" t="s">
        <v>121</v>
      </c>
    </row>
    <row r="37" spans="2:12" ht="14.25" customHeight="1" x14ac:dyDescent="0.15">
      <c r="B37" s="30">
        <f t="shared" si="1"/>
        <v>27</v>
      </c>
      <c r="C37" s="34"/>
      <c r="D37" s="34"/>
      <c r="E37" s="37"/>
      <c r="F37" s="37" t="s">
        <v>28</v>
      </c>
      <c r="G37" s="37"/>
      <c r="H37" s="37"/>
      <c r="I37" s="37"/>
      <c r="J37" s="37"/>
      <c r="K37" s="64"/>
      <c r="L37" s="65" t="s">
        <v>121</v>
      </c>
    </row>
    <row r="38" spans="2:12" ht="14.25" customHeight="1" x14ac:dyDescent="0.15">
      <c r="B38" s="30">
        <f t="shared" si="1"/>
        <v>28</v>
      </c>
      <c r="C38" s="34"/>
      <c r="D38" s="34"/>
      <c r="E38" s="37"/>
      <c r="F38" s="37" t="s">
        <v>140</v>
      </c>
      <c r="G38" s="37"/>
      <c r="H38" s="37"/>
      <c r="I38" s="37"/>
      <c r="J38" s="37"/>
      <c r="K38" s="64">
        <v>40</v>
      </c>
      <c r="L38" s="65" t="s">
        <v>121</v>
      </c>
    </row>
    <row r="39" spans="2:12" ht="14.25" customHeight="1" x14ac:dyDescent="0.15">
      <c r="B39" s="30">
        <f t="shared" si="1"/>
        <v>29</v>
      </c>
      <c r="C39" s="34"/>
      <c r="D39" s="34"/>
      <c r="E39" s="37"/>
      <c r="F39" s="37" t="s">
        <v>156</v>
      </c>
      <c r="G39" s="37"/>
      <c r="H39" s="37"/>
      <c r="I39" s="37"/>
      <c r="J39" s="37"/>
      <c r="K39" s="64"/>
      <c r="L39" s="65" t="s">
        <v>121</v>
      </c>
    </row>
    <row r="40" spans="2:12" ht="14.25" customHeight="1" x14ac:dyDescent="0.15">
      <c r="B40" s="30">
        <f t="shared" si="1"/>
        <v>30</v>
      </c>
      <c r="C40" s="34"/>
      <c r="D40" s="34"/>
      <c r="E40" s="37"/>
      <c r="F40" s="37" t="s">
        <v>109</v>
      </c>
      <c r="G40" s="37"/>
      <c r="H40" s="37"/>
      <c r="I40" s="37"/>
      <c r="J40" s="37"/>
      <c r="K40" s="64">
        <v>120</v>
      </c>
      <c r="L40" s="65">
        <v>200</v>
      </c>
    </row>
    <row r="41" spans="2:12" ht="14.25" customHeight="1" x14ac:dyDescent="0.15">
      <c r="B41" s="30">
        <f t="shared" si="1"/>
        <v>31</v>
      </c>
      <c r="C41" s="34"/>
      <c r="D41" s="34"/>
      <c r="E41" s="37"/>
      <c r="F41" s="37" t="s">
        <v>90</v>
      </c>
      <c r="G41" s="37"/>
      <c r="H41" s="37"/>
      <c r="I41" s="37"/>
      <c r="J41" s="37"/>
      <c r="K41" s="64">
        <v>30</v>
      </c>
      <c r="L41" s="65">
        <v>700</v>
      </c>
    </row>
    <row r="42" spans="2:12" ht="14.25" customHeight="1" x14ac:dyDescent="0.15">
      <c r="B42" s="30">
        <f t="shared" si="1"/>
        <v>32</v>
      </c>
      <c r="C42" s="34"/>
      <c r="D42" s="34"/>
      <c r="E42" s="37"/>
      <c r="F42" s="37" t="s">
        <v>29</v>
      </c>
      <c r="G42" s="37"/>
      <c r="H42" s="37"/>
      <c r="I42" s="37"/>
      <c r="J42" s="37"/>
      <c r="K42" s="64">
        <v>35</v>
      </c>
      <c r="L42" s="65">
        <v>125</v>
      </c>
    </row>
    <row r="43" spans="2:12" ht="14.25" customHeight="1" x14ac:dyDescent="0.15">
      <c r="B43" s="30">
        <f t="shared" si="1"/>
        <v>33</v>
      </c>
      <c r="C43" s="34"/>
      <c r="D43" s="34"/>
      <c r="E43" s="37"/>
      <c r="F43" s="37" t="s">
        <v>240</v>
      </c>
      <c r="G43" s="37"/>
      <c r="H43" s="37"/>
      <c r="I43" s="37"/>
      <c r="J43" s="37"/>
      <c r="K43" s="64" t="s">
        <v>121</v>
      </c>
      <c r="L43" s="65"/>
    </row>
    <row r="44" spans="2:12" ht="14.25" customHeight="1" x14ac:dyDescent="0.15">
      <c r="B44" s="30">
        <f t="shared" ref="B44:B62" si="2">B43+1</f>
        <v>34</v>
      </c>
      <c r="C44" s="34"/>
      <c r="D44" s="34"/>
      <c r="E44" s="37"/>
      <c r="F44" s="37" t="s">
        <v>141</v>
      </c>
      <c r="G44" s="37"/>
      <c r="H44" s="37"/>
      <c r="I44" s="37"/>
      <c r="J44" s="37"/>
      <c r="K44" s="64">
        <v>10</v>
      </c>
      <c r="L44" s="65"/>
    </row>
    <row r="45" spans="2:12" ht="14.25" customHeight="1" x14ac:dyDescent="0.15">
      <c r="B45" s="30">
        <f t="shared" si="2"/>
        <v>35</v>
      </c>
      <c r="C45" s="34"/>
      <c r="D45" s="34"/>
      <c r="E45" s="37"/>
      <c r="F45" s="37" t="s">
        <v>158</v>
      </c>
      <c r="G45" s="37"/>
      <c r="H45" s="37"/>
      <c r="I45" s="37"/>
      <c r="J45" s="37"/>
      <c r="K45" s="64"/>
      <c r="L45" s="65" t="s">
        <v>121</v>
      </c>
    </row>
    <row r="46" spans="2:12" ht="14.25" customHeight="1" x14ac:dyDescent="0.15">
      <c r="B46" s="30">
        <f t="shared" si="2"/>
        <v>36</v>
      </c>
      <c r="C46" s="34"/>
      <c r="D46" s="34"/>
      <c r="E46" s="37"/>
      <c r="F46" s="37" t="s">
        <v>160</v>
      </c>
      <c r="G46" s="37"/>
      <c r="H46" s="37"/>
      <c r="I46" s="37"/>
      <c r="J46" s="37"/>
      <c r="K46" s="64" t="s">
        <v>121</v>
      </c>
      <c r="L46" s="65" t="s">
        <v>121</v>
      </c>
    </row>
    <row r="47" spans="2:12" ht="14.25" customHeight="1" x14ac:dyDescent="0.15">
      <c r="B47" s="30">
        <f t="shared" si="2"/>
        <v>37</v>
      </c>
      <c r="C47" s="34"/>
      <c r="D47" s="34"/>
      <c r="E47" s="37"/>
      <c r="F47" s="37" t="s">
        <v>70</v>
      </c>
      <c r="G47" s="37"/>
      <c r="H47" s="37"/>
      <c r="I47" s="37"/>
      <c r="J47" s="37"/>
      <c r="K47" s="64" t="s">
        <v>121</v>
      </c>
      <c r="L47" s="65"/>
    </row>
    <row r="48" spans="2:12" ht="14.25" customHeight="1" x14ac:dyDescent="0.15">
      <c r="B48" s="30">
        <f t="shared" si="2"/>
        <v>38</v>
      </c>
      <c r="C48" s="34"/>
      <c r="D48" s="34"/>
      <c r="E48" s="37"/>
      <c r="F48" s="37" t="s">
        <v>110</v>
      </c>
      <c r="G48" s="37"/>
      <c r="H48" s="37"/>
      <c r="I48" s="37"/>
      <c r="J48" s="37"/>
      <c r="K48" s="64">
        <v>230</v>
      </c>
      <c r="L48" s="65">
        <v>400</v>
      </c>
    </row>
    <row r="49" spans="2:19" ht="14.25" customHeight="1" x14ac:dyDescent="0.15">
      <c r="B49" s="30">
        <f t="shared" si="2"/>
        <v>39</v>
      </c>
      <c r="C49" s="34"/>
      <c r="D49" s="34"/>
      <c r="E49" s="37"/>
      <c r="F49" s="37" t="s">
        <v>30</v>
      </c>
      <c r="G49" s="37"/>
      <c r="H49" s="37"/>
      <c r="I49" s="37"/>
      <c r="J49" s="37"/>
      <c r="K49" s="64" t="s">
        <v>121</v>
      </c>
      <c r="L49" s="65"/>
    </row>
    <row r="50" spans="2:19" ht="14.25" customHeight="1" x14ac:dyDescent="0.15">
      <c r="B50" s="30">
        <f t="shared" si="2"/>
        <v>40</v>
      </c>
      <c r="C50" s="34"/>
      <c r="D50" s="34"/>
      <c r="E50" s="37"/>
      <c r="F50" s="37" t="s">
        <v>31</v>
      </c>
      <c r="G50" s="37"/>
      <c r="H50" s="37"/>
      <c r="I50" s="37"/>
      <c r="J50" s="37"/>
      <c r="K50" s="64">
        <v>155</v>
      </c>
      <c r="L50" s="65">
        <v>250</v>
      </c>
    </row>
    <row r="51" spans="2:19" ht="14.25" customHeight="1" x14ac:dyDescent="0.15">
      <c r="B51" s="30">
        <f t="shared" si="2"/>
        <v>41</v>
      </c>
      <c r="C51" s="32" t="s">
        <v>143</v>
      </c>
      <c r="D51" s="32" t="s">
        <v>144</v>
      </c>
      <c r="E51" s="37"/>
      <c r="F51" s="37" t="s">
        <v>174</v>
      </c>
      <c r="G51" s="37"/>
      <c r="H51" s="37"/>
      <c r="I51" s="37"/>
      <c r="J51" s="37"/>
      <c r="K51" s="64"/>
      <c r="L51" s="65" t="s">
        <v>121</v>
      </c>
    </row>
    <row r="52" spans="2:19" ht="14.25" customHeight="1" x14ac:dyDescent="0.15">
      <c r="B52" s="30">
        <f t="shared" si="2"/>
        <v>42</v>
      </c>
      <c r="C52" s="34"/>
      <c r="D52" s="34"/>
      <c r="E52" s="37"/>
      <c r="F52" s="37" t="s">
        <v>145</v>
      </c>
      <c r="G52" s="37"/>
      <c r="H52" s="37"/>
      <c r="I52" s="37"/>
      <c r="J52" s="37"/>
      <c r="K52" s="64"/>
      <c r="L52" s="65">
        <v>1</v>
      </c>
    </row>
    <row r="53" spans="2:19" ht="14.25" customHeight="1" x14ac:dyDescent="0.15">
      <c r="B53" s="30">
        <f t="shared" si="2"/>
        <v>43</v>
      </c>
      <c r="C53" s="34"/>
      <c r="D53" s="34"/>
      <c r="E53" s="37"/>
      <c r="F53" s="37" t="s">
        <v>236</v>
      </c>
      <c r="G53" s="37"/>
      <c r="H53" s="37"/>
      <c r="I53" s="37"/>
      <c r="J53" s="37"/>
      <c r="K53" s="64"/>
      <c r="L53" s="65" t="s">
        <v>121</v>
      </c>
    </row>
    <row r="54" spans="2:19" ht="14.25" customHeight="1" x14ac:dyDescent="0.15">
      <c r="B54" s="30">
        <f t="shared" si="2"/>
        <v>44</v>
      </c>
      <c r="C54" s="32" t="s">
        <v>32</v>
      </c>
      <c r="D54" s="32" t="s">
        <v>85</v>
      </c>
      <c r="E54" s="37"/>
      <c r="F54" s="37" t="s">
        <v>84</v>
      </c>
      <c r="G54" s="37"/>
      <c r="H54" s="37"/>
      <c r="I54" s="37"/>
      <c r="J54" s="37"/>
      <c r="K54" s="64"/>
      <c r="L54" s="65" t="s">
        <v>121</v>
      </c>
    </row>
    <row r="55" spans="2:19" ht="14.25" customHeight="1" x14ac:dyDescent="0.15">
      <c r="B55" s="30">
        <f t="shared" si="2"/>
        <v>45</v>
      </c>
      <c r="C55" s="34"/>
      <c r="D55" s="32" t="s">
        <v>33</v>
      </c>
      <c r="E55" s="37"/>
      <c r="F55" s="37" t="s">
        <v>128</v>
      </c>
      <c r="G55" s="37"/>
      <c r="H55" s="37"/>
      <c r="I55" s="37"/>
      <c r="J55" s="37"/>
      <c r="K55" s="64"/>
      <c r="L55" s="65" t="s">
        <v>121</v>
      </c>
    </row>
    <row r="56" spans="2:19" ht="14.25" customHeight="1" x14ac:dyDescent="0.15">
      <c r="B56" s="30">
        <f t="shared" si="2"/>
        <v>46</v>
      </c>
      <c r="C56" s="34"/>
      <c r="D56" s="35"/>
      <c r="E56" s="37"/>
      <c r="F56" s="37" t="s">
        <v>34</v>
      </c>
      <c r="G56" s="37"/>
      <c r="H56" s="37"/>
      <c r="I56" s="37"/>
      <c r="J56" s="37"/>
      <c r="K56" s="64">
        <v>35</v>
      </c>
      <c r="L56" s="65" t="s">
        <v>121</v>
      </c>
    </row>
    <row r="57" spans="2:19" ht="14.25" customHeight="1" x14ac:dyDescent="0.15">
      <c r="B57" s="30">
        <f t="shared" si="2"/>
        <v>47</v>
      </c>
      <c r="C57" s="35"/>
      <c r="D57" s="39" t="s">
        <v>35</v>
      </c>
      <c r="E57" s="37"/>
      <c r="F57" s="37" t="s">
        <v>36</v>
      </c>
      <c r="G57" s="37"/>
      <c r="H57" s="37"/>
      <c r="I57" s="37"/>
      <c r="J57" s="37"/>
      <c r="K57" s="64">
        <v>15</v>
      </c>
      <c r="L57" s="65">
        <v>75</v>
      </c>
    </row>
    <row r="58" spans="2:19" ht="14.25" customHeight="1" x14ac:dyDescent="0.15">
      <c r="B58" s="30">
        <f t="shared" si="2"/>
        <v>48</v>
      </c>
      <c r="C58" s="32" t="s">
        <v>0</v>
      </c>
      <c r="D58" s="32" t="s">
        <v>224</v>
      </c>
      <c r="E58" s="37"/>
      <c r="F58" s="37" t="s">
        <v>225</v>
      </c>
      <c r="G58" s="37"/>
      <c r="H58" s="37"/>
      <c r="I58" s="37"/>
      <c r="J58" s="37"/>
      <c r="K58" s="64"/>
      <c r="L58" s="65" t="s">
        <v>121</v>
      </c>
    </row>
    <row r="59" spans="2:19" ht="14.25" customHeight="1" x14ac:dyDescent="0.15">
      <c r="B59" s="30">
        <f t="shared" si="2"/>
        <v>49</v>
      </c>
      <c r="C59" s="34"/>
      <c r="D59" s="39" t="s">
        <v>37</v>
      </c>
      <c r="E59" s="37"/>
      <c r="F59" s="37" t="s">
        <v>118</v>
      </c>
      <c r="G59" s="37"/>
      <c r="H59" s="37"/>
      <c r="I59" s="37"/>
      <c r="J59" s="37"/>
      <c r="K59" s="64" t="s">
        <v>121</v>
      </c>
      <c r="L59" s="65"/>
      <c r="R59">
        <f>COUNTA(K51:K59)</f>
        <v>3</v>
      </c>
      <c r="S59">
        <f>COUNTA(L51:L59)</f>
        <v>8</v>
      </c>
    </row>
    <row r="60" spans="2:19" ht="14.25" customHeight="1" x14ac:dyDescent="0.15">
      <c r="B60" s="30">
        <f t="shared" si="2"/>
        <v>50</v>
      </c>
      <c r="C60" s="121" t="s">
        <v>38</v>
      </c>
      <c r="D60" s="122"/>
      <c r="E60" s="37"/>
      <c r="F60" s="37" t="s">
        <v>39</v>
      </c>
      <c r="G60" s="37"/>
      <c r="H60" s="37"/>
      <c r="I60" s="37"/>
      <c r="J60" s="37"/>
      <c r="K60" s="64">
        <v>50</v>
      </c>
      <c r="L60" s="65">
        <v>50</v>
      </c>
    </row>
    <row r="61" spans="2:19" ht="14.25" customHeight="1" x14ac:dyDescent="0.15">
      <c r="B61" s="30">
        <f t="shared" si="2"/>
        <v>51</v>
      </c>
      <c r="C61" s="33"/>
      <c r="D61" s="36"/>
      <c r="E61" s="37"/>
      <c r="F61" s="37" t="s">
        <v>40</v>
      </c>
      <c r="G61" s="37"/>
      <c r="H61" s="37"/>
      <c r="I61" s="37"/>
      <c r="J61" s="37"/>
      <c r="K61" s="64">
        <v>125</v>
      </c>
      <c r="L61" s="65">
        <v>25</v>
      </c>
    </row>
    <row r="62" spans="2:19" ht="14.25" customHeight="1" thickBot="1" x14ac:dyDescent="0.2">
      <c r="B62" s="30">
        <f t="shared" si="2"/>
        <v>52</v>
      </c>
      <c r="C62" s="33"/>
      <c r="D62" s="36"/>
      <c r="E62" s="37"/>
      <c r="F62" s="37" t="s">
        <v>74</v>
      </c>
      <c r="G62" s="37"/>
      <c r="H62" s="37"/>
      <c r="I62" s="37"/>
      <c r="J62" s="37"/>
      <c r="K62" s="64">
        <v>125</v>
      </c>
      <c r="L62" s="69">
        <v>100</v>
      </c>
    </row>
    <row r="63" spans="2:19" ht="13.9" customHeight="1" x14ac:dyDescent="0.15">
      <c r="B63" s="66"/>
      <c r="C63" s="67"/>
      <c r="D63" s="67"/>
      <c r="E63" s="68"/>
      <c r="F63" s="68"/>
      <c r="G63" s="68"/>
      <c r="H63" s="68"/>
      <c r="I63" s="68"/>
      <c r="J63" s="68"/>
      <c r="K63" s="68"/>
      <c r="L63" s="68"/>
    </row>
    <row r="64" spans="2:19" ht="18" customHeight="1" x14ac:dyDescent="0.15">
      <c r="R64">
        <f>COUNTA(K11:K62)</f>
        <v>40</v>
      </c>
      <c r="S64">
        <f>COUNTA(L11:L62)</f>
        <v>42</v>
      </c>
    </row>
    <row r="65" spans="2:19" ht="18" customHeight="1" x14ac:dyDescent="0.15">
      <c r="B65" s="18"/>
      <c r="R65">
        <f>SUM(R11:R14,K15:K62)</f>
        <v>30441</v>
      </c>
      <c r="S65">
        <f>SUM(S11:S14,L15:L62)</f>
        <v>99134</v>
      </c>
    </row>
    <row r="66" spans="2:19" ht="9" customHeight="1" thickBot="1" x14ac:dyDescent="0.2"/>
    <row r="67" spans="2:19" ht="18" customHeight="1" x14ac:dyDescent="0.15">
      <c r="B67" s="1"/>
      <c r="C67" s="2"/>
      <c r="D67" s="118" t="s">
        <v>1</v>
      </c>
      <c r="E67" s="118"/>
      <c r="F67" s="118"/>
      <c r="G67" s="118"/>
      <c r="H67" s="2"/>
      <c r="I67" s="2"/>
      <c r="J67" s="3"/>
      <c r="K67" s="71" t="s">
        <v>57</v>
      </c>
      <c r="L67" s="88" t="s">
        <v>58</v>
      </c>
    </row>
    <row r="68" spans="2:19" ht="18" customHeight="1" thickBot="1" x14ac:dyDescent="0.2">
      <c r="B68" s="6"/>
      <c r="C68" s="7"/>
      <c r="D68" s="117" t="s">
        <v>2</v>
      </c>
      <c r="E68" s="117"/>
      <c r="F68" s="117"/>
      <c r="G68" s="117"/>
      <c r="H68" s="7"/>
      <c r="I68" s="7"/>
      <c r="J68" s="8"/>
      <c r="K68" s="75" t="str">
        <f>K5</f>
        <v>2023.4.18</v>
      </c>
      <c r="L68" s="92" t="str">
        <f>K68</f>
        <v>2023.4.18</v>
      </c>
    </row>
    <row r="69" spans="2:19" ht="19.899999999999999" customHeight="1" thickTop="1" x14ac:dyDescent="0.15">
      <c r="B69" s="123" t="s">
        <v>79</v>
      </c>
      <c r="C69" s="124"/>
      <c r="D69" s="124"/>
      <c r="E69" s="124"/>
      <c r="F69" s="124"/>
      <c r="G69" s="124"/>
      <c r="H69" s="124"/>
      <c r="I69" s="124"/>
      <c r="J69" s="29"/>
      <c r="K69" s="76">
        <f>SUM(K70:K78)</f>
        <v>30441</v>
      </c>
      <c r="L69" s="93">
        <f>SUM(L70:L78)</f>
        <v>99134</v>
      </c>
    </row>
    <row r="70" spans="2:19" ht="13.9" customHeight="1" x14ac:dyDescent="0.15">
      <c r="B70" s="125" t="s">
        <v>42</v>
      </c>
      <c r="C70" s="126"/>
      <c r="D70" s="127"/>
      <c r="E70" s="41"/>
      <c r="F70" s="15"/>
      <c r="G70" s="116" t="s">
        <v>13</v>
      </c>
      <c r="H70" s="116"/>
      <c r="I70" s="15"/>
      <c r="J70" s="16"/>
      <c r="K70" s="38">
        <f>SUM(R$11:R$14)</f>
        <v>21</v>
      </c>
      <c r="L70" s="94">
        <f>SUM(S$11:S$14)</f>
        <v>75</v>
      </c>
    </row>
    <row r="71" spans="2:19" ht="13.9" customHeight="1" x14ac:dyDescent="0.15">
      <c r="B71" s="17"/>
      <c r="C71" s="18"/>
      <c r="D71" s="19"/>
      <c r="E71" s="20"/>
      <c r="F71" s="37"/>
      <c r="G71" s="116" t="s">
        <v>67</v>
      </c>
      <c r="H71" s="116"/>
      <c r="I71" s="110"/>
      <c r="J71" s="42"/>
      <c r="K71" s="38">
        <f>SUM(K$15)</f>
        <v>120</v>
      </c>
      <c r="L71" s="94">
        <f>SUM(L$15)</f>
        <v>0</v>
      </c>
    </row>
    <row r="72" spans="2:19" ht="13.9" customHeight="1" x14ac:dyDescent="0.15">
      <c r="B72" s="17"/>
      <c r="C72" s="18"/>
      <c r="D72" s="19"/>
      <c r="E72" s="20"/>
      <c r="F72" s="37"/>
      <c r="G72" s="116" t="s">
        <v>26</v>
      </c>
      <c r="H72" s="116"/>
      <c r="I72" s="15"/>
      <c r="J72" s="16"/>
      <c r="K72" s="38">
        <f>SUM(K$16:K$16)</f>
        <v>0</v>
      </c>
      <c r="L72" s="94">
        <f>SUM(L$16:L$16)</f>
        <v>0</v>
      </c>
    </row>
    <row r="73" spans="2:19" ht="13.9" customHeight="1" x14ac:dyDescent="0.15">
      <c r="B73" s="17"/>
      <c r="C73" s="18"/>
      <c r="D73" s="19"/>
      <c r="E73" s="20"/>
      <c r="F73" s="37"/>
      <c r="G73" s="116" t="s">
        <v>16</v>
      </c>
      <c r="H73" s="116"/>
      <c r="I73" s="15"/>
      <c r="J73" s="16"/>
      <c r="K73" s="38">
        <v>0</v>
      </c>
      <c r="L73" s="94">
        <v>0</v>
      </c>
    </row>
    <row r="74" spans="2:19" ht="13.9" customHeight="1" x14ac:dyDescent="0.15">
      <c r="B74" s="17"/>
      <c r="C74" s="18"/>
      <c r="D74" s="19"/>
      <c r="E74" s="20"/>
      <c r="F74" s="37"/>
      <c r="G74" s="116" t="s">
        <v>17</v>
      </c>
      <c r="H74" s="116"/>
      <c r="I74" s="15"/>
      <c r="J74" s="16"/>
      <c r="K74" s="38">
        <f>SUM(K$17:K$33)</f>
        <v>29290</v>
      </c>
      <c r="L74" s="94">
        <f>SUM(L$17:L$33)</f>
        <v>97133</v>
      </c>
    </row>
    <row r="75" spans="2:19" ht="13.9" customHeight="1" x14ac:dyDescent="0.15">
      <c r="B75" s="17"/>
      <c r="C75" s="18"/>
      <c r="D75" s="19"/>
      <c r="E75" s="20"/>
      <c r="F75" s="37"/>
      <c r="G75" s="116" t="s">
        <v>65</v>
      </c>
      <c r="H75" s="116"/>
      <c r="I75" s="15"/>
      <c r="J75" s="16"/>
      <c r="K75" s="38">
        <v>0</v>
      </c>
      <c r="L75" s="94">
        <v>0</v>
      </c>
    </row>
    <row r="76" spans="2:19" ht="13.9" customHeight="1" x14ac:dyDescent="0.15">
      <c r="B76" s="17"/>
      <c r="C76" s="18"/>
      <c r="D76" s="19"/>
      <c r="E76" s="20"/>
      <c r="F76" s="37"/>
      <c r="G76" s="116" t="s">
        <v>27</v>
      </c>
      <c r="H76" s="116"/>
      <c r="I76" s="15"/>
      <c r="J76" s="16"/>
      <c r="K76" s="38">
        <f>SUM(K$34:K$50)</f>
        <v>660</v>
      </c>
      <c r="L76" s="94">
        <f>SUM(L$34:L$50)</f>
        <v>1675</v>
      </c>
    </row>
    <row r="77" spans="2:19" ht="13.9" customHeight="1" x14ac:dyDescent="0.15">
      <c r="B77" s="17"/>
      <c r="C77" s="18"/>
      <c r="D77" s="19"/>
      <c r="E77" s="20"/>
      <c r="F77" s="37"/>
      <c r="G77" s="116" t="s">
        <v>73</v>
      </c>
      <c r="H77" s="116"/>
      <c r="I77" s="15"/>
      <c r="J77" s="16"/>
      <c r="K77" s="38">
        <f>SUM(K$60:K$61)</f>
        <v>175</v>
      </c>
      <c r="L77" s="94">
        <f>SUM(L$60:L$61)</f>
        <v>75</v>
      </c>
      <c r="R77">
        <f>COUNTA(K$11:K$62)</f>
        <v>40</v>
      </c>
      <c r="S77">
        <f>COUNTA(L$11:L$62)</f>
        <v>42</v>
      </c>
    </row>
    <row r="78" spans="2:19" ht="13.9" customHeight="1" thickBot="1" x14ac:dyDescent="0.2">
      <c r="B78" s="21"/>
      <c r="C78" s="22"/>
      <c r="D78" s="23"/>
      <c r="E78" s="43"/>
      <c r="F78" s="10"/>
      <c r="G78" s="117" t="s">
        <v>41</v>
      </c>
      <c r="H78" s="117"/>
      <c r="I78" s="44"/>
      <c r="J78" s="45"/>
      <c r="K78" s="40">
        <f>SUM(K$51:K$59,K$62)</f>
        <v>175</v>
      </c>
      <c r="L78" s="95">
        <f>SUM(L$51:L$59,L$62)</f>
        <v>176</v>
      </c>
      <c r="R78">
        <f>SUM(R$11:R$14,K$15:K$62)</f>
        <v>30441</v>
      </c>
      <c r="S78">
        <f>SUM(S$11:S$14,L$15:L$62)</f>
        <v>99134</v>
      </c>
    </row>
    <row r="79" spans="2:19" ht="18" customHeight="1" thickTop="1" x14ac:dyDescent="0.15">
      <c r="B79" s="128" t="s">
        <v>43</v>
      </c>
      <c r="C79" s="129"/>
      <c r="D79" s="130"/>
      <c r="E79" s="51"/>
      <c r="F79" s="111"/>
      <c r="G79" s="131" t="s">
        <v>44</v>
      </c>
      <c r="H79" s="131"/>
      <c r="I79" s="111"/>
      <c r="J79" s="112"/>
      <c r="K79" s="77" t="s">
        <v>45</v>
      </c>
      <c r="L79" s="82"/>
    </row>
    <row r="80" spans="2:19" ht="18" customHeight="1" x14ac:dyDescent="0.15">
      <c r="B80" s="48"/>
      <c r="C80" s="49"/>
      <c r="D80" s="49"/>
      <c r="E80" s="46"/>
      <c r="F80" s="47"/>
      <c r="G80" s="31"/>
      <c r="H80" s="31"/>
      <c r="I80" s="47"/>
      <c r="J80" s="50"/>
      <c r="K80" s="78" t="s">
        <v>46</v>
      </c>
      <c r="L80" s="83"/>
    </row>
    <row r="81" spans="2:12" ht="18" customHeight="1" x14ac:dyDescent="0.15">
      <c r="B81" s="17"/>
      <c r="C81" s="18"/>
      <c r="D81" s="18"/>
      <c r="E81" s="52"/>
      <c r="F81" s="7"/>
      <c r="G81" s="132" t="s">
        <v>47</v>
      </c>
      <c r="H81" s="132"/>
      <c r="I81" s="108"/>
      <c r="J81" s="109"/>
      <c r="K81" s="79" t="s">
        <v>48</v>
      </c>
      <c r="L81" s="84"/>
    </row>
    <row r="82" spans="2:12" ht="18" customHeight="1" x14ac:dyDescent="0.15">
      <c r="B82" s="17"/>
      <c r="C82" s="18"/>
      <c r="D82" s="18"/>
      <c r="E82" s="53"/>
      <c r="F82" s="18"/>
      <c r="G82" s="54"/>
      <c r="H82" s="54"/>
      <c r="I82" s="49"/>
      <c r="J82" s="55"/>
      <c r="K82" s="80" t="s">
        <v>71</v>
      </c>
      <c r="L82" s="85"/>
    </row>
    <row r="83" spans="2:12" ht="18" customHeight="1" x14ac:dyDescent="0.15">
      <c r="B83" s="17"/>
      <c r="C83" s="18"/>
      <c r="D83" s="18"/>
      <c r="E83" s="53"/>
      <c r="F83" s="18"/>
      <c r="G83" s="54"/>
      <c r="H83" s="54"/>
      <c r="I83" s="49"/>
      <c r="J83" s="55"/>
      <c r="K83" s="80" t="s">
        <v>72</v>
      </c>
      <c r="L83" s="85"/>
    </row>
    <row r="84" spans="2:12" ht="18" customHeight="1" x14ac:dyDescent="0.15">
      <c r="B84" s="17"/>
      <c r="C84" s="18"/>
      <c r="D84" s="18"/>
      <c r="E84" s="52"/>
      <c r="F84" s="7"/>
      <c r="G84" s="132" t="s">
        <v>49</v>
      </c>
      <c r="H84" s="132"/>
      <c r="I84" s="108"/>
      <c r="J84" s="109"/>
      <c r="K84" s="79" t="s">
        <v>75</v>
      </c>
      <c r="L84" s="84"/>
    </row>
    <row r="85" spans="2:12" ht="18" customHeight="1" x14ac:dyDescent="0.15">
      <c r="B85" s="17"/>
      <c r="C85" s="18"/>
      <c r="D85" s="18"/>
      <c r="E85" s="53"/>
      <c r="F85" s="18"/>
      <c r="G85" s="54"/>
      <c r="H85" s="54"/>
      <c r="I85" s="49"/>
      <c r="J85" s="55"/>
      <c r="K85" s="80" t="s">
        <v>76</v>
      </c>
      <c r="L85" s="85"/>
    </row>
    <row r="86" spans="2:12" ht="18" customHeight="1" x14ac:dyDescent="0.15">
      <c r="B86" s="17"/>
      <c r="C86" s="18"/>
      <c r="D86" s="18"/>
      <c r="E86" s="53"/>
      <c r="F86" s="18"/>
      <c r="G86" s="54"/>
      <c r="H86" s="54"/>
      <c r="I86" s="49"/>
      <c r="J86" s="55"/>
      <c r="K86" s="80" t="s">
        <v>77</v>
      </c>
      <c r="L86" s="85"/>
    </row>
    <row r="87" spans="2:12" ht="18" customHeight="1" x14ac:dyDescent="0.15">
      <c r="B87" s="17"/>
      <c r="C87" s="18"/>
      <c r="D87" s="18"/>
      <c r="E87" s="12"/>
      <c r="F87" s="13"/>
      <c r="G87" s="31"/>
      <c r="H87" s="31"/>
      <c r="I87" s="47"/>
      <c r="J87" s="50"/>
      <c r="K87" s="80" t="s">
        <v>78</v>
      </c>
      <c r="L87" s="83"/>
    </row>
    <row r="88" spans="2:12" ht="18" customHeight="1" x14ac:dyDescent="0.15">
      <c r="B88" s="24"/>
      <c r="C88" s="13"/>
      <c r="D88" s="13"/>
      <c r="E88" s="20"/>
      <c r="F88" s="37"/>
      <c r="G88" s="116" t="s">
        <v>50</v>
      </c>
      <c r="H88" s="116"/>
      <c r="I88" s="15"/>
      <c r="J88" s="16"/>
      <c r="K88" s="70" t="s">
        <v>129</v>
      </c>
      <c r="L88" s="86"/>
    </row>
    <row r="89" spans="2:12" ht="18" customHeight="1" x14ac:dyDescent="0.15">
      <c r="B89" s="125" t="s">
        <v>51</v>
      </c>
      <c r="C89" s="126"/>
      <c r="D89" s="126"/>
      <c r="E89" s="7"/>
      <c r="F89" s="7"/>
      <c r="G89" s="7"/>
      <c r="H89" s="7"/>
      <c r="I89" s="7"/>
      <c r="J89" s="7"/>
      <c r="K89" s="7"/>
      <c r="L89" s="96"/>
    </row>
    <row r="90" spans="2:12" ht="14.1" customHeight="1" x14ac:dyDescent="0.15">
      <c r="B90" s="56"/>
      <c r="C90" s="57" t="s">
        <v>52</v>
      </c>
      <c r="D90" s="58"/>
      <c r="E90" s="57"/>
      <c r="F90" s="57"/>
      <c r="G90" s="57"/>
      <c r="H90" s="57"/>
      <c r="I90" s="57"/>
      <c r="J90" s="57"/>
      <c r="K90" s="57"/>
      <c r="L90" s="87"/>
    </row>
    <row r="91" spans="2:12" ht="14.1" customHeight="1" x14ac:dyDescent="0.15">
      <c r="B91" s="56"/>
      <c r="C91" s="57" t="s">
        <v>53</v>
      </c>
      <c r="D91" s="58"/>
      <c r="E91" s="57"/>
      <c r="F91" s="57"/>
      <c r="G91" s="57"/>
      <c r="H91" s="57"/>
      <c r="I91" s="57"/>
      <c r="J91" s="57"/>
      <c r="K91" s="57"/>
      <c r="L91" s="87"/>
    </row>
    <row r="92" spans="2:12" ht="14.1" customHeight="1" x14ac:dyDescent="0.15">
      <c r="B92" s="56"/>
      <c r="C92" s="57" t="s">
        <v>54</v>
      </c>
      <c r="D92" s="58"/>
      <c r="E92" s="57"/>
      <c r="F92" s="57"/>
      <c r="G92" s="57"/>
      <c r="H92" s="57"/>
      <c r="I92" s="57"/>
      <c r="J92" s="57"/>
      <c r="K92" s="57"/>
      <c r="L92" s="87"/>
    </row>
    <row r="93" spans="2:12" ht="14.1" customHeight="1" x14ac:dyDescent="0.15">
      <c r="B93" s="56"/>
      <c r="C93" s="57" t="s">
        <v>99</v>
      </c>
      <c r="D93" s="58"/>
      <c r="E93" s="57"/>
      <c r="F93" s="57"/>
      <c r="G93" s="57"/>
      <c r="H93" s="57"/>
      <c r="I93" s="57"/>
      <c r="J93" s="57"/>
      <c r="K93" s="57"/>
      <c r="L93" s="87"/>
    </row>
    <row r="94" spans="2:12" ht="14.1" customHeight="1" x14ac:dyDescent="0.15">
      <c r="B94" s="56"/>
      <c r="C94" s="57" t="s">
        <v>97</v>
      </c>
      <c r="D94" s="58"/>
      <c r="E94" s="57"/>
      <c r="F94" s="57"/>
      <c r="G94" s="57"/>
      <c r="H94" s="57"/>
      <c r="I94" s="57"/>
      <c r="J94" s="57"/>
      <c r="K94" s="57"/>
      <c r="L94" s="87"/>
    </row>
    <row r="95" spans="2:12" ht="14.1" customHeight="1" x14ac:dyDescent="0.15">
      <c r="B95" s="59"/>
      <c r="C95" s="57" t="s">
        <v>100</v>
      </c>
      <c r="D95" s="57"/>
      <c r="E95" s="57"/>
      <c r="F95" s="57"/>
      <c r="G95" s="57"/>
      <c r="H95" s="57"/>
      <c r="I95" s="57"/>
      <c r="J95" s="57"/>
      <c r="K95" s="57"/>
      <c r="L95" s="87"/>
    </row>
    <row r="96" spans="2:12" ht="14.1" customHeight="1" x14ac:dyDescent="0.15">
      <c r="B96" s="59"/>
      <c r="C96" s="57" t="s">
        <v>101</v>
      </c>
      <c r="D96" s="57"/>
      <c r="E96" s="57"/>
      <c r="F96" s="57"/>
      <c r="G96" s="57"/>
      <c r="H96" s="57"/>
      <c r="I96" s="57"/>
      <c r="J96" s="57"/>
      <c r="K96" s="57"/>
      <c r="L96" s="87"/>
    </row>
    <row r="97" spans="2:14" ht="14.1" customHeight="1" x14ac:dyDescent="0.15">
      <c r="B97" s="59"/>
      <c r="C97" s="57" t="s">
        <v>86</v>
      </c>
      <c r="D97" s="57"/>
      <c r="E97" s="57"/>
      <c r="F97" s="57"/>
      <c r="G97" s="57"/>
      <c r="H97" s="57"/>
      <c r="I97" s="57"/>
      <c r="J97" s="57"/>
      <c r="K97" s="57"/>
      <c r="L97" s="87"/>
    </row>
    <row r="98" spans="2:14" ht="14.1" customHeight="1" x14ac:dyDescent="0.15">
      <c r="B98" s="59"/>
      <c r="C98" s="57" t="s">
        <v>87</v>
      </c>
      <c r="D98" s="57"/>
      <c r="E98" s="57"/>
      <c r="F98" s="57"/>
      <c r="G98" s="57"/>
      <c r="H98" s="57"/>
      <c r="I98" s="57"/>
      <c r="J98" s="57"/>
      <c r="K98" s="57"/>
      <c r="L98" s="87"/>
    </row>
    <row r="99" spans="2:14" ht="14.1" customHeight="1" x14ac:dyDescent="0.15">
      <c r="B99" s="59"/>
      <c r="C99" s="57" t="s">
        <v>94</v>
      </c>
      <c r="D99" s="57"/>
      <c r="E99" s="57"/>
      <c r="F99" s="57"/>
      <c r="G99" s="57"/>
      <c r="H99" s="57"/>
      <c r="I99" s="57"/>
      <c r="J99" s="57"/>
      <c r="K99" s="57"/>
      <c r="L99" s="87"/>
    </row>
    <row r="100" spans="2:14" ht="14.1" customHeight="1" x14ac:dyDescent="0.15">
      <c r="B100" s="59"/>
      <c r="C100" s="57" t="s">
        <v>102</v>
      </c>
      <c r="D100" s="57"/>
      <c r="E100" s="57"/>
      <c r="F100" s="57"/>
      <c r="G100" s="57"/>
      <c r="H100" s="57"/>
      <c r="I100" s="57"/>
      <c r="J100" s="57"/>
      <c r="K100" s="57"/>
      <c r="L100" s="87"/>
    </row>
    <row r="101" spans="2:14" ht="14.1" customHeight="1" x14ac:dyDescent="0.15">
      <c r="B101" s="59"/>
      <c r="C101" s="57" t="s">
        <v>103</v>
      </c>
      <c r="D101" s="57"/>
      <c r="E101" s="57"/>
      <c r="F101" s="57"/>
      <c r="G101" s="57"/>
      <c r="H101" s="57"/>
      <c r="I101" s="57"/>
      <c r="J101" s="57"/>
      <c r="K101" s="57"/>
      <c r="L101" s="87"/>
    </row>
    <row r="102" spans="2:14" ht="14.1" customHeight="1" x14ac:dyDescent="0.15">
      <c r="B102" s="59"/>
      <c r="C102" s="57" t="s">
        <v>104</v>
      </c>
      <c r="D102" s="57"/>
      <c r="E102" s="57"/>
      <c r="F102" s="57"/>
      <c r="G102" s="57"/>
      <c r="H102" s="57"/>
      <c r="I102" s="57"/>
      <c r="J102" s="57"/>
      <c r="K102" s="57"/>
      <c r="L102" s="87"/>
    </row>
    <row r="103" spans="2:14" ht="18" customHeight="1" x14ac:dyDescent="0.15">
      <c r="B103" s="59"/>
      <c r="C103" s="57" t="s">
        <v>88</v>
      </c>
      <c r="D103" s="57"/>
      <c r="E103" s="57"/>
      <c r="F103" s="57"/>
      <c r="G103" s="57"/>
      <c r="H103" s="57"/>
      <c r="I103" s="57"/>
      <c r="J103" s="57"/>
      <c r="K103" s="57"/>
      <c r="L103" s="57"/>
      <c r="M103" s="97"/>
    </row>
    <row r="104" spans="2:14" x14ac:dyDescent="0.15">
      <c r="B104" s="59"/>
      <c r="C104" s="57" t="s">
        <v>95</v>
      </c>
      <c r="D104" s="57"/>
      <c r="E104" s="57"/>
      <c r="F104" s="57"/>
      <c r="G104" s="57"/>
      <c r="H104" s="57"/>
      <c r="I104" s="57"/>
      <c r="J104" s="57"/>
      <c r="K104" s="57"/>
      <c r="L104" s="57"/>
      <c r="M104" s="97"/>
    </row>
    <row r="105" spans="2:14" x14ac:dyDescent="0.15">
      <c r="B105" s="59"/>
      <c r="C105" s="57" t="s">
        <v>96</v>
      </c>
      <c r="D105" s="57"/>
      <c r="E105" s="57"/>
      <c r="F105" s="57"/>
      <c r="G105" s="57"/>
      <c r="H105" s="57"/>
      <c r="I105" s="57"/>
      <c r="J105" s="57"/>
      <c r="K105" s="57"/>
      <c r="L105" s="57"/>
      <c r="M105" s="97"/>
    </row>
    <row r="106" spans="2:14" x14ac:dyDescent="0.15">
      <c r="B106" s="59"/>
      <c r="C106" s="57" t="s">
        <v>105</v>
      </c>
      <c r="D106" s="57"/>
      <c r="E106" s="57"/>
      <c r="F106" s="57"/>
      <c r="G106" s="57"/>
      <c r="H106" s="57"/>
      <c r="I106" s="57"/>
      <c r="J106" s="57"/>
      <c r="K106" s="57"/>
      <c r="L106" s="57"/>
      <c r="M106" s="97"/>
    </row>
    <row r="107" spans="2:14" ht="14.1" customHeight="1" x14ac:dyDescent="0.15">
      <c r="B107" s="59"/>
      <c r="C107" s="57" t="s">
        <v>98</v>
      </c>
      <c r="D107" s="57"/>
      <c r="E107" s="57"/>
      <c r="F107" s="57"/>
      <c r="G107" s="57"/>
      <c r="H107" s="57"/>
      <c r="I107" s="57"/>
      <c r="J107" s="57"/>
      <c r="K107" s="57"/>
      <c r="L107" s="57"/>
      <c r="M107" s="59"/>
      <c r="N107" s="102"/>
    </row>
    <row r="108" spans="2:14" ht="14.1" customHeight="1" x14ac:dyDescent="0.15">
      <c r="B108" s="59"/>
      <c r="C108" s="57" t="s">
        <v>119</v>
      </c>
      <c r="D108" s="57"/>
      <c r="E108" s="57"/>
      <c r="F108" s="57"/>
      <c r="G108" s="57"/>
      <c r="H108" s="57"/>
      <c r="I108" s="57"/>
      <c r="J108" s="57"/>
      <c r="K108" s="57"/>
      <c r="L108" s="57"/>
      <c r="M108" s="59"/>
      <c r="N108" s="57"/>
    </row>
    <row r="109" spans="2:14" x14ac:dyDescent="0.15">
      <c r="B109" s="59"/>
      <c r="C109" s="57" t="s">
        <v>106</v>
      </c>
      <c r="D109" s="57"/>
      <c r="E109" s="57"/>
      <c r="F109" s="57"/>
      <c r="G109" s="57"/>
      <c r="H109" s="57"/>
      <c r="I109" s="57"/>
      <c r="J109" s="57"/>
      <c r="K109" s="57"/>
      <c r="L109" s="57"/>
      <c r="M109" s="97"/>
    </row>
    <row r="110" spans="2:14" x14ac:dyDescent="0.15">
      <c r="B110" s="59"/>
      <c r="C110" s="57" t="s">
        <v>69</v>
      </c>
      <c r="D110" s="57"/>
      <c r="E110" s="57"/>
      <c r="F110" s="57"/>
      <c r="G110" s="57"/>
      <c r="H110" s="57"/>
      <c r="I110" s="57"/>
      <c r="J110" s="57"/>
      <c r="K110" s="57"/>
      <c r="L110" s="57"/>
      <c r="M110" s="97"/>
    </row>
    <row r="111" spans="2:14" x14ac:dyDescent="0.15">
      <c r="B111" s="97"/>
      <c r="C111" s="57" t="s">
        <v>55</v>
      </c>
      <c r="M111" s="97"/>
    </row>
    <row r="112" spans="2:14" x14ac:dyDescent="0.15">
      <c r="B112" s="97"/>
      <c r="C112" s="57" t="s">
        <v>107</v>
      </c>
      <c r="M112" s="97"/>
      <c r="N112" s="98"/>
    </row>
    <row r="113" spans="2:13" x14ac:dyDescent="0.15">
      <c r="B113" s="97"/>
      <c r="C113" s="57" t="s">
        <v>115</v>
      </c>
      <c r="M113" s="97"/>
    </row>
    <row r="114" spans="2:13" ht="14.25" thickBot="1" x14ac:dyDescent="0.2">
      <c r="B114" s="99"/>
      <c r="C114" s="81" t="s">
        <v>108</v>
      </c>
      <c r="D114" s="100"/>
      <c r="E114" s="100"/>
      <c r="F114" s="100"/>
      <c r="G114" s="100"/>
      <c r="H114" s="100"/>
      <c r="I114" s="100"/>
      <c r="J114" s="100"/>
      <c r="K114" s="100"/>
      <c r="L114" s="101"/>
    </row>
  </sheetData>
  <mergeCells count="27">
    <mergeCell ref="D4:G4"/>
    <mergeCell ref="D5:G5"/>
    <mergeCell ref="D6:G6"/>
    <mergeCell ref="D7:F7"/>
    <mergeCell ref="D8:F8"/>
    <mergeCell ref="B70:D70"/>
    <mergeCell ref="G70:H70"/>
    <mergeCell ref="G71:H71"/>
    <mergeCell ref="G72:H72"/>
    <mergeCell ref="D9:F9"/>
    <mergeCell ref="G10:H10"/>
    <mergeCell ref="C60:D60"/>
    <mergeCell ref="D67:G67"/>
    <mergeCell ref="D68:G68"/>
    <mergeCell ref="B69:I69"/>
    <mergeCell ref="B89:D89"/>
    <mergeCell ref="G77:H77"/>
    <mergeCell ref="G78:H78"/>
    <mergeCell ref="B79:D79"/>
    <mergeCell ref="G79:H79"/>
    <mergeCell ref="G81:H81"/>
    <mergeCell ref="G84:H84"/>
    <mergeCell ref="G73:H73"/>
    <mergeCell ref="G74:H74"/>
    <mergeCell ref="G75:H75"/>
    <mergeCell ref="G88:H88"/>
    <mergeCell ref="G76:H76"/>
  </mergeCells>
  <phoneticPr fontId="23"/>
  <conditionalFormatting sqref="M11:M62">
    <cfRule type="expression" dxfId="22"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890E-20DF-41ED-BDE4-997271C5AA6D}">
  <sheetPr>
    <tabColor rgb="FFC00000"/>
  </sheetPr>
  <dimension ref="B1:Y102"/>
  <sheetViews>
    <sheetView view="pageBreakPreview" zoomScale="75" zoomScaleNormal="75" zoomScaleSheetLayoutView="75" workbookViewId="0">
      <selection activeCell="I17" sqref="I1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284</v>
      </c>
      <c r="L5" s="89" t="str">
        <f>K5</f>
        <v>2024.1.23</v>
      </c>
    </row>
    <row r="6" spans="2:19" ht="18" customHeight="1" x14ac:dyDescent="0.15">
      <c r="B6" s="4"/>
      <c r="C6" s="37"/>
      <c r="D6" s="116" t="s">
        <v>3</v>
      </c>
      <c r="E6" s="116"/>
      <c r="F6" s="116"/>
      <c r="G6" s="116"/>
      <c r="H6" s="37"/>
      <c r="I6" s="37"/>
      <c r="J6" s="5"/>
      <c r="K6" s="103">
        <v>0.55138888888888882</v>
      </c>
      <c r="L6" s="104">
        <v>0.56805555555555554</v>
      </c>
    </row>
    <row r="7" spans="2:19" ht="18" customHeight="1" x14ac:dyDescent="0.15">
      <c r="B7" s="4"/>
      <c r="C7" s="37"/>
      <c r="D7" s="116" t="s">
        <v>4</v>
      </c>
      <c r="E7" s="119"/>
      <c r="F7" s="119"/>
      <c r="G7" s="25" t="s">
        <v>5</v>
      </c>
      <c r="H7" s="37"/>
      <c r="I7" s="37"/>
      <c r="J7" s="5"/>
      <c r="K7" s="105">
        <v>1.82</v>
      </c>
      <c r="L7" s="106">
        <v>1.4</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t="s">
        <v>122</v>
      </c>
      <c r="L11" s="63" t="s">
        <v>120</v>
      </c>
      <c r="N11" t="s">
        <v>14</v>
      </c>
      <c r="O11" t="e">
        <f>IF(#REF!="",0,VALUE(MID(#REF!,2,LEN(#REF!)-2)))</f>
        <v>#REF!</v>
      </c>
      <c r="P11" t="e">
        <f>IF(L11="",0,VALUE(MID(L11,2,LEN(L11)-2)))</f>
        <v>#VALUE!</v>
      </c>
      <c r="Q11" t="e">
        <f>IF(#REF!="",0,VALUE(MID(#REF!,2,LEN(#REF!)-2)))</f>
        <v>#REF!</v>
      </c>
      <c r="R11">
        <f t="shared" ref="R11:S14" si="0">IF(K11="＋",0,IF(K11="(＋)",0,ABS(K11)))</f>
        <v>5</v>
      </c>
      <c r="S11">
        <f t="shared" si="0"/>
        <v>0</v>
      </c>
    </row>
    <row r="12" spans="2:19" ht="14.25" customHeight="1" x14ac:dyDescent="0.15">
      <c r="B12" s="30">
        <f t="shared" ref="B12:B50" si="1">B11+1</f>
        <v>2</v>
      </c>
      <c r="C12" s="33"/>
      <c r="D12" s="34"/>
      <c r="E12" s="37"/>
      <c r="F12" s="37" t="s">
        <v>123</v>
      </c>
      <c r="G12" s="37"/>
      <c r="H12" s="37"/>
      <c r="I12" s="37"/>
      <c r="J12" s="37"/>
      <c r="K12" s="62" t="s">
        <v>122</v>
      </c>
      <c r="L12" s="63" t="s">
        <v>221</v>
      </c>
      <c r="N12" s="60" t="s">
        <v>15</v>
      </c>
      <c r="O12" t="str">
        <f>K12</f>
        <v>(5)</v>
      </c>
      <c r="P12" t="str">
        <f>L12</f>
        <v>(45)</v>
      </c>
      <c r="Q12" t="e">
        <f>#REF!</f>
        <v>#REF!</v>
      </c>
      <c r="R12">
        <f t="shared" si="0"/>
        <v>5</v>
      </c>
      <c r="S12">
        <f t="shared" si="0"/>
        <v>45</v>
      </c>
    </row>
    <row r="13" spans="2:19" ht="14.25" customHeight="1" x14ac:dyDescent="0.15">
      <c r="B13" s="30">
        <f t="shared" si="1"/>
        <v>3</v>
      </c>
      <c r="C13" s="33"/>
      <c r="D13" s="34"/>
      <c r="E13" s="37"/>
      <c r="F13" s="37" t="s">
        <v>133</v>
      </c>
      <c r="G13" s="37"/>
      <c r="H13" s="37"/>
      <c r="I13" s="37"/>
      <c r="J13" s="37"/>
      <c r="K13" s="62" t="s">
        <v>132</v>
      </c>
      <c r="L13" s="63"/>
      <c r="N13" t="s">
        <v>14</v>
      </c>
      <c r="O13">
        <f>IF(K13="",0,VALUE(MID(K13,2,LEN(K13)-2)))</f>
        <v>10</v>
      </c>
      <c r="P13">
        <f>IF(L13="",0,VALUE(MID(L13,2,LEN(L13)-2)))</f>
        <v>0</v>
      </c>
      <c r="Q13" t="e">
        <f>IF(#REF!="",0,VALUE(MID(#REF!,2,LEN(#REF!)-2)))</f>
        <v>#REF!</v>
      </c>
      <c r="R13">
        <f t="shared" si="0"/>
        <v>10</v>
      </c>
      <c r="S13">
        <f t="shared" si="0"/>
        <v>0</v>
      </c>
    </row>
    <row r="14" spans="2:19" ht="14.25" customHeight="1" x14ac:dyDescent="0.15">
      <c r="B14" s="30">
        <f t="shared" si="1"/>
        <v>4</v>
      </c>
      <c r="C14" s="33"/>
      <c r="D14" s="34"/>
      <c r="E14" s="37"/>
      <c r="F14" s="37" t="s">
        <v>92</v>
      </c>
      <c r="G14" s="37"/>
      <c r="H14" s="37"/>
      <c r="I14" s="37"/>
      <c r="J14" s="37"/>
      <c r="K14" s="62" t="s">
        <v>131</v>
      </c>
      <c r="L14" s="63" t="s">
        <v>131</v>
      </c>
      <c r="N14" t="s">
        <v>14</v>
      </c>
      <c r="O14" t="e">
        <f>IF(#REF!="",0,VALUE(MID(#REF!,2,LEN(#REF!)-2)))</f>
        <v>#REF!</v>
      </c>
      <c r="P14">
        <f>IF(L14="",0,VALUE(MID(L14,2,LEN(L14)-2)))</f>
        <v>15</v>
      </c>
      <c r="Q14" t="e">
        <f>IF(#REF!="",0,VALUE(MID(#REF!,2,LEN(#REF!)-2)))</f>
        <v>#REF!</v>
      </c>
      <c r="R14">
        <f t="shared" si="0"/>
        <v>15</v>
      </c>
      <c r="S14">
        <f t="shared" si="0"/>
        <v>15</v>
      </c>
    </row>
    <row r="15" spans="2:19" ht="14.25" customHeight="1" x14ac:dyDescent="0.15">
      <c r="B15" s="30">
        <f t="shared" si="1"/>
        <v>5</v>
      </c>
      <c r="C15" s="32" t="s">
        <v>23</v>
      </c>
      <c r="D15" s="32" t="s">
        <v>24</v>
      </c>
      <c r="E15" s="37"/>
      <c r="F15" s="37" t="s">
        <v>91</v>
      </c>
      <c r="G15" s="37"/>
      <c r="H15" s="37"/>
      <c r="I15" s="37"/>
      <c r="J15" s="37"/>
      <c r="K15" s="64">
        <v>80</v>
      </c>
      <c r="L15" s="65">
        <v>180</v>
      </c>
      <c r="S15">
        <f>COUNTA(L11:L14)</f>
        <v>3</v>
      </c>
    </row>
    <row r="16" spans="2:19" ht="14.25" customHeight="1" x14ac:dyDescent="0.15">
      <c r="B16" s="30">
        <f t="shared" si="1"/>
        <v>6</v>
      </c>
      <c r="C16" s="32" t="s">
        <v>25</v>
      </c>
      <c r="D16" s="32" t="s">
        <v>26</v>
      </c>
      <c r="E16" s="37"/>
      <c r="F16" s="37" t="s">
        <v>232</v>
      </c>
      <c r="G16" s="37"/>
      <c r="H16" s="37"/>
      <c r="I16" s="37"/>
      <c r="J16" s="37"/>
      <c r="K16" s="64"/>
      <c r="L16" s="65">
        <v>5</v>
      </c>
    </row>
    <row r="17" spans="2:12" ht="14.25" customHeight="1" x14ac:dyDescent="0.15">
      <c r="B17" s="30">
        <f t="shared" si="1"/>
        <v>7</v>
      </c>
      <c r="C17" s="32" t="s">
        <v>63</v>
      </c>
      <c r="D17" s="32" t="s">
        <v>16</v>
      </c>
      <c r="E17" s="37"/>
      <c r="F17" s="37" t="s">
        <v>135</v>
      </c>
      <c r="G17" s="37"/>
      <c r="H17" s="37"/>
      <c r="I17" s="37"/>
      <c r="J17" s="37"/>
      <c r="K17" s="64">
        <v>10</v>
      </c>
      <c r="L17" s="65"/>
    </row>
    <row r="18" spans="2:12" ht="14.25" customHeight="1" x14ac:dyDescent="0.15">
      <c r="B18" s="30">
        <f t="shared" si="1"/>
        <v>8</v>
      </c>
      <c r="C18" s="34"/>
      <c r="D18" s="32" t="s">
        <v>17</v>
      </c>
      <c r="E18" s="37"/>
      <c r="F18" s="37" t="s">
        <v>80</v>
      </c>
      <c r="G18" s="37"/>
      <c r="H18" s="37"/>
      <c r="I18" s="37"/>
      <c r="J18" s="37"/>
      <c r="K18" s="64"/>
      <c r="L18" s="65" t="s">
        <v>121</v>
      </c>
    </row>
    <row r="19" spans="2:12" ht="14.25" customHeight="1" x14ac:dyDescent="0.15">
      <c r="B19" s="30">
        <f t="shared" si="1"/>
        <v>9</v>
      </c>
      <c r="C19" s="34"/>
      <c r="D19" s="34"/>
      <c r="E19" s="37"/>
      <c r="F19" s="37" t="s">
        <v>81</v>
      </c>
      <c r="G19" s="37"/>
      <c r="H19" s="37"/>
      <c r="I19" s="37"/>
      <c r="J19" s="37"/>
      <c r="K19" s="64" t="s">
        <v>121</v>
      </c>
      <c r="L19" s="65">
        <v>15</v>
      </c>
    </row>
    <row r="20" spans="2:12" ht="14.25" customHeight="1" x14ac:dyDescent="0.15">
      <c r="B20" s="30">
        <f t="shared" si="1"/>
        <v>10</v>
      </c>
      <c r="C20" s="34"/>
      <c r="D20" s="34"/>
      <c r="E20" s="37"/>
      <c r="F20" s="37" t="s">
        <v>82</v>
      </c>
      <c r="G20" s="37"/>
      <c r="H20" s="37"/>
      <c r="I20" s="37"/>
      <c r="J20" s="37"/>
      <c r="K20" s="64" t="s">
        <v>121</v>
      </c>
      <c r="L20" s="65">
        <v>40</v>
      </c>
    </row>
    <row r="21" spans="2:12" ht="14.25" customHeight="1" x14ac:dyDescent="0.15">
      <c r="B21" s="30">
        <f t="shared" si="1"/>
        <v>11</v>
      </c>
      <c r="C21" s="34"/>
      <c r="D21" s="34"/>
      <c r="E21" s="37"/>
      <c r="F21" s="37" t="s">
        <v>125</v>
      </c>
      <c r="G21" s="37"/>
      <c r="H21" s="37"/>
      <c r="I21" s="37"/>
      <c r="J21" s="37"/>
      <c r="K21" s="64">
        <v>15</v>
      </c>
      <c r="L21" s="65">
        <v>5</v>
      </c>
    </row>
    <row r="22" spans="2:12" ht="14.25" customHeight="1" x14ac:dyDescent="0.15">
      <c r="B22" s="30">
        <f t="shared" si="1"/>
        <v>12</v>
      </c>
      <c r="C22" s="34"/>
      <c r="D22" s="34"/>
      <c r="E22" s="37"/>
      <c r="F22" s="37" t="s">
        <v>213</v>
      </c>
      <c r="G22" s="37"/>
      <c r="H22" s="37"/>
      <c r="I22" s="37"/>
      <c r="J22" s="37"/>
      <c r="K22" s="64" t="s">
        <v>121</v>
      </c>
      <c r="L22" s="65"/>
    </row>
    <row r="23" spans="2:12" ht="14.25" customHeight="1" x14ac:dyDescent="0.15">
      <c r="B23" s="30">
        <f t="shared" si="1"/>
        <v>13</v>
      </c>
      <c r="C23" s="34"/>
      <c r="D23" s="34"/>
      <c r="E23" s="37"/>
      <c r="F23" s="37" t="s">
        <v>19</v>
      </c>
      <c r="G23" s="37"/>
      <c r="H23" s="37"/>
      <c r="I23" s="37"/>
      <c r="J23" s="37"/>
      <c r="K23" s="64">
        <v>80</v>
      </c>
      <c r="L23" s="65">
        <v>75</v>
      </c>
    </row>
    <row r="24" spans="2:12" ht="14.25" customHeight="1" x14ac:dyDescent="0.15">
      <c r="B24" s="30">
        <f t="shared" si="1"/>
        <v>14</v>
      </c>
      <c r="C24" s="34"/>
      <c r="D24" s="34"/>
      <c r="E24" s="37"/>
      <c r="F24" s="37" t="s">
        <v>83</v>
      </c>
      <c r="G24" s="37"/>
      <c r="H24" s="37"/>
      <c r="I24" s="37"/>
      <c r="J24" s="37"/>
      <c r="K24" s="64"/>
      <c r="L24" s="65">
        <v>20</v>
      </c>
    </row>
    <row r="25" spans="2:12" ht="14.25" customHeight="1" x14ac:dyDescent="0.15">
      <c r="B25" s="30">
        <f t="shared" si="1"/>
        <v>15</v>
      </c>
      <c r="C25" s="34"/>
      <c r="D25" s="34"/>
      <c r="E25" s="37"/>
      <c r="F25" s="37" t="s">
        <v>89</v>
      </c>
      <c r="G25" s="37"/>
      <c r="H25" s="37"/>
      <c r="I25" s="37"/>
      <c r="J25" s="37"/>
      <c r="K25" s="64">
        <v>15</v>
      </c>
      <c r="L25" s="65">
        <v>30</v>
      </c>
    </row>
    <row r="26" spans="2:12" ht="14.25" customHeight="1" x14ac:dyDescent="0.15">
      <c r="B26" s="30">
        <f t="shared" si="1"/>
        <v>16</v>
      </c>
      <c r="C26" s="34"/>
      <c r="D26" s="34"/>
      <c r="E26" s="37"/>
      <c r="F26" s="37" t="s">
        <v>64</v>
      </c>
      <c r="G26" s="37"/>
      <c r="H26" s="37"/>
      <c r="I26" s="37"/>
      <c r="J26" s="37"/>
      <c r="K26" s="64">
        <v>820</v>
      </c>
      <c r="L26" s="65">
        <v>1610</v>
      </c>
    </row>
    <row r="27" spans="2:12" ht="14.25" customHeight="1" x14ac:dyDescent="0.15">
      <c r="B27" s="30">
        <f t="shared" si="1"/>
        <v>17</v>
      </c>
      <c r="C27" s="34"/>
      <c r="D27" s="34"/>
      <c r="E27" s="37"/>
      <c r="F27" s="37" t="s">
        <v>93</v>
      </c>
      <c r="G27" s="37"/>
      <c r="H27" s="37"/>
      <c r="I27" s="37"/>
      <c r="J27" s="37"/>
      <c r="K27" s="64">
        <v>55</v>
      </c>
      <c r="L27" s="65">
        <v>60</v>
      </c>
    </row>
    <row r="28" spans="2:12" ht="14.25" customHeight="1" x14ac:dyDescent="0.15">
      <c r="B28" s="30">
        <f t="shared" si="1"/>
        <v>18</v>
      </c>
      <c r="C28" s="34"/>
      <c r="D28" s="34"/>
      <c r="E28" s="37"/>
      <c r="F28" s="37" t="s">
        <v>203</v>
      </c>
      <c r="G28" s="37"/>
      <c r="H28" s="37"/>
      <c r="I28" s="37"/>
      <c r="J28" s="37"/>
      <c r="K28" s="64" t="s">
        <v>121</v>
      </c>
      <c r="L28" s="65" t="s">
        <v>121</v>
      </c>
    </row>
    <row r="29" spans="2:12" ht="14.25" customHeight="1" x14ac:dyDescent="0.15">
      <c r="B29" s="30">
        <f t="shared" si="1"/>
        <v>19</v>
      </c>
      <c r="C29" s="34"/>
      <c r="D29" s="34"/>
      <c r="E29" s="37"/>
      <c r="F29" s="37" t="s">
        <v>20</v>
      </c>
      <c r="G29" s="37"/>
      <c r="H29" s="37"/>
      <c r="I29" s="37"/>
      <c r="J29" s="37"/>
      <c r="K29" s="64">
        <v>850</v>
      </c>
      <c r="L29" s="65">
        <v>2550</v>
      </c>
    </row>
    <row r="30" spans="2:12" ht="14.25" customHeight="1" x14ac:dyDescent="0.15">
      <c r="B30" s="30">
        <f t="shared" si="1"/>
        <v>20</v>
      </c>
      <c r="C30" s="34"/>
      <c r="D30" s="34"/>
      <c r="E30" s="37"/>
      <c r="F30" s="37" t="s">
        <v>21</v>
      </c>
      <c r="G30" s="37"/>
      <c r="H30" s="37"/>
      <c r="I30" s="37"/>
      <c r="J30" s="37"/>
      <c r="K30" s="64">
        <v>22650</v>
      </c>
      <c r="L30" s="65">
        <v>41750</v>
      </c>
    </row>
    <row r="31" spans="2:12" ht="14.25" customHeight="1" x14ac:dyDescent="0.15">
      <c r="B31" s="30">
        <f t="shared" si="1"/>
        <v>21</v>
      </c>
      <c r="C31" s="34"/>
      <c r="D31" s="34"/>
      <c r="E31" s="37"/>
      <c r="F31" s="37" t="s">
        <v>22</v>
      </c>
      <c r="G31" s="37"/>
      <c r="H31" s="37"/>
      <c r="I31" s="37"/>
      <c r="J31" s="37"/>
      <c r="K31" s="64" t="s">
        <v>121</v>
      </c>
      <c r="L31" s="65"/>
    </row>
    <row r="32" spans="2:12" ht="14.25" customHeight="1" x14ac:dyDescent="0.15">
      <c r="B32" s="30">
        <f t="shared" si="1"/>
        <v>22</v>
      </c>
      <c r="C32" s="32" t="s">
        <v>66</v>
      </c>
      <c r="D32" s="32" t="s">
        <v>27</v>
      </c>
      <c r="E32" s="37"/>
      <c r="F32" s="37" t="s">
        <v>169</v>
      </c>
      <c r="G32" s="37"/>
      <c r="H32" s="37"/>
      <c r="I32" s="37"/>
      <c r="J32" s="37"/>
      <c r="K32" s="64"/>
      <c r="L32" s="65" t="s">
        <v>121</v>
      </c>
    </row>
    <row r="33" spans="2:25" ht="14.25" customHeight="1" x14ac:dyDescent="0.15">
      <c r="B33" s="30">
        <f t="shared" si="1"/>
        <v>23</v>
      </c>
      <c r="C33" s="34"/>
      <c r="D33" s="34"/>
      <c r="E33" s="37"/>
      <c r="F33" s="37" t="s">
        <v>114</v>
      </c>
      <c r="G33" s="37"/>
      <c r="H33" s="37"/>
      <c r="I33" s="37"/>
      <c r="J33" s="37"/>
      <c r="K33" s="64">
        <v>5</v>
      </c>
      <c r="L33" s="65">
        <v>30</v>
      </c>
    </row>
    <row r="34" spans="2:25" ht="14.25" customHeight="1" x14ac:dyDescent="0.15">
      <c r="B34" s="30">
        <f t="shared" si="1"/>
        <v>24</v>
      </c>
      <c r="C34" s="34"/>
      <c r="D34" s="34"/>
      <c r="E34" s="37"/>
      <c r="F34" s="37" t="s">
        <v>282</v>
      </c>
      <c r="G34" s="37"/>
      <c r="H34" s="37"/>
      <c r="I34" s="37"/>
      <c r="J34" s="37"/>
      <c r="K34" s="64"/>
      <c r="L34" s="65">
        <v>20</v>
      </c>
    </row>
    <row r="35" spans="2:25" ht="14.25" customHeight="1" x14ac:dyDescent="0.15">
      <c r="B35" s="30">
        <f t="shared" si="1"/>
        <v>25</v>
      </c>
      <c r="C35" s="34"/>
      <c r="D35" s="34"/>
      <c r="E35" s="37"/>
      <c r="F35" s="37" t="s">
        <v>109</v>
      </c>
      <c r="G35" s="37"/>
      <c r="H35" s="37"/>
      <c r="I35" s="37"/>
      <c r="J35" s="37"/>
      <c r="K35" s="64">
        <v>40</v>
      </c>
      <c r="L35" s="65" t="s">
        <v>121</v>
      </c>
    </row>
    <row r="36" spans="2:25" ht="14.25" customHeight="1" x14ac:dyDescent="0.15">
      <c r="B36" s="30">
        <f t="shared" si="1"/>
        <v>26</v>
      </c>
      <c r="C36" s="34"/>
      <c r="D36" s="34"/>
      <c r="E36" s="37"/>
      <c r="F36" s="37" t="s">
        <v>172</v>
      </c>
      <c r="G36" s="37"/>
      <c r="H36" s="37"/>
      <c r="I36" s="37"/>
      <c r="J36" s="37"/>
      <c r="K36" s="64">
        <v>5</v>
      </c>
      <c r="L36" s="65"/>
      <c r="N36" s="113"/>
      <c r="Y36" s="114"/>
    </row>
    <row r="37" spans="2:25" ht="14.25" customHeight="1" x14ac:dyDescent="0.15">
      <c r="B37" s="30">
        <f t="shared" si="1"/>
        <v>27</v>
      </c>
      <c r="C37" s="34"/>
      <c r="D37" s="34"/>
      <c r="E37" s="37"/>
      <c r="F37" s="37" t="s">
        <v>90</v>
      </c>
      <c r="G37" s="37"/>
      <c r="H37" s="37"/>
      <c r="I37" s="37"/>
      <c r="J37" s="37"/>
      <c r="K37" s="64">
        <v>20</v>
      </c>
      <c r="L37" s="65">
        <v>40</v>
      </c>
    </row>
    <row r="38" spans="2:25" ht="14.25" customHeight="1" x14ac:dyDescent="0.15">
      <c r="B38" s="30">
        <f t="shared" si="1"/>
        <v>28</v>
      </c>
      <c r="C38" s="34"/>
      <c r="D38" s="34"/>
      <c r="E38" s="37"/>
      <c r="F38" s="37" t="s">
        <v>158</v>
      </c>
      <c r="G38" s="37"/>
      <c r="H38" s="37"/>
      <c r="I38" s="37"/>
      <c r="J38" s="37"/>
      <c r="K38" s="64" t="s">
        <v>121</v>
      </c>
      <c r="L38" s="65"/>
    </row>
    <row r="39" spans="2:25" ht="14.25" customHeight="1" x14ac:dyDescent="0.15">
      <c r="B39" s="30">
        <f t="shared" si="1"/>
        <v>29</v>
      </c>
      <c r="C39" s="34"/>
      <c r="D39" s="34"/>
      <c r="E39" s="37"/>
      <c r="F39" s="37" t="s">
        <v>162</v>
      </c>
      <c r="G39" s="37"/>
      <c r="H39" s="37"/>
      <c r="I39" s="37"/>
      <c r="J39" s="37"/>
      <c r="K39" s="64">
        <v>40</v>
      </c>
      <c r="L39" s="65"/>
    </row>
    <row r="40" spans="2:25" ht="14.25" customHeight="1" x14ac:dyDescent="0.15">
      <c r="B40" s="30">
        <f t="shared" si="1"/>
        <v>30</v>
      </c>
      <c r="C40" s="34"/>
      <c r="D40" s="34"/>
      <c r="E40" s="37"/>
      <c r="F40" s="37" t="s">
        <v>110</v>
      </c>
      <c r="G40" s="37"/>
      <c r="H40" s="37"/>
      <c r="I40" s="37"/>
      <c r="J40" s="37"/>
      <c r="K40" s="64">
        <v>60</v>
      </c>
      <c r="L40" s="65">
        <v>20</v>
      </c>
    </row>
    <row r="41" spans="2:25" ht="14.25" customHeight="1" x14ac:dyDescent="0.15">
      <c r="B41" s="30">
        <f t="shared" si="1"/>
        <v>31</v>
      </c>
      <c r="C41" s="34"/>
      <c r="D41" s="34"/>
      <c r="E41" s="37"/>
      <c r="F41" s="37" t="s">
        <v>111</v>
      </c>
      <c r="G41" s="37"/>
      <c r="H41" s="37"/>
      <c r="I41" s="37"/>
      <c r="J41" s="37"/>
      <c r="K41" s="64"/>
      <c r="L41" s="65" t="s">
        <v>121</v>
      </c>
    </row>
    <row r="42" spans="2:25" ht="14.25" customHeight="1" x14ac:dyDescent="0.15">
      <c r="B42" s="30">
        <f t="shared" si="1"/>
        <v>32</v>
      </c>
      <c r="C42" s="34"/>
      <c r="D42" s="34"/>
      <c r="E42" s="37"/>
      <c r="F42" s="37" t="s">
        <v>116</v>
      </c>
      <c r="G42" s="37"/>
      <c r="H42" s="37"/>
      <c r="I42" s="37"/>
      <c r="J42" s="37"/>
      <c r="K42" s="64"/>
      <c r="L42" s="65" t="s">
        <v>121</v>
      </c>
    </row>
    <row r="43" spans="2:25" ht="14.25" customHeight="1" x14ac:dyDescent="0.15">
      <c r="B43" s="30">
        <f t="shared" si="1"/>
        <v>33</v>
      </c>
      <c r="C43" s="34"/>
      <c r="D43" s="34"/>
      <c r="E43" s="37"/>
      <c r="F43" s="37" t="s">
        <v>30</v>
      </c>
      <c r="G43" s="37"/>
      <c r="H43" s="37"/>
      <c r="I43" s="37"/>
      <c r="J43" s="37"/>
      <c r="K43" s="64">
        <v>20</v>
      </c>
      <c r="L43" s="65"/>
    </row>
    <row r="44" spans="2:25" ht="14.25" customHeight="1" x14ac:dyDescent="0.15">
      <c r="B44" s="30">
        <f t="shared" si="1"/>
        <v>34</v>
      </c>
      <c r="C44" s="34"/>
      <c r="D44" s="34"/>
      <c r="E44" s="37"/>
      <c r="F44" s="37" t="s">
        <v>31</v>
      </c>
      <c r="G44" s="37"/>
      <c r="H44" s="37"/>
      <c r="I44" s="37"/>
      <c r="J44" s="37"/>
      <c r="K44" s="64">
        <v>110</v>
      </c>
      <c r="L44" s="65">
        <v>50</v>
      </c>
    </row>
    <row r="45" spans="2:25" ht="14.25" customHeight="1" x14ac:dyDescent="0.15">
      <c r="B45" s="30">
        <f t="shared" si="1"/>
        <v>35</v>
      </c>
      <c r="C45" s="32" t="s">
        <v>32</v>
      </c>
      <c r="D45" s="32" t="s">
        <v>85</v>
      </c>
      <c r="E45" s="37"/>
      <c r="F45" s="37" t="s">
        <v>84</v>
      </c>
      <c r="G45" s="37"/>
      <c r="H45" s="37"/>
      <c r="I45" s="37"/>
      <c r="J45" s="37"/>
      <c r="K45" s="64" t="s">
        <v>121</v>
      </c>
      <c r="L45" s="65"/>
    </row>
    <row r="46" spans="2:25" ht="14.25" customHeight="1" x14ac:dyDescent="0.15">
      <c r="B46" s="30">
        <f t="shared" si="1"/>
        <v>36</v>
      </c>
      <c r="C46" s="34"/>
      <c r="D46" s="35"/>
      <c r="E46" s="37"/>
      <c r="F46" s="37" t="s">
        <v>34</v>
      </c>
      <c r="G46" s="37"/>
      <c r="H46" s="37"/>
      <c r="I46" s="37"/>
      <c r="J46" s="37"/>
      <c r="K46" s="64" t="s">
        <v>121</v>
      </c>
      <c r="L46" s="65">
        <v>20</v>
      </c>
    </row>
    <row r="47" spans="2:25" ht="14.25" customHeight="1" x14ac:dyDescent="0.15">
      <c r="B47" s="30">
        <f t="shared" si="1"/>
        <v>37</v>
      </c>
      <c r="C47" s="35"/>
      <c r="D47" s="39" t="s">
        <v>35</v>
      </c>
      <c r="E47" s="37"/>
      <c r="F47" s="37" t="s">
        <v>36</v>
      </c>
      <c r="G47" s="37"/>
      <c r="H47" s="37"/>
      <c r="I47" s="37"/>
      <c r="J47" s="37"/>
      <c r="K47" s="64"/>
      <c r="L47" s="65" t="s">
        <v>121</v>
      </c>
    </row>
    <row r="48" spans="2:25" ht="14.25" customHeight="1" x14ac:dyDescent="0.15">
      <c r="B48" s="30">
        <f t="shared" si="1"/>
        <v>38</v>
      </c>
      <c r="C48" s="121" t="s">
        <v>38</v>
      </c>
      <c r="D48" s="122"/>
      <c r="E48" s="37"/>
      <c r="F48" s="37" t="s">
        <v>39</v>
      </c>
      <c r="G48" s="37"/>
      <c r="H48" s="37"/>
      <c r="I48" s="37"/>
      <c r="J48" s="37"/>
      <c r="K48" s="64">
        <v>225</v>
      </c>
      <c r="L48" s="65">
        <v>150</v>
      </c>
    </row>
    <row r="49" spans="2:19" ht="14.25" customHeight="1" x14ac:dyDescent="0.15">
      <c r="B49" s="30">
        <f t="shared" si="1"/>
        <v>39</v>
      </c>
      <c r="C49" s="33"/>
      <c r="D49" s="36"/>
      <c r="E49" s="37"/>
      <c r="F49" s="37" t="s">
        <v>40</v>
      </c>
      <c r="G49" s="37"/>
      <c r="H49" s="37"/>
      <c r="I49" s="37"/>
      <c r="J49" s="37"/>
      <c r="K49" s="64">
        <v>50</v>
      </c>
      <c r="L49" s="65">
        <v>25</v>
      </c>
    </row>
    <row r="50" spans="2:19" ht="14.25" customHeight="1" thickBot="1" x14ac:dyDescent="0.2">
      <c r="B50" s="30">
        <f t="shared" si="1"/>
        <v>40</v>
      </c>
      <c r="C50" s="33"/>
      <c r="D50" s="36"/>
      <c r="E50" s="37"/>
      <c r="F50" s="37" t="s">
        <v>74</v>
      </c>
      <c r="G50" s="37"/>
      <c r="H50" s="37"/>
      <c r="I50" s="37"/>
      <c r="J50" s="37"/>
      <c r="K50" s="64">
        <v>150</v>
      </c>
      <c r="L50" s="69">
        <v>100</v>
      </c>
    </row>
    <row r="51" spans="2:19" ht="13.9" customHeight="1" x14ac:dyDescent="0.15">
      <c r="B51" s="66"/>
      <c r="C51" s="67"/>
      <c r="D51" s="67"/>
      <c r="E51" s="68"/>
      <c r="F51" s="68"/>
      <c r="G51" s="68"/>
      <c r="H51" s="68"/>
      <c r="I51" s="68"/>
      <c r="J51" s="68"/>
      <c r="K51" s="68"/>
      <c r="L51" s="68"/>
    </row>
    <row r="52" spans="2:19" ht="18" customHeight="1" x14ac:dyDescent="0.15">
      <c r="R52">
        <f>COUNTA(K11:K50)</f>
        <v>32</v>
      </c>
      <c r="S52">
        <f>COUNTA(L11:L50)</f>
        <v>31</v>
      </c>
    </row>
    <row r="53" spans="2:19" ht="18" customHeight="1" x14ac:dyDescent="0.15">
      <c r="B53" s="18"/>
      <c r="R53">
        <f>SUM(R11:R14,K15:K50)</f>
        <v>25335</v>
      </c>
      <c r="S53">
        <f>SUM(S11:S14,L15:L50)</f>
        <v>46855</v>
      </c>
    </row>
    <row r="54" spans="2:19" ht="9" customHeight="1" thickBot="1" x14ac:dyDescent="0.2"/>
    <row r="55" spans="2:19" ht="18" customHeight="1" x14ac:dyDescent="0.15">
      <c r="B55" s="1"/>
      <c r="C55" s="2"/>
      <c r="D55" s="118" t="s">
        <v>1</v>
      </c>
      <c r="E55" s="118"/>
      <c r="F55" s="118"/>
      <c r="G55" s="118"/>
      <c r="H55" s="2"/>
      <c r="I55" s="2"/>
      <c r="J55" s="3"/>
      <c r="K55" s="71" t="s">
        <v>57</v>
      </c>
      <c r="L55" s="88" t="s">
        <v>58</v>
      </c>
    </row>
    <row r="56" spans="2:19" ht="18" customHeight="1" thickBot="1" x14ac:dyDescent="0.2">
      <c r="B56" s="6"/>
      <c r="C56" s="7"/>
      <c r="D56" s="117" t="s">
        <v>2</v>
      </c>
      <c r="E56" s="117"/>
      <c r="F56" s="117"/>
      <c r="G56" s="117"/>
      <c r="H56" s="7"/>
      <c r="I56" s="7"/>
      <c r="J56" s="8"/>
      <c r="K56" s="75" t="str">
        <f>K5</f>
        <v>2024.1.23</v>
      </c>
      <c r="L56" s="92" t="str">
        <f>K56</f>
        <v>2024.1.23</v>
      </c>
    </row>
    <row r="57" spans="2:19" ht="19.899999999999999" customHeight="1" thickTop="1" x14ac:dyDescent="0.15">
      <c r="B57" s="123" t="s">
        <v>79</v>
      </c>
      <c r="C57" s="124"/>
      <c r="D57" s="124"/>
      <c r="E57" s="124"/>
      <c r="F57" s="124"/>
      <c r="G57" s="124"/>
      <c r="H57" s="124"/>
      <c r="I57" s="124"/>
      <c r="J57" s="29"/>
      <c r="K57" s="76">
        <f>SUM(K58:K66)</f>
        <v>25335</v>
      </c>
      <c r="L57" s="93">
        <f>SUM(L58:L66)</f>
        <v>46855</v>
      </c>
    </row>
    <row r="58" spans="2:19" ht="13.9" customHeight="1" x14ac:dyDescent="0.15">
      <c r="B58" s="125" t="s">
        <v>42</v>
      </c>
      <c r="C58" s="126"/>
      <c r="D58" s="127"/>
      <c r="E58" s="41"/>
      <c r="F58" s="15"/>
      <c r="G58" s="116" t="s">
        <v>13</v>
      </c>
      <c r="H58" s="116"/>
      <c r="I58" s="15"/>
      <c r="J58" s="16"/>
      <c r="K58" s="38">
        <f>SUM(R$11:R$14)</f>
        <v>35</v>
      </c>
      <c r="L58" s="94">
        <f>SUM(S$11:S$14)</f>
        <v>60</v>
      </c>
    </row>
    <row r="59" spans="2:19" ht="13.9" customHeight="1" x14ac:dyDescent="0.15">
      <c r="B59" s="17"/>
      <c r="C59" s="18"/>
      <c r="D59" s="19"/>
      <c r="E59" s="20"/>
      <c r="F59" s="37"/>
      <c r="G59" s="116" t="s">
        <v>67</v>
      </c>
      <c r="H59" s="116"/>
      <c r="I59" s="110"/>
      <c r="J59" s="42"/>
      <c r="K59" s="38">
        <f>SUM(K$15)</f>
        <v>80</v>
      </c>
      <c r="L59" s="94">
        <f>SUM(L$15)</f>
        <v>180</v>
      </c>
    </row>
    <row r="60" spans="2:19" ht="13.9" customHeight="1" x14ac:dyDescent="0.15">
      <c r="B60" s="17"/>
      <c r="C60" s="18"/>
      <c r="D60" s="19"/>
      <c r="E60" s="20"/>
      <c r="F60" s="37"/>
      <c r="G60" s="116" t="s">
        <v>26</v>
      </c>
      <c r="H60" s="116"/>
      <c r="I60" s="15"/>
      <c r="J60" s="16"/>
      <c r="K60" s="38">
        <f>SUM(K$16:K$16)</f>
        <v>0</v>
      </c>
      <c r="L60" s="94">
        <f>SUM(L$16:L$16)</f>
        <v>5</v>
      </c>
    </row>
    <row r="61" spans="2:19" ht="13.9" customHeight="1" x14ac:dyDescent="0.15">
      <c r="B61" s="17"/>
      <c r="C61" s="18"/>
      <c r="D61" s="19"/>
      <c r="E61" s="20"/>
      <c r="F61" s="37"/>
      <c r="G61" s="116" t="s">
        <v>16</v>
      </c>
      <c r="H61" s="116"/>
      <c r="I61" s="15"/>
      <c r="J61" s="16"/>
      <c r="K61" s="38">
        <f>SUM(K$17:K$17)</f>
        <v>10</v>
      </c>
      <c r="L61" s="94">
        <f>SUM(L$17:L$17)</f>
        <v>0</v>
      </c>
    </row>
    <row r="62" spans="2:19" ht="13.9" customHeight="1" x14ac:dyDescent="0.15">
      <c r="B62" s="17"/>
      <c r="C62" s="18"/>
      <c r="D62" s="19"/>
      <c r="E62" s="20"/>
      <c r="F62" s="37"/>
      <c r="G62" s="116" t="s">
        <v>17</v>
      </c>
      <c r="H62" s="116"/>
      <c r="I62" s="15"/>
      <c r="J62" s="16"/>
      <c r="K62" s="38">
        <f>SUM(K$18:K$31)</f>
        <v>24485</v>
      </c>
      <c r="L62" s="94">
        <f>SUM(L$18:L$31)</f>
        <v>46155</v>
      </c>
    </row>
    <row r="63" spans="2:19" ht="13.9" customHeight="1" x14ac:dyDescent="0.15">
      <c r="B63" s="17"/>
      <c r="C63" s="18"/>
      <c r="D63" s="19"/>
      <c r="E63" s="20"/>
      <c r="F63" s="37"/>
      <c r="G63" s="116" t="s">
        <v>65</v>
      </c>
      <c r="H63" s="116"/>
      <c r="I63" s="15"/>
      <c r="J63" s="16"/>
      <c r="K63" s="38">
        <v>0</v>
      </c>
      <c r="L63" s="94">
        <v>0</v>
      </c>
    </row>
    <row r="64" spans="2:19" ht="13.9" customHeight="1" x14ac:dyDescent="0.15">
      <c r="B64" s="17"/>
      <c r="C64" s="18"/>
      <c r="D64" s="19"/>
      <c r="E64" s="20"/>
      <c r="F64" s="37"/>
      <c r="G64" s="116" t="s">
        <v>27</v>
      </c>
      <c r="H64" s="116"/>
      <c r="I64" s="15"/>
      <c r="J64" s="16"/>
      <c r="K64" s="38">
        <f>SUM(K$32:K$44)</f>
        <v>300</v>
      </c>
      <c r="L64" s="94">
        <f>SUM(L$32:L$44)</f>
        <v>160</v>
      </c>
    </row>
    <row r="65" spans="2:19" ht="13.9" customHeight="1" x14ac:dyDescent="0.15">
      <c r="B65" s="17"/>
      <c r="C65" s="18"/>
      <c r="D65" s="19"/>
      <c r="E65" s="20"/>
      <c r="F65" s="37"/>
      <c r="G65" s="116" t="s">
        <v>73</v>
      </c>
      <c r="H65" s="116"/>
      <c r="I65" s="15"/>
      <c r="J65" s="16"/>
      <c r="K65" s="38">
        <f>SUM(K$48:K$49)</f>
        <v>275</v>
      </c>
      <c r="L65" s="94">
        <f>SUM(L$48:L$49)</f>
        <v>175</v>
      </c>
      <c r="R65">
        <f>COUNTA(K$11:K$50)</f>
        <v>32</v>
      </c>
      <c r="S65">
        <f>COUNTA(L$11:L$50)</f>
        <v>31</v>
      </c>
    </row>
    <row r="66" spans="2:19" ht="13.9" customHeight="1" thickBot="1" x14ac:dyDescent="0.2">
      <c r="B66" s="21"/>
      <c r="C66" s="22"/>
      <c r="D66" s="23"/>
      <c r="E66" s="43"/>
      <c r="F66" s="10"/>
      <c r="G66" s="117" t="s">
        <v>41</v>
      </c>
      <c r="H66" s="117"/>
      <c r="I66" s="44"/>
      <c r="J66" s="45"/>
      <c r="K66" s="40">
        <f>SUM(K$45:K$47,K$50)</f>
        <v>150</v>
      </c>
      <c r="L66" s="95">
        <f>SUM(L$45:L$47,L$50)</f>
        <v>120</v>
      </c>
      <c r="R66">
        <f>SUM(R$11:R$14,K$15:K$50)</f>
        <v>25335</v>
      </c>
      <c r="S66">
        <f>SUM(S$11:S$14,L$15:L$50)</f>
        <v>46855</v>
      </c>
    </row>
    <row r="67" spans="2:19" ht="18" customHeight="1" thickTop="1" x14ac:dyDescent="0.15">
      <c r="B67" s="128" t="s">
        <v>43</v>
      </c>
      <c r="C67" s="129"/>
      <c r="D67" s="130"/>
      <c r="E67" s="51"/>
      <c r="F67" s="111"/>
      <c r="G67" s="131" t="s">
        <v>44</v>
      </c>
      <c r="H67" s="131"/>
      <c r="I67" s="111"/>
      <c r="J67" s="112"/>
      <c r="K67" s="77" t="s">
        <v>45</v>
      </c>
      <c r="L67" s="82"/>
    </row>
    <row r="68" spans="2:19" ht="18" customHeight="1" x14ac:dyDescent="0.15">
      <c r="B68" s="48"/>
      <c r="C68" s="49"/>
      <c r="D68" s="49"/>
      <c r="E68" s="46"/>
      <c r="F68" s="47"/>
      <c r="G68" s="31"/>
      <c r="H68" s="31"/>
      <c r="I68" s="47"/>
      <c r="J68" s="50"/>
      <c r="K68" s="78" t="s">
        <v>46</v>
      </c>
      <c r="L68" s="83"/>
    </row>
    <row r="69" spans="2:19" ht="18" customHeight="1" x14ac:dyDescent="0.15">
      <c r="B69" s="17"/>
      <c r="C69" s="18"/>
      <c r="D69" s="18"/>
      <c r="E69" s="52"/>
      <c r="F69" s="7"/>
      <c r="G69" s="132" t="s">
        <v>47</v>
      </c>
      <c r="H69" s="132"/>
      <c r="I69" s="108"/>
      <c r="J69" s="109"/>
      <c r="K69" s="79" t="s">
        <v>48</v>
      </c>
      <c r="L69" s="84"/>
    </row>
    <row r="70" spans="2:19" ht="18" customHeight="1" x14ac:dyDescent="0.15">
      <c r="B70" s="17"/>
      <c r="C70" s="18"/>
      <c r="D70" s="18"/>
      <c r="E70" s="53"/>
      <c r="F70" s="18"/>
      <c r="G70" s="54"/>
      <c r="H70" s="54"/>
      <c r="I70" s="49"/>
      <c r="J70" s="55"/>
      <c r="K70" s="80" t="s">
        <v>71</v>
      </c>
      <c r="L70" s="85"/>
    </row>
    <row r="71" spans="2:19" ht="18" customHeight="1" x14ac:dyDescent="0.15">
      <c r="B71" s="17"/>
      <c r="C71" s="18"/>
      <c r="D71" s="18"/>
      <c r="E71" s="53"/>
      <c r="F71" s="18"/>
      <c r="G71" s="54"/>
      <c r="H71" s="54"/>
      <c r="I71" s="49"/>
      <c r="J71" s="55"/>
      <c r="K71" s="80" t="s">
        <v>72</v>
      </c>
      <c r="L71" s="85"/>
    </row>
    <row r="72" spans="2:19" ht="18" customHeight="1" x14ac:dyDescent="0.15">
      <c r="B72" s="17"/>
      <c r="C72" s="18"/>
      <c r="D72" s="18"/>
      <c r="E72" s="52"/>
      <c r="F72" s="7"/>
      <c r="G72" s="132" t="s">
        <v>49</v>
      </c>
      <c r="H72" s="132"/>
      <c r="I72" s="108"/>
      <c r="J72" s="109"/>
      <c r="K72" s="79" t="s">
        <v>75</v>
      </c>
      <c r="L72" s="84"/>
    </row>
    <row r="73" spans="2:19" ht="18" customHeight="1" x14ac:dyDescent="0.15">
      <c r="B73" s="17"/>
      <c r="C73" s="18"/>
      <c r="D73" s="18"/>
      <c r="E73" s="53"/>
      <c r="F73" s="18"/>
      <c r="G73" s="54"/>
      <c r="H73" s="54"/>
      <c r="I73" s="49"/>
      <c r="J73" s="55"/>
      <c r="K73" s="80" t="s">
        <v>76</v>
      </c>
      <c r="L73" s="85"/>
    </row>
    <row r="74" spans="2:19" ht="18" customHeight="1" x14ac:dyDescent="0.15">
      <c r="B74" s="17"/>
      <c r="C74" s="18"/>
      <c r="D74" s="18"/>
      <c r="E74" s="53"/>
      <c r="F74" s="18"/>
      <c r="G74" s="54"/>
      <c r="H74" s="54"/>
      <c r="I74" s="49"/>
      <c r="J74" s="55"/>
      <c r="K74" s="80" t="s">
        <v>77</v>
      </c>
      <c r="L74" s="85"/>
    </row>
    <row r="75" spans="2:19" ht="18" customHeight="1" x14ac:dyDescent="0.15">
      <c r="B75" s="17"/>
      <c r="C75" s="18"/>
      <c r="D75" s="18"/>
      <c r="E75" s="12"/>
      <c r="F75" s="13"/>
      <c r="G75" s="31"/>
      <c r="H75" s="31"/>
      <c r="I75" s="47"/>
      <c r="J75" s="50"/>
      <c r="K75" s="80" t="s">
        <v>78</v>
      </c>
      <c r="L75" s="83"/>
    </row>
    <row r="76" spans="2:19" ht="18" customHeight="1" x14ac:dyDescent="0.15">
      <c r="B76" s="24"/>
      <c r="C76" s="13"/>
      <c r="D76" s="13"/>
      <c r="E76" s="20"/>
      <c r="F76" s="37"/>
      <c r="G76" s="116" t="s">
        <v>50</v>
      </c>
      <c r="H76" s="116"/>
      <c r="I76" s="15"/>
      <c r="J76" s="16"/>
      <c r="K76" s="70" t="s">
        <v>129</v>
      </c>
      <c r="L76" s="86"/>
    </row>
    <row r="77" spans="2:19" ht="18" customHeight="1" x14ac:dyDescent="0.15">
      <c r="B77" s="125" t="s">
        <v>51</v>
      </c>
      <c r="C77" s="126"/>
      <c r="D77" s="126"/>
      <c r="E77" s="7"/>
      <c r="F77" s="7"/>
      <c r="G77" s="7"/>
      <c r="H77" s="7"/>
      <c r="I77" s="7"/>
      <c r="J77" s="7"/>
      <c r="K77" s="7"/>
      <c r="L77" s="96"/>
    </row>
    <row r="78" spans="2:19" ht="14.1" customHeight="1" x14ac:dyDescent="0.15">
      <c r="B78" s="56"/>
      <c r="C78" s="57" t="s">
        <v>52</v>
      </c>
      <c r="D78" s="58"/>
      <c r="E78" s="57"/>
      <c r="F78" s="57"/>
      <c r="G78" s="57"/>
      <c r="H78" s="57"/>
      <c r="I78" s="57"/>
      <c r="J78" s="57"/>
      <c r="K78" s="57"/>
      <c r="L78" s="87"/>
    </row>
    <row r="79" spans="2:19" ht="14.1" customHeight="1" x14ac:dyDescent="0.15">
      <c r="B79" s="56"/>
      <c r="C79" s="57" t="s">
        <v>53</v>
      </c>
      <c r="D79" s="58"/>
      <c r="E79" s="57"/>
      <c r="F79" s="57"/>
      <c r="G79" s="57"/>
      <c r="H79" s="57"/>
      <c r="I79" s="57"/>
      <c r="J79" s="57"/>
      <c r="K79" s="57"/>
      <c r="L79" s="87"/>
    </row>
    <row r="80" spans="2:19" ht="14.1" customHeight="1" x14ac:dyDescent="0.15">
      <c r="B80" s="56"/>
      <c r="C80" s="57" t="s">
        <v>54</v>
      </c>
      <c r="D80" s="58"/>
      <c r="E80" s="57"/>
      <c r="F80" s="57"/>
      <c r="G80" s="57"/>
      <c r="H80" s="57"/>
      <c r="I80" s="57"/>
      <c r="J80" s="57"/>
      <c r="K80" s="57"/>
      <c r="L80" s="87"/>
    </row>
    <row r="81" spans="2:14" ht="14.1" customHeight="1" x14ac:dyDescent="0.15">
      <c r="B81" s="56"/>
      <c r="C81" s="57" t="s">
        <v>99</v>
      </c>
      <c r="D81" s="58"/>
      <c r="E81" s="57"/>
      <c r="F81" s="57"/>
      <c r="G81" s="57"/>
      <c r="H81" s="57"/>
      <c r="I81" s="57"/>
      <c r="J81" s="57"/>
      <c r="K81" s="57"/>
      <c r="L81" s="87"/>
    </row>
    <row r="82" spans="2:14" ht="14.1" customHeight="1" x14ac:dyDescent="0.15">
      <c r="B82" s="56"/>
      <c r="C82" s="57" t="s">
        <v>97</v>
      </c>
      <c r="D82" s="58"/>
      <c r="E82" s="57"/>
      <c r="F82" s="57"/>
      <c r="G82" s="57"/>
      <c r="H82" s="57"/>
      <c r="I82" s="57"/>
      <c r="J82" s="57"/>
      <c r="K82" s="57"/>
      <c r="L82" s="87"/>
    </row>
    <row r="83" spans="2:14" ht="14.1" customHeight="1" x14ac:dyDescent="0.15">
      <c r="B83" s="59"/>
      <c r="C83" s="57" t="s">
        <v>100</v>
      </c>
      <c r="D83" s="57"/>
      <c r="E83" s="57"/>
      <c r="F83" s="57"/>
      <c r="G83" s="57"/>
      <c r="H83" s="57"/>
      <c r="I83" s="57"/>
      <c r="J83" s="57"/>
      <c r="K83" s="57"/>
      <c r="L83" s="87"/>
    </row>
    <row r="84" spans="2:14" ht="14.1" customHeight="1" x14ac:dyDescent="0.15">
      <c r="B84" s="59"/>
      <c r="C84" s="57" t="s">
        <v>101</v>
      </c>
      <c r="D84" s="57"/>
      <c r="E84" s="57"/>
      <c r="F84" s="57"/>
      <c r="G84" s="57"/>
      <c r="H84" s="57"/>
      <c r="I84" s="57"/>
      <c r="J84" s="57"/>
      <c r="K84" s="57"/>
      <c r="L84" s="87"/>
    </row>
    <row r="85" spans="2:14" ht="14.1" customHeight="1" x14ac:dyDescent="0.15">
      <c r="B85" s="59"/>
      <c r="C85" s="57" t="s">
        <v>86</v>
      </c>
      <c r="D85" s="57"/>
      <c r="E85" s="57"/>
      <c r="F85" s="57"/>
      <c r="G85" s="57"/>
      <c r="H85" s="57"/>
      <c r="I85" s="57"/>
      <c r="J85" s="57"/>
      <c r="K85" s="57"/>
      <c r="L85" s="87"/>
    </row>
    <row r="86" spans="2:14" ht="14.1" customHeight="1" x14ac:dyDescent="0.15">
      <c r="B86" s="59"/>
      <c r="C86" s="57" t="s">
        <v>87</v>
      </c>
      <c r="D86" s="57"/>
      <c r="E86" s="57"/>
      <c r="F86" s="57"/>
      <c r="G86" s="57"/>
      <c r="H86" s="57"/>
      <c r="I86" s="57"/>
      <c r="J86" s="57"/>
      <c r="K86" s="57"/>
      <c r="L86" s="87"/>
    </row>
    <row r="87" spans="2:14" ht="14.1" customHeight="1" x14ac:dyDescent="0.15">
      <c r="B87" s="59"/>
      <c r="C87" s="57" t="s">
        <v>94</v>
      </c>
      <c r="D87" s="57"/>
      <c r="E87" s="57"/>
      <c r="F87" s="57"/>
      <c r="G87" s="57"/>
      <c r="H87" s="57"/>
      <c r="I87" s="57"/>
      <c r="J87" s="57"/>
      <c r="K87" s="57"/>
      <c r="L87" s="87"/>
    </row>
    <row r="88" spans="2:14" ht="14.1" customHeight="1" x14ac:dyDescent="0.15">
      <c r="B88" s="59"/>
      <c r="C88" s="57" t="s">
        <v>102</v>
      </c>
      <c r="D88" s="57"/>
      <c r="E88" s="57"/>
      <c r="F88" s="57"/>
      <c r="G88" s="57"/>
      <c r="H88" s="57"/>
      <c r="I88" s="57"/>
      <c r="J88" s="57"/>
      <c r="K88" s="57"/>
      <c r="L88" s="87"/>
    </row>
    <row r="89" spans="2:14" ht="14.1" customHeight="1" x14ac:dyDescent="0.15">
      <c r="B89" s="59"/>
      <c r="C89" s="57" t="s">
        <v>103</v>
      </c>
      <c r="D89" s="57"/>
      <c r="E89" s="57"/>
      <c r="F89" s="57"/>
      <c r="G89" s="57"/>
      <c r="H89" s="57"/>
      <c r="I89" s="57"/>
      <c r="J89" s="57"/>
      <c r="K89" s="57"/>
      <c r="L89" s="87"/>
    </row>
    <row r="90" spans="2:14" ht="14.1" customHeight="1" x14ac:dyDescent="0.15">
      <c r="B90" s="59"/>
      <c r="C90" s="57" t="s">
        <v>104</v>
      </c>
      <c r="D90" s="57"/>
      <c r="E90" s="57"/>
      <c r="F90" s="57"/>
      <c r="G90" s="57"/>
      <c r="H90" s="57"/>
      <c r="I90" s="57"/>
      <c r="J90" s="57"/>
      <c r="K90" s="57"/>
      <c r="L90" s="87"/>
    </row>
    <row r="91" spans="2:14" ht="18" customHeight="1" x14ac:dyDescent="0.15">
      <c r="B91" s="59"/>
      <c r="C91" s="57" t="s">
        <v>88</v>
      </c>
      <c r="D91" s="57"/>
      <c r="E91" s="57"/>
      <c r="F91" s="57"/>
      <c r="G91" s="57"/>
      <c r="H91" s="57"/>
      <c r="I91" s="57"/>
      <c r="J91" s="57"/>
      <c r="K91" s="57"/>
      <c r="L91" s="57"/>
      <c r="M91" s="97"/>
    </row>
    <row r="92" spans="2:14" x14ac:dyDescent="0.15">
      <c r="B92" s="59"/>
      <c r="C92" s="57" t="s">
        <v>95</v>
      </c>
      <c r="D92" s="57"/>
      <c r="E92" s="57"/>
      <c r="F92" s="57"/>
      <c r="G92" s="57"/>
      <c r="H92" s="57"/>
      <c r="I92" s="57"/>
      <c r="J92" s="57"/>
      <c r="K92" s="57"/>
      <c r="L92" s="57"/>
      <c r="M92" s="97"/>
    </row>
    <row r="93" spans="2:14" x14ac:dyDescent="0.15">
      <c r="B93" s="59"/>
      <c r="C93" s="57" t="s">
        <v>96</v>
      </c>
      <c r="D93" s="57"/>
      <c r="E93" s="57"/>
      <c r="F93" s="57"/>
      <c r="G93" s="57"/>
      <c r="H93" s="57"/>
      <c r="I93" s="57"/>
      <c r="J93" s="57"/>
      <c r="K93" s="57"/>
      <c r="L93" s="57"/>
      <c r="M93" s="97"/>
    </row>
    <row r="94" spans="2:14" x14ac:dyDescent="0.15">
      <c r="B94" s="59"/>
      <c r="C94" s="57" t="s">
        <v>105</v>
      </c>
      <c r="D94" s="57"/>
      <c r="E94" s="57"/>
      <c r="F94" s="57"/>
      <c r="G94" s="57"/>
      <c r="H94" s="57"/>
      <c r="I94" s="57"/>
      <c r="J94" s="57"/>
      <c r="K94" s="57"/>
      <c r="L94" s="57"/>
      <c r="M94" s="97"/>
    </row>
    <row r="95" spans="2:14" ht="14.1" customHeight="1" x14ac:dyDescent="0.15">
      <c r="B95" s="59"/>
      <c r="C95" s="57" t="s">
        <v>98</v>
      </c>
      <c r="D95" s="57"/>
      <c r="E95" s="57"/>
      <c r="F95" s="57"/>
      <c r="G95" s="57"/>
      <c r="H95" s="57"/>
      <c r="I95" s="57"/>
      <c r="J95" s="57"/>
      <c r="K95" s="57"/>
      <c r="L95" s="57"/>
      <c r="M95" s="59"/>
      <c r="N95" s="102"/>
    </row>
    <row r="96" spans="2:14" ht="14.1" customHeight="1" x14ac:dyDescent="0.15">
      <c r="B96" s="59"/>
      <c r="C96" s="57" t="s">
        <v>119</v>
      </c>
      <c r="D96" s="57"/>
      <c r="E96" s="57"/>
      <c r="F96" s="57"/>
      <c r="G96" s="57"/>
      <c r="H96" s="57"/>
      <c r="I96" s="57"/>
      <c r="J96" s="57"/>
      <c r="K96" s="57"/>
      <c r="L96" s="57"/>
      <c r="M96" s="59"/>
      <c r="N96" s="57"/>
    </row>
    <row r="97" spans="2:14" x14ac:dyDescent="0.15">
      <c r="B97" s="59"/>
      <c r="C97" s="57" t="s">
        <v>106</v>
      </c>
      <c r="D97" s="57"/>
      <c r="E97" s="57"/>
      <c r="F97" s="57"/>
      <c r="G97" s="57"/>
      <c r="H97" s="57"/>
      <c r="I97" s="57"/>
      <c r="J97" s="57"/>
      <c r="K97" s="57"/>
      <c r="L97" s="57"/>
      <c r="M97" s="97"/>
    </row>
    <row r="98" spans="2:14" x14ac:dyDescent="0.15">
      <c r="B98" s="59"/>
      <c r="C98" s="57" t="s">
        <v>69</v>
      </c>
      <c r="D98" s="57"/>
      <c r="E98" s="57"/>
      <c r="F98" s="57"/>
      <c r="G98" s="57"/>
      <c r="H98" s="57"/>
      <c r="I98" s="57"/>
      <c r="J98" s="57"/>
      <c r="K98" s="57"/>
      <c r="L98" s="57"/>
      <c r="M98" s="97"/>
    </row>
    <row r="99" spans="2:14" x14ac:dyDescent="0.15">
      <c r="B99" s="97"/>
      <c r="C99" s="57" t="s">
        <v>55</v>
      </c>
      <c r="M99" s="97"/>
    </row>
    <row r="100" spans="2:14" x14ac:dyDescent="0.15">
      <c r="B100" s="97"/>
      <c r="C100" s="57" t="s">
        <v>107</v>
      </c>
      <c r="M100" s="97"/>
      <c r="N100" s="98"/>
    </row>
    <row r="101" spans="2:14" x14ac:dyDescent="0.15">
      <c r="B101" s="97"/>
      <c r="C101" s="57" t="s">
        <v>115</v>
      </c>
      <c r="M101" s="97"/>
    </row>
    <row r="102" spans="2:14" ht="14.25" thickBot="1" x14ac:dyDescent="0.2">
      <c r="B102" s="99"/>
      <c r="C102" s="81" t="s">
        <v>108</v>
      </c>
      <c r="D102" s="100"/>
      <c r="E102" s="100"/>
      <c r="F102" s="100"/>
      <c r="G102" s="100"/>
      <c r="H102" s="100"/>
      <c r="I102" s="100"/>
      <c r="J102" s="100"/>
      <c r="K102" s="100"/>
      <c r="L102" s="101"/>
    </row>
  </sheetData>
  <mergeCells count="27">
    <mergeCell ref="D4:G4"/>
    <mergeCell ref="D5:G5"/>
    <mergeCell ref="D6:G6"/>
    <mergeCell ref="D7:F7"/>
    <mergeCell ref="D8:F8"/>
    <mergeCell ref="B58:D58"/>
    <mergeCell ref="G58:H58"/>
    <mergeCell ref="G59:H59"/>
    <mergeCell ref="G60:H60"/>
    <mergeCell ref="D9:F9"/>
    <mergeCell ref="G10:H10"/>
    <mergeCell ref="C48:D48"/>
    <mergeCell ref="D55:G55"/>
    <mergeCell ref="D56:G56"/>
    <mergeCell ref="B57:I57"/>
    <mergeCell ref="B77:D77"/>
    <mergeCell ref="G65:H65"/>
    <mergeCell ref="G66:H66"/>
    <mergeCell ref="B67:D67"/>
    <mergeCell ref="G67:H67"/>
    <mergeCell ref="G69:H69"/>
    <mergeCell ref="G72:H72"/>
    <mergeCell ref="G61:H61"/>
    <mergeCell ref="G62:H62"/>
    <mergeCell ref="G63:H63"/>
    <mergeCell ref="G76:H76"/>
    <mergeCell ref="G64:H64"/>
  </mergeCells>
  <phoneticPr fontId="23"/>
  <conditionalFormatting sqref="M11:M50">
    <cfRule type="expression" dxfId="4"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A0A9-9E44-4A9E-8A03-B96ACDDA14BA}">
  <sheetPr>
    <tabColor rgb="FFC00000"/>
  </sheetPr>
  <dimension ref="B1:S103"/>
  <sheetViews>
    <sheetView view="pageBreakPreview" topLeftCell="A28" zoomScale="75" zoomScaleNormal="75" zoomScaleSheetLayoutView="75" workbookViewId="0">
      <selection activeCell="L20" sqref="L20"/>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286</v>
      </c>
      <c r="L5" s="89" t="str">
        <f>K5</f>
        <v>2024.2.8</v>
      </c>
    </row>
    <row r="6" spans="2:19" ht="18" customHeight="1" x14ac:dyDescent="0.15">
      <c r="B6" s="4"/>
      <c r="C6" s="37"/>
      <c r="D6" s="116" t="s">
        <v>3</v>
      </c>
      <c r="E6" s="116"/>
      <c r="F6" s="116"/>
      <c r="G6" s="116"/>
      <c r="H6" s="37"/>
      <c r="I6" s="37"/>
      <c r="J6" s="5"/>
      <c r="K6" s="103">
        <v>0.55972222222222223</v>
      </c>
      <c r="L6" s="104">
        <v>0.57847222222222217</v>
      </c>
    </row>
    <row r="7" spans="2:19" ht="18" customHeight="1" x14ac:dyDescent="0.15">
      <c r="B7" s="4"/>
      <c r="C7" s="37"/>
      <c r="D7" s="116" t="s">
        <v>4</v>
      </c>
      <c r="E7" s="119"/>
      <c r="F7" s="119"/>
      <c r="G7" s="25" t="s">
        <v>5</v>
      </c>
      <c r="H7" s="37"/>
      <c r="I7" s="37"/>
      <c r="J7" s="5"/>
      <c r="K7" s="105">
        <v>1.86</v>
      </c>
      <c r="L7" s="106">
        <v>1.4</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243</v>
      </c>
      <c r="G11" s="37"/>
      <c r="H11" s="37"/>
      <c r="I11" s="37"/>
      <c r="J11" s="37"/>
      <c r="K11" s="62" t="s">
        <v>122</v>
      </c>
      <c r="L11" s="63"/>
      <c r="N11" t="s">
        <v>14</v>
      </c>
      <c r="O11" t="e">
        <f>IF(#REF!="",0,VALUE(MID(#REF!,2,LEN(#REF!)-2)))</f>
        <v>#REF!</v>
      </c>
      <c r="P11">
        <f>IF(L11="",0,VALUE(MID(L11,2,LEN(L11)-2)))</f>
        <v>0</v>
      </c>
      <c r="Q11" t="e">
        <f>IF(#REF!="",0,VALUE(MID(#REF!,2,LEN(#REF!)-2)))</f>
        <v>#REF!</v>
      </c>
      <c r="R11">
        <f t="shared" ref="R11:S14" si="0">IF(K11="＋",0,IF(K11="(＋)",0,ABS(K11)))</f>
        <v>5</v>
      </c>
      <c r="S11">
        <f t="shared" si="0"/>
        <v>0</v>
      </c>
    </row>
    <row r="12" spans="2:19" ht="14.25" customHeight="1" x14ac:dyDescent="0.15">
      <c r="B12" s="30">
        <f t="shared" ref="B12:B51" si="1">B11+1</f>
        <v>2</v>
      </c>
      <c r="C12" s="33"/>
      <c r="D12" s="34"/>
      <c r="E12" s="37"/>
      <c r="F12" s="37" t="s">
        <v>123</v>
      </c>
      <c r="G12" s="37"/>
      <c r="H12" s="37"/>
      <c r="I12" s="37"/>
      <c r="J12" s="37"/>
      <c r="K12" s="62" t="s">
        <v>120</v>
      </c>
      <c r="L12" s="63" t="s">
        <v>120</v>
      </c>
      <c r="N12" s="60" t="s">
        <v>15</v>
      </c>
      <c r="O12" t="str">
        <f>K12</f>
        <v>(＋)</v>
      </c>
      <c r="P12" t="str">
        <f>L12</f>
        <v>(＋)</v>
      </c>
      <c r="Q12" t="e">
        <f>#REF!</f>
        <v>#REF!</v>
      </c>
      <c r="R12">
        <f t="shared" si="0"/>
        <v>0</v>
      </c>
      <c r="S12">
        <f t="shared" si="0"/>
        <v>0</v>
      </c>
    </row>
    <row r="13" spans="2:19" ht="14.25" customHeight="1" x14ac:dyDescent="0.15">
      <c r="B13" s="30">
        <f t="shared" si="1"/>
        <v>3</v>
      </c>
      <c r="C13" s="33"/>
      <c r="D13" s="34"/>
      <c r="E13" s="37"/>
      <c r="F13" s="37" t="s">
        <v>133</v>
      </c>
      <c r="G13" s="37"/>
      <c r="H13" s="37"/>
      <c r="I13" s="37"/>
      <c r="J13" s="37"/>
      <c r="K13" s="62" t="s">
        <v>132</v>
      </c>
      <c r="L13" s="63" t="s">
        <v>221</v>
      </c>
      <c r="N13" t="s">
        <v>14</v>
      </c>
      <c r="O13">
        <f>IF(K13="",0,VALUE(MID(K13,2,LEN(K13)-2)))</f>
        <v>10</v>
      </c>
      <c r="P13">
        <f>IF(L13="",0,VALUE(MID(L13,2,LEN(L13)-2)))</f>
        <v>45</v>
      </c>
      <c r="Q13" t="e">
        <f>IF(#REF!="",0,VALUE(MID(#REF!,2,LEN(#REF!)-2)))</f>
        <v>#REF!</v>
      </c>
      <c r="R13">
        <f t="shared" si="0"/>
        <v>10</v>
      </c>
      <c r="S13">
        <f t="shared" si="0"/>
        <v>45</v>
      </c>
    </row>
    <row r="14" spans="2:19" ht="14.25" customHeight="1" x14ac:dyDescent="0.15">
      <c r="B14" s="30">
        <f t="shared" si="1"/>
        <v>4</v>
      </c>
      <c r="C14" s="33"/>
      <c r="D14" s="34"/>
      <c r="E14" s="37"/>
      <c r="F14" s="37" t="s">
        <v>92</v>
      </c>
      <c r="G14" s="37"/>
      <c r="H14" s="37"/>
      <c r="I14" s="37"/>
      <c r="J14" s="37"/>
      <c r="K14" s="62" t="s">
        <v>134</v>
      </c>
      <c r="L14" s="63" t="s">
        <v>131</v>
      </c>
      <c r="N14" t="s">
        <v>14</v>
      </c>
      <c r="O14" t="e">
        <f>IF(#REF!="",0,VALUE(MID(#REF!,2,LEN(#REF!)-2)))</f>
        <v>#REF!</v>
      </c>
      <c r="P14">
        <f>IF(L14="",0,VALUE(MID(L14,2,LEN(L14)-2)))</f>
        <v>15</v>
      </c>
      <c r="Q14" t="e">
        <f>IF(#REF!="",0,VALUE(MID(#REF!,2,LEN(#REF!)-2)))</f>
        <v>#REF!</v>
      </c>
      <c r="R14">
        <f t="shared" si="0"/>
        <v>30</v>
      </c>
      <c r="S14">
        <f t="shared" si="0"/>
        <v>15</v>
      </c>
    </row>
    <row r="15" spans="2:19" ht="14.25" customHeight="1" x14ac:dyDescent="0.15">
      <c r="B15" s="30">
        <f t="shared" si="1"/>
        <v>5</v>
      </c>
      <c r="C15" s="32" t="s">
        <v>23</v>
      </c>
      <c r="D15" s="32" t="s">
        <v>24</v>
      </c>
      <c r="E15" s="37"/>
      <c r="F15" s="37" t="s">
        <v>91</v>
      </c>
      <c r="G15" s="37"/>
      <c r="H15" s="37"/>
      <c r="I15" s="37"/>
      <c r="J15" s="37"/>
      <c r="K15" s="64">
        <v>25</v>
      </c>
      <c r="L15" s="65">
        <v>35</v>
      </c>
      <c r="S15">
        <f>COUNTA(L11:L14)</f>
        <v>3</v>
      </c>
    </row>
    <row r="16" spans="2:19" ht="14.25" customHeight="1" x14ac:dyDescent="0.15">
      <c r="B16" s="30">
        <f t="shared" si="1"/>
        <v>6</v>
      </c>
      <c r="C16" s="32" t="s">
        <v>25</v>
      </c>
      <c r="D16" s="32" t="s">
        <v>26</v>
      </c>
      <c r="E16" s="37"/>
      <c r="F16" s="37" t="s">
        <v>232</v>
      </c>
      <c r="G16" s="37"/>
      <c r="H16" s="37"/>
      <c r="I16" s="37"/>
      <c r="J16" s="37"/>
      <c r="K16" s="64"/>
      <c r="L16" s="65" t="s">
        <v>121</v>
      </c>
    </row>
    <row r="17" spans="2:12" ht="14.25" customHeight="1" x14ac:dyDescent="0.15">
      <c r="B17" s="30">
        <f t="shared" si="1"/>
        <v>7</v>
      </c>
      <c r="C17" s="32" t="s">
        <v>63</v>
      </c>
      <c r="D17" s="32" t="s">
        <v>16</v>
      </c>
      <c r="E17" s="37"/>
      <c r="F17" s="37" t="s">
        <v>285</v>
      </c>
      <c r="G17" s="37"/>
      <c r="H17" s="37"/>
      <c r="I17" s="37"/>
      <c r="J17" s="37"/>
      <c r="K17" s="64">
        <v>38</v>
      </c>
      <c r="L17" s="65"/>
    </row>
    <row r="18" spans="2:12" ht="14.25" customHeight="1" x14ac:dyDescent="0.15">
      <c r="B18" s="30">
        <f t="shared" si="1"/>
        <v>8</v>
      </c>
      <c r="C18" s="34"/>
      <c r="D18" s="34"/>
      <c r="E18" s="37"/>
      <c r="F18" s="37" t="s">
        <v>117</v>
      </c>
      <c r="G18" s="37"/>
      <c r="H18" s="37"/>
      <c r="I18" s="37"/>
      <c r="J18" s="37"/>
      <c r="K18" s="64" t="s">
        <v>121</v>
      </c>
      <c r="L18" s="65"/>
    </row>
    <row r="19" spans="2:12" ht="14.25" customHeight="1" x14ac:dyDescent="0.15">
      <c r="B19" s="30">
        <f t="shared" si="1"/>
        <v>9</v>
      </c>
      <c r="C19" s="34"/>
      <c r="D19" s="32" t="s">
        <v>17</v>
      </c>
      <c r="E19" s="37"/>
      <c r="F19" s="37" t="s">
        <v>80</v>
      </c>
      <c r="G19" s="37"/>
      <c r="H19" s="37"/>
      <c r="I19" s="37"/>
      <c r="J19" s="37"/>
      <c r="K19" s="64"/>
      <c r="L19" s="65">
        <v>4</v>
      </c>
    </row>
    <row r="20" spans="2:12" ht="14.25" customHeight="1" x14ac:dyDescent="0.15">
      <c r="B20" s="30">
        <f t="shared" si="1"/>
        <v>10</v>
      </c>
      <c r="C20" s="34"/>
      <c r="D20" s="34"/>
      <c r="E20" s="37"/>
      <c r="F20" s="37" t="s">
        <v>81</v>
      </c>
      <c r="G20" s="37"/>
      <c r="H20" s="37"/>
      <c r="I20" s="37"/>
      <c r="J20" s="37"/>
      <c r="K20" s="64"/>
      <c r="L20" s="65" t="s">
        <v>121</v>
      </c>
    </row>
    <row r="21" spans="2:12" ht="14.25" customHeight="1" x14ac:dyDescent="0.15">
      <c r="B21" s="30">
        <f t="shared" si="1"/>
        <v>11</v>
      </c>
      <c r="C21" s="34"/>
      <c r="D21" s="34"/>
      <c r="E21" s="37"/>
      <c r="F21" s="37" t="s">
        <v>82</v>
      </c>
      <c r="G21" s="37"/>
      <c r="H21" s="37"/>
      <c r="I21" s="37"/>
      <c r="J21" s="37"/>
      <c r="K21" s="64">
        <v>20</v>
      </c>
      <c r="L21" s="65">
        <v>90</v>
      </c>
    </row>
    <row r="22" spans="2:12" ht="14.25" customHeight="1" x14ac:dyDescent="0.15">
      <c r="B22" s="30">
        <f t="shared" si="1"/>
        <v>12</v>
      </c>
      <c r="C22" s="34"/>
      <c r="D22" s="34"/>
      <c r="E22" s="37"/>
      <c r="F22" s="37" t="s">
        <v>125</v>
      </c>
      <c r="G22" s="37"/>
      <c r="H22" s="37"/>
      <c r="I22" s="37"/>
      <c r="J22" s="37"/>
      <c r="K22" s="64">
        <v>5</v>
      </c>
      <c r="L22" s="65">
        <v>5</v>
      </c>
    </row>
    <row r="23" spans="2:12" ht="14.25" customHeight="1" x14ac:dyDescent="0.15">
      <c r="B23" s="30">
        <f t="shared" si="1"/>
        <v>13</v>
      </c>
      <c r="C23" s="34"/>
      <c r="D23" s="34"/>
      <c r="E23" s="37"/>
      <c r="F23" s="37" t="s">
        <v>18</v>
      </c>
      <c r="G23" s="37"/>
      <c r="H23" s="37"/>
      <c r="I23" s="37"/>
      <c r="J23" s="37"/>
      <c r="K23" s="64">
        <v>2</v>
      </c>
      <c r="L23" s="65"/>
    </row>
    <row r="24" spans="2:12" ht="14.25" customHeight="1" x14ac:dyDescent="0.15">
      <c r="B24" s="30">
        <f t="shared" si="1"/>
        <v>14</v>
      </c>
      <c r="C24" s="34"/>
      <c r="D24" s="34"/>
      <c r="E24" s="37"/>
      <c r="F24" s="37" t="s">
        <v>213</v>
      </c>
      <c r="G24" s="37"/>
      <c r="H24" s="37"/>
      <c r="I24" s="37"/>
      <c r="J24" s="37"/>
      <c r="K24" s="64" t="s">
        <v>121</v>
      </c>
      <c r="L24" s="65"/>
    </row>
    <row r="25" spans="2:12" ht="14.25" customHeight="1" x14ac:dyDescent="0.15">
      <c r="B25" s="30">
        <f t="shared" si="1"/>
        <v>15</v>
      </c>
      <c r="C25" s="34"/>
      <c r="D25" s="34"/>
      <c r="E25" s="37"/>
      <c r="F25" s="37" t="s">
        <v>19</v>
      </c>
      <c r="G25" s="37"/>
      <c r="H25" s="37"/>
      <c r="I25" s="37"/>
      <c r="J25" s="37"/>
      <c r="K25" s="64">
        <v>80</v>
      </c>
      <c r="L25" s="65">
        <v>120</v>
      </c>
    </row>
    <row r="26" spans="2:12" ht="14.25" customHeight="1" x14ac:dyDescent="0.15">
      <c r="B26" s="30">
        <f t="shared" si="1"/>
        <v>16</v>
      </c>
      <c r="C26" s="34"/>
      <c r="D26" s="34"/>
      <c r="E26" s="37"/>
      <c r="F26" s="37" t="s">
        <v>83</v>
      </c>
      <c r="G26" s="37"/>
      <c r="H26" s="37"/>
      <c r="I26" s="37"/>
      <c r="J26" s="37"/>
      <c r="K26" s="64" t="s">
        <v>121</v>
      </c>
      <c r="L26" s="65"/>
    </row>
    <row r="27" spans="2:12" ht="14.25" customHeight="1" x14ac:dyDescent="0.15">
      <c r="B27" s="30">
        <f t="shared" si="1"/>
        <v>17</v>
      </c>
      <c r="C27" s="34"/>
      <c r="D27" s="34"/>
      <c r="E27" s="37"/>
      <c r="F27" s="37" t="s">
        <v>89</v>
      </c>
      <c r="G27" s="37"/>
      <c r="H27" s="37"/>
      <c r="I27" s="37"/>
      <c r="J27" s="37"/>
      <c r="K27" s="64">
        <v>10</v>
      </c>
      <c r="L27" s="65">
        <v>5</v>
      </c>
    </row>
    <row r="28" spans="2:12" ht="14.25" customHeight="1" x14ac:dyDescent="0.15">
      <c r="B28" s="30">
        <f t="shared" si="1"/>
        <v>18</v>
      </c>
      <c r="C28" s="34"/>
      <c r="D28" s="34"/>
      <c r="E28" s="37"/>
      <c r="F28" s="37" t="s">
        <v>64</v>
      </c>
      <c r="G28" s="37"/>
      <c r="H28" s="37"/>
      <c r="I28" s="37"/>
      <c r="J28" s="37"/>
      <c r="K28" s="64">
        <v>170</v>
      </c>
      <c r="L28" s="65">
        <v>285</v>
      </c>
    </row>
    <row r="29" spans="2:12" ht="14.25" customHeight="1" x14ac:dyDescent="0.15">
      <c r="B29" s="30">
        <f t="shared" si="1"/>
        <v>19</v>
      </c>
      <c r="C29" s="34"/>
      <c r="D29" s="34"/>
      <c r="E29" s="37"/>
      <c r="F29" s="37" t="s">
        <v>93</v>
      </c>
      <c r="G29" s="37"/>
      <c r="H29" s="37"/>
      <c r="I29" s="37"/>
      <c r="J29" s="37"/>
      <c r="K29" s="64">
        <v>190</v>
      </c>
      <c r="L29" s="65">
        <v>160</v>
      </c>
    </row>
    <row r="30" spans="2:12" ht="14.25" customHeight="1" x14ac:dyDescent="0.15">
      <c r="B30" s="30">
        <f t="shared" si="1"/>
        <v>20</v>
      </c>
      <c r="C30" s="34"/>
      <c r="D30" s="34"/>
      <c r="E30" s="37"/>
      <c r="F30" s="37" t="s">
        <v>113</v>
      </c>
      <c r="G30" s="37"/>
      <c r="H30" s="37"/>
      <c r="I30" s="37"/>
      <c r="J30" s="37"/>
      <c r="K30" s="64" t="s">
        <v>121</v>
      </c>
      <c r="L30" s="65"/>
    </row>
    <row r="31" spans="2:12" ht="14.25" customHeight="1" x14ac:dyDescent="0.15">
      <c r="B31" s="30">
        <f t="shared" si="1"/>
        <v>21</v>
      </c>
      <c r="C31" s="34"/>
      <c r="D31" s="34"/>
      <c r="E31" s="37"/>
      <c r="F31" s="37" t="s">
        <v>20</v>
      </c>
      <c r="G31" s="37"/>
      <c r="H31" s="37"/>
      <c r="I31" s="37"/>
      <c r="J31" s="37"/>
      <c r="K31" s="64">
        <v>1100</v>
      </c>
      <c r="L31" s="65">
        <v>1650</v>
      </c>
    </row>
    <row r="32" spans="2:12" ht="14.25" customHeight="1" x14ac:dyDescent="0.15">
      <c r="B32" s="30">
        <f t="shared" si="1"/>
        <v>22</v>
      </c>
      <c r="C32" s="34"/>
      <c r="D32" s="34"/>
      <c r="E32" s="37"/>
      <c r="F32" s="37" t="s">
        <v>21</v>
      </c>
      <c r="G32" s="37"/>
      <c r="H32" s="37"/>
      <c r="I32" s="37"/>
      <c r="J32" s="37"/>
      <c r="K32" s="64">
        <v>22700</v>
      </c>
      <c r="L32" s="65">
        <v>45700</v>
      </c>
    </row>
    <row r="33" spans="2:12" ht="14.25" customHeight="1" x14ac:dyDescent="0.15">
      <c r="B33" s="30">
        <f t="shared" si="1"/>
        <v>23</v>
      </c>
      <c r="C33" s="34"/>
      <c r="D33" s="34"/>
      <c r="E33" s="37"/>
      <c r="F33" s="37" t="s">
        <v>22</v>
      </c>
      <c r="G33" s="37"/>
      <c r="H33" s="37"/>
      <c r="I33" s="37"/>
      <c r="J33" s="37"/>
      <c r="K33" s="64">
        <v>5</v>
      </c>
      <c r="L33" s="65">
        <v>5</v>
      </c>
    </row>
    <row r="34" spans="2:12" ht="14.25" customHeight="1" x14ac:dyDescent="0.15">
      <c r="B34" s="30">
        <f t="shared" si="1"/>
        <v>24</v>
      </c>
      <c r="C34" s="32" t="s">
        <v>68</v>
      </c>
      <c r="D34" s="32" t="s">
        <v>65</v>
      </c>
      <c r="E34" s="37"/>
      <c r="F34" s="37" t="s">
        <v>126</v>
      </c>
      <c r="G34" s="37"/>
      <c r="H34" s="37"/>
      <c r="I34" s="37"/>
      <c r="J34" s="37"/>
      <c r="K34" s="64" t="s">
        <v>121</v>
      </c>
      <c r="L34" s="65"/>
    </row>
    <row r="35" spans="2:12" ht="14.25" customHeight="1" x14ac:dyDescent="0.15">
      <c r="B35" s="30">
        <f t="shared" si="1"/>
        <v>25</v>
      </c>
      <c r="C35" s="32" t="s">
        <v>66</v>
      </c>
      <c r="D35" s="32" t="s">
        <v>27</v>
      </c>
      <c r="E35" s="37"/>
      <c r="F35" s="37" t="s">
        <v>169</v>
      </c>
      <c r="G35" s="37"/>
      <c r="H35" s="37"/>
      <c r="I35" s="37"/>
      <c r="J35" s="37"/>
      <c r="K35" s="64"/>
      <c r="L35" s="65">
        <v>20</v>
      </c>
    </row>
    <row r="36" spans="2:12" ht="14.25" customHeight="1" x14ac:dyDescent="0.15">
      <c r="B36" s="30">
        <f t="shared" si="1"/>
        <v>26</v>
      </c>
      <c r="C36" s="34"/>
      <c r="D36" s="34"/>
      <c r="E36" s="37"/>
      <c r="F36" s="37" t="s">
        <v>114</v>
      </c>
      <c r="G36" s="37"/>
      <c r="H36" s="37"/>
      <c r="I36" s="37"/>
      <c r="J36" s="37"/>
      <c r="K36" s="64">
        <v>5</v>
      </c>
      <c r="L36" s="65">
        <v>20</v>
      </c>
    </row>
    <row r="37" spans="2:12" ht="14.25" customHeight="1" x14ac:dyDescent="0.15">
      <c r="B37" s="30">
        <f t="shared" si="1"/>
        <v>27</v>
      </c>
      <c r="C37" s="34"/>
      <c r="D37" s="34"/>
      <c r="E37" s="37"/>
      <c r="F37" s="37" t="s">
        <v>28</v>
      </c>
      <c r="G37" s="37"/>
      <c r="H37" s="37"/>
      <c r="I37" s="37"/>
      <c r="J37" s="37"/>
      <c r="K37" s="64">
        <v>5</v>
      </c>
      <c r="L37" s="65"/>
    </row>
    <row r="38" spans="2:12" ht="14.25" customHeight="1" x14ac:dyDescent="0.15">
      <c r="B38" s="30">
        <f t="shared" si="1"/>
        <v>28</v>
      </c>
      <c r="C38" s="34"/>
      <c r="D38" s="34"/>
      <c r="E38" s="37"/>
      <c r="F38" s="37" t="s">
        <v>233</v>
      </c>
      <c r="G38" s="37"/>
      <c r="H38" s="37"/>
      <c r="I38" s="37"/>
      <c r="J38" s="37"/>
      <c r="K38" s="64"/>
      <c r="L38" s="65">
        <v>20</v>
      </c>
    </row>
    <row r="39" spans="2:12" ht="14.25" customHeight="1" x14ac:dyDescent="0.15">
      <c r="B39" s="30">
        <f t="shared" si="1"/>
        <v>29</v>
      </c>
      <c r="C39" s="34"/>
      <c r="D39" s="34"/>
      <c r="E39" s="37"/>
      <c r="F39" s="37" t="s">
        <v>90</v>
      </c>
      <c r="G39" s="37"/>
      <c r="H39" s="37"/>
      <c r="I39" s="37"/>
      <c r="J39" s="37"/>
      <c r="K39" s="64">
        <v>30</v>
      </c>
      <c r="L39" s="65">
        <v>30</v>
      </c>
    </row>
    <row r="40" spans="2:12" ht="14.25" customHeight="1" x14ac:dyDescent="0.15">
      <c r="B40" s="30">
        <f t="shared" si="1"/>
        <v>30</v>
      </c>
      <c r="C40" s="34"/>
      <c r="D40" s="34"/>
      <c r="E40" s="37"/>
      <c r="F40" s="37" t="s">
        <v>29</v>
      </c>
      <c r="G40" s="37"/>
      <c r="H40" s="37"/>
      <c r="I40" s="37"/>
      <c r="J40" s="37"/>
      <c r="K40" s="64">
        <v>5</v>
      </c>
      <c r="L40" s="65">
        <v>10</v>
      </c>
    </row>
    <row r="41" spans="2:12" ht="14.25" customHeight="1" x14ac:dyDescent="0.15">
      <c r="B41" s="30">
        <f t="shared" si="1"/>
        <v>31</v>
      </c>
      <c r="C41" s="34"/>
      <c r="D41" s="34"/>
      <c r="E41" s="37"/>
      <c r="F41" s="37" t="s">
        <v>158</v>
      </c>
      <c r="G41" s="37"/>
      <c r="H41" s="37"/>
      <c r="I41" s="37"/>
      <c r="J41" s="37"/>
      <c r="K41" s="64"/>
      <c r="L41" s="65" t="s">
        <v>121</v>
      </c>
    </row>
    <row r="42" spans="2:12" ht="14.25" customHeight="1" x14ac:dyDescent="0.15">
      <c r="B42" s="30">
        <f t="shared" si="1"/>
        <v>32</v>
      </c>
      <c r="C42" s="34"/>
      <c r="D42" s="34"/>
      <c r="E42" s="37"/>
      <c r="F42" s="37" t="s">
        <v>70</v>
      </c>
      <c r="G42" s="37"/>
      <c r="H42" s="37"/>
      <c r="I42" s="37"/>
      <c r="J42" s="37"/>
      <c r="K42" s="64">
        <v>20</v>
      </c>
      <c r="L42" s="65"/>
    </row>
    <row r="43" spans="2:12" ht="14.25" customHeight="1" x14ac:dyDescent="0.15">
      <c r="B43" s="30">
        <f t="shared" si="1"/>
        <v>33</v>
      </c>
      <c r="C43" s="34"/>
      <c r="D43" s="34"/>
      <c r="E43" s="37"/>
      <c r="F43" s="37" t="s">
        <v>110</v>
      </c>
      <c r="G43" s="37"/>
      <c r="H43" s="37"/>
      <c r="I43" s="37"/>
      <c r="J43" s="37"/>
      <c r="K43" s="64">
        <v>50</v>
      </c>
      <c r="L43" s="65">
        <v>40</v>
      </c>
    </row>
    <row r="44" spans="2:12" ht="14.25" customHeight="1" x14ac:dyDescent="0.15">
      <c r="B44" s="30">
        <f t="shared" si="1"/>
        <v>34</v>
      </c>
      <c r="C44" s="34"/>
      <c r="D44" s="34"/>
      <c r="E44" s="37"/>
      <c r="F44" s="37" t="s">
        <v>116</v>
      </c>
      <c r="G44" s="37"/>
      <c r="H44" s="37"/>
      <c r="I44" s="37"/>
      <c r="J44" s="37"/>
      <c r="K44" s="64">
        <v>5</v>
      </c>
      <c r="L44" s="65"/>
    </row>
    <row r="45" spans="2:12" ht="14.25" customHeight="1" x14ac:dyDescent="0.15">
      <c r="B45" s="30">
        <f t="shared" si="1"/>
        <v>35</v>
      </c>
      <c r="C45" s="34"/>
      <c r="D45" s="34"/>
      <c r="E45" s="37"/>
      <c r="F45" s="37" t="s">
        <v>31</v>
      </c>
      <c r="G45" s="37"/>
      <c r="H45" s="37"/>
      <c r="I45" s="37"/>
      <c r="J45" s="37"/>
      <c r="K45" s="64">
        <v>50</v>
      </c>
      <c r="L45" s="65">
        <v>45</v>
      </c>
    </row>
    <row r="46" spans="2:12" ht="14.25" customHeight="1" x14ac:dyDescent="0.15">
      <c r="B46" s="30">
        <f t="shared" si="1"/>
        <v>36</v>
      </c>
      <c r="C46" s="32" t="s">
        <v>32</v>
      </c>
      <c r="D46" s="32" t="s">
        <v>33</v>
      </c>
      <c r="E46" s="37"/>
      <c r="F46" s="37" t="s">
        <v>128</v>
      </c>
      <c r="G46" s="37"/>
      <c r="H46" s="37"/>
      <c r="I46" s="37"/>
      <c r="J46" s="37"/>
      <c r="K46" s="64"/>
      <c r="L46" s="65">
        <v>1</v>
      </c>
    </row>
    <row r="47" spans="2:12" ht="14.25" customHeight="1" x14ac:dyDescent="0.15">
      <c r="B47" s="30">
        <f t="shared" si="1"/>
        <v>37</v>
      </c>
      <c r="C47" s="34"/>
      <c r="D47" s="35"/>
      <c r="E47" s="37"/>
      <c r="F47" s="37" t="s">
        <v>34</v>
      </c>
      <c r="G47" s="37"/>
      <c r="H47" s="37"/>
      <c r="I47" s="37"/>
      <c r="J47" s="37"/>
      <c r="K47" s="64" t="s">
        <v>121</v>
      </c>
      <c r="L47" s="65">
        <v>10</v>
      </c>
    </row>
    <row r="48" spans="2:12" ht="14.25" customHeight="1" x14ac:dyDescent="0.15">
      <c r="B48" s="30">
        <f t="shared" si="1"/>
        <v>38</v>
      </c>
      <c r="C48" s="35"/>
      <c r="D48" s="39" t="s">
        <v>35</v>
      </c>
      <c r="E48" s="37"/>
      <c r="F48" s="37" t="s">
        <v>36</v>
      </c>
      <c r="G48" s="37"/>
      <c r="H48" s="37"/>
      <c r="I48" s="37"/>
      <c r="J48" s="37"/>
      <c r="K48" s="64">
        <v>5</v>
      </c>
      <c r="L48" s="65"/>
    </row>
    <row r="49" spans="2:19" ht="14.25" customHeight="1" x14ac:dyDescent="0.15">
      <c r="B49" s="30">
        <f t="shared" si="1"/>
        <v>39</v>
      </c>
      <c r="C49" s="121" t="s">
        <v>38</v>
      </c>
      <c r="D49" s="122"/>
      <c r="E49" s="37"/>
      <c r="F49" s="37" t="s">
        <v>39</v>
      </c>
      <c r="G49" s="37"/>
      <c r="H49" s="37"/>
      <c r="I49" s="37"/>
      <c r="J49" s="37"/>
      <c r="K49" s="64">
        <v>25</v>
      </c>
      <c r="L49" s="65">
        <v>25</v>
      </c>
    </row>
    <row r="50" spans="2:19" ht="14.25" customHeight="1" x14ac:dyDescent="0.15">
      <c r="B50" s="30">
        <f t="shared" si="1"/>
        <v>40</v>
      </c>
      <c r="C50" s="33"/>
      <c r="D50" s="36"/>
      <c r="E50" s="37"/>
      <c r="F50" s="37" t="s">
        <v>40</v>
      </c>
      <c r="G50" s="37"/>
      <c r="H50" s="37"/>
      <c r="I50" s="37"/>
      <c r="J50" s="37"/>
      <c r="K50" s="64">
        <v>75</v>
      </c>
      <c r="L50" s="65">
        <v>25</v>
      </c>
    </row>
    <row r="51" spans="2:19" ht="14.25" customHeight="1" thickBot="1" x14ac:dyDescent="0.2">
      <c r="B51" s="30">
        <f t="shared" si="1"/>
        <v>41</v>
      </c>
      <c r="C51" s="33"/>
      <c r="D51" s="36"/>
      <c r="E51" s="37"/>
      <c r="F51" s="37" t="s">
        <v>74</v>
      </c>
      <c r="G51" s="37"/>
      <c r="H51" s="37"/>
      <c r="I51" s="37"/>
      <c r="J51" s="37"/>
      <c r="K51" s="64">
        <v>25</v>
      </c>
      <c r="L51" s="69">
        <v>100</v>
      </c>
    </row>
    <row r="52" spans="2:19" ht="13.9" customHeight="1" x14ac:dyDescent="0.15">
      <c r="B52" s="66"/>
      <c r="C52" s="67"/>
      <c r="D52" s="67"/>
      <c r="E52" s="68"/>
      <c r="F52" s="68"/>
      <c r="G52" s="68"/>
      <c r="H52" s="68"/>
      <c r="I52" s="68"/>
      <c r="J52" s="68"/>
      <c r="K52" s="68"/>
      <c r="L52" s="68"/>
    </row>
    <row r="53" spans="2:19" ht="18" customHeight="1" x14ac:dyDescent="0.15">
      <c r="R53">
        <f>COUNTA(K11:K51)</f>
        <v>34</v>
      </c>
      <c r="S53">
        <f>COUNTA(L11:L51)</f>
        <v>29</v>
      </c>
    </row>
    <row r="54" spans="2:19" ht="18" customHeight="1" x14ac:dyDescent="0.15">
      <c r="B54" s="18"/>
      <c r="R54">
        <f>SUM(R11:R14,K15:K51)</f>
        <v>24690</v>
      </c>
      <c r="S54">
        <f>SUM(S11:S14,L15:L51)</f>
        <v>48465</v>
      </c>
    </row>
    <row r="55" spans="2:19" ht="9" customHeight="1" thickBot="1" x14ac:dyDescent="0.2"/>
    <row r="56" spans="2:19" ht="18" customHeight="1" x14ac:dyDescent="0.15">
      <c r="B56" s="1"/>
      <c r="C56" s="2"/>
      <c r="D56" s="118" t="s">
        <v>1</v>
      </c>
      <c r="E56" s="118"/>
      <c r="F56" s="118"/>
      <c r="G56" s="118"/>
      <c r="H56" s="2"/>
      <c r="I56" s="2"/>
      <c r="J56" s="3"/>
      <c r="K56" s="71" t="s">
        <v>57</v>
      </c>
      <c r="L56" s="88" t="s">
        <v>58</v>
      </c>
    </row>
    <row r="57" spans="2:19" ht="18" customHeight="1" thickBot="1" x14ac:dyDescent="0.2">
      <c r="B57" s="6"/>
      <c r="C57" s="7"/>
      <c r="D57" s="117" t="s">
        <v>2</v>
      </c>
      <c r="E57" s="117"/>
      <c r="F57" s="117"/>
      <c r="G57" s="117"/>
      <c r="H57" s="7"/>
      <c r="I57" s="7"/>
      <c r="J57" s="8"/>
      <c r="K57" s="75" t="str">
        <f>K5</f>
        <v>2024.2.8</v>
      </c>
      <c r="L57" s="92" t="str">
        <f>K57</f>
        <v>2024.2.8</v>
      </c>
    </row>
    <row r="58" spans="2:19" ht="19.899999999999999" customHeight="1" thickTop="1" x14ac:dyDescent="0.15">
      <c r="B58" s="123" t="s">
        <v>79</v>
      </c>
      <c r="C58" s="124"/>
      <c r="D58" s="124"/>
      <c r="E58" s="124"/>
      <c r="F58" s="124"/>
      <c r="G58" s="124"/>
      <c r="H58" s="124"/>
      <c r="I58" s="124"/>
      <c r="J58" s="29"/>
      <c r="K58" s="76">
        <f>SUM(K59:K67)</f>
        <v>24690</v>
      </c>
      <c r="L58" s="93">
        <f>SUM(L59:L67)</f>
        <v>48465</v>
      </c>
    </row>
    <row r="59" spans="2:19" ht="13.9" customHeight="1" x14ac:dyDescent="0.15">
      <c r="B59" s="125" t="s">
        <v>42</v>
      </c>
      <c r="C59" s="126"/>
      <c r="D59" s="127"/>
      <c r="E59" s="41"/>
      <c r="F59" s="15"/>
      <c r="G59" s="116" t="s">
        <v>13</v>
      </c>
      <c r="H59" s="116"/>
      <c r="I59" s="15"/>
      <c r="J59" s="16"/>
      <c r="K59" s="38">
        <f>SUM(R$11:R$14)</f>
        <v>45</v>
      </c>
      <c r="L59" s="94">
        <f>SUM(S$11:S$14)</f>
        <v>60</v>
      </c>
    </row>
    <row r="60" spans="2:19" ht="13.9" customHeight="1" x14ac:dyDescent="0.15">
      <c r="B60" s="17"/>
      <c r="C60" s="18"/>
      <c r="D60" s="19"/>
      <c r="E60" s="20"/>
      <c r="F60" s="37"/>
      <c r="G60" s="116" t="s">
        <v>67</v>
      </c>
      <c r="H60" s="116"/>
      <c r="I60" s="110"/>
      <c r="J60" s="42"/>
      <c r="K60" s="38">
        <f>SUM(K$15)</f>
        <v>25</v>
      </c>
      <c r="L60" s="94">
        <f>SUM(L$15)</f>
        <v>35</v>
      </c>
    </row>
    <row r="61" spans="2:19" ht="13.9" customHeight="1" x14ac:dyDescent="0.15">
      <c r="B61" s="17"/>
      <c r="C61" s="18"/>
      <c r="D61" s="19"/>
      <c r="E61" s="20"/>
      <c r="F61" s="37"/>
      <c r="G61" s="116" t="s">
        <v>26</v>
      </c>
      <c r="H61" s="116"/>
      <c r="I61" s="15"/>
      <c r="J61" s="16"/>
      <c r="K61" s="38">
        <f>SUM(K$16:K$16)</f>
        <v>0</v>
      </c>
      <c r="L61" s="94">
        <f>SUM(L$16:L$16)</f>
        <v>0</v>
      </c>
    </row>
    <row r="62" spans="2:19" ht="13.9" customHeight="1" x14ac:dyDescent="0.15">
      <c r="B62" s="17"/>
      <c r="C62" s="18"/>
      <c r="D62" s="19"/>
      <c r="E62" s="20"/>
      <c r="F62" s="37"/>
      <c r="G62" s="116" t="s">
        <v>16</v>
      </c>
      <c r="H62" s="116"/>
      <c r="I62" s="15"/>
      <c r="J62" s="16"/>
      <c r="K62" s="38">
        <f>SUM(K$17:K$18)</f>
        <v>38</v>
      </c>
      <c r="L62" s="94">
        <f>SUM(L$17:L$18)</f>
        <v>0</v>
      </c>
    </row>
    <row r="63" spans="2:19" ht="13.9" customHeight="1" x14ac:dyDescent="0.15">
      <c r="B63" s="17"/>
      <c r="C63" s="18"/>
      <c r="D63" s="19"/>
      <c r="E63" s="20"/>
      <c r="F63" s="37"/>
      <c r="G63" s="116" t="s">
        <v>17</v>
      </c>
      <c r="H63" s="116"/>
      <c r="I63" s="15"/>
      <c r="J63" s="16"/>
      <c r="K63" s="38">
        <f>SUM(K$19:K$33)</f>
        <v>24282</v>
      </c>
      <c r="L63" s="94">
        <f>SUM(L$19:L$33)</f>
        <v>48024</v>
      </c>
    </row>
    <row r="64" spans="2:19" ht="13.9" customHeight="1" x14ac:dyDescent="0.15">
      <c r="B64" s="17"/>
      <c r="C64" s="18"/>
      <c r="D64" s="19"/>
      <c r="E64" s="20"/>
      <c r="F64" s="37"/>
      <c r="G64" s="116" t="s">
        <v>65</v>
      </c>
      <c r="H64" s="116"/>
      <c r="I64" s="15"/>
      <c r="J64" s="16"/>
      <c r="K64" s="38">
        <f>SUM(K$34:K$34)</f>
        <v>0</v>
      </c>
      <c r="L64" s="94">
        <f>SUM(L$34:L$34)</f>
        <v>0</v>
      </c>
    </row>
    <row r="65" spans="2:19" ht="13.9" customHeight="1" x14ac:dyDescent="0.15">
      <c r="B65" s="17"/>
      <c r="C65" s="18"/>
      <c r="D65" s="19"/>
      <c r="E65" s="20"/>
      <c r="F65" s="37"/>
      <c r="G65" s="116" t="s">
        <v>27</v>
      </c>
      <c r="H65" s="116"/>
      <c r="I65" s="15"/>
      <c r="J65" s="16"/>
      <c r="K65" s="38">
        <f>SUM(K$35:K$45)</f>
        <v>170</v>
      </c>
      <c r="L65" s="94">
        <f>SUM(L$35:L$45)</f>
        <v>185</v>
      </c>
    </row>
    <row r="66" spans="2:19" ht="13.9" customHeight="1" x14ac:dyDescent="0.15">
      <c r="B66" s="17"/>
      <c r="C66" s="18"/>
      <c r="D66" s="19"/>
      <c r="E66" s="20"/>
      <c r="F66" s="37"/>
      <c r="G66" s="116" t="s">
        <v>73</v>
      </c>
      <c r="H66" s="116"/>
      <c r="I66" s="15"/>
      <c r="J66" s="16"/>
      <c r="K66" s="38">
        <f>SUM(K$49:K$50)</f>
        <v>100</v>
      </c>
      <c r="L66" s="94">
        <f>SUM(L$49:L$50)</f>
        <v>50</v>
      </c>
      <c r="R66">
        <f>COUNTA(K$11:K$51)</f>
        <v>34</v>
      </c>
      <c r="S66">
        <f>COUNTA(L$11:L$51)</f>
        <v>29</v>
      </c>
    </row>
    <row r="67" spans="2:19" ht="13.9" customHeight="1" thickBot="1" x14ac:dyDescent="0.2">
      <c r="B67" s="21"/>
      <c r="C67" s="22"/>
      <c r="D67" s="23"/>
      <c r="E67" s="43"/>
      <c r="F67" s="10"/>
      <c r="G67" s="117" t="s">
        <v>41</v>
      </c>
      <c r="H67" s="117"/>
      <c r="I67" s="44"/>
      <c r="J67" s="45"/>
      <c r="K67" s="40">
        <f>SUM(K$46:K$48,K$51)</f>
        <v>30</v>
      </c>
      <c r="L67" s="95">
        <f>SUM(L$46:L$48,L$51)</f>
        <v>111</v>
      </c>
      <c r="R67">
        <f>SUM(R$11:R$14,K$15:K$51)</f>
        <v>24690</v>
      </c>
      <c r="S67">
        <f>SUM(S$11:S$14,L$15:L$51)</f>
        <v>48465</v>
      </c>
    </row>
    <row r="68" spans="2:19" ht="18" customHeight="1" thickTop="1" x14ac:dyDescent="0.15">
      <c r="B68" s="128" t="s">
        <v>43</v>
      </c>
      <c r="C68" s="129"/>
      <c r="D68" s="130"/>
      <c r="E68" s="51"/>
      <c r="F68" s="111"/>
      <c r="G68" s="131" t="s">
        <v>44</v>
      </c>
      <c r="H68" s="131"/>
      <c r="I68" s="111"/>
      <c r="J68" s="112"/>
      <c r="K68" s="77" t="s">
        <v>45</v>
      </c>
      <c r="L68" s="82"/>
    </row>
    <row r="69" spans="2:19" ht="18" customHeight="1" x14ac:dyDescent="0.15">
      <c r="B69" s="48"/>
      <c r="C69" s="49"/>
      <c r="D69" s="49"/>
      <c r="E69" s="46"/>
      <c r="F69" s="47"/>
      <c r="G69" s="31"/>
      <c r="H69" s="31"/>
      <c r="I69" s="47"/>
      <c r="J69" s="50"/>
      <c r="K69" s="78" t="s">
        <v>46</v>
      </c>
      <c r="L69" s="83"/>
    </row>
    <row r="70" spans="2:19" ht="18" customHeight="1" x14ac:dyDescent="0.15">
      <c r="B70" s="17"/>
      <c r="C70" s="18"/>
      <c r="D70" s="18"/>
      <c r="E70" s="52"/>
      <c r="F70" s="7"/>
      <c r="G70" s="132" t="s">
        <v>47</v>
      </c>
      <c r="H70" s="132"/>
      <c r="I70" s="108"/>
      <c r="J70" s="109"/>
      <c r="K70" s="79" t="s">
        <v>48</v>
      </c>
      <c r="L70" s="84"/>
    </row>
    <row r="71" spans="2:19" ht="18" customHeight="1" x14ac:dyDescent="0.15">
      <c r="B71" s="17"/>
      <c r="C71" s="18"/>
      <c r="D71" s="18"/>
      <c r="E71" s="53"/>
      <c r="F71" s="18"/>
      <c r="G71" s="54"/>
      <c r="H71" s="54"/>
      <c r="I71" s="49"/>
      <c r="J71" s="55"/>
      <c r="K71" s="80" t="s">
        <v>71</v>
      </c>
      <c r="L71" s="85"/>
    </row>
    <row r="72" spans="2:19" ht="18" customHeight="1" x14ac:dyDescent="0.15">
      <c r="B72" s="17"/>
      <c r="C72" s="18"/>
      <c r="D72" s="18"/>
      <c r="E72" s="53"/>
      <c r="F72" s="18"/>
      <c r="G72" s="54"/>
      <c r="H72" s="54"/>
      <c r="I72" s="49"/>
      <c r="J72" s="55"/>
      <c r="K72" s="80" t="s">
        <v>72</v>
      </c>
      <c r="L72" s="85"/>
    </row>
    <row r="73" spans="2:19" ht="18" customHeight="1" x14ac:dyDescent="0.15">
      <c r="B73" s="17"/>
      <c r="C73" s="18"/>
      <c r="D73" s="18"/>
      <c r="E73" s="52"/>
      <c r="F73" s="7"/>
      <c r="G73" s="132" t="s">
        <v>49</v>
      </c>
      <c r="H73" s="132"/>
      <c r="I73" s="108"/>
      <c r="J73" s="109"/>
      <c r="K73" s="79" t="s">
        <v>75</v>
      </c>
      <c r="L73" s="84"/>
    </row>
    <row r="74" spans="2:19" ht="18" customHeight="1" x14ac:dyDescent="0.15">
      <c r="B74" s="17"/>
      <c r="C74" s="18"/>
      <c r="D74" s="18"/>
      <c r="E74" s="53"/>
      <c r="F74" s="18"/>
      <c r="G74" s="54"/>
      <c r="H74" s="54"/>
      <c r="I74" s="49"/>
      <c r="J74" s="55"/>
      <c r="K74" s="80" t="s">
        <v>76</v>
      </c>
      <c r="L74" s="85"/>
    </row>
    <row r="75" spans="2:19" ht="18" customHeight="1" x14ac:dyDescent="0.15">
      <c r="B75" s="17"/>
      <c r="C75" s="18"/>
      <c r="D75" s="18"/>
      <c r="E75" s="53"/>
      <c r="F75" s="18"/>
      <c r="G75" s="54"/>
      <c r="H75" s="54"/>
      <c r="I75" s="49"/>
      <c r="J75" s="55"/>
      <c r="K75" s="80" t="s">
        <v>77</v>
      </c>
      <c r="L75" s="85"/>
    </row>
    <row r="76" spans="2:19" ht="18" customHeight="1" x14ac:dyDescent="0.15">
      <c r="B76" s="17"/>
      <c r="C76" s="18"/>
      <c r="D76" s="18"/>
      <c r="E76" s="12"/>
      <c r="F76" s="13"/>
      <c r="G76" s="31"/>
      <c r="H76" s="31"/>
      <c r="I76" s="47"/>
      <c r="J76" s="50"/>
      <c r="K76" s="80" t="s">
        <v>78</v>
      </c>
      <c r="L76" s="83"/>
    </row>
    <row r="77" spans="2:19" ht="18" customHeight="1" x14ac:dyDescent="0.15">
      <c r="B77" s="24"/>
      <c r="C77" s="13"/>
      <c r="D77" s="13"/>
      <c r="E77" s="20"/>
      <c r="F77" s="37"/>
      <c r="G77" s="116" t="s">
        <v>50</v>
      </c>
      <c r="H77" s="116"/>
      <c r="I77" s="15"/>
      <c r="J77" s="16"/>
      <c r="K77" s="70" t="s">
        <v>129</v>
      </c>
      <c r="L77" s="86"/>
    </row>
    <row r="78" spans="2:19" ht="18" customHeight="1" x14ac:dyDescent="0.15">
      <c r="B78" s="125" t="s">
        <v>51</v>
      </c>
      <c r="C78" s="126"/>
      <c r="D78" s="126"/>
      <c r="E78" s="7"/>
      <c r="F78" s="7"/>
      <c r="G78" s="7"/>
      <c r="H78" s="7"/>
      <c r="I78" s="7"/>
      <c r="J78" s="7"/>
      <c r="K78" s="7"/>
      <c r="L78" s="96"/>
    </row>
    <row r="79" spans="2:19" ht="14.1" customHeight="1" x14ac:dyDescent="0.15">
      <c r="B79" s="56"/>
      <c r="C79" s="57" t="s">
        <v>52</v>
      </c>
      <c r="D79" s="58"/>
      <c r="E79" s="57"/>
      <c r="F79" s="57"/>
      <c r="G79" s="57"/>
      <c r="H79" s="57"/>
      <c r="I79" s="57"/>
      <c r="J79" s="57"/>
      <c r="K79" s="57"/>
      <c r="L79" s="87"/>
    </row>
    <row r="80" spans="2:19" ht="14.1" customHeight="1" x14ac:dyDescent="0.15">
      <c r="B80" s="56"/>
      <c r="C80" s="57" t="s">
        <v>53</v>
      </c>
      <c r="D80" s="58"/>
      <c r="E80" s="57"/>
      <c r="F80" s="57"/>
      <c r="G80" s="57"/>
      <c r="H80" s="57"/>
      <c r="I80" s="57"/>
      <c r="J80" s="57"/>
      <c r="K80" s="57"/>
      <c r="L80" s="87"/>
    </row>
    <row r="81" spans="2:14" ht="14.1" customHeight="1" x14ac:dyDescent="0.15">
      <c r="B81" s="56"/>
      <c r="C81" s="57" t="s">
        <v>54</v>
      </c>
      <c r="D81" s="58"/>
      <c r="E81" s="57"/>
      <c r="F81" s="57"/>
      <c r="G81" s="57"/>
      <c r="H81" s="57"/>
      <c r="I81" s="57"/>
      <c r="J81" s="57"/>
      <c r="K81" s="57"/>
      <c r="L81" s="87"/>
    </row>
    <row r="82" spans="2:14" ht="14.1" customHeight="1" x14ac:dyDescent="0.15">
      <c r="B82" s="56"/>
      <c r="C82" s="57" t="s">
        <v>99</v>
      </c>
      <c r="D82" s="58"/>
      <c r="E82" s="57"/>
      <c r="F82" s="57"/>
      <c r="G82" s="57"/>
      <c r="H82" s="57"/>
      <c r="I82" s="57"/>
      <c r="J82" s="57"/>
      <c r="K82" s="57"/>
      <c r="L82" s="87"/>
    </row>
    <row r="83" spans="2:14" ht="14.1" customHeight="1" x14ac:dyDescent="0.15">
      <c r="B83" s="56"/>
      <c r="C83" s="57" t="s">
        <v>97</v>
      </c>
      <c r="D83" s="58"/>
      <c r="E83" s="57"/>
      <c r="F83" s="57"/>
      <c r="G83" s="57"/>
      <c r="H83" s="57"/>
      <c r="I83" s="57"/>
      <c r="J83" s="57"/>
      <c r="K83" s="57"/>
      <c r="L83" s="87"/>
    </row>
    <row r="84" spans="2:14" ht="14.1" customHeight="1" x14ac:dyDescent="0.15">
      <c r="B84" s="59"/>
      <c r="C84" s="57" t="s">
        <v>100</v>
      </c>
      <c r="D84" s="57"/>
      <c r="E84" s="57"/>
      <c r="F84" s="57"/>
      <c r="G84" s="57"/>
      <c r="H84" s="57"/>
      <c r="I84" s="57"/>
      <c r="J84" s="57"/>
      <c r="K84" s="57"/>
      <c r="L84" s="87"/>
    </row>
    <row r="85" spans="2:14" ht="14.1" customHeight="1" x14ac:dyDescent="0.15">
      <c r="B85" s="59"/>
      <c r="C85" s="57" t="s">
        <v>101</v>
      </c>
      <c r="D85" s="57"/>
      <c r="E85" s="57"/>
      <c r="F85" s="57"/>
      <c r="G85" s="57"/>
      <c r="H85" s="57"/>
      <c r="I85" s="57"/>
      <c r="J85" s="57"/>
      <c r="K85" s="57"/>
      <c r="L85" s="87"/>
    </row>
    <row r="86" spans="2:14" ht="14.1" customHeight="1" x14ac:dyDescent="0.15">
      <c r="B86" s="59"/>
      <c r="C86" s="57" t="s">
        <v>86</v>
      </c>
      <c r="D86" s="57"/>
      <c r="E86" s="57"/>
      <c r="F86" s="57"/>
      <c r="G86" s="57"/>
      <c r="H86" s="57"/>
      <c r="I86" s="57"/>
      <c r="J86" s="57"/>
      <c r="K86" s="57"/>
      <c r="L86" s="87"/>
    </row>
    <row r="87" spans="2:14" ht="14.1" customHeight="1" x14ac:dyDescent="0.15">
      <c r="B87" s="59"/>
      <c r="C87" s="57" t="s">
        <v>87</v>
      </c>
      <c r="D87" s="57"/>
      <c r="E87" s="57"/>
      <c r="F87" s="57"/>
      <c r="G87" s="57"/>
      <c r="H87" s="57"/>
      <c r="I87" s="57"/>
      <c r="J87" s="57"/>
      <c r="K87" s="57"/>
      <c r="L87" s="87"/>
    </row>
    <row r="88" spans="2:14" ht="14.1" customHeight="1" x14ac:dyDescent="0.15">
      <c r="B88" s="59"/>
      <c r="C88" s="57" t="s">
        <v>94</v>
      </c>
      <c r="D88" s="57"/>
      <c r="E88" s="57"/>
      <c r="F88" s="57"/>
      <c r="G88" s="57"/>
      <c r="H88" s="57"/>
      <c r="I88" s="57"/>
      <c r="J88" s="57"/>
      <c r="K88" s="57"/>
      <c r="L88" s="87"/>
    </row>
    <row r="89" spans="2:14" ht="14.1" customHeight="1" x14ac:dyDescent="0.15">
      <c r="B89" s="59"/>
      <c r="C89" s="57" t="s">
        <v>102</v>
      </c>
      <c r="D89" s="57"/>
      <c r="E89" s="57"/>
      <c r="F89" s="57"/>
      <c r="G89" s="57"/>
      <c r="H89" s="57"/>
      <c r="I89" s="57"/>
      <c r="J89" s="57"/>
      <c r="K89" s="57"/>
      <c r="L89" s="87"/>
    </row>
    <row r="90" spans="2:14" ht="14.1" customHeight="1" x14ac:dyDescent="0.15">
      <c r="B90" s="59"/>
      <c r="C90" s="57" t="s">
        <v>103</v>
      </c>
      <c r="D90" s="57"/>
      <c r="E90" s="57"/>
      <c r="F90" s="57"/>
      <c r="G90" s="57"/>
      <c r="H90" s="57"/>
      <c r="I90" s="57"/>
      <c r="J90" s="57"/>
      <c r="K90" s="57"/>
      <c r="L90" s="87"/>
    </row>
    <row r="91" spans="2:14" ht="14.1" customHeight="1" x14ac:dyDescent="0.15">
      <c r="B91" s="59"/>
      <c r="C91" s="57" t="s">
        <v>104</v>
      </c>
      <c r="D91" s="57"/>
      <c r="E91" s="57"/>
      <c r="F91" s="57"/>
      <c r="G91" s="57"/>
      <c r="H91" s="57"/>
      <c r="I91" s="57"/>
      <c r="J91" s="57"/>
      <c r="K91" s="57"/>
      <c r="L91" s="87"/>
    </row>
    <row r="92" spans="2:14" ht="18" customHeight="1" x14ac:dyDescent="0.15">
      <c r="B92" s="59"/>
      <c r="C92" s="57" t="s">
        <v>88</v>
      </c>
      <c r="D92" s="57"/>
      <c r="E92" s="57"/>
      <c r="F92" s="57"/>
      <c r="G92" s="57"/>
      <c r="H92" s="57"/>
      <c r="I92" s="57"/>
      <c r="J92" s="57"/>
      <c r="K92" s="57"/>
      <c r="L92" s="57"/>
      <c r="M92" s="97"/>
    </row>
    <row r="93" spans="2:14" x14ac:dyDescent="0.15">
      <c r="B93" s="59"/>
      <c r="C93" s="57" t="s">
        <v>95</v>
      </c>
      <c r="D93" s="57"/>
      <c r="E93" s="57"/>
      <c r="F93" s="57"/>
      <c r="G93" s="57"/>
      <c r="H93" s="57"/>
      <c r="I93" s="57"/>
      <c r="J93" s="57"/>
      <c r="K93" s="57"/>
      <c r="L93" s="57"/>
      <c r="M93" s="97"/>
    </row>
    <row r="94" spans="2:14" x14ac:dyDescent="0.15">
      <c r="B94" s="59"/>
      <c r="C94" s="57" t="s">
        <v>96</v>
      </c>
      <c r="D94" s="57"/>
      <c r="E94" s="57"/>
      <c r="F94" s="57"/>
      <c r="G94" s="57"/>
      <c r="H94" s="57"/>
      <c r="I94" s="57"/>
      <c r="J94" s="57"/>
      <c r="K94" s="57"/>
      <c r="L94" s="57"/>
      <c r="M94" s="97"/>
    </row>
    <row r="95" spans="2:14" x14ac:dyDescent="0.15">
      <c r="B95" s="59"/>
      <c r="C95" s="57" t="s">
        <v>105</v>
      </c>
      <c r="D95" s="57"/>
      <c r="E95" s="57"/>
      <c r="F95" s="57"/>
      <c r="G95" s="57"/>
      <c r="H95" s="57"/>
      <c r="I95" s="57"/>
      <c r="J95" s="57"/>
      <c r="K95" s="57"/>
      <c r="L95" s="57"/>
      <c r="M95" s="97"/>
    </row>
    <row r="96" spans="2:14" ht="14.1" customHeight="1" x14ac:dyDescent="0.15">
      <c r="B96" s="59"/>
      <c r="C96" s="57" t="s">
        <v>98</v>
      </c>
      <c r="D96" s="57"/>
      <c r="E96" s="57"/>
      <c r="F96" s="57"/>
      <c r="G96" s="57"/>
      <c r="H96" s="57"/>
      <c r="I96" s="57"/>
      <c r="J96" s="57"/>
      <c r="K96" s="57"/>
      <c r="L96" s="57"/>
      <c r="M96" s="59"/>
      <c r="N96" s="102"/>
    </row>
    <row r="97" spans="2:14" ht="14.1" customHeight="1" x14ac:dyDescent="0.15">
      <c r="B97" s="59"/>
      <c r="C97" s="57" t="s">
        <v>119</v>
      </c>
      <c r="D97" s="57"/>
      <c r="E97" s="57"/>
      <c r="F97" s="57"/>
      <c r="G97" s="57"/>
      <c r="H97" s="57"/>
      <c r="I97" s="57"/>
      <c r="J97" s="57"/>
      <c r="K97" s="57"/>
      <c r="L97" s="57"/>
      <c r="M97" s="59"/>
      <c r="N97" s="57"/>
    </row>
    <row r="98" spans="2:14" x14ac:dyDescent="0.15">
      <c r="B98" s="59"/>
      <c r="C98" s="57" t="s">
        <v>106</v>
      </c>
      <c r="D98" s="57"/>
      <c r="E98" s="57"/>
      <c r="F98" s="57"/>
      <c r="G98" s="57"/>
      <c r="H98" s="57"/>
      <c r="I98" s="57"/>
      <c r="J98" s="57"/>
      <c r="K98" s="57"/>
      <c r="L98" s="57"/>
      <c r="M98" s="97"/>
    </row>
    <row r="99" spans="2:14" x14ac:dyDescent="0.15">
      <c r="B99" s="59"/>
      <c r="C99" s="57" t="s">
        <v>69</v>
      </c>
      <c r="D99" s="57"/>
      <c r="E99" s="57"/>
      <c r="F99" s="57"/>
      <c r="G99" s="57"/>
      <c r="H99" s="57"/>
      <c r="I99" s="57"/>
      <c r="J99" s="57"/>
      <c r="K99" s="57"/>
      <c r="L99" s="57"/>
      <c r="M99" s="97"/>
    </row>
    <row r="100" spans="2:14" x14ac:dyDescent="0.15">
      <c r="B100" s="97"/>
      <c r="C100" s="57" t="s">
        <v>55</v>
      </c>
      <c r="M100" s="97"/>
    </row>
    <row r="101" spans="2:14" x14ac:dyDescent="0.15">
      <c r="B101" s="97"/>
      <c r="C101" s="57" t="s">
        <v>107</v>
      </c>
      <c r="M101" s="97"/>
      <c r="N101" s="98"/>
    </row>
    <row r="102" spans="2:14" x14ac:dyDescent="0.15">
      <c r="B102" s="97"/>
      <c r="C102" s="57" t="s">
        <v>115</v>
      </c>
      <c r="M102" s="97"/>
    </row>
    <row r="103" spans="2:14" ht="14.25" thickBot="1" x14ac:dyDescent="0.2">
      <c r="B103" s="99"/>
      <c r="C103" s="81" t="s">
        <v>108</v>
      </c>
      <c r="D103" s="100"/>
      <c r="E103" s="100"/>
      <c r="F103" s="100"/>
      <c r="G103" s="100"/>
      <c r="H103" s="100"/>
      <c r="I103" s="100"/>
      <c r="J103" s="100"/>
      <c r="K103" s="100"/>
      <c r="L103" s="101"/>
    </row>
  </sheetData>
  <mergeCells count="27">
    <mergeCell ref="G77:H77"/>
    <mergeCell ref="B78:D78"/>
    <mergeCell ref="G66:H66"/>
    <mergeCell ref="G67:H67"/>
    <mergeCell ref="B68:D68"/>
    <mergeCell ref="G68:H68"/>
    <mergeCell ref="G70:H70"/>
    <mergeCell ref="G73:H73"/>
    <mergeCell ref="G65:H65"/>
    <mergeCell ref="G10:H10"/>
    <mergeCell ref="C49:D49"/>
    <mergeCell ref="D56:G56"/>
    <mergeCell ref="D57:G57"/>
    <mergeCell ref="B58:I58"/>
    <mergeCell ref="B59:D59"/>
    <mergeCell ref="G59:H59"/>
    <mergeCell ref="G60:H60"/>
    <mergeCell ref="G61:H61"/>
    <mergeCell ref="G62:H62"/>
    <mergeCell ref="G63:H63"/>
    <mergeCell ref="G64:H64"/>
    <mergeCell ref="D9:F9"/>
    <mergeCell ref="D4:G4"/>
    <mergeCell ref="D5:G5"/>
    <mergeCell ref="D6:G6"/>
    <mergeCell ref="D7:F7"/>
    <mergeCell ref="D8:F8"/>
  </mergeCells>
  <phoneticPr fontId="23"/>
  <conditionalFormatting sqref="M11:M51">
    <cfRule type="expression" dxfId="3"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61705-9DBE-4C1D-B592-7F4D15F3BA17}">
  <sheetPr>
    <tabColor rgb="FFC00000"/>
  </sheetPr>
  <dimension ref="B1:S106"/>
  <sheetViews>
    <sheetView view="pageBreakPreview" zoomScale="75" zoomScaleNormal="75" zoomScaleSheetLayoutView="75" workbookViewId="0">
      <selection activeCell="L20" sqref="L20"/>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287</v>
      </c>
      <c r="L5" s="89" t="str">
        <f>K5</f>
        <v>2024.2.19</v>
      </c>
    </row>
    <row r="6" spans="2:19" ht="18" customHeight="1" x14ac:dyDescent="0.15">
      <c r="B6" s="4"/>
      <c r="C6" s="37"/>
      <c r="D6" s="116" t="s">
        <v>3</v>
      </c>
      <c r="E6" s="116"/>
      <c r="F6" s="116"/>
      <c r="G6" s="116"/>
      <c r="H6" s="37"/>
      <c r="I6" s="37"/>
      <c r="J6" s="5"/>
      <c r="K6" s="103">
        <v>0.46180555555555558</v>
      </c>
      <c r="L6" s="104">
        <v>0.43611111111111112</v>
      </c>
    </row>
    <row r="7" spans="2:19" ht="18" customHeight="1" x14ac:dyDescent="0.15">
      <c r="B7" s="4"/>
      <c r="C7" s="37"/>
      <c r="D7" s="116" t="s">
        <v>4</v>
      </c>
      <c r="E7" s="119"/>
      <c r="F7" s="119"/>
      <c r="G7" s="25" t="s">
        <v>5</v>
      </c>
      <c r="H7" s="37"/>
      <c r="I7" s="37"/>
      <c r="J7" s="5"/>
      <c r="K7" s="105">
        <v>1.8</v>
      </c>
      <c r="L7" s="106">
        <v>1.35</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243</v>
      </c>
      <c r="G11" s="37"/>
      <c r="H11" s="37"/>
      <c r="I11" s="37"/>
      <c r="J11" s="37"/>
      <c r="K11" s="62" t="s">
        <v>120</v>
      </c>
      <c r="L11" s="63"/>
      <c r="N11" t="s">
        <v>14</v>
      </c>
      <c r="O11">
        <f>IF(K12="",0,VALUE(MID(K12,2,LEN(K12)-2)))</f>
        <v>10</v>
      </c>
      <c r="P11">
        <f>IF(L11="",0,VALUE(MID(L11,2,LEN(L11)-2)))</f>
        <v>0</v>
      </c>
      <c r="Q11" t="e">
        <f>IF(#REF!="",0,VALUE(MID(#REF!,2,LEN(#REF!)-2)))</f>
        <v>#REF!</v>
      </c>
      <c r="R11">
        <f t="shared" ref="R11:S16" si="0">IF(K11="＋",0,IF(K11="(＋)",0,ABS(K11)))</f>
        <v>0</v>
      </c>
      <c r="S11">
        <f t="shared" si="0"/>
        <v>0</v>
      </c>
    </row>
    <row r="12" spans="2:19" ht="14.25" customHeight="1" x14ac:dyDescent="0.15">
      <c r="B12" s="30">
        <f t="shared" ref="B12:B54" si="1">B11+1</f>
        <v>2</v>
      </c>
      <c r="C12" s="33"/>
      <c r="D12" s="34"/>
      <c r="E12" s="37"/>
      <c r="F12" s="37" t="s">
        <v>147</v>
      </c>
      <c r="G12" s="37"/>
      <c r="H12" s="37"/>
      <c r="I12" s="37"/>
      <c r="J12" s="37"/>
      <c r="K12" s="62" t="s">
        <v>132</v>
      </c>
      <c r="L12" s="63" t="s">
        <v>148</v>
      </c>
      <c r="N12" t="s">
        <v>14</v>
      </c>
      <c r="O12" t="e">
        <f>IF(#REF!="",0,VALUE(MID(#REF!,2,LEN(#REF!)-2)))</f>
        <v>#REF!</v>
      </c>
      <c r="P12">
        <f>IF(L12="",0,VALUE(MID(L12,2,LEN(L12)-2)))</f>
        <v>20</v>
      </c>
      <c r="Q12" t="e">
        <f>IF(#REF!="",0,VALUE(MID(#REF!,2,LEN(#REF!)-2)))</f>
        <v>#REF!</v>
      </c>
      <c r="R12">
        <f t="shared" si="0"/>
        <v>10</v>
      </c>
      <c r="S12">
        <f t="shared" si="0"/>
        <v>20</v>
      </c>
    </row>
    <row r="13" spans="2:19" ht="14.25" customHeight="1" x14ac:dyDescent="0.15">
      <c r="B13" s="30">
        <f t="shared" si="1"/>
        <v>3</v>
      </c>
      <c r="C13" s="33"/>
      <c r="D13" s="34"/>
      <c r="E13" s="37"/>
      <c r="F13" s="37" t="s">
        <v>149</v>
      </c>
      <c r="G13" s="37"/>
      <c r="H13" s="37"/>
      <c r="I13" s="37"/>
      <c r="J13" s="37"/>
      <c r="K13" s="62" t="s">
        <v>120</v>
      </c>
      <c r="L13" s="63" t="s">
        <v>122</v>
      </c>
      <c r="N13" s="60" t="s">
        <v>15</v>
      </c>
      <c r="O13" t="str">
        <f>K13</f>
        <v>(＋)</v>
      </c>
      <c r="P13" t="str">
        <f>L13</f>
        <v>(5)</v>
      </c>
      <c r="Q13" t="e">
        <f>#REF!</f>
        <v>#REF!</v>
      </c>
      <c r="R13">
        <f t="shared" si="0"/>
        <v>0</v>
      </c>
      <c r="S13">
        <f t="shared" si="0"/>
        <v>5</v>
      </c>
    </row>
    <row r="14" spans="2:19" ht="14.25" customHeight="1" x14ac:dyDescent="0.15">
      <c r="B14" s="30">
        <f t="shared" si="1"/>
        <v>4</v>
      </c>
      <c r="C14" s="33"/>
      <c r="D14" s="34"/>
      <c r="E14" s="37"/>
      <c r="F14" s="37" t="s">
        <v>123</v>
      </c>
      <c r="G14" s="37"/>
      <c r="H14" s="37"/>
      <c r="I14" s="37"/>
      <c r="J14" s="37"/>
      <c r="K14" s="62" t="s">
        <v>132</v>
      </c>
      <c r="L14" s="63" t="s">
        <v>131</v>
      </c>
      <c r="N14" s="60" t="s">
        <v>15</v>
      </c>
      <c r="O14" t="str">
        <f>K14</f>
        <v>(10)</v>
      </c>
      <c r="P14" t="str">
        <f>L14</f>
        <v>(15)</v>
      </c>
      <c r="Q14" t="e">
        <f>#REF!</f>
        <v>#REF!</v>
      </c>
      <c r="R14">
        <f t="shared" si="0"/>
        <v>10</v>
      </c>
      <c r="S14">
        <f t="shared" si="0"/>
        <v>15</v>
      </c>
    </row>
    <row r="15" spans="2:19" ht="14.25" customHeight="1" x14ac:dyDescent="0.15">
      <c r="B15" s="30">
        <f t="shared" si="1"/>
        <v>5</v>
      </c>
      <c r="C15" s="33"/>
      <c r="D15" s="34"/>
      <c r="E15" s="37"/>
      <c r="F15" s="37" t="s">
        <v>133</v>
      </c>
      <c r="G15" s="37"/>
      <c r="H15" s="37"/>
      <c r="I15" s="37"/>
      <c r="J15" s="37"/>
      <c r="K15" s="62" t="s">
        <v>122</v>
      </c>
      <c r="L15" s="63"/>
      <c r="N15" t="s">
        <v>14</v>
      </c>
      <c r="O15">
        <f>IF(K15="",0,VALUE(MID(K15,2,LEN(K15)-2)))</f>
        <v>5</v>
      </c>
      <c r="P15">
        <f>IF(L15="",0,VALUE(MID(L15,2,LEN(L15)-2)))</f>
        <v>0</v>
      </c>
      <c r="Q15" t="e">
        <f>IF(#REF!="",0,VALUE(MID(#REF!,2,LEN(#REF!)-2)))</f>
        <v>#REF!</v>
      </c>
      <c r="R15">
        <f t="shared" si="0"/>
        <v>5</v>
      </c>
      <c r="S15">
        <f t="shared" si="0"/>
        <v>0</v>
      </c>
    </row>
    <row r="16" spans="2:19" ht="14.25" customHeight="1" x14ac:dyDescent="0.15">
      <c r="B16" s="30">
        <f t="shared" si="1"/>
        <v>6</v>
      </c>
      <c r="C16" s="33"/>
      <c r="D16" s="34"/>
      <c r="E16" s="37"/>
      <c r="F16" s="37" t="s">
        <v>92</v>
      </c>
      <c r="G16" s="37"/>
      <c r="H16" s="37"/>
      <c r="I16" s="37"/>
      <c r="J16" s="37"/>
      <c r="K16" s="62" t="s">
        <v>132</v>
      </c>
      <c r="L16" s="63" t="s">
        <v>131</v>
      </c>
      <c r="N16" t="s">
        <v>14</v>
      </c>
      <c r="O16" t="e">
        <f>IF(#REF!="",0,VALUE(MID(#REF!,2,LEN(#REF!)-2)))</f>
        <v>#REF!</v>
      </c>
      <c r="P16">
        <f>IF(L16="",0,VALUE(MID(L16,2,LEN(L16)-2)))</f>
        <v>15</v>
      </c>
      <c r="Q16" t="e">
        <f>IF(#REF!="",0,VALUE(MID(#REF!,2,LEN(#REF!)-2)))</f>
        <v>#REF!</v>
      </c>
      <c r="R16">
        <f t="shared" si="0"/>
        <v>10</v>
      </c>
      <c r="S16">
        <f t="shared" si="0"/>
        <v>15</v>
      </c>
    </row>
    <row r="17" spans="2:19" ht="14.25" customHeight="1" x14ac:dyDescent="0.15">
      <c r="B17" s="30">
        <f t="shared" si="1"/>
        <v>7</v>
      </c>
      <c r="C17" s="32" t="s">
        <v>23</v>
      </c>
      <c r="D17" s="32" t="s">
        <v>24</v>
      </c>
      <c r="E17" s="37"/>
      <c r="F17" s="37" t="s">
        <v>91</v>
      </c>
      <c r="G17" s="37"/>
      <c r="H17" s="37"/>
      <c r="I17" s="37"/>
      <c r="J17" s="37"/>
      <c r="K17" s="64">
        <v>10</v>
      </c>
      <c r="L17" s="65">
        <v>10</v>
      </c>
      <c r="S17">
        <f>COUNTA(L11:L16)</f>
        <v>4</v>
      </c>
    </row>
    <row r="18" spans="2:19" ht="14.25" customHeight="1" x14ac:dyDescent="0.15">
      <c r="B18" s="30">
        <f t="shared" si="1"/>
        <v>8</v>
      </c>
      <c r="C18" s="32" t="s">
        <v>25</v>
      </c>
      <c r="D18" s="32" t="s">
        <v>26</v>
      </c>
      <c r="E18" s="37"/>
      <c r="F18" s="37" t="s">
        <v>232</v>
      </c>
      <c r="G18" s="37"/>
      <c r="H18" s="37"/>
      <c r="I18" s="37"/>
      <c r="J18" s="37"/>
      <c r="K18" s="64" t="s">
        <v>121</v>
      </c>
      <c r="L18" s="65"/>
    </row>
    <row r="19" spans="2:19" ht="14.25" customHeight="1" x14ac:dyDescent="0.15">
      <c r="B19" s="30">
        <f t="shared" si="1"/>
        <v>9</v>
      </c>
      <c r="C19" s="32" t="s">
        <v>63</v>
      </c>
      <c r="D19" s="32" t="s">
        <v>16</v>
      </c>
      <c r="E19" s="37"/>
      <c r="F19" s="37" t="s">
        <v>235</v>
      </c>
      <c r="G19" s="37"/>
      <c r="H19" s="37"/>
      <c r="I19" s="37"/>
      <c r="J19" s="37"/>
      <c r="K19" s="64" t="s">
        <v>121</v>
      </c>
      <c r="L19" s="65"/>
    </row>
    <row r="20" spans="2:19" ht="14.25" customHeight="1" x14ac:dyDescent="0.15">
      <c r="B20" s="30">
        <f t="shared" si="1"/>
        <v>10</v>
      </c>
      <c r="C20" s="34"/>
      <c r="D20" s="34"/>
      <c r="E20" s="37"/>
      <c r="F20" s="37" t="s">
        <v>117</v>
      </c>
      <c r="G20" s="37"/>
      <c r="H20" s="37"/>
      <c r="I20" s="37"/>
      <c r="J20" s="37"/>
      <c r="K20" s="64" t="s">
        <v>121</v>
      </c>
      <c r="L20" s="65"/>
    </row>
    <row r="21" spans="2:19" ht="14.25" customHeight="1" x14ac:dyDescent="0.15">
      <c r="B21" s="30">
        <f t="shared" si="1"/>
        <v>11</v>
      </c>
      <c r="C21" s="34"/>
      <c r="D21" s="32" t="s">
        <v>17</v>
      </c>
      <c r="E21" s="37"/>
      <c r="F21" s="37" t="s">
        <v>80</v>
      </c>
      <c r="G21" s="37"/>
      <c r="H21" s="37"/>
      <c r="I21" s="37"/>
      <c r="J21" s="37"/>
      <c r="K21" s="64"/>
      <c r="L21" s="65" t="s">
        <v>121</v>
      </c>
    </row>
    <row r="22" spans="2:19" ht="14.25" customHeight="1" x14ac:dyDescent="0.15">
      <c r="B22" s="30">
        <f t="shared" si="1"/>
        <v>12</v>
      </c>
      <c r="C22" s="34"/>
      <c r="D22" s="34"/>
      <c r="E22" s="37"/>
      <c r="F22" s="37" t="s">
        <v>81</v>
      </c>
      <c r="G22" s="37"/>
      <c r="H22" s="37"/>
      <c r="I22" s="37"/>
      <c r="J22" s="37"/>
      <c r="K22" s="64">
        <v>40</v>
      </c>
      <c r="L22" s="65">
        <v>15</v>
      </c>
    </row>
    <row r="23" spans="2:19" ht="14.25" customHeight="1" x14ac:dyDescent="0.15">
      <c r="B23" s="30">
        <f t="shared" si="1"/>
        <v>13</v>
      </c>
      <c r="C23" s="34"/>
      <c r="D23" s="34"/>
      <c r="E23" s="37"/>
      <c r="F23" s="37" t="s">
        <v>82</v>
      </c>
      <c r="G23" s="37"/>
      <c r="H23" s="37"/>
      <c r="I23" s="37"/>
      <c r="J23" s="37"/>
      <c r="K23" s="64">
        <v>65</v>
      </c>
      <c r="L23" s="65">
        <v>35</v>
      </c>
    </row>
    <row r="24" spans="2:19" ht="14.25" customHeight="1" x14ac:dyDescent="0.15">
      <c r="B24" s="30">
        <f t="shared" si="1"/>
        <v>14</v>
      </c>
      <c r="C24" s="34"/>
      <c r="D24" s="34"/>
      <c r="E24" s="37"/>
      <c r="F24" s="37" t="s">
        <v>231</v>
      </c>
      <c r="G24" s="37"/>
      <c r="H24" s="37"/>
      <c r="I24" s="37"/>
      <c r="J24" s="37"/>
      <c r="K24" s="64" t="s">
        <v>121</v>
      </c>
      <c r="L24" s="65"/>
    </row>
    <row r="25" spans="2:19" ht="14.25" customHeight="1" x14ac:dyDescent="0.15">
      <c r="B25" s="30">
        <f t="shared" si="1"/>
        <v>15</v>
      </c>
      <c r="C25" s="34"/>
      <c r="D25" s="34"/>
      <c r="E25" s="37"/>
      <c r="F25" s="37" t="s">
        <v>125</v>
      </c>
      <c r="G25" s="37"/>
      <c r="H25" s="37"/>
      <c r="I25" s="37"/>
      <c r="J25" s="37"/>
      <c r="K25" s="64">
        <v>15</v>
      </c>
      <c r="L25" s="65">
        <v>10</v>
      </c>
    </row>
    <row r="26" spans="2:19" ht="14.25" customHeight="1" x14ac:dyDescent="0.15">
      <c r="B26" s="30">
        <f t="shared" si="1"/>
        <v>16</v>
      </c>
      <c r="C26" s="34"/>
      <c r="D26" s="34"/>
      <c r="E26" s="37"/>
      <c r="F26" s="37" t="s">
        <v>18</v>
      </c>
      <c r="G26" s="37"/>
      <c r="H26" s="37"/>
      <c r="I26" s="37"/>
      <c r="J26" s="37"/>
      <c r="K26" s="64">
        <v>6</v>
      </c>
      <c r="L26" s="65" t="s">
        <v>121</v>
      </c>
    </row>
    <row r="27" spans="2:19" ht="14.25" customHeight="1" x14ac:dyDescent="0.15">
      <c r="B27" s="30">
        <f t="shared" si="1"/>
        <v>17</v>
      </c>
      <c r="C27" s="34"/>
      <c r="D27" s="34"/>
      <c r="E27" s="37"/>
      <c r="F27" s="37" t="s">
        <v>19</v>
      </c>
      <c r="G27" s="37"/>
      <c r="H27" s="37"/>
      <c r="I27" s="37"/>
      <c r="J27" s="37"/>
      <c r="K27" s="64">
        <v>460</v>
      </c>
      <c r="L27" s="65">
        <v>700</v>
      </c>
    </row>
    <row r="28" spans="2:19" ht="14.25" customHeight="1" x14ac:dyDescent="0.15">
      <c r="B28" s="30">
        <f t="shared" si="1"/>
        <v>18</v>
      </c>
      <c r="C28" s="34"/>
      <c r="D28" s="34"/>
      <c r="E28" s="37"/>
      <c r="F28" s="37" t="s">
        <v>83</v>
      </c>
      <c r="G28" s="37"/>
      <c r="H28" s="37"/>
      <c r="I28" s="37"/>
      <c r="J28" s="37"/>
      <c r="K28" s="64">
        <v>10</v>
      </c>
      <c r="L28" s="65" t="s">
        <v>121</v>
      </c>
    </row>
    <row r="29" spans="2:19" ht="14.25" customHeight="1" x14ac:dyDescent="0.15">
      <c r="B29" s="30">
        <f t="shared" si="1"/>
        <v>19</v>
      </c>
      <c r="C29" s="34"/>
      <c r="D29" s="34"/>
      <c r="E29" s="37"/>
      <c r="F29" s="37" t="s">
        <v>89</v>
      </c>
      <c r="G29" s="37"/>
      <c r="H29" s="37"/>
      <c r="I29" s="37"/>
      <c r="J29" s="37"/>
      <c r="K29" s="64">
        <v>35</v>
      </c>
      <c r="L29" s="65">
        <v>65</v>
      </c>
    </row>
    <row r="30" spans="2:19" ht="14.25" customHeight="1" x14ac:dyDescent="0.15">
      <c r="B30" s="30">
        <f t="shared" si="1"/>
        <v>20</v>
      </c>
      <c r="C30" s="34"/>
      <c r="D30" s="34"/>
      <c r="E30" s="37"/>
      <c r="F30" s="37" t="s">
        <v>64</v>
      </c>
      <c r="G30" s="37"/>
      <c r="H30" s="37"/>
      <c r="I30" s="37"/>
      <c r="J30" s="37"/>
      <c r="K30" s="64">
        <v>870</v>
      </c>
      <c r="L30" s="65">
        <v>1470</v>
      </c>
    </row>
    <row r="31" spans="2:19" ht="14.25" customHeight="1" x14ac:dyDescent="0.15">
      <c r="B31" s="30">
        <f t="shared" si="1"/>
        <v>21</v>
      </c>
      <c r="C31" s="34"/>
      <c r="D31" s="34"/>
      <c r="E31" s="37"/>
      <c r="F31" s="37" t="s">
        <v>167</v>
      </c>
      <c r="G31" s="37"/>
      <c r="H31" s="37"/>
      <c r="I31" s="37"/>
      <c r="J31" s="37"/>
      <c r="K31" s="64">
        <v>20</v>
      </c>
      <c r="L31" s="65" t="s">
        <v>121</v>
      </c>
    </row>
    <row r="32" spans="2:19" ht="14.25" customHeight="1" x14ac:dyDescent="0.15">
      <c r="B32" s="30">
        <f t="shared" si="1"/>
        <v>22</v>
      </c>
      <c r="C32" s="34"/>
      <c r="D32" s="34"/>
      <c r="E32" s="37"/>
      <c r="F32" s="37" t="s">
        <v>184</v>
      </c>
      <c r="G32" s="37"/>
      <c r="H32" s="37"/>
      <c r="I32" s="37"/>
      <c r="J32" s="37"/>
      <c r="K32" s="64">
        <v>1</v>
      </c>
      <c r="L32" s="65"/>
    </row>
    <row r="33" spans="2:12" ht="14.25" customHeight="1" x14ac:dyDescent="0.15">
      <c r="B33" s="30">
        <f t="shared" si="1"/>
        <v>23</v>
      </c>
      <c r="C33" s="34"/>
      <c r="D33" s="34"/>
      <c r="E33" s="37"/>
      <c r="F33" s="37" t="s">
        <v>93</v>
      </c>
      <c r="G33" s="37"/>
      <c r="H33" s="37"/>
      <c r="I33" s="37"/>
      <c r="J33" s="37"/>
      <c r="K33" s="64">
        <v>210</v>
      </c>
      <c r="L33" s="65">
        <v>165</v>
      </c>
    </row>
    <row r="34" spans="2:12" ht="14.25" customHeight="1" x14ac:dyDescent="0.15">
      <c r="B34" s="30">
        <f t="shared" si="1"/>
        <v>24</v>
      </c>
      <c r="C34" s="34"/>
      <c r="D34" s="34"/>
      <c r="E34" s="37"/>
      <c r="F34" s="37" t="s">
        <v>113</v>
      </c>
      <c r="G34" s="37"/>
      <c r="H34" s="37"/>
      <c r="I34" s="37"/>
      <c r="J34" s="37"/>
      <c r="K34" s="64">
        <v>5</v>
      </c>
      <c r="L34" s="65"/>
    </row>
    <row r="35" spans="2:12" ht="14.25" customHeight="1" x14ac:dyDescent="0.15">
      <c r="B35" s="30">
        <f t="shared" si="1"/>
        <v>25</v>
      </c>
      <c r="C35" s="34"/>
      <c r="D35" s="34"/>
      <c r="E35" s="37"/>
      <c r="F35" s="37" t="s">
        <v>20</v>
      </c>
      <c r="G35" s="37"/>
      <c r="H35" s="37"/>
      <c r="I35" s="37"/>
      <c r="J35" s="37"/>
      <c r="K35" s="64">
        <v>625</v>
      </c>
      <c r="L35" s="65">
        <v>2200</v>
      </c>
    </row>
    <row r="36" spans="2:12" ht="14.25" customHeight="1" x14ac:dyDescent="0.15">
      <c r="B36" s="30">
        <f t="shared" si="1"/>
        <v>26</v>
      </c>
      <c r="C36" s="34"/>
      <c r="D36" s="34"/>
      <c r="E36" s="37"/>
      <c r="F36" s="37" t="s">
        <v>21</v>
      </c>
      <c r="G36" s="37"/>
      <c r="H36" s="37"/>
      <c r="I36" s="37"/>
      <c r="J36" s="37"/>
      <c r="K36" s="64">
        <v>16900</v>
      </c>
      <c r="L36" s="65">
        <v>48550</v>
      </c>
    </row>
    <row r="37" spans="2:12" ht="14.25" customHeight="1" x14ac:dyDescent="0.15">
      <c r="B37" s="30">
        <f t="shared" si="1"/>
        <v>27</v>
      </c>
      <c r="C37" s="32" t="s">
        <v>68</v>
      </c>
      <c r="D37" s="32" t="s">
        <v>65</v>
      </c>
      <c r="E37" s="37"/>
      <c r="F37" s="37" t="s">
        <v>126</v>
      </c>
      <c r="G37" s="37"/>
      <c r="H37" s="37"/>
      <c r="I37" s="37"/>
      <c r="J37" s="37"/>
      <c r="K37" s="64" t="s">
        <v>121</v>
      </c>
      <c r="L37" s="65"/>
    </row>
    <row r="38" spans="2:12" ht="14.25" customHeight="1" x14ac:dyDescent="0.15">
      <c r="B38" s="30">
        <f t="shared" si="1"/>
        <v>28</v>
      </c>
      <c r="C38" s="32" t="s">
        <v>66</v>
      </c>
      <c r="D38" s="32" t="s">
        <v>27</v>
      </c>
      <c r="E38" s="37"/>
      <c r="F38" s="37" t="s">
        <v>127</v>
      </c>
      <c r="G38" s="37"/>
      <c r="H38" s="37"/>
      <c r="I38" s="37"/>
      <c r="J38" s="37"/>
      <c r="K38" s="64">
        <v>40</v>
      </c>
      <c r="L38" s="65">
        <v>20</v>
      </c>
    </row>
    <row r="39" spans="2:12" ht="14.25" customHeight="1" x14ac:dyDescent="0.15">
      <c r="B39" s="30">
        <f t="shared" si="1"/>
        <v>29</v>
      </c>
      <c r="C39" s="34"/>
      <c r="D39" s="34"/>
      <c r="E39" s="37"/>
      <c r="F39" s="37" t="s">
        <v>114</v>
      </c>
      <c r="G39" s="37"/>
      <c r="H39" s="37"/>
      <c r="I39" s="37"/>
      <c r="J39" s="37"/>
      <c r="K39" s="64"/>
      <c r="L39" s="65">
        <v>15</v>
      </c>
    </row>
    <row r="40" spans="2:12" ht="14.25" customHeight="1" x14ac:dyDescent="0.15">
      <c r="B40" s="30">
        <f t="shared" si="1"/>
        <v>30</v>
      </c>
      <c r="C40" s="34"/>
      <c r="D40" s="34"/>
      <c r="E40" s="37"/>
      <c r="F40" s="37" t="s">
        <v>28</v>
      </c>
      <c r="G40" s="37"/>
      <c r="H40" s="37"/>
      <c r="I40" s="37"/>
      <c r="J40" s="37"/>
      <c r="K40" s="64">
        <v>5</v>
      </c>
      <c r="L40" s="65"/>
    </row>
    <row r="41" spans="2:12" ht="14.25" customHeight="1" x14ac:dyDescent="0.15">
      <c r="B41" s="30">
        <f t="shared" si="1"/>
        <v>31</v>
      </c>
      <c r="C41" s="34"/>
      <c r="D41" s="34"/>
      <c r="E41" s="37"/>
      <c r="F41" s="37" t="s">
        <v>109</v>
      </c>
      <c r="G41" s="37"/>
      <c r="H41" s="37"/>
      <c r="I41" s="37"/>
      <c r="J41" s="37"/>
      <c r="K41" s="64">
        <v>100</v>
      </c>
      <c r="L41" s="65">
        <v>20</v>
      </c>
    </row>
    <row r="42" spans="2:12" ht="14.25" customHeight="1" x14ac:dyDescent="0.15">
      <c r="B42" s="30">
        <f t="shared" si="1"/>
        <v>32</v>
      </c>
      <c r="C42" s="34"/>
      <c r="D42" s="34"/>
      <c r="E42" s="37"/>
      <c r="F42" s="37" t="s">
        <v>208</v>
      </c>
      <c r="G42" s="37"/>
      <c r="H42" s="37"/>
      <c r="I42" s="37"/>
      <c r="J42" s="37"/>
      <c r="K42" s="64"/>
      <c r="L42" s="65">
        <v>20</v>
      </c>
    </row>
    <row r="43" spans="2:12" ht="14.25" customHeight="1" x14ac:dyDescent="0.15">
      <c r="B43" s="30">
        <f t="shared" si="1"/>
        <v>33</v>
      </c>
      <c r="C43" s="34"/>
      <c r="D43" s="34"/>
      <c r="E43" s="37"/>
      <c r="F43" s="37" t="s">
        <v>234</v>
      </c>
      <c r="G43" s="37"/>
      <c r="H43" s="37"/>
      <c r="I43" s="37"/>
      <c r="J43" s="37"/>
      <c r="K43" s="64"/>
      <c r="L43" s="65">
        <v>5</v>
      </c>
    </row>
    <row r="44" spans="2:12" ht="14.25" customHeight="1" x14ac:dyDescent="0.15">
      <c r="B44" s="30">
        <f t="shared" si="1"/>
        <v>34</v>
      </c>
      <c r="C44" s="34"/>
      <c r="D44" s="34"/>
      <c r="E44" s="37"/>
      <c r="F44" s="37" t="s">
        <v>110</v>
      </c>
      <c r="G44" s="37"/>
      <c r="H44" s="37"/>
      <c r="I44" s="37"/>
      <c r="J44" s="37"/>
      <c r="K44" s="64">
        <v>30</v>
      </c>
      <c r="L44" s="65">
        <v>130</v>
      </c>
    </row>
    <row r="45" spans="2:12" ht="14.25" customHeight="1" x14ac:dyDescent="0.15">
      <c r="B45" s="30">
        <f t="shared" si="1"/>
        <v>35</v>
      </c>
      <c r="C45" s="34"/>
      <c r="D45" s="34"/>
      <c r="E45" s="37"/>
      <c r="F45" s="37" t="s">
        <v>163</v>
      </c>
      <c r="G45" s="37"/>
      <c r="H45" s="37"/>
      <c r="I45" s="37"/>
      <c r="J45" s="37"/>
      <c r="K45" s="64">
        <v>10</v>
      </c>
      <c r="L45" s="65"/>
    </row>
    <row r="46" spans="2:12" ht="14.25" customHeight="1" x14ac:dyDescent="0.15">
      <c r="B46" s="30">
        <f t="shared" si="1"/>
        <v>36</v>
      </c>
      <c r="C46" s="34"/>
      <c r="D46" s="34"/>
      <c r="E46" s="37"/>
      <c r="F46" s="37" t="s">
        <v>31</v>
      </c>
      <c r="G46" s="37"/>
      <c r="H46" s="37"/>
      <c r="I46" s="37"/>
      <c r="J46" s="37"/>
      <c r="K46" s="64">
        <v>60</v>
      </c>
      <c r="L46" s="65">
        <v>35</v>
      </c>
    </row>
    <row r="47" spans="2:12" ht="14.25" customHeight="1" x14ac:dyDescent="0.15">
      <c r="B47" s="30">
        <f t="shared" si="1"/>
        <v>37</v>
      </c>
      <c r="C47" s="32" t="s">
        <v>143</v>
      </c>
      <c r="D47" s="32" t="s">
        <v>144</v>
      </c>
      <c r="E47" s="37"/>
      <c r="F47" s="37" t="s">
        <v>174</v>
      </c>
      <c r="G47" s="37"/>
      <c r="H47" s="37"/>
      <c r="I47" s="37"/>
      <c r="J47" s="37"/>
      <c r="K47" s="64" t="s">
        <v>121</v>
      </c>
      <c r="L47" s="65"/>
    </row>
    <row r="48" spans="2:12" ht="14.25" customHeight="1" x14ac:dyDescent="0.15">
      <c r="B48" s="30">
        <f t="shared" si="1"/>
        <v>38</v>
      </c>
      <c r="C48" s="32" t="s">
        <v>32</v>
      </c>
      <c r="D48" s="32" t="s">
        <v>33</v>
      </c>
      <c r="E48" s="37"/>
      <c r="F48" s="37" t="s">
        <v>165</v>
      </c>
      <c r="G48" s="37"/>
      <c r="H48" s="37"/>
      <c r="I48" s="37"/>
      <c r="J48" s="37"/>
      <c r="K48" s="64">
        <v>1</v>
      </c>
      <c r="L48" s="65">
        <v>2</v>
      </c>
    </row>
    <row r="49" spans="2:19" ht="14.25" customHeight="1" x14ac:dyDescent="0.15">
      <c r="B49" s="30">
        <f t="shared" si="1"/>
        <v>39</v>
      </c>
      <c r="C49" s="34"/>
      <c r="D49" s="35"/>
      <c r="E49" s="37"/>
      <c r="F49" s="37" t="s">
        <v>34</v>
      </c>
      <c r="G49" s="37"/>
      <c r="H49" s="37"/>
      <c r="I49" s="37"/>
      <c r="J49" s="37"/>
      <c r="K49" s="64" t="s">
        <v>121</v>
      </c>
      <c r="L49" s="65">
        <v>25</v>
      </c>
    </row>
    <row r="50" spans="2:19" ht="14.25" customHeight="1" x14ac:dyDescent="0.15">
      <c r="B50" s="30">
        <f t="shared" si="1"/>
        <v>40</v>
      </c>
      <c r="C50" s="35"/>
      <c r="D50" s="39" t="s">
        <v>35</v>
      </c>
      <c r="E50" s="37"/>
      <c r="F50" s="37" t="s">
        <v>36</v>
      </c>
      <c r="G50" s="37"/>
      <c r="H50" s="37"/>
      <c r="I50" s="37"/>
      <c r="J50" s="37"/>
      <c r="K50" s="64">
        <v>5</v>
      </c>
      <c r="L50" s="65" t="s">
        <v>121</v>
      </c>
    </row>
    <row r="51" spans="2:19" ht="14.25" customHeight="1" x14ac:dyDescent="0.15">
      <c r="B51" s="30">
        <f t="shared" si="1"/>
        <v>41</v>
      </c>
      <c r="C51" s="32" t="s">
        <v>0</v>
      </c>
      <c r="D51" s="39" t="s">
        <v>37</v>
      </c>
      <c r="E51" s="37"/>
      <c r="F51" s="37" t="s">
        <v>118</v>
      </c>
      <c r="G51" s="37"/>
      <c r="H51" s="37"/>
      <c r="I51" s="37"/>
      <c r="J51" s="37"/>
      <c r="K51" s="64" t="s">
        <v>121</v>
      </c>
      <c r="L51" s="65"/>
      <c r="R51">
        <f>COUNTA(K47:K51)</f>
        <v>5</v>
      </c>
      <c r="S51">
        <f>COUNTA(L47:L51)</f>
        <v>3</v>
      </c>
    </row>
    <row r="52" spans="2:19" ht="14.25" customHeight="1" x14ac:dyDescent="0.15">
      <c r="B52" s="30">
        <f t="shared" si="1"/>
        <v>42</v>
      </c>
      <c r="C52" s="121" t="s">
        <v>38</v>
      </c>
      <c r="D52" s="122"/>
      <c r="E52" s="37"/>
      <c r="F52" s="37" t="s">
        <v>39</v>
      </c>
      <c r="G52" s="37"/>
      <c r="H52" s="37"/>
      <c r="I52" s="37"/>
      <c r="J52" s="37"/>
      <c r="K52" s="64">
        <v>75</v>
      </c>
      <c r="L52" s="65">
        <v>150</v>
      </c>
    </row>
    <row r="53" spans="2:19" ht="14.25" customHeight="1" x14ac:dyDescent="0.15">
      <c r="B53" s="30">
        <f t="shared" si="1"/>
        <v>43</v>
      </c>
      <c r="C53" s="33"/>
      <c r="D53" s="36"/>
      <c r="E53" s="37"/>
      <c r="F53" s="37" t="s">
        <v>40</v>
      </c>
      <c r="G53" s="37"/>
      <c r="H53" s="37"/>
      <c r="I53" s="37"/>
      <c r="J53" s="37"/>
      <c r="K53" s="64">
        <v>50</v>
      </c>
      <c r="L53" s="65">
        <v>50</v>
      </c>
    </row>
    <row r="54" spans="2:19" ht="14.25" customHeight="1" thickBot="1" x14ac:dyDescent="0.2">
      <c r="B54" s="30">
        <f t="shared" si="1"/>
        <v>44</v>
      </c>
      <c r="C54" s="33"/>
      <c r="D54" s="36"/>
      <c r="E54" s="37"/>
      <c r="F54" s="37" t="s">
        <v>74</v>
      </c>
      <c r="G54" s="37"/>
      <c r="H54" s="37"/>
      <c r="I54" s="37"/>
      <c r="J54" s="37"/>
      <c r="K54" s="64">
        <v>50</v>
      </c>
      <c r="L54" s="69">
        <v>25</v>
      </c>
    </row>
    <row r="55" spans="2:19" ht="13.9" customHeight="1" x14ac:dyDescent="0.15">
      <c r="B55" s="66"/>
      <c r="C55" s="67"/>
      <c r="D55" s="67"/>
      <c r="E55" s="68"/>
      <c r="F55" s="68"/>
      <c r="G55" s="68"/>
      <c r="H55" s="68"/>
      <c r="I55" s="68"/>
      <c r="J55" s="68"/>
      <c r="K55" s="68"/>
      <c r="L55" s="68"/>
    </row>
    <row r="56" spans="2:19" ht="18" customHeight="1" x14ac:dyDescent="0.15">
      <c r="R56">
        <f>COUNTA(K11:K54)</f>
        <v>40</v>
      </c>
      <c r="S56">
        <f>COUNTA(L11:L54)</f>
        <v>31</v>
      </c>
    </row>
    <row r="57" spans="2:19" ht="18" customHeight="1" x14ac:dyDescent="0.15">
      <c r="B57" s="18"/>
      <c r="R57">
        <f>SUM(R11:R16,K17:K54)</f>
        <v>19733</v>
      </c>
      <c r="S57">
        <f>SUM(S11:S16,L17:L54)</f>
        <v>53772</v>
      </c>
    </row>
    <row r="58" spans="2:19" ht="9" customHeight="1" thickBot="1" x14ac:dyDescent="0.2"/>
    <row r="59" spans="2:19" ht="18" customHeight="1" x14ac:dyDescent="0.15">
      <c r="B59" s="1"/>
      <c r="C59" s="2"/>
      <c r="D59" s="118" t="s">
        <v>1</v>
      </c>
      <c r="E59" s="118"/>
      <c r="F59" s="118"/>
      <c r="G59" s="118"/>
      <c r="H59" s="2"/>
      <c r="I59" s="2"/>
      <c r="J59" s="3"/>
      <c r="K59" s="71" t="s">
        <v>57</v>
      </c>
      <c r="L59" s="88" t="s">
        <v>58</v>
      </c>
    </row>
    <row r="60" spans="2:19" ht="18" customHeight="1" thickBot="1" x14ac:dyDescent="0.2">
      <c r="B60" s="6"/>
      <c r="C60" s="7"/>
      <c r="D60" s="117" t="s">
        <v>2</v>
      </c>
      <c r="E60" s="117"/>
      <c r="F60" s="117"/>
      <c r="G60" s="117"/>
      <c r="H60" s="7"/>
      <c r="I60" s="7"/>
      <c r="J60" s="8"/>
      <c r="K60" s="75" t="str">
        <f>K5</f>
        <v>2024.2.19</v>
      </c>
      <c r="L60" s="92" t="str">
        <f>K60</f>
        <v>2024.2.19</v>
      </c>
    </row>
    <row r="61" spans="2:19" ht="19.899999999999999" customHeight="1" thickTop="1" x14ac:dyDescent="0.15">
      <c r="B61" s="123" t="s">
        <v>79</v>
      </c>
      <c r="C61" s="124"/>
      <c r="D61" s="124"/>
      <c r="E61" s="124"/>
      <c r="F61" s="124"/>
      <c r="G61" s="124"/>
      <c r="H61" s="124"/>
      <c r="I61" s="124"/>
      <c r="J61" s="29"/>
      <c r="K61" s="76">
        <f>SUM(K62:K70)</f>
        <v>19733</v>
      </c>
      <c r="L61" s="93">
        <f>SUM(L62:L70)</f>
        <v>53772</v>
      </c>
    </row>
    <row r="62" spans="2:19" ht="13.9" customHeight="1" x14ac:dyDescent="0.15">
      <c r="B62" s="125" t="s">
        <v>42</v>
      </c>
      <c r="C62" s="126"/>
      <c r="D62" s="127"/>
      <c r="E62" s="41"/>
      <c r="F62" s="15"/>
      <c r="G62" s="116" t="s">
        <v>13</v>
      </c>
      <c r="H62" s="116"/>
      <c r="I62" s="15"/>
      <c r="J62" s="16"/>
      <c r="K62" s="38">
        <f>SUM(R$11:R$16)</f>
        <v>35</v>
      </c>
      <c r="L62" s="94">
        <f>SUM(S$11:S$16)</f>
        <v>55</v>
      </c>
    </row>
    <row r="63" spans="2:19" ht="13.9" customHeight="1" x14ac:dyDescent="0.15">
      <c r="B63" s="17"/>
      <c r="C63" s="18"/>
      <c r="D63" s="19"/>
      <c r="E63" s="20"/>
      <c r="F63" s="37"/>
      <c r="G63" s="116" t="s">
        <v>67</v>
      </c>
      <c r="H63" s="116"/>
      <c r="I63" s="110"/>
      <c r="J63" s="42"/>
      <c r="K63" s="38">
        <f>SUM(K$17)</f>
        <v>10</v>
      </c>
      <c r="L63" s="94">
        <f>SUM(L$17)</f>
        <v>10</v>
      </c>
    </row>
    <row r="64" spans="2:19" ht="13.9" customHeight="1" x14ac:dyDescent="0.15">
      <c r="B64" s="17"/>
      <c r="C64" s="18"/>
      <c r="D64" s="19"/>
      <c r="E64" s="20"/>
      <c r="F64" s="37"/>
      <c r="G64" s="116" t="s">
        <v>26</v>
      </c>
      <c r="H64" s="116"/>
      <c r="I64" s="15"/>
      <c r="J64" s="16"/>
      <c r="K64" s="38">
        <f>SUM(K$18:K$18)</f>
        <v>0</v>
      </c>
      <c r="L64" s="94">
        <f>SUM(L$18:L$18)</f>
        <v>0</v>
      </c>
    </row>
    <row r="65" spans="2:19" ht="13.9" customHeight="1" x14ac:dyDescent="0.15">
      <c r="B65" s="17"/>
      <c r="C65" s="18"/>
      <c r="D65" s="19"/>
      <c r="E65" s="20"/>
      <c r="F65" s="37"/>
      <c r="G65" s="116" t="s">
        <v>16</v>
      </c>
      <c r="H65" s="116"/>
      <c r="I65" s="15"/>
      <c r="J65" s="16"/>
      <c r="K65" s="38">
        <f>SUM(K$19:K$20)</f>
        <v>0</v>
      </c>
      <c r="L65" s="94">
        <f>SUM(L$19:L$20)</f>
        <v>0</v>
      </c>
    </row>
    <row r="66" spans="2:19" ht="13.9" customHeight="1" x14ac:dyDescent="0.15">
      <c r="B66" s="17"/>
      <c r="C66" s="18"/>
      <c r="D66" s="19"/>
      <c r="E66" s="20"/>
      <c r="F66" s="37"/>
      <c r="G66" s="116" t="s">
        <v>17</v>
      </c>
      <c r="H66" s="116"/>
      <c r="I66" s="15"/>
      <c r="J66" s="16"/>
      <c r="K66" s="38">
        <f>SUM(K$21:K$36)</f>
        <v>19262</v>
      </c>
      <c r="L66" s="94">
        <f>SUM(L$21:L$36)</f>
        <v>53210</v>
      </c>
    </row>
    <row r="67" spans="2:19" ht="13.9" customHeight="1" x14ac:dyDescent="0.15">
      <c r="B67" s="17"/>
      <c r="C67" s="18"/>
      <c r="D67" s="19"/>
      <c r="E67" s="20"/>
      <c r="F67" s="37"/>
      <c r="G67" s="116" t="s">
        <v>65</v>
      </c>
      <c r="H67" s="116"/>
      <c r="I67" s="15"/>
      <c r="J67" s="16"/>
      <c r="K67" s="38">
        <f>SUM(K$37:K$37)</f>
        <v>0</v>
      </c>
      <c r="L67" s="94">
        <f>SUM(L$37:L$37)</f>
        <v>0</v>
      </c>
    </row>
    <row r="68" spans="2:19" ht="13.9" customHeight="1" x14ac:dyDescent="0.15">
      <c r="B68" s="17"/>
      <c r="C68" s="18"/>
      <c r="D68" s="19"/>
      <c r="E68" s="20"/>
      <c r="F68" s="37"/>
      <c r="G68" s="116" t="s">
        <v>27</v>
      </c>
      <c r="H68" s="116"/>
      <c r="I68" s="15"/>
      <c r="J68" s="16"/>
      <c r="K68" s="38">
        <f>SUM(K$38:K$46)</f>
        <v>245</v>
      </c>
      <c r="L68" s="94">
        <f>SUM(L$38:L$46)</f>
        <v>245</v>
      </c>
    </row>
    <row r="69" spans="2:19" ht="13.9" customHeight="1" x14ac:dyDescent="0.15">
      <c r="B69" s="17"/>
      <c r="C69" s="18"/>
      <c r="D69" s="19"/>
      <c r="E69" s="20"/>
      <c r="F69" s="37"/>
      <c r="G69" s="116" t="s">
        <v>73</v>
      </c>
      <c r="H69" s="116"/>
      <c r="I69" s="15"/>
      <c r="J69" s="16"/>
      <c r="K69" s="38">
        <f>SUM(K$52:K$53)</f>
        <v>125</v>
      </c>
      <c r="L69" s="94">
        <f>SUM(L$52:L$53)</f>
        <v>200</v>
      </c>
      <c r="R69">
        <f>COUNTA(K$11:K$54)</f>
        <v>40</v>
      </c>
      <c r="S69">
        <f>COUNTA(L$11:L$54)</f>
        <v>31</v>
      </c>
    </row>
    <row r="70" spans="2:19" ht="13.9" customHeight="1" thickBot="1" x14ac:dyDescent="0.2">
      <c r="B70" s="21"/>
      <c r="C70" s="22"/>
      <c r="D70" s="23"/>
      <c r="E70" s="43"/>
      <c r="F70" s="10"/>
      <c r="G70" s="117" t="s">
        <v>41</v>
      </c>
      <c r="H70" s="117"/>
      <c r="I70" s="44"/>
      <c r="J70" s="45"/>
      <c r="K70" s="40">
        <f>SUM(K$47:K$51,K$54)</f>
        <v>56</v>
      </c>
      <c r="L70" s="95">
        <f>SUM(L$47:L$51,L$54)</f>
        <v>52</v>
      </c>
      <c r="R70">
        <f>SUM(R$11:R$16,K$17:K$54)</f>
        <v>19733</v>
      </c>
      <c r="S70">
        <f>SUM(S$11:S$16,L$17:L$54)</f>
        <v>53772</v>
      </c>
    </row>
    <row r="71" spans="2:19" ht="18" customHeight="1" thickTop="1" x14ac:dyDescent="0.15">
      <c r="B71" s="128" t="s">
        <v>43</v>
      </c>
      <c r="C71" s="129"/>
      <c r="D71" s="130"/>
      <c r="E71" s="51"/>
      <c r="F71" s="111"/>
      <c r="G71" s="131" t="s">
        <v>44</v>
      </c>
      <c r="H71" s="131"/>
      <c r="I71" s="111"/>
      <c r="J71" s="112"/>
      <c r="K71" s="77" t="s">
        <v>45</v>
      </c>
      <c r="L71" s="82"/>
    </row>
    <row r="72" spans="2:19" ht="18" customHeight="1" x14ac:dyDescent="0.15">
      <c r="B72" s="48"/>
      <c r="C72" s="49"/>
      <c r="D72" s="49"/>
      <c r="E72" s="46"/>
      <c r="F72" s="47"/>
      <c r="G72" s="31"/>
      <c r="H72" s="31"/>
      <c r="I72" s="47"/>
      <c r="J72" s="50"/>
      <c r="K72" s="78" t="s">
        <v>46</v>
      </c>
      <c r="L72" s="83"/>
    </row>
    <row r="73" spans="2:19" ht="18" customHeight="1" x14ac:dyDescent="0.15">
      <c r="B73" s="17"/>
      <c r="C73" s="18"/>
      <c r="D73" s="18"/>
      <c r="E73" s="52"/>
      <c r="F73" s="7"/>
      <c r="G73" s="132" t="s">
        <v>47</v>
      </c>
      <c r="H73" s="132"/>
      <c r="I73" s="108"/>
      <c r="J73" s="109"/>
      <c r="K73" s="79" t="s">
        <v>48</v>
      </c>
      <c r="L73" s="84"/>
    </row>
    <row r="74" spans="2:19" ht="18" customHeight="1" x14ac:dyDescent="0.15">
      <c r="B74" s="17"/>
      <c r="C74" s="18"/>
      <c r="D74" s="18"/>
      <c r="E74" s="53"/>
      <c r="F74" s="18"/>
      <c r="G74" s="54"/>
      <c r="H74" s="54"/>
      <c r="I74" s="49"/>
      <c r="J74" s="55"/>
      <c r="K74" s="80" t="s">
        <v>71</v>
      </c>
      <c r="L74" s="85"/>
    </row>
    <row r="75" spans="2:19" ht="18" customHeight="1" x14ac:dyDescent="0.15">
      <c r="B75" s="17"/>
      <c r="C75" s="18"/>
      <c r="D75" s="18"/>
      <c r="E75" s="53"/>
      <c r="F75" s="18"/>
      <c r="G75" s="54"/>
      <c r="H75" s="54"/>
      <c r="I75" s="49"/>
      <c r="J75" s="55"/>
      <c r="K75" s="80" t="s">
        <v>72</v>
      </c>
      <c r="L75" s="85"/>
    </row>
    <row r="76" spans="2:19" ht="18" customHeight="1" x14ac:dyDescent="0.15">
      <c r="B76" s="17"/>
      <c r="C76" s="18"/>
      <c r="D76" s="18"/>
      <c r="E76" s="52"/>
      <c r="F76" s="7"/>
      <c r="G76" s="132" t="s">
        <v>49</v>
      </c>
      <c r="H76" s="132"/>
      <c r="I76" s="108"/>
      <c r="J76" s="109"/>
      <c r="K76" s="79" t="s">
        <v>75</v>
      </c>
      <c r="L76" s="84"/>
    </row>
    <row r="77" spans="2:19" ht="18" customHeight="1" x14ac:dyDescent="0.15">
      <c r="B77" s="17"/>
      <c r="C77" s="18"/>
      <c r="D77" s="18"/>
      <c r="E77" s="53"/>
      <c r="F77" s="18"/>
      <c r="G77" s="54"/>
      <c r="H77" s="54"/>
      <c r="I77" s="49"/>
      <c r="J77" s="55"/>
      <c r="K77" s="80" t="s">
        <v>76</v>
      </c>
      <c r="L77" s="85"/>
    </row>
    <row r="78" spans="2:19" ht="18" customHeight="1" x14ac:dyDescent="0.15">
      <c r="B78" s="17"/>
      <c r="C78" s="18"/>
      <c r="D78" s="18"/>
      <c r="E78" s="53"/>
      <c r="F78" s="18"/>
      <c r="G78" s="54"/>
      <c r="H78" s="54"/>
      <c r="I78" s="49"/>
      <c r="J78" s="55"/>
      <c r="K78" s="80" t="s">
        <v>77</v>
      </c>
      <c r="L78" s="85"/>
    </row>
    <row r="79" spans="2:19" ht="18" customHeight="1" x14ac:dyDescent="0.15">
      <c r="B79" s="17"/>
      <c r="C79" s="18"/>
      <c r="D79" s="18"/>
      <c r="E79" s="12"/>
      <c r="F79" s="13"/>
      <c r="G79" s="31"/>
      <c r="H79" s="31"/>
      <c r="I79" s="47"/>
      <c r="J79" s="50"/>
      <c r="K79" s="80" t="s">
        <v>78</v>
      </c>
      <c r="L79" s="83"/>
    </row>
    <row r="80" spans="2:19" ht="18" customHeight="1" x14ac:dyDescent="0.15">
      <c r="B80" s="24"/>
      <c r="C80" s="13"/>
      <c r="D80" s="13"/>
      <c r="E80" s="20"/>
      <c r="F80" s="37"/>
      <c r="G80" s="116" t="s">
        <v>50</v>
      </c>
      <c r="H80" s="116"/>
      <c r="I80" s="15"/>
      <c r="J80" s="16"/>
      <c r="K80" s="70" t="s">
        <v>129</v>
      </c>
      <c r="L80" s="86"/>
    </row>
    <row r="81" spans="2:13" ht="18" customHeight="1" x14ac:dyDescent="0.15">
      <c r="B81" s="125" t="s">
        <v>51</v>
      </c>
      <c r="C81" s="126"/>
      <c r="D81" s="126"/>
      <c r="E81" s="7"/>
      <c r="F81" s="7"/>
      <c r="G81" s="7"/>
      <c r="H81" s="7"/>
      <c r="I81" s="7"/>
      <c r="J81" s="7"/>
      <c r="K81" s="7"/>
      <c r="L81" s="96"/>
    </row>
    <row r="82" spans="2:13" ht="14.1" customHeight="1" x14ac:dyDescent="0.15">
      <c r="B82" s="56"/>
      <c r="C82" s="57" t="s">
        <v>52</v>
      </c>
      <c r="D82" s="58"/>
      <c r="E82" s="57"/>
      <c r="F82" s="57"/>
      <c r="G82" s="57"/>
      <c r="H82" s="57"/>
      <c r="I82" s="57"/>
      <c r="J82" s="57"/>
      <c r="K82" s="57"/>
      <c r="L82" s="87"/>
    </row>
    <row r="83" spans="2:13" ht="14.1" customHeight="1" x14ac:dyDescent="0.15">
      <c r="B83" s="56"/>
      <c r="C83" s="57" t="s">
        <v>53</v>
      </c>
      <c r="D83" s="58"/>
      <c r="E83" s="57"/>
      <c r="F83" s="57"/>
      <c r="G83" s="57"/>
      <c r="H83" s="57"/>
      <c r="I83" s="57"/>
      <c r="J83" s="57"/>
      <c r="K83" s="57"/>
      <c r="L83" s="87"/>
    </row>
    <row r="84" spans="2:13" ht="14.1" customHeight="1" x14ac:dyDescent="0.15">
      <c r="B84" s="56"/>
      <c r="C84" s="57" t="s">
        <v>54</v>
      </c>
      <c r="D84" s="58"/>
      <c r="E84" s="57"/>
      <c r="F84" s="57"/>
      <c r="G84" s="57"/>
      <c r="H84" s="57"/>
      <c r="I84" s="57"/>
      <c r="J84" s="57"/>
      <c r="K84" s="57"/>
      <c r="L84" s="87"/>
    </row>
    <row r="85" spans="2:13" ht="14.1" customHeight="1" x14ac:dyDescent="0.15">
      <c r="B85" s="56"/>
      <c r="C85" s="57" t="s">
        <v>99</v>
      </c>
      <c r="D85" s="58"/>
      <c r="E85" s="57"/>
      <c r="F85" s="57"/>
      <c r="G85" s="57"/>
      <c r="H85" s="57"/>
      <c r="I85" s="57"/>
      <c r="J85" s="57"/>
      <c r="K85" s="57"/>
      <c r="L85" s="87"/>
    </row>
    <row r="86" spans="2:13" ht="14.1" customHeight="1" x14ac:dyDescent="0.15">
      <c r="B86" s="56"/>
      <c r="C86" s="57" t="s">
        <v>97</v>
      </c>
      <c r="D86" s="58"/>
      <c r="E86" s="57"/>
      <c r="F86" s="57"/>
      <c r="G86" s="57"/>
      <c r="H86" s="57"/>
      <c r="I86" s="57"/>
      <c r="J86" s="57"/>
      <c r="K86" s="57"/>
      <c r="L86" s="87"/>
    </row>
    <row r="87" spans="2:13" ht="14.1" customHeight="1" x14ac:dyDescent="0.15">
      <c r="B87" s="59"/>
      <c r="C87" s="57" t="s">
        <v>100</v>
      </c>
      <c r="D87" s="57"/>
      <c r="E87" s="57"/>
      <c r="F87" s="57"/>
      <c r="G87" s="57"/>
      <c r="H87" s="57"/>
      <c r="I87" s="57"/>
      <c r="J87" s="57"/>
      <c r="K87" s="57"/>
      <c r="L87" s="87"/>
    </row>
    <row r="88" spans="2:13" ht="14.1" customHeight="1" x14ac:dyDescent="0.15">
      <c r="B88" s="59"/>
      <c r="C88" s="57" t="s">
        <v>101</v>
      </c>
      <c r="D88" s="57"/>
      <c r="E88" s="57"/>
      <c r="F88" s="57"/>
      <c r="G88" s="57"/>
      <c r="H88" s="57"/>
      <c r="I88" s="57"/>
      <c r="J88" s="57"/>
      <c r="K88" s="57"/>
      <c r="L88" s="87"/>
    </row>
    <row r="89" spans="2:13" ht="14.1" customHeight="1" x14ac:dyDescent="0.15">
      <c r="B89" s="59"/>
      <c r="C89" s="57" t="s">
        <v>86</v>
      </c>
      <c r="D89" s="57"/>
      <c r="E89" s="57"/>
      <c r="F89" s="57"/>
      <c r="G89" s="57"/>
      <c r="H89" s="57"/>
      <c r="I89" s="57"/>
      <c r="J89" s="57"/>
      <c r="K89" s="57"/>
      <c r="L89" s="87"/>
    </row>
    <row r="90" spans="2:13" ht="14.1" customHeight="1" x14ac:dyDescent="0.15">
      <c r="B90" s="59"/>
      <c r="C90" s="57" t="s">
        <v>87</v>
      </c>
      <c r="D90" s="57"/>
      <c r="E90" s="57"/>
      <c r="F90" s="57"/>
      <c r="G90" s="57"/>
      <c r="H90" s="57"/>
      <c r="I90" s="57"/>
      <c r="J90" s="57"/>
      <c r="K90" s="57"/>
      <c r="L90" s="87"/>
    </row>
    <row r="91" spans="2:13" ht="14.1" customHeight="1" x14ac:dyDescent="0.15">
      <c r="B91" s="59"/>
      <c r="C91" s="57" t="s">
        <v>94</v>
      </c>
      <c r="D91" s="57"/>
      <c r="E91" s="57"/>
      <c r="F91" s="57"/>
      <c r="G91" s="57"/>
      <c r="H91" s="57"/>
      <c r="I91" s="57"/>
      <c r="J91" s="57"/>
      <c r="K91" s="57"/>
      <c r="L91" s="87"/>
    </row>
    <row r="92" spans="2:13" ht="14.1" customHeight="1" x14ac:dyDescent="0.15">
      <c r="B92" s="59"/>
      <c r="C92" s="57" t="s">
        <v>102</v>
      </c>
      <c r="D92" s="57"/>
      <c r="E92" s="57"/>
      <c r="F92" s="57"/>
      <c r="G92" s="57"/>
      <c r="H92" s="57"/>
      <c r="I92" s="57"/>
      <c r="J92" s="57"/>
      <c r="K92" s="57"/>
      <c r="L92" s="87"/>
    </row>
    <row r="93" spans="2:13" ht="14.1" customHeight="1" x14ac:dyDescent="0.15">
      <c r="B93" s="59"/>
      <c r="C93" s="57" t="s">
        <v>103</v>
      </c>
      <c r="D93" s="57"/>
      <c r="E93" s="57"/>
      <c r="F93" s="57"/>
      <c r="G93" s="57"/>
      <c r="H93" s="57"/>
      <c r="I93" s="57"/>
      <c r="J93" s="57"/>
      <c r="K93" s="57"/>
      <c r="L93" s="87"/>
    </row>
    <row r="94" spans="2:13" ht="14.1" customHeight="1" x14ac:dyDescent="0.15">
      <c r="B94" s="59"/>
      <c r="C94" s="57" t="s">
        <v>104</v>
      </c>
      <c r="D94" s="57"/>
      <c r="E94" s="57"/>
      <c r="F94" s="57"/>
      <c r="G94" s="57"/>
      <c r="H94" s="57"/>
      <c r="I94" s="57"/>
      <c r="J94" s="57"/>
      <c r="K94" s="57"/>
      <c r="L94" s="87"/>
    </row>
    <row r="95" spans="2:13" ht="18" customHeight="1" x14ac:dyDescent="0.15">
      <c r="B95" s="59"/>
      <c r="C95" s="57" t="s">
        <v>88</v>
      </c>
      <c r="D95" s="57"/>
      <c r="E95" s="57"/>
      <c r="F95" s="57"/>
      <c r="G95" s="57"/>
      <c r="H95" s="57"/>
      <c r="I95" s="57"/>
      <c r="J95" s="57"/>
      <c r="K95" s="57"/>
      <c r="L95" s="57"/>
      <c r="M95" s="97"/>
    </row>
    <row r="96" spans="2:13" x14ac:dyDescent="0.15">
      <c r="B96" s="59"/>
      <c r="C96" s="57" t="s">
        <v>95</v>
      </c>
      <c r="D96" s="57"/>
      <c r="E96" s="57"/>
      <c r="F96" s="57"/>
      <c r="G96" s="57"/>
      <c r="H96" s="57"/>
      <c r="I96" s="57"/>
      <c r="J96" s="57"/>
      <c r="K96" s="57"/>
      <c r="L96" s="57"/>
      <c r="M96" s="97"/>
    </row>
    <row r="97" spans="2:14" x14ac:dyDescent="0.15">
      <c r="B97" s="59"/>
      <c r="C97" s="57" t="s">
        <v>96</v>
      </c>
      <c r="D97" s="57"/>
      <c r="E97" s="57"/>
      <c r="F97" s="57"/>
      <c r="G97" s="57"/>
      <c r="H97" s="57"/>
      <c r="I97" s="57"/>
      <c r="J97" s="57"/>
      <c r="K97" s="57"/>
      <c r="L97" s="57"/>
      <c r="M97" s="97"/>
    </row>
    <row r="98" spans="2:14" x14ac:dyDescent="0.15">
      <c r="B98" s="59"/>
      <c r="C98" s="57" t="s">
        <v>105</v>
      </c>
      <c r="D98" s="57"/>
      <c r="E98" s="57"/>
      <c r="F98" s="57"/>
      <c r="G98" s="57"/>
      <c r="H98" s="57"/>
      <c r="I98" s="57"/>
      <c r="J98" s="57"/>
      <c r="K98" s="57"/>
      <c r="L98" s="57"/>
      <c r="M98" s="97"/>
    </row>
    <row r="99" spans="2:14" ht="14.1" customHeight="1" x14ac:dyDescent="0.15">
      <c r="B99" s="59"/>
      <c r="C99" s="57" t="s">
        <v>98</v>
      </c>
      <c r="D99" s="57"/>
      <c r="E99" s="57"/>
      <c r="F99" s="57"/>
      <c r="G99" s="57"/>
      <c r="H99" s="57"/>
      <c r="I99" s="57"/>
      <c r="J99" s="57"/>
      <c r="K99" s="57"/>
      <c r="L99" s="57"/>
      <c r="M99" s="59"/>
      <c r="N99" s="102"/>
    </row>
    <row r="100" spans="2:14" ht="14.1" customHeight="1" x14ac:dyDescent="0.15">
      <c r="B100" s="59"/>
      <c r="C100" s="57" t="s">
        <v>119</v>
      </c>
      <c r="D100" s="57"/>
      <c r="E100" s="57"/>
      <c r="F100" s="57"/>
      <c r="G100" s="57"/>
      <c r="H100" s="57"/>
      <c r="I100" s="57"/>
      <c r="J100" s="57"/>
      <c r="K100" s="57"/>
      <c r="L100" s="57"/>
      <c r="M100" s="59"/>
      <c r="N100" s="57"/>
    </row>
    <row r="101" spans="2:14" x14ac:dyDescent="0.15">
      <c r="B101" s="59"/>
      <c r="C101" s="57" t="s">
        <v>106</v>
      </c>
      <c r="D101" s="57"/>
      <c r="E101" s="57"/>
      <c r="F101" s="57"/>
      <c r="G101" s="57"/>
      <c r="H101" s="57"/>
      <c r="I101" s="57"/>
      <c r="J101" s="57"/>
      <c r="K101" s="57"/>
      <c r="L101" s="57"/>
      <c r="M101" s="97"/>
    </row>
    <row r="102" spans="2:14" x14ac:dyDescent="0.15">
      <c r="B102" s="59"/>
      <c r="C102" s="57" t="s">
        <v>69</v>
      </c>
      <c r="D102" s="57"/>
      <c r="E102" s="57"/>
      <c r="F102" s="57"/>
      <c r="G102" s="57"/>
      <c r="H102" s="57"/>
      <c r="I102" s="57"/>
      <c r="J102" s="57"/>
      <c r="K102" s="57"/>
      <c r="L102" s="57"/>
      <c r="M102" s="97"/>
    </row>
    <row r="103" spans="2:14" x14ac:dyDescent="0.15">
      <c r="B103" s="97"/>
      <c r="C103" s="57" t="s">
        <v>55</v>
      </c>
      <c r="M103" s="97"/>
    </row>
    <row r="104" spans="2:14" x14ac:dyDescent="0.15">
      <c r="B104" s="97"/>
      <c r="C104" s="57" t="s">
        <v>107</v>
      </c>
      <c r="M104" s="97"/>
      <c r="N104" s="98"/>
    </row>
    <row r="105" spans="2:14" x14ac:dyDescent="0.15">
      <c r="B105" s="97"/>
      <c r="C105" s="57" t="s">
        <v>115</v>
      </c>
      <c r="M105" s="97"/>
    </row>
    <row r="106" spans="2:14" ht="14.25" thickBot="1" x14ac:dyDescent="0.2">
      <c r="B106" s="99"/>
      <c r="C106" s="81" t="s">
        <v>108</v>
      </c>
      <c r="D106" s="100"/>
      <c r="E106" s="100"/>
      <c r="F106" s="100"/>
      <c r="G106" s="100"/>
      <c r="H106" s="100"/>
      <c r="I106" s="100"/>
      <c r="J106" s="100"/>
      <c r="K106" s="100"/>
      <c r="L106" s="101"/>
    </row>
  </sheetData>
  <mergeCells count="27">
    <mergeCell ref="G80:H80"/>
    <mergeCell ref="B81:D81"/>
    <mergeCell ref="G69:H69"/>
    <mergeCell ref="G70:H70"/>
    <mergeCell ref="B71:D71"/>
    <mergeCell ref="G71:H71"/>
    <mergeCell ref="G73:H73"/>
    <mergeCell ref="G76:H76"/>
    <mergeCell ref="G68:H68"/>
    <mergeCell ref="G10:H10"/>
    <mergeCell ref="C52:D52"/>
    <mergeCell ref="D59:G59"/>
    <mergeCell ref="D60:G60"/>
    <mergeCell ref="B61:I61"/>
    <mergeCell ref="B62:D62"/>
    <mergeCell ref="G62:H62"/>
    <mergeCell ref="G63:H63"/>
    <mergeCell ref="G64:H64"/>
    <mergeCell ref="G65:H65"/>
    <mergeCell ref="G66:H66"/>
    <mergeCell ref="G67:H67"/>
    <mergeCell ref="D9:F9"/>
    <mergeCell ref="D4:G4"/>
    <mergeCell ref="D5:G5"/>
    <mergeCell ref="D6:G6"/>
    <mergeCell ref="D7:F7"/>
    <mergeCell ref="D8:F8"/>
  </mergeCells>
  <phoneticPr fontId="23"/>
  <conditionalFormatting sqref="M11:M54">
    <cfRule type="expression" dxfId="2"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7D01-E3ED-4638-ABB5-84B9EA656564}">
  <sheetPr>
    <tabColor rgb="FFC00000"/>
  </sheetPr>
  <dimension ref="B1:S94"/>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288</v>
      </c>
      <c r="L5" s="89" t="str">
        <f>K5</f>
        <v>2024.3.4</v>
      </c>
    </row>
    <row r="6" spans="2:19" ht="18" customHeight="1" x14ac:dyDescent="0.15">
      <c r="B6" s="4"/>
      <c r="C6" s="37"/>
      <c r="D6" s="116" t="s">
        <v>3</v>
      </c>
      <c r="E6" s="116"/>
      <c r="F6" s="116"/>
      <c r="G6" s="116"/>
      <c r="H6" s="37"/>
      <c r="I6" s="37"/>
      <c r="J6" s="5"/>
      <c r="K6" s="103">
        <v>0.41944444444444445</v>
      </c>
      <c r="L6" s="104">
        <v>0.40208333333333335</v>
      </c>
    </row>
    <row r="7" spans="2:19" ht="18" customHeight="1" x14ac:dyDescent="0.15">
      <c r="B7" s="4"/>
      <c r="C7" s="37"/>
      <c r="D7" s="116" t="s">
        <v>4</v>
      </c>
      <c r="E7" s="119"/>
      <c r="F7" s="119"/>
      <c r="G7" s="25" t="s">
        <v>5</v>
      </c>
      <c r="H7" s="37"/>
      <c r="I7" s="37"/>
      <c r="J7" s="5"/>
      <c r="K7" s="105">
        <v>1.89</v>
      </c>
      <c r="L7" s="106">
        <v>1.21</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t="s">
        <v>122</v>
      </c>
      <c r="L11" s="63" t="s">
        <v>122</v>
      </c>
      <c r="N11" t="s">
        <v>14</v>
      </c>
      <c r="O11" t="e">
        <f>IF(#REF!="",0,VALUE(MID(#REF!,2,LEN(#REF!)-2)))</f>
        <v>#REF!</v>
      </c>
      <c r="P11">
        <f>IF(L11="",0,VALUE(MID(L11,2,LEN(L11)-2)))</f>
        <v>5</v>
      </c>
      <c r="Q11" t="e">
        <f>IF(#REF!="",0,VALUE(MID(#REF!,2,LEN(#REF!)-2)))</f>
        <v>#REF!</v>
      </c>
      <c r="R11">
        <f t="shared" ref="R11:S14" si="0">IF(K11="＋",0,IF(K11="(＋)",0,ABS(K11)))</f>
        <v>5</v>
      </c>
      <c r="S11">
        <f t="shared" si="0"/>
        <v>5</v>
      </c>
    </row>
    <row r="12" spans="2:19" ht="14.25" customHeight="1" x14ac:dyDescent="0.15">
      <c r="B12" s="30">
        <f t="shared" ref="B12:B48" si="1">B11+1</f>
        <v>2</v>
      </c>
      <c r="C12" s="33"/>
      <c r="D12" s="34"/>
      <c r="E12" s="37"/>
      <c r="F12" s="37" t="s">
        <v>123</v>
      </c>
      <c r="G12" s="37"/>
      <c r="H12" s="37"/>
      <c r="I12" s="37"/>
      <c r="J12" s="37"/>
      <c r="K12" s="62" t="s">
        <v>122</v>
      </c>
      <c r="L12" s="63" t="s">
        <v>132</v>
      </c>
      <c r="N12" s="60" t="s">
        <v>15</v>
      </c>
      <c r="O12" t="str">
        <f>K12</f>
        <v>(5)</v>
      </c>
      <c r="P12" t="str">
        <f>L12</f>
        <v>(10)</v>
      </c>
      <c r="Q12" t="e">
        <f>#REF!</f>
        <v>#REF!</v>
      </c>
      <c r="R12">
        <f t="shared" si="0"/>
        <v>5</v>
      </c>
      <c r="S12">
        <f t="shared" si="0"/>
        <v>10</v>
      </c>
    </row>
    <row r="13" spans="2:19" ht="14.25" customHeight="1" x14ac:dyDescent="0.15">
      <c r="B13" s="30">
        <f t="shared" si="1"/>
        <v>3</v>
      </c>
      <c r="C13" s="33"/>
      <c r="D13" s="34"/>
      <c r="E13" s="37"/>
      <c r="F13" s="37" t="s">
        <v>133</v>
      </c>
      <c r="G13" s="37"/>
      <c r="H13" s="37"/>
      <c r="I13" s="37"/>
      <c r="J13" s="37"/>
      <c r="K13" s="62" t="s">
        <v>122</v>
      </c>
      <c r="L13" s="63"/>
      <c r="N13" t="s">
        <v>14</v>
      </c>
      <c r="O13">
        <f>IF(K13="",0,VALUE(MID(K13,2,LEN(K13)-2)))</f>
        <v>5</v>
      </c>
      <c r="P13">
        <f>IF(L13="",0,VALUE(MID(L13,2,LEN(L13)-2)))</f>
        <v>0</v>
      </c>
      <c r="Q13" t="e">
        <f>IF(#REF!="",0,VALUE(MID(#REF!,2,LEN(#REF!)-2)))</f>
        <v>#REF!</v>
      </c>
      <c r="R13">
        <f t="shared" si="0"/>
        <v>5</v>
      </c>
      <c r="S13">
        <f t="shared" si="0"/>
        <v>0</v>
      </c>
    </row>
    <row r="14" spans="2:19" ht="14.25" customHeight="1" x14ac:dyDescent="0.15">
      <c r="B14" s="30">
        <f t="shared" si="1"/>
        <v>4</v>
      </c>
      <c r="C14" s="33"/>
      <c r="D14" s="34"/>
      <c r="E14" s="37"/>
      <c r="F14" s="37" t="s">
        <v>92</v>
      </c>
      <c r="G14" s="37"/>
      <c r="H14" s="37"/>
      <c r="I14" s="37"/>
      <c r="J14" s="37"/>
      <c r="K14" s="62"/>
      <c r="L14" s="63" t="s">
        <v>122</v>
      </c>
      <c r="N14" t="s">
        <v>14</v>
      </c>
      <c r="O14" t="e">
        <f>IF(#REF!="",0,VALUE(MID(#REF!,2,LEN(#REF!)-2)))</f>
        <v>#REF!</v>
      </c>
      <c r="P14">
        <f>IF(L14="",0,VALUE(MID(L14,2,LEN(L14)-2)))</f>
        <v>5</v>
      </c>
      <c r="Q14" t="e">
        <f>IF(#REF!="",0,VALUE(MID(#REF!,2,LEN(#REF!)-2)))</f>
        <v>#REF!</v>
      </c>
      <c r="R14">
        <f t="shared" si="0"/>
        <v>0</v>
      </c>
      <c r="S14">
        <f t="shared" si="0"/>
        <v>5</v>
      </c>
    </row>
    <row r="15" spans="2:19" ht="14.25" customHeight="1" x14ac:dyDescent="0.15">
      <c r="B15" s="30">
        <f t="shared" si="1"/>
        <v>5</v>
      </c>
      <c r="C15" s="32" t="s">
        <v>23</v>
      </c>
      <c r="D15" s="32" t="s">
        <v>24</v>
      </c>
      <c r="E15" s="37"/>
      <c r="F15" s="37" t="s">
        <v>91</v>
      </c>
      <c r="G15" s="37"/>
      <c r="H15" s="37"/>
      <c r="I15" s="37"/>
      <c r="J15" s="37"/>
      <c r="K15" s="64">
        <v>15</v>
      </c>
      <c r="L15" s="65" t="s">
        <v>121</v>
      </c>
      <c r="S15">
        <f>COUNTA(L11:L14)</f>
        <v>3</v>
      </c>
    </row>
    <row r="16" spans="2:19" ht="14.25" customHeight="1" x14ac:dyDescent="0.15">
      <c r="B16" s="30">
        <f t="shared" si="1"/>
        <v>6</v>
      </c>
      <c r="C16" s="32" t="s">
        <v>25</v>
      </c>
      <c r="D16" s="32" t="s">
        <v>26</v>
      </c>
      <c r="E16" s="37"/>
      <c r="F16" s="37" t="s">
        <v>232</v>
      </c>
      <c r="G16" s="37"/>
      <c r="H16" s="37"/>
      <c r="I16" s="37"/>
      <c r="J16" s="37"/>
      <c r="K16" s="64"/>
      <c r="L16" s="65" t="s">
        <v>121</v>
      </c>
    </row>
    <row r="17" spans="2:12" ht="14.25" customHeight="1" x14ac:dyDescent="0.15">
      <c r="B17" s="30">
        <f t="shared" si="1"/>
        <v>7</v>
      </c>
      <c r="C17" s="32" t="s">
        <v>63</v>
      </c>
      <c r="D17" s="32" t="s">
        <v>17</v>
      </c>
      <c r="E17" s="37"/>
      <c r="F17" s="37" t="s">
        <v>80</v>
      </c>
      <c r="G17" s="37"/>
      <c r="H17" s="37"/>
      <c r="I17" s="37"/>
      <c r="J17" s="37"/>
      <c r="K17" s="64">
        <v>4</v>
      </c>
      <c r="L17" s="65"/>
    </row>
    <row r="18" spans="2:12" ht="14.25" customHeight="1" x14ac:dyDescent="0.15">
      <c r="B18" s="30">
        <f t="shared" si="1"/>
        <v>8</v>
      </c>
      <c r="C18" s="34"/>
      <c r="D18" s="34"/>
      <c r="E18" s="37"/>
      <c r="F18" s="37" t="s">
        <v>81</v>
      </c>
      <c r="G18" s="37"/>
      <c r="H18" s="37"/>
      <c r="I18" s="37"/>
      <c r="J18" s="37"/>
      <c r="K18" s="64">
        <v>85</v>
      </c>
      <c r="L18" s="65">
        <v>20</v>
      </c>
    </row>
    <row r="19" spans="2:12" ht="14.25" customHeight="1" x14ac:dyDescent="0.15">
      <c r="B19" s="30">
        <f t="shared" si="1"/>
        <v>9</v>
      </c>
      <c r="C19" s="34"/>
      <c r="D19" s="34"/>
      <c r="E19" s="37"/>
      <c r="F19" s="37" t="s">
        <v>82</v>
      </c>
      <c r="G19" s="37"/>
      <c r="H19" s="37"/>
      <c r="I19" s="37"/>
      <c r="J19" s="37"/>
      <c r="K19" s="64">
        <v>70</v>
      </c>
      <c r="L19" s="65">
        <v>130</v>
      </c>
    </row>
    <row r="20" spans="2:12" ht="14.25" customHeight="1" x14ac:dyDescent="0.15">
      <c r="B20" s="30">
        <f t="shared" si="1"/>
        <v>10</v>
      </c>
      <c r="C20" s="34"/>
      <c r="D20" s="34"/>
      <c r="E20" s="37"/>
      <c r="F20" s="37" t="s">
        <v>138</v>
      </c>
      <c r="G20" s="37"/>
      <c r="H20" s="37"/>
      <c r="I20" s="37"/>
      <c r="J20" s="37"/>
      <c r="K20" s="64" t="s">
        <v>121</v>
      </c>
      <c r="L20" s="65"/>
    </row>
    <row r="21" spans="2:12" ht="14.25" customHeight="1" x14ac:dyDescent="0.15">
      <c r="B21" s="30">
        <f t="shared" si="1"/>
        <v>11</v>
      </c>
      <c r="C21" s="34"/>
      <c r="D21" s="34"/>
      <c r="E21" s="37"/>
      <c r="F21" s="37" t="s">
        <v>125</v>
      </c>
      <c r="G21" s="37"/>
      <c r="H21" s="37"/>
      <c r="I21" s="37"/>
      <c r="J21" s="37"/>
      <c r="K21" s="64">
        <v>5</v>
      </c>
      <c r="L21" s="65">
        <v>5</v>
      </c>
    </row>
    <row r="22" spans="2:12" ht="14.25" customHeight="1" x14ac:dyDescent="0.15">
      <c r="B22" s="30">
        <f t="shared" si="1"/>
        <v>12</v>
      </c>
      <c r="C22" s="34"/>
      <c r="D22" s="34"/>
      <c r="E22" s="37"/>
      <c r="F22" s="37" t="s">
        <v>18</v>
      </c>
      <c r="G22" s="37"/>
      <c r="H22" s="37"/>
      <c r="I22" s="37"/>
      <c r="J22" s="37"/>
      <c r="K22" s="64">
        <v>6</v>
      </c>
      <c r="L22" s="65">
        <v>28</v>
      </c>
    </row>
    <row r="23" spans="2:12" ht="14.25" customHeight="1" x14ac:dyDescent="0.15">
      <c r="B23" s="30">
        <f t="shared" si="1"/>
        <v>13</v>
      </c>
      <c r="C23" s="34"/>
      <c r="D23" s="34"/>
      <c r="E23" s="37"/>
      <c r="F23" s="37" t="s">
        <v>19</v>
      </c>
      <c r="G23" s="37"/>
      <c r="H23" s="37"/>
      <c r="I23" s="37"/>
      <c r="J23" s="37"/>
      <c r="K23" s="64">
        <v>425</v>
      </c>
      <c r="L23" s="65">
        <v>550</v>
      </c>
    </row>
    <row r="24" spans="2:12" ht="14.25" customHeight="1" x14ac:dyDescent="0.15">
      <c r="B24" s="30">
        <f t="shared" si="1"/>
        <v>14</v>
      </c>
      <c r="C24" s="34"/>
      <c r="D24" s="34"/>
      <c r="E24" s="37"/>
      <c r="F24" s="37" t="s">
        <v>89</v>
      </c>
      <c r="G24" s="37"/>
      <c r="H24" s="37"/>
      <c r="I24" s="37"/>
      <c r="J24" s="37"/>
      <c r="K24" s="64">
        <v>20</v>
      </c>
      <c r="L24" s="65">
        <v>20</v>
      </c>
    </row>
    <row r="25" spans="2:12" ht="14.25" customHeight="1" x14ac:dyDescent="0.15">
      <c r="B25" s="30">
        <f t="shared" si="1"/>
        <v>15</v>
      </c>
      <c r="C25" s="34"/>
      <c r="D25" s="34"/>
      <c r="E25" s="37"/>
      <c r="F25" s="37" t="s">
        <v>64</v>
      </c>
      <c r="G25" s="37"/>
      <c r="H25" s="37"/>
      <c r="I25" s="37"/>
      <c r="J25" s="37"/>
      <c r="K25" s="64">
        <v>2430</v>
      </c>
      <c r="L25" s="65">
        <v>3750</v>
      </c>
    </row>
    <row r="26" spans="2:12" ht="14.25" customHeight="1" x14ac:dyDescent="0.15">
      <c r="B26" s="30">
        <f t="shared" si="1"/>
        <v>16</v>
      </c>
      <c r="C26" s="34"/>
      <c r="D26" s="34"/>
      <c r="E26" s="37"/>
      <c r="F26" s="37" t="s">
        <v>167</v>
      </c>
      <c r="G26" s="37"/>
      <c r="H26" s="37"/>
      <c r="I26" s="37"/>
      <c r="J26" s="37"/>
      <c r="K26" s="64"/>
      <c r="L26" s="65" t="s">
        <v>121</v>
      </c>
    </row>
    <row r="27" spans="2:12" ht="14.25" customHeight="1" x14ac:dyDescent="0.15">
      <c r="B27" s="30">
        <f t="shared" si="1"/>
        <v>17</v>
      </c>
      <c r="C27" s="34"/>
      <c r="D27" s="34"/>
      <c r="E27" s="37"/>
      <c r="F27" s="37" t="s">
        <v>184</v>
      </c>
      <c r="G27" s="37"/>
      <c r="H27" s="37"/>
      <c r="I27" s="37"/>
      <c r="J27" s="37"/>
      <c r="K27" s="64"/>
      <c r="L27" s="65" t="s">
        <v>121</v>
      </c>
    </row>
    <row r="28" spans="2:12" ht="14.25" customHeight="1" x14ac:dyDescent="0.15">
      <c r="B28" s="30">
        <f t="shared" si="1"/>
        <v>18</v>
      </c>
      <c r="C28" s="34"/>
      <c r="D28" s="34"/>
      <c r="E28" s="37"/>
      <c r="F28" s="37" t="s">
        <v>93</v>
      </c>
      <c r="G28" s="37"/>
      <c r="H28" s="37"/>
      <c r="I28" s="37"/>
      <c r="J28" s="37"/>
      <c r="K28" s="64">
        <v>65</v>
      </c>
      <c r="L28" s="65">
        <v>150</v>
      </c>
    </row>
    <row r="29" spans="2:12" ht="14.25" customHeight="1" x14ac:dyDescent="0.15">
      <c r="B29" s="30">
        <f t="shared" si="1"/>
        <v>19</v>
      </c>
      <c r="C29" s="34"/>
      <c r="D29" s="34"/>
      <c r="E29" s="37"/>
      <c r="F29" s="37" t="s">
        <v>20</v>
      </c>
      <c r="G29" s="37"/>
      <c r="H29" s="37"/>
      <c r="I29" s="37"/>
      <c r="J29" s="37"/>
      <c r="K29" s="64">
        <v>950</v>
      </c>
      <c r="L29" s="65">
        <v>900</v>
      </c>
    </row>
    <row r="30" spans="2:12" ht="14.25" customHeight="1" x14ac:dyDescent="0.15">
      <c r="B30" s="30">
        <f t="shared" si="1"/>
        <v>20</v>
      </c>
      <c r="C30" s="34"/>
      <c r="D30" s="34"/>
      <c r="E30" s="37"/>
      <c r="F30" s="37" t="s">
        <v>21</v>
      </c>
      <c r="G30" s="37"/>
      <c r="H30" s="37"/>
      <c r="I30" s="37"/>
      <c r="J30" s="37"/>
      <c r="K30" s="64">
        <v>29700</v>
      </c>
      <c r="L30" s="65">
        <v>51600</v>
      </c>
    </row>
    <row r="31" spans="2:12" ht="14.25" customHeight="1" x14ac:dyDescent="0.15">
      <c r="B31" s="30">
        <f t="shared" si="1"/>
        <v>21</v>
      </c>
      <c r="C31" s="32" t="s">
        <v>66</v>
      </c>
      <c r="D31" s="32" t="s">
        <v>27</v>
      </c>
      <c r="E31" s="37"/>
      <c r="F31" s="37" t="s">
        <v>169</v>
      </c>
      <c r="G31" s="37"/>
      <c r="H31" s="37"/>
      <c r="I31" s="37"/>
      <c r="J31" s="37"/>
      <c r="K31" s="64"/>
      <c r="L31" s="65">
        <v>20</v>
      </c>
    </row>
    <row r="32" spans="2:12" ht="14.25" customHeight="1" x14ac:dyDescent="0.15">
      <c r="B32" s="30">
        <f t="shared" si="1"/>
        <v>22</v>
      </c>
      <c r="C32" s="34"/>
      <c r="D32" s="34"/>
      <c r="E32" s="37"/>
      <c r="F32" s="37" t="s">
        <v>114</v>
      </c>
      <c r="G32" s="37"/>
      <c r="H32" s="37"/>
      <c r="I32" s="37"/>
      <c r="J32" s="37"/>
      <c r="K32" s="64">
        <v>15</v>
      </c>
      <c r="L32" s="65" t="s">
        <v>121</v>
      </c>
    </row>
    <row r="33" spans="2:19" ht="14.25" customHeight="1" x14ac:dyDescent="0.15">
      <c r="B33" s="30">
        <f t="shared" si="1"/>
        <v>23</v>
      </c>
      <c r="C33" s="34"/>
      <c r="D33" s="34"/>
      <c r="E33" s="37"/>
      <c r="F33" s="37" t="s">
        <v>156</v>
      </c>
      <c r="G33" s="37"/>
      <c r="H33" s="37"/>
      <c r="I33" s="37"/>
      <c r="J33" s="37"/>
      <c r="K33" s="64"/>
      <c r="L33" s="65">
        <v>20</v>
      </c>
    </row>
    <row r="34" spans="2:19" ht="14.25" customHeight="1" x14ac:dyDescent="0.15">
      <c r="B34" s="30">
        <f t="shared" si="1"/>
        <v>24</v>
      </c>
      <c r="C34" s="34"/>
      <c r="D34" s="34"/>
      <c r="E34" s="37"/>
      <c r="F34" s="37" t="s">
        <v>109</v>
      </c>
      <c r="G34" s="37"/>
      <c r="H34" s="37"/>
      <c r="I34" s="37"/>
      <c r="J34" s="37"/>
      <c r="K34" s="64">
        <v>20</v>
      </c>
      <c r="L34" s="65" t="s">
        <v>121</v>
      </c>
    </row>
    <row r="35" spans="2:19" ht="14.25" customHeight="1" x14ac:dyDescent="0.15">
      <c r="B35" s="30">
        <f t="shared" si="1"/>
        <v>25</v>
      </c>
      <c r="C35" s="34"/>
      <c r="D35" s="34"/>
      <c r="E35" s="37"/>
      <c r="F35" s="37" t="s">
        <v>208</v>
      </c>
      <c r="G35" s="37"/>
      <c r="H35" s="37"/>
      <c r="I35" s="37"/>
      <c r="J35" s="37"/>
      <c r="K35" s="64"/>
      <c r="L35" s="65">
        <v>20</v>
      </c>
    </row>
    <row r="36" spans="2:19" ht="14.25" customHeight="1" x14ac:dyDescent="0.15">
      <c r="B36" s="30">
        <f t="shared" si="1"/>
        <v>26</v>
      </c>
      <c r="C36" s="34"/>
      <c r="D36" s="34"/>
      <c r="E36" s="37"/>
      <c r="F36" s="37" t="s">
        <v>70</v>
      </c>
      <c r="G36" s="37"/>
      <c r="H36" s="37"/>
      <c r="I36" s="37"/>
      <c r="J36" s="37"/>
      <c r="K36" s="64"/>
      <c r="L36" s="65">
        <v>20</v>
      </c>
    </row>
    <row r="37" spans="2:19" ht="14.25" customHeight="1" x14ac:dyDescent="0.15">
      <c r="B37" s="30">
        <f t="shared" si="1"/>
        <v>27</v>
      </c>
      <c r="C37" s="34"/>
      <c r="D37" s="34"/>
      <c r="E37" s="37"/>
      <c r="F37" s="37" t="s">
        <v>110</v>
      </c>
      <c r="G37" s="37"/>
      <c r="H37" s="37"/>
      <c r="I37" s="37"/>
      <c r="J37" s="37"/>
      <c r="K37" s="64">
        <v>40</v>
      </c>
      <c r="L37" s="65">
        <v>80</v>
      </c>
    </row>
    <row r="38" spans="2:19" ht="14.25" customHeight="1" x14ac:dyDescent="0.15">
      <c r="B38" s="30">
        <f t="shared" si="1"/>
        <v>28</v>
      </c>
      <c r="C38" s="34"/>
      <c r="D38" s="34"/>
      <c r="E38" s="37"/>
      <c r="F38" s="37" t="s">
        <v>214</v>
      </c>
      <c r="G38" s="37"/>
      <c r="H38" s="37"/>
      <c r="I38" s="37"/>
      <c r="J38" s="37"/>
      <c r="K38" s="64"/>
      <c r="L38" s="65">
        <v>1</v>
      </c>
    </row>
    <row r="39" spans="2:19" ht="14.25" customHeight="1" x14ac:dyDescent="0.15">
      <c r="B39" s="30">
        <f t="shared" si="1"/>
        <v>29</v>
      </c>
      <c r="C39" s="34"/>
      <c r="D39" s="34"/>
      <c r="E39" s="37"/>
      <c r="F39" s="37" t="s">
        <v>31</v>
      </c>
      <c r="G39" s="37"/>
      <c r="H39" s="37"/>
      <c r="I39" s="37"/>
      <c r="J39" s="37"/>
      <c r="K39" s="64">
        <v>40</v>
      </c>
      <c r="L39" s="65">
        <v>85</v>
      </c>
    </row>
    <row r="40" spans="2:19" ht="14.25" customHeight="1" x14ac:dyDescent="0.15">
      <c r="B40" s="30">
        <f t="shared" si="1"/>
        <v>30</v>
      </c>
      <c r="C40" s="32" t="s">
        <v>143</v>
      </c>
      <c r="D40" s="32" t="s">
        <v>144</v>
      </c>
      <c r="E40" s="37"/>
      <c r="F40" s="37" t="s">
        <v>174</v>
      </c>
      <c r="G40" s="37"/>
      <c r="H40" s="37"/>
      <c r="I40" s="37"/>
      <c r="J40" s="37"/>
      <c r="K40" s="64"/>
      <c r="L40" s="65" t="s">
        <v>121</v>
      </c>
    </row>
    <row r="41" spans="2:19" ht="14.25" customHeight="1" x14ac:dyDescent="0.15">
      <c r="B41" s="30">
        <f t="shared" si="1"/>
        <v>31</v>
      </c>
      <c r="C41" s="32" t="s">
        <v>32</v>
      </c>
      <c r="D41" s="32" t="s">
        <v>85</v>
      </c>
      <c r="E41" s="37"/>
      <c r="F41" s="37" t="s">
        <v>84</v>
      </c>
      <c r="G41" s="37"/>
      <c r="H41" s="37"/>
      <c r="I41" s="37"/>
      <c r="J41" s="37"/>
      <c r="K41" s="64" t="s">
        <v>121</v>
      </c>
      <c r="L41" s="65" t="s">
        <v>121</v>
      </c>
    </row>
    <row r="42" spans="2:19" ht="14.25" customHeight="1" x14ac:dyDescent="0.15">
      <c r="B42" s="30">
        <f t="shared" si="1"/>
        <v>32</v>
      </c>
      <c r="C42" s="34"/>
      <c r="D42" s="32" t="s">
        <v>33</v>
      </c>
      <c r="E42" s="37"/>
      <c r="F42" s="37" t="s">
        <v>128</v>
      </c>
      <c r="G42" s="37"/>
      <c r="H42" s="37"/>
      <c r="I42" s="37"/>
      <c r="J42" s="37"/>
      <c r="K42" s="64" t="s">
        <v>121</v>
      </c>
      <c r="L42" s="65"/>
    </row>
    <row r="43" spans="2:19" ht="14.25" customHeight="1" x14ac:dyDescent="0.15">
      <c r="B43" s="30">
        <f t="shared" si="1"/>
        <v>33</v>
      </c>
      <c r="C43" s="34"/>
      <c r="D43" s="35"/>
      <c r="E43" s="37"/>
      <c r="F43" s="37" t="s">
        <v>34</v>
      </c>
      <c r="G43" s="37"/>
      <c r="H43" s="37"/>
      <c r="I43" s="37"/>
      <c r="J43" s="37"/>
      <c r="K43" s="64"/>
      <c r="L43" s="65" t="s">
        <v>121</v>
      </c>
    </row>
    <row r="44" spans="2:19" ht="14.25" customHeight="1" x14ac:dyDescent="0.15">
      <c r="B44" s="30">
        <f t="shared" si="1"/>
        <v>34</v>
      </c>
      <c r="C44" s="35"/>
      <c r="D44" s="39" t="s">
        <v>35</v>
      </c>
      <c r="E44" s="37"/>
      <c r="F44" s="37" t="s">
        <v>36</v>
      </c>
      <c r="G44" s="37"/>
      <c r="H44" s="37"/>
      <c r="I44" s="37"/>
      <c r="J44" s="37"/>
      <c r="K44" s="64">
        <v>10</v>
      </c>
      <c r="L44" s="65" t="s">
        <v>121</v>
      </c>
    </row>
    <row r="45" spans="2:19" ht="14.25" customHeight="1" x14ac:dyDescent="0.15">
      <c r="B45" s="30">
        <f t="shared" si="1"/>
        <v>35</v>
      </c>
      <c r="C45" s="32" t="s">
        <v>0</v>
      </c>
      <c r="D45" s="39" t="s">
        <v>37</v>
      </c>
      <c r="E45" s="37"/>
      <c r="F45" s="37" t="s">
        <v>118</v>
      </c>
      <c r="G45" s="37"/>
      <c r="H45" s="37"/>
      <c r="I45" s="37"/>
      <c r="J45" s="37"/>
      <c r="K45" s="64" t="s">
        <v>121</v>
      </c>
      <c r="L45" s="65"/>
      <c r="R45">
        <f>COUNTA(K40:K45)</f>
        <v>4</v>
      </c>
      <c r="S45">
        <f>COUNTA(L40:L45)</f>
        <v>4</v>
      </c>
    </row>
    <row r="46" spans="2:19" ht="14.25" customHeight="1" x14ac:dyDescent="0.15">
      <c r="B46" s="30">
        <f t="shared" si="1"/>
        <v>36</v>
      </c>
      <c r="C46" s="121" t="s">
        <v>38</v>
      </c>
      <c r="D46" s="122"/>
      <c r="E46" s="37"/>
      <c r="F46" s="37" t="s">
        <v>39</v>
      </c>
      <c r="G46" s="37"/>
      <c r="H46" s="37"/>
      <c r="I46" s="37"/>
      <c r="J46" s="37"/>
      <c r="K46" s="64">
        <v>150</v>
      </c>
      <c r="L46" s="65">
        <v>75</v>
      </c>
    </row>
    <row r="47" spans="2:19" ht="14.25" customHeight="1" x14ac:dyDescent="0.15">
      <c r="B47" s="30">
        <f t="shared" si="1"/>
        <v>37</v>
      </c>
      <c r="C47" s="33"/>
      <c r="D47" s="36"/>
      <c r="E47" s="37"/>
      <c r="F47" s="37" t="s">
        <v>40</v>
      </c>
      <c r="G47" s="37"/>
      <c r="H47" s="37"/>
      <c r="I47" s="37"/>
      <c r="J47" s="37"/>
      <c r="K47" s="64">
        <v>50</v>
      </c>
      <c r="L47" s="65">
        <v>75</v>
      </c>
    </row>
    <row r="48" spans="2:19" ht="14.25" customHeight="1" thickBot="1" x14ac:dyDescent="0.2">
      <c r="B48" s="30">
        <f t="shared" si="1"/>
        <v>38</v>
      </c>
      <c r="C48" s="33"/>
      <c r="D48" s="36"/>
      <c r="E48" s="37"/>
      <c r="F48" s="37" t="s">
        <v>74</v>
      </c>
      <c r="G48" s="37"/>
      <c r="H48" s="37"/>
      <c r="I48" s="37"/>
      <c r="J48" s="37"/>
      <c r="K48" s="64">
        <v>125</v>
      </c>
      <c r="L48" s="69">
        <v>75</v>
      </c>
    </row>
    <row r="49" spans="2:19" ht="19.899999999999999" customHeight="1" thickTop="1" x14ac:dyDescent="0.15">
      <c r="B49" s="123" t="s">
        <v>79</v>
      </c>
      <c r="C49" s="124"/>
      <c r="D49" s="124"/>
      <c r="E49" s="124"/>
      <c r="F49" s="124"/>
      <c r="G49" s="124"/>
      <c r="H49" s="124"/>
      <c r="I49" s="124"/>
      <c r="J49" s="29"/>
      <c r="K49" s="76">
        <f>SUM(K50:K58)</f>
        <v>34240</v>
      </c>
      <c r="L49" s="93">
        <f>SUM(L50:L58)</f>
        <v>57644</v>
      </c>
    </row>
    <row r="50" spans="2:19" ht="13.9" customHeight="1" x14ac:dyDescent="0.15">
      <c r="B50" s="125" t="s">
        <v>42</v>
      </c>
      <c r="C50" s="126"/>
      <c r="D50" s="127"/>
      <c r="E50" s="41"/>
      <c r="F50" s="15"/>
      <c r="G50" s="116" t="s">
        <v>13</v>
      </c>
      <c r="H50" s="116"/>
      <c r="I50" s="15"/>
      <c r="J50" s="16"/>
      <c r="K50" s="38">
        <f>SUM(R$11:R$14)</f>
        <v>15</v>
      </c>
      <c r="L50" s="94">
        <f>SUM(S$11:S$14)</f>
        <v>20</v>
      </c>
    </row>
    <row r="51" spans="2:19" ht="13.9" customHeight="1" x14ac:dyDescent="0.15">
      <c r="B51" s="17"/>
      <c r="C51" s="18"/>
      <c r="D51" s="19"/>
      <c r="E51" s="20"/>
      <c r="F51" s="37"/>
      <c r="G51" s="116" t="s">
        <v>67</v>
      </c>
      <c r="H51" s="116"/>
      <c r="I51" s="110"/>
      <c r="J51" s="42"/>
      <c r="K51" s="38">
        <f>SUM(K$15)</f>
        <v>15</v>
      </c>
      <c r="L51" s="94">
        <f>SUM(L$15)</f>
        <v>0</v>
      </c>
    </row>
    <row r="52" spans="2:19" ht="13.9" customHeight="1" x14ac:dyDescent="0.15">
      <c r="B52" s="17"/>
      <c r="C52" s="18"/>
      <c r="D52" s="19"/>
      <c r="E52" s="20"/>
      <c r="F52" s="37"/>
      <c r="G52" s="116" t="s">
        <v>26</v>
      </c>
      <c r="H52" s="116"/>
      <c r="I52" s="15"/>
      <c r="J52" s="16"/>
      <c r="K52" s="38">
        <f>SUM(K$16:K$16)</f>
        <v>0</v>
      </c>
      <c r="L52" s="94">
        <f>SUM(L$16:L$16)</f>
        <v>0</v>
      </c>
    </row>
    <row r="53" spans="2:19" ht="13.9" customHeight="1" x14ac:dyDescent="0.15">
      <c r="B53" s="17"/>
      <c r="C53" s="18"/>
      <c r="D53" s="19"/>
      <c r="E53" s="20"/>
      <c r="F53" s="37"/>
      <c r="G53" s="116" t="s">
        <v>16</v>
      </c>
      <c r="H53" s="116"/>
      <c r="I53" s="15"/>
      <c r="J53" s="16"/>
      <c r="K53" s="38">
        <v>0</v>
      </c>
      <c r="L53" s="94">
        <v>0</v>
      </c>
    </row>
    <row r="54" spans="2:19" ht="13.9" customHeight="1" x14ac:dyDescent="0.15">
      <c r="B54" s="17"/>
      <c r="C54" s="18"/>
      <c r="D54" s="19"/>
      <c r="E54" s="20"/>
      <c r="F54" s="37"/>
      <c r="G54" s="116" t="s">
        <v>17</v>
      </c>
      <c r="H54" s="116"/>
      <c r="I54" s="15"/>
      <c r="J54" s="16"/>
      <c r="K54" s="38">
        <f>SUM(K$17:K$30)</f>
        <v>33760</v>
      </c>
      <c r="L54" s="94">
        <f>SUM(L$17:L$30)</f>
        <v>57153</v>
      </c>
    </row>
    <row r="55" spans="2:19" ht="13.9" customHeight="1" x14ac:dyDescent="0.15">
      <c r="B55" s="17"/>
      <c r="C55" s="18"/>
      <c r="D55" s="19"/>
      <c r="E55" s="20"/>
      <c r="F55" s="37"/>
      <c r="G55" s="116" t="s">
        <v>65</v>
      </c>
      <c r="H55" s="116"/>
      <c r="I55" s="15"/>
      <c r="J55" s="16"/>
      <c r="K55" s="38">
        <v>0</v>
      </c>
      <c r="L55" s="94">
        <v>0</v>
      </c>
    </row>
    <row r="56" spans="2:19" ht="13.9" customHeight="1" x14ac:dyDescent="0.15">
      <c r="B56" s="17"/>
      <c r="C56" s="18"/>
      <c r="D56" s="19"/>
      <c r="E56" s="20"/>
      <c r="F56" s="37"/>
      <c r="G56" s="116" t="s">
        <v>27</v>
      </c>
      <c r="H56" s="116"/>
      <c r="I56" s="15"/>
      <c r="J56" s="16"/>
      <c r="K56" s="38">
        <f>SUM(K$31:K$39)</f>
        <v>115</v>
      </c>
      <c r="L56" s="94">
        <f>SUM(L$31:L$39)</f>
        <v>246</v>
      </c>
    </row>
    <row r="57" spans="2:19" ht="13.9" customHeight="1" x14ac:dyDescent="0.15">
      <c r="B57" s="17"/>
      <c r="C57" s="18"/>
      <c r="D57" s="19"/>
      <c r="E57" s="20"/>
      <c r="F57" s="37"/>
      <c r="G57" s="116" t="s">
        <v>73</v>
      </c>
      <c r="H57" s="116"/>
      <c r="I57" s="15"/>
      <c r="J57" s="16"/>
      <c r="K57" s="38">
        <f>SUM(K$46:K$47)</f>
        <v>200</v>
      </c>
      <c r="L57" s="94">
        <f>SUM(L$46:L$47)</f>
        <v>150</v>
      </c>
      <c r="R57">
        <f>COUNTA(K$11:K$48)</f>
        <v>27</v>
      </c>
      <c r="S57">
        <f>COUNTA(L$11:L$48)</f>
        <v>33</v>
      </c>
    </row>
    <row r="58" spans="2:19" ht="13.9" customHeight="1" thickBot="1" x14ac:dyDescent="0.2">
      <c r="B58" s="21"/>
      <c r="C58" s="22"/>
      <c r="D58" s="23"/>
      <c r="E58" s="43"/>
      <c r="F58" s="10"/>
      <c r="G58" s="117" t="s">
        <v>41</v>
      </c>
      <c r="H58" s="117"/>
      <c r="I58" s="44"/>
      <c r="J58" s="45"/>
      <c r="K58" s="40">
        <f>SUM(K$40:K$45,K$48)</f>
        <v>135</v>
      </c>
      <c r="L58" s="95">
        <f>SUM(L$40:L$45,L$48)</f>
        <v>75</v>
      </c>
      <c r="R58">
        <f>SUM(R$11:R$14,K$15:K$48)</f>
        <v>34240</v>
      </c>
      <c r="S58">
        <f>SUM(S$11:S$14,L$15:L$48)</f>
        <v>57644</v>
      </c>
    </row>
    <row r="59" spans="2:19" ht="18" customHeight="1" thickTop="1" x14ac:dyDescent="0.15">
      <c r="B59" s="128" t="s">
        <v>43</v>
      </c>
      <c r="C59" s="129"/>
      <c r="D59" s="130"/>
      <c r="E59" s="51"/>
      <c r="F59" s="111"/>
      <c r="G59" s="131" t="s">
        <v>44</v>
      </c>
      <c r="H59" s="131"/>
      <c r="I59" s="111"/>
      <c r="J59" s="112"/>
      <c r="K59" s="77" t="s">
        <v>45</v>
      </c>
      <c r="L59" s="82"/>
    </row>
    <row r="60" spans="2:19" ht="18" customHeight="1" x14ac:dyDescent="0.15">
      <c r="B60" s="48"/>
      <c r="C60" s="49"/>
      <c r="D60" s="49"/>
      <c r="E60" s="46"/>
      <c r="F60" s="47"/>
      <c r="G60" s="31"/>
      <c r="H60" s="31"/>
      <c r="I60" s="47"/>
      <c r="J60" s="50"/>
      <c r="K60" s="78" t="s">
        <v>46</v>
      </c>
      <c r="L60" s="83"/>
    </row>
    <row r="61" spans="2:19" ht="18" customHeight="1" x14ac:dyDescent="0.15">
      <c r="B61" s="17"/>
      <c r="C61" s="18"/>
      <c r="D61" s="18"/>
      <c r="E61" s="52"/>
      <c r="F61" s="7"/>
      <c r="G61" s="132" t="s">
        <v>47</v>
      </c>
      <c r="H61" s="132"/>
      <c r="I61" s="108"/>
      <c r="J61" s="109"/>
      <c r="K61" s="79" t="s">
        <v>48</v>
      </c>
      <c r="L61" s="84"/>
    </row>
    <row r="62" spans="2:19" ht="18" customHeight="1" x14ac:dyDescent="0.15">
      <c r="B62" s="17"/>
      <c r="C62" s="18"/>
      <c r="D62" s="18"/>
      <c r="E62" s="53"/>
      <c r="F62" s="18"/>
      <c r="G62" s="54"/>
      <c r="H62" s="54"/>
      <c r="I62" s="49"/>
      <c r="J62" s="55"/>
      <c r="K62" s="80" t="s">
        <v>71</v>
      </c>
      <c r="L62" s="85"/>
    </row>
    <row r="63" spans="2:19" ht="18" customHeight="1" x14ac:dyDescent="0.15">
      <c r="B63" s="17"/>
      <c r="C63" s="18"/>
      <c r="D63" s="18"/>
      <c r="E63" s="53"/>
      <c r="F63" s="18"/>
      <c r="G63" s="54"/>
      <c r="H63" s="54"/>
      <c r="I63" s="49"/>
      <c r="J63" s="55"/>
      <c r="K63" s="80" t="s">
        <v>72</v>
      </c>
      <c r="L63" s="85"/>
    </row>
    <row r="64" spans="2:19" ht="18" customHeight="1" x14ac:dyDescent="0.15">
      <c r="B64" s="17"/>
      <c r="C64" s="18"/>
      <c r="D64" s="18"/>
      <c r="E64" s="52"/>
      <c r="F64" s="7"/>
      <c r="G64" s="132" t="s">
        <v>49</v>
      </c>
      <c r="H64" s="132"/>
      <c r="I64" s="108"/>
      <c r="J64" s="109"/>
      <c r="K64" s="79" t="s">
        <v>75</v>
      </c>
      <c r="L64" s="84"/>
    </row>
    <row r="65" spans="2:12" ht="18" customHeight="1" x14ac:dyDescent="0.15">
      <c r="B65" s="17"/>
      <c r="C65" s="18"/>
      <c r="D65" s="18"/>
      <c r="E65" s="53"/>
      <c r="F65" s="18"/>
      <c r="G65" s="54"/>
      <c r="H65" s="54"/>
      <c r="I65" s="49"/>
      <c r="J65" s="55"/>
      <c r="K65" s="80" t="s">
        <v>76</v>
      </c>
      <c r="L65" s="85"/>
    </row>
    <row r="66" spans="2:12" ht="18" customHeight="1" x14ac:dyDescent="0.15">
      <c r="B66" s="17"/>
      <c r="C66" s="18"/>
      <c r="D66" s="18"/>
      <c r="E66" s="53"/>
      <c r="F66" s="18"/>
      <c r="G66" s="54"/>
      <c r="H66" s="54"/>
      <c r="I66" s="49"/>
      <c r="J66" s="55"/>
      <c r="K66" s="80" t="s">
        <v>77</v>
      </c>
      <c r="L66" s="85"/>
    </row>
    <row r="67" spans="2:12" ht="18" customHeight="1" x14ac:dyDescent="0.15">
      <c r="B67" s="17"/>
      <c r="C67" s="18"/>
      <c r="D67" s="18"/>
      <c r="E67" s="12"/>
      <c r="F67" s="13"/>
      <c r="G67" s="31"/>
      <c r="H67" s="31"/>
      <c r="I67" s="47"/>
      <c r="J67" s="50"/>
      <c r="K67" s="80" t="s">
        <v>78</v>
      </c>
      <c r="L67" s="83"/>
    </row>
    <row r="68" spans="2:12" ht="18" customHeight="1" x14ac:dyDescent="0.15">
      <c r="B68" s="24"/>
      <c r="C68" s="13"/>
      <c r="D68" s="13"/>
      <c r="E68" s="20"/>
      <c r="F68" s="37"/>
      <c r="G68" s="116" t="s">
        <v>50</v>
      </c>
      <c r="H68" s="116"/>
      <c r="I68" s="15"/>
      <c r="J68" s="16"/>
      <c r="K68" s="70" t="s">
        <v>129</v>
      </c>
      <c r="L68" s="86"/>
    </row>
    <row r="69" spans="2:12" ht="18" customHeight="1" x14ac:dyDescent="0.15">
      <c r="B69" s="125" t="s">
        <v>51</v>
      </c>
      <c r="C69" s="126"/>
      <c r="D69" s="126"/>
      <c r="E69" s="7"/>
      <c r="F69" s="7"/>
      <c r="G69" s="7"/>
      <c r="H69" s="7"/>
      <c r="I69" s="7"/>
      <c r="J69" s="7"/>
      <c r="K69" s="7"/>
      <c r="L69" s="96"/>
    </row>
    <row r="70" spans="2:12" ht="14.1" customHeight="1" x14ac:dyDescent="0.15">
      <c r="B70" s="56"/>
      <c r="C70" s="57" t="s">
        <v>52</v>
      </c>
      <c r="D70" s="58"/>
      <c r="E70" s="57"/>
      <c r="F70" s="57"/>
      <c r="G70" s="57"/>
      <c r="H70" s="57"/>
      <c r="I70" s="57"/>
      <c r="J70" s="57"/>
      <c r="K70" s="57"/>
      <c r="L70" s="87"/>
    </row>
    <row r="71" spans="2:12" ht="14.1" customHeight="1" x14ac:dyDescent="0.15">
      <c r="B71" s="56"/>
      <c r="C71" s="57" t="s">
        <v>53</v>
      </c>
      <c r="D71" s="58"/>
      <c r="E71" s="57"/>
      <c r="F71" s="57"/>
      <c r="G71" s="57"/>
      <c r="H71" s="57"/>
      <c r="I71" s="57"/>
      <c r="J71" s="57"/>
      <c r="K71" s="57"/>
      <c r="L71" s="87"/>
    </row>
    <row r="72" spans="2:12" ht="14.1" customHeight="1" x14ac:dyDescent="0.15">
      <c r="B72" s="56"/>
      <c r="C72" s="57" t="s">
        <v>54</v>
      </c>
      <c r="D72" s="58"/>
      <c r="E72" s="57"/>
      <c r="F72" s="57"/>
      <c r="G72" s="57"/>
      <c r="H72" s="57"/>
      <c r="I72" s="57"/>
      <c r="J72" s="57"/>
      <c r="K72" s="57"/>
      <c r="L72" s="87"/>
    </row>
    <row r="73" spans="2:12" ht="14.1" customHeight="1" x14ac:dyDescent="0.15">
      <c r="B73" s="56"/>
      <c r="C73" s="57" t="s">
        <v>99</v>
      </c>
      <c r="D73" s="58"/>
      <c r="E73" s="57"/>
      <c r="F73" s="57"/>
      <c r="G73" s="57"/>
      <c r="H73" s="57"/>
      <c r="I73" s="57"/>
      <c r="J73" s="57"/>
      <c r="K73" s="57"/>
      <c r="L73" s="87"/>
    </row>
    <row r="74" spans="2:12" ht="14.1" customHeight="1" x14ac:dyDescent="0.15">
      <c r="B74" s="56"/>
      <c r="C74" s="57" t="s">
        <v>97</v>
      </c>
      <c r="D74" s="58"/>
      <c r="E74" s="57"/>
      <c r="F74" s="57"/>
      <c r="G74" s="57"/>
      <c r="H74" s="57"/>
      <c r="I74" s="57"/>
      <c r="J74" s="57"/>
      <c r="K74" s="57"/>
      <c r="L74" s="87"/>
    </row>
    <row r="75" spans="2:12" ht="14.1" customHeight="1" x14ac:dyDescent="0.15">
      <c r="B75" s="59"/>
      <c r="C75" s="57" t="s">
        <v>100</v>
      </c>
      <c r="D75" s="57"/>
      <c r="E75" s="57"/>
      <c r="F75" s="57"/>
      <c r="G75" s="57"/>
      <c r="H75" s="57"/>
      <c r="I75" s="57"/>
      <c r="J75" s="57"/>
      <c r="K75" s="57"/>
      <c r="L75" s="87"/>
    </row>
    <row r="76" spans="2:12" ht="14.1" customHeight="1" x14ac:dyDescent="0.15">
      <c r="B76" s="59"/>
      <c r="C76" s="57" t="s">
        <v>101</v>
      </c>
      <c r="D76" s="57"/>
      <c r="E76" s="57"/>
      <c r="F76" s="57"/>
      <c r="G76" s="57"/>
      <c r="H76" s="57"/>
      <c r="I76" s="57"/>
      <c r="J76" s="57"/>
      <c r="K76" s="57"/>
      <c r="L76" s="87"/>
    </row>
    <row r="77" spans="2:12" ht="14.1" customHeight="1" x14ac:dyDescent="0.15">
      <c r="B77" s="59"/>
      <c r="C77" s="57" t="s">
        <v>86</v>
      </c>
      <c r="D77" s="57"/>
      <c r="E77" s="57"/>
      <c r="F77" s="57"/>
      <c r="G77" s="57"/>
      <c r="H77" s="57"/>
      <c r="I77" s="57"/>
      <c r="J77" s="57"/>
      <c r="K77" s="57"/>
      <c r="L77" s="87"/>
    </row>
    <row r="78" spans="2:12" ht="14.1" customHeight="1" x14ac:dyDescent="0.15">
      <c r="B78" s="59"/>
      <c r="C78" s="57" t="s">
        <v>87</v>
      </c>
      <c r="D78" s="57"/>
      <c r="E78" s="57"/>
      <c r="F78" s="57"/>
      <c r="G78" s="57"/>
      <c r="H78" s="57"/>
      <c r="I78" s="57"/>
      <c r="J78" s="57"/>
      <c r="K78" s="57"/>
      <c r="L78" s="87"/>
    </row>
    <row r="79" spans="2:12" ht="14.1" customHeight="1" x14ac:dyDescent="0.15">
      <c r="B79" s="59"/>
      <c r="C79" s="57" t="s">
        <v>94</v>
      </c>
      <c r="D79" s="57"/>
      <c r="E79" s="57"/>
      <c r="F79" s="57"/>
      <c r="G79" s="57"/>
      <c r="H79" s="57"/>
      <c r="I79" s="57"/>
      <c r="J79" s="57"/>
      <c r="K79" s="57"/>
      <c r="L79" s="87"/>
    </row>
    <row r="80" spans="2:12" ht="14.1" customHeight="1" x14ac:dyDescent="0.15">
      <c r="B80" s="59"/>
      <c r="C80" s="57" t="s">
        <v>102</v>
      </c>
      <c r="D80" s="57"/>
      <c r="E80" s="57"/>
      <c r="F80" s="57"/>
      <c r="G80" s="57"/>
      <c r="H80" s="57"/>
      <c r="I80" s="57"/>
      <c r="J80" s="57"/>
      <c r="K80" s="57"/>
      <c r="L80" s="87"/>
    </row>
    <row r="81" spans="2:14" ht="14.1" customHeight="1" x14ac:dyDescent="0.15">
      <c r="B81" s="59"/>
      <c r="C81" s="57" t="s">
        <v>103</v>
      </c>
      <c r="D81" s="57"/>
      <c r="E81" s="57"/>
      <c r="F81" s="57"/>
      <c r="G81" s="57"/>
      <c r="H81" s="57"/>
      <c r="I81" s="57"/>
      <c r="J81" s="57"/>
      <c r="K81" s="57"/>
      <c r="L81" s="87"/>
    </row>
    <row r="82" spans="2:14" ht="14.1" customHeight="1" x14ac:dyDescent="0.15">
      <c r="B82" s="59"/>
      <c r="C82" s="57" t="s">
        <v>104</v>
      </c>
      <c r="D82" s="57"/>
      <c r="E82" s="57"/>
      <c r="F82" s="57"/>
      <c r="G82" s="57"/>
      <c r="H82" s="57"/>
      <c r="I82" s="57"/>
      <c r="J82" s="57"/>
      <c r="K82" s="57"/>
      <c r="L82" s="87"/>
    </row>
    <row r="83" spans="2:14" ht="18" customHeight="1" x14ac:dyDescent="0.15">
      <c r="B83" s="59"/>
      <c r="C83" s="57" t="s">
        <v>88</v>
      </c>
      <c r="D83" s="57"/>
      <c r="E83" s="57"/>
      <c r="F83" s="57"/>
      <c r="G83" s="57"/>
      <c r="H83" s="57"/>
      <c r="I83" s="57"/>
      <c r="J83" s="57"/>
      <c r="K83" s="57"/>
      <c r="L83" s="57"/>
      <c r="M83" s="97"/>
    </row>
    <row r="84" spans="2:14" x14ac:dyDescent="0.15">
      <c r="B84" s="59"/>
      <c r="C84" s="57" t="s">
        <v>95</v>
      </c>
      <c r="D84" s="57"/>
      <c r="E84" s="57"/>
      <c r="F84" s="57"/>
      <c r="G84" s="57"/>
      <c r="H84" s="57"/>
      <c r="I84" s="57"/>
      <c r="J84" s="57"/>
      <c r="K84" s="57"/>
      <c r="L84" s="57"/>
      <c r="M84" s="97"/>
    </row>
    <row r="85" spans="2:14" x14ac:dyDescent="0.15">
      <c r="B85" s="59"/>
      <c r="C85" s="57" t="s">
        <v>96</v>
      </c>
      <c r="D85" s="57"/>
      <c r="E85" s="57"/>
      <c r="F85" s="57"/>
      <c r="G85" s="57"/>
      <c r="H85" s="57"/>
      <c r="I85" s="57"/>
      <c r="J85" s="57"/>
      <c r="K85" s="57"/>
      <c r="L85" s="57"/>
      <c r="M85" s="97"/>
    </row>
    <row r="86" spans="2:14" x14ac:dyDescent="0.15">
      <c r="B86" s="59"/>
      <c r="C86" s="57" t="s">
        <v>105</v>
      </c>
      <c r="D86" s="57"/>
      <c r="E86" s="57"/>
      <c r="F86" s="57"/>
      <c r="G86" s="57"/>
      <c r="H86" s="57"/>
      <c r="I86" s="57"/>
      <c r="J86" s="57"/>
      <c r="K86" s="57"/>
      <c r="L86" s="57"/>
      <c r="M86" s="97"/>
    </row>
    <row r="87" spans="2:14" ht="14.1" customHeight="1" x14ac:dyDescent="0.15">
      <c r="B87" s="59"/>
      <c r="C87" s="57" t="s">
        <v>98</v>
      </c>
      <c r="D87" s="57"/>
      <c r="E87" s="57"/>
      <c r="F87" s="57"/>
      <c r="G87" s="57"/>
      <c r="H87" s="57"/>
      <c r="I87" s="57"/>
      <c r="J87" s="57"/>
      <c r="K87" s="57"/>
      <c r="L87" s="57"/>
      <c r="M87" s="59"/>
      <c r="N87" s="102"/>
    </row>
    <row r="88" spans="2:14" ht="14.1" customHeight="1" x14ac:dyDescent="0.15">
      <c r="B88" s="59"/>
      <c r="C88" s="57" t="s">
        <v>119</v>
      </c>
      <c r="D88" s="57"/>
      <c r="E88" s="57"/>
      <c r="F88" s="57"/>
      <c r="G88" s="57"/>
      <c r="H88" s="57"/>
      <c r="I88" s="57"/>
      <c r="J88" s="57"/>
      <c r="K88" s="57"/>
      <c r="L88" s="57"/>
      <c r="M88" s="59"/>
      <c r="N88" s="57"/>
    </row>
    <row r="89" spans="2:14" x14ac:dyDescent="0.15">
      <c r="B89" s="59"/>
      <c r="C89" s="57" t="s">
        <v>106</v>
      </c>
      <c r="D89" s="57"/>
      <c r="E89" s="57"/>
      <c r="F89" s="57"/>
      <c r="G89" s="57"/>
      <c r="H89" s="57"/>
      <c r="I89" s="57"/>
      <c r="J89" s="57"/>
      <c r="K89" s="57"/>
      <c r="L89" s="57"/>
      <c r="M89" s="97"/>
    </row>
    <row r="90" spans="2:14" x14ac:dyDescent="0.15">
      <c r="B90" s="59"/>
      <c r="C90" s="57" t="s">
        <v>69</v>
      </c>
      <c r="D90" s="57"/>
      <c r="E90" s="57"/>
      <c r="F90" s="57"/>
      <c r="G90" s="57"/>
      <c r="H90" s="57"/>
      <c r="I90" s="57"/>
      <c r="J90" s="57"/>
      <c r="K90" s="57"/>
      <c r="L90" s="57"/>
      <c r="M90" s="97"/>
    </row>
    <row r="91" spans="2:14" x14ac:dyDescent="0.15">
      <c r="B91" s="97"/>
      <c r="C91" s="57" t="s">
        <v>55</v>
      </c>
      <c r="M91" s="97"/>
    </row>
    <row r="92" spans="2:14" x14ac:dyDescent="0.15">
      <c r="B92" s="97"/>
      <c r="C92" s="57" t="s">
        <v>107</v>
      </c>
      <c r="M92" s="97"/>
      <c r="N92" s="98"/>
    </row>
    <row r="93" spans="2:14" x14ac:dyDescent="0.15">
      <c r="B93" s="97"/>
      <c r="C93" s="57" t="s">
        <v>115</v>
      </c>
      <c r="M93" s="97"/>
    </row>
    <row r="94" spans="2:14" ht="14.25" thickBot="1" x14ac:dyDescent="0.2">
      <c r="B94" s="99"/>
      <c r="C94" s="81" t="s">
        <v>108</v>
      </c>
      <c r="D94" s="100"/>
      <c r="E94" s="100"/>
      <c r="F94" s="100"/>
      <c r="G94" s="100"/>
      <c r="H94" s="100"/>
      <c r="I94" s="100"/>
      <c r="J94" s="100"/>
      <c r="K94" s="100"/>
      <c r="L94" s="101"/>
    </row>
  </sheetData>
  <mergeCells count="25">
    <mergeCell ref="D4:G4"/>
    <mergeCell ref="D5:G5"/>
    <mergeCell ref="D6:G6"/>
    <mergeCell ref="D7:F7"/>
    <mergeCell ref="D8:F8"/>
    <mergeCell ref="G51:H51"/>
    <mergeCell ref="G52:H52"/>
    <mergeCell ref="G53:H53"/>
    <mergeCell ref="G54:H54"/>
    <mergeCell ref="D9:F9"/>
    <mergeCell ref="G10:H10"/>
    <mergeCell ref="C46:D46"/>
    <mergeCell ref="B49:I49"/>
    <mergeCell ref="B50:D50"/>
    <mergeCell ref="G50:H50"/>
    <mergeCell ref="G55:H55"/>
    <mergeCell ref="G56:H56"/>
    <mergeCell ref="B69:D69"/>
    <mergeCell ref="G58:H58"/>
    <mergeCell ref="B59:D59"/>
    <mergeCell ref="G59:H59"/>
    <mergeCell ref="G61:H61"/>
    <mergeCell ref="G64:H64"/>
    <mergeCell ref="G68:H68"/>
    <mergeCell ref="G57:H57"/>
  </mergeCells>
  <phoneticPr fontId="23"/>
  <conditionalFormatting sqref="M11:M48">
    <cfRule type="expression" dxfId="1"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1B64E-1E4D-4FBA-A473-48426356F268}">
  <sheetPr>
    <tabColor rgb="FFC00000"/>
  </sheetPr>
  <dimension ref="B1:S91"/>
  <sheetViews>
    <sheetView view="pageBreakPreview" topLeftCell="A10" zoomScale="75" zoomScaleNormal="75" zoomScaleSheetLayoutView="75" workbookViewId="0">
      <selection activeCell="Z42" sqref="Z4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289</v>
      </c>
      <c r="L5" s="89" t="str">
        <f>K5</f>
        <v>2024.3.11</v>
      </c>
    </row>
    <row r="6" spans="2:19" ht="18" customHeight="1" x14ac:dyDescent="0.15">
      <c r="B6" s="4"/>
      <c r="C6" s="37"/>
      <c r="D6" s="116" t="s">
        <v>3</v>
      </c>
      <c r="E6" s="116"/>
      <c r="F6" s="116"/>
      <c r="G6" s="116"/>
      <c r="H6" s="37"/>
      <c r="I6" s="37"/>
      <c r="J6" s="5"/>
      <c r="K6" s="103">
        <v>0.54722222222222217</v>
      </c>
      <c r="L6" s="104">
        <v>0.5625</v>
      </c>
    </row>
    <row r="7" spans="2:19" ht="18" customHeight="1" x14ac:dyDescent="0.15">
      <c r="B7" s="4"/>
      <c r="C7" s="37"/>
      <c r="D7" s="116" t="s">
        <v>4</v>
      </c>
      <c r="E7" s="119"/>
      <c r="F7" s="119"/>
      <c r="G7" s="25" t="s">
        <v>5</v>
      </c>
      <c r="H7" s="37"/>
      <c r="I7" s="37"/>
      <c r="J7" s="5"/>
      <c r="K7" s="105">
        <v>1.94</v>
      </c>
      <c r="L7" s="106">
        <v>1.43</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243</v>
      </c>
      <c r="G11" s="37"/>
      <c r="H11" s="37"/>
      <c r="I11" s="37"/>
      <c r="J11" s="37"/>
      <c r="K11" s="62"/>
      <c r="L11" s="63" t="s">
        <v>120</v>
      </c>
      <c r="N11" t="s">
        <v>14</v>
      </c>
      <c r="O11">
        <f>IF(K12="",0,VALUE(MID(K12,2,LEN(K12)-2)))</f>
        <v>10</v>
      </c>
      <c r="P11" t="e">
        <f>IF(L11="",0,VALUE(MID(L11,2,LEN(L11)-2)))</f>
        <v>#VALUE!</v>
      </c>
      <c r="Q11" t="e">
        <f>IF(#REF!="",0,VALUE(MID(#REF!,2,LEN(#REF!)-2)))</f>
        <v>#REF!</v>
      </c>
      <c r="R11">
        <f t="shared" ref="R11:S14" si="0">IF(K11="＋",0,IF(K11="(＋)",0,ABS(K11)))</f>
        <v>0</v>
      </c>
      <c r="S11">
        <f t="shared" si="0"/>
        <v>0</v>
      </c>
    </row>
    <row r="12" spans="2:19" ht="14.25" customHeight="1" x14ac:dyDescent="0.15">
      <c r="B12" s="30">
        <f t="shared" ref="B12:B45" si="1">B11+1</f>
        <v>2</v>
      </c>
      <c r="C12" s="33"/>
      <c r="D12" s="34"/>
      <c r="E12" s="37"/>
      <c r="F12" s="37" t="s">
        <v>147</v>
      </c>
      <c r="G12" s="37"/>
      <c r="H12" s="37"/>
      <c r="I12" s="37"/>
      <c r="J12" s="37"/>
      <c r="K12" s="62" t="s">
        <v>132</v>
      </c>
      <c r="L12" s="63"/>
      <c r="N12" t="s">
        <v>14</v>
      </c>
      <c r="O12" t="e">
        <f>IF(#REF!="",0,VALUE(MID(#REF!,2,LEN(#REF!)-2)))</f>
        <v>#REF!</v>
      </c>
      <c r="P12">
        <f>IF(L12="",0,VALUE(MID(L12,2,LEN(L12)-2)))</f>
        <v>0</v>
      </c>
      <c r="Q12" t="e">
        <f>IF(#REF!="",0,VALUE(MID(#REF!,2,LEN(#REF!)-2)))</f>
        <v>#REF!</v>
      </c>
      <c r="R12">
        <f t="shared" si="0"/>
        <v>10</v>
      </c>
      <c r="S12">
        <f t="shared" si="0"/>
        <v>0</v>
      </c>
    </row>
    <row r="13" spans="2:19" ht="14.25" customHeight="1" x14ac:dyDescent="0.15">
      <c r="B13" s="30">
        <f t="shared" si="1"/>
        <v>3</v>
      </c>
      <c r="C13" s="33"/>
      <c r="D13" s="34"/>
      <c r="E13" s="37"/>
      <c r="F13" s="37" t="s">
        <v>123</v>
      </c>
      <c r="G13" s="37"/>
      <c r="H13" s="37"/>
      <c r="I13" s="37"/>
      <c r="J13" s="37"/>
      <c r="K13" s="62" t="s">
        <v>132</v>
      </c>
      <c r="L13" s="63" t="s">
        <v>131</v>
      </c>
      <c r="N13" s="60" t="s">
        <v>15</v>
      </c>
      <c r="O13" t="str">
        <f>K13</f>
        <v>(10)</v>
      </c>
      <c r="P13" t="str">
        <f>L13</f>
        <v>(15)</v>
      </c>
      <c r="Q13" t="e">
        <f>#REF!</f>
        <v>#REF!</v>
      </c>
      <c r="R13">
        <f t="shared" si="0"/>
        <v>10</v>
      </c>
      <c r="S13">
        <f t="shared" si="0"/>
        <v>15</v>
      </c>
    </row>
    <row r="14" spans="2:19" ht="14.25" customHeight="1" x14ac:dyDescent="0.15">
      <c r="B14" s="30">
        <f t="shared" si="1"/>
        <v>4</v>
      </c>
      <c r="C14" s="33"/>
      <c r="D14" s="34"/>
      <c r="E14" s="37"/>
      <c r="F14" s="37" t="s">
        <v>92</v>
      </c>
      <c r="G14" s="37"/>
      <c r="H14" s="37"/>
      <c r="I14" s="37"/>
      <c r="J14" s="37"/>
      <c r="K14" s="62"/>
      <c r="L14" s="63" t="s">
        <v>122</v>
      </c>
      <c r="N14" t="s">
        <v>14</v>
      </c>
      <c r="O14" t="e">
        <f>IF(#REF!="",0,VALUE(MID(#REF!,2,LEN(#REF!)-2)))</f>
        <v>#REF!</v>
      </c>
      <c r="P14">
        <f>IF(L14="",0,VALUE(MID(L14,2,LEN(L14)-2)))</f>
        <v>5</v>
      </c>
      <c r="Q14" t="e">
        <f>IF(#REF!="",0,VALUE(MID(#REF!,2,LEN(#REF!)-2)))</f>
        <v>#REF!</v>
      </c>
      <c r="R14">
        <f t="shared" si="0"/>
        <v>0</v>
      </c>
      <c r="S14">
        <f t="shared" si="0"/>
        <v>5</v>
      </c>
    </row>
    <row r="15" spans="2:19" ht="14.25" customHeight="1" x14ac:dyDescent="0.15">
      <c r="B15" s="30">
        <f t="shared" si="1"/>
        <v>5</v>
      </c>
      <c r="C15" s="32" t="s">
        <v>23</v>
      </c>
      <c r="D15" s="32" t="s">
        <v>24</v>
      </c>
      <c r="E15" s="37"/>
      <c r="F15" s="37" t="s">
        <v>91</v>
      </c>
      <c r="G15" s="37"/>
      <c r="H15" s="37"/>
      <c r="I15" s="37"/>
      <c r="J15" s="37"/>
      <c r="K15" s="64">
        <v>10</v>
      </c>
      <c r="L15" s="65">
        <v>15</v>
      </c>
      <c r="S15">
        <f>COUNTA(L11:L14)</f>
        <v>3</v>
      </c>
    </row>
    <row r="16" spans="2:19" ht="14.25" customHeight="1" x14ac:dyDescent="0.15">
      <c r="B16" s="30">
        <f t="shared" si="1"/>
        <v>6</v>
      </c>
      <c r="C16" s="32" t="s">
        <v>63</v>
      </c>
      <c r="D16" s="32" t="s">
        <v>17</v>
      </c>
      <c r="E16" s="37"/>
      <c r="F16" s="37" t="s">
        <v>80</v>
      </c>
      <c r="G16" s="37"/>
      <c r="H16" s="37"/>
      <c r="I16" s="37"/>
      <c r="J16" s="37"/>
      <c r="K16" s="64"/>
      <c r="L16" s="65" t="s">
        <v>121</v>
      </c>
    </row>
    <row r="17" spans="2:12" ht="14.25" customHeight="1" x14ac:dyDescent="0.15">
      <c r="B17" s="30">
        <f t="shared" si="1"/>
        <v>7</v>
      </c>
      <c r="C17" s="34"/>
      <c r="D17" s="34"/>
      <c r="E17" s="37"/>
      <c r="F17" s="37" t="s">
        <v>81</v>
      </c>
      <c r="G17" s="37"/>
      <c r="H17" s="37"/>
      <c r="I17" s="37"/>
      <c r="J17" s="37"/>
      <c r="K17" s="64"/>
      <c r="L17" s="65" t="s">
        <v>121</v>
      </c>
    </row>
    <row r="18" spans="2:12" ht="14.25" customHeight="1" x14ac:dyDescent="0.15">
      <c r="B18" s="30">
        <f t="shared" si="1"/>
        <v>8</v>
      </c>
      <c r="C18" s="34"/>
      <c r="D18" s="34"/>
      <c r="E18" s="37"/>
      <c r="F18" s="37" t="s">
        <v>82</v>
      </c>
      <c r="G18" s="37"/>
      <c r="H18" s="37"/>
      <c r="I18" s="37"/>
      <c r="J18" s="37"/>
      <c r="K18" s="64" t="s">
        <v>121</v>
      </c>
      <c r="L18" s="65">
        <v>40</v>
      </c>
    </row>
    <row r="19" spans="2:12" ht="14.25" customHeight="1" x14ac:dyDescent="0.15">
      <c r="B19" s="30">
        <f t="shared" si="1"/>
        <v>9</v>
      </c>
      <c r="C19" s="34"/>
      <c r="D19" s="34"/>
      <c r="E19" s="37"/>
      <c r="F19" s="37" t="s">
        <v>125</v>
      </c>
      <c r="G19" s="37"/>
      <c r="H19" s="37"/>
      <c r="I19" s="37"/>
      <c r="J19" s="37"/>
      <c r="K19" s="64">
        <v>5</v>
      </c>
      <c r="L19" s="65">
        <v>25</v>
      </c>
    </row>
    <row r="20" spans="2:12" ht="14.25" customHeight="1" x14ac:dyDescent="0.15">
      <c r="B20" s="30">
        <f t="shared" si="1"/>
        <v>10</v>
      </c>
      <c r="C20" s="34"/>
      <c r="D20" s="34"/>
      <c r="E20" s="37"/>
      <c r="F20" s="37" t="s">
        <v>18</v>
      </c>
      <c r="G20" s="37"/>
      <c r="H20" s="37"/>
      <c r="I20" s="37"/>
      <c r="J20" s="37"/>
      <c r="K20" s="64" t="s">
        <v>121</v>
      </c>
      <c r="L20" s="65"/>
    </row>
    <row r="21" spans="2:12" ht="14.25" customHeight="1" x14ac:dyDescent="0.15">
      <c r="B21" s="30">
        <f t="shared" si="1"/>
        <v>11</v>
      </c>
      <c r="C21" s="34"/>
      <c r="D21" s="34"/>
      <c r="E21" s="37"/>
      <c r="F21" s="37" t="s">
        <v>19</v>
      </c>
      <c r="G21" s="37"/>
      <c r="H21" s="37"/>
      <c r="I21" s="37"/>
      <c r="J21" s="37"/>
      <c r="K21" s="64">
        <v>250</v>
      </c>
      <c r="L21" s="65">
        <v>370</v>
      </c>
    </row>
    <row r="22" spans="2:12" ht="14.25" customHeight="1" x14ac:dyDescent="0.15">
      <c r="B22" s="30">
        <f t="shared" si="1"/>
        <v>12</v>
      </c>
      <c r="C22" s="34"/>
      <c r="D22" s="34"/>
      <c r="E22" s="37"/>
      <c r="F22" s="37" t="s">
        <v>83</v>
      </c>
      <c r="G22" s="37"/>
      <c r="H22" s="37"/>
      <c r="I22" s="37"/>
      <c r="J22" s="37"/>
      <c r="K22" s="64">
        <v>30</v>
      </c>
      <c r="L22" s="65"/>
    </row>
    <row r="23" spans="2:12" ht="14.25" customHeight="1" x14ac:dyDescent="0.15">
      <c r="B23" s="30">
        <f t="shared" si="1"/>
        <v>13</v>
      </c>
      <c r="C23" s="34"/>
      <c r="D23" s="34"/>
      <c r="E23" s="37"/>
      <c r="F23" s="37" t="s">
        <v>89</v>
      </c>
      <c r="G23" s="37"/>
      <c r="H23" s="37"/>
      <c r="I23" s="37"/>
      <c r="J23" s="37"/>
      <c r="K23" s="64">
        <v>15</v>
      </c>
      <c r="L23" s="65">
        <v>35</v>
      </c>
    </row>
    <row r="24" spans="2:12" ht="14.25" customHeight="1" x14ac:dyDescent="0.15">
      <c r="B24" s="30">
        <f t="shared" si="1"/>
        <v>14</v>
      </c>
      <c r="C24" s="34"/>
      <c r="D24" s="34"/>
      <c r="E24" s="37"/>
      <c r="F24" s="37" t="s">
        <v>64</v>
      </c>
      <c r="G24" s="37"/>
      <c r="H24" s="37"/>
      <c r="I24" s="37"/>
      <c r="J24" s="37"/>
      <c r="K24" s="64">
        <v>1200</v>
      </c>
      <c r="L24" s="65">
        <v>2275</v>
      </c>
    </row>
    <row r="25" spans="2:12" ht="14.25" customHeight="1" x14ac:dyDescent="0.15">
      <c r="B25" s="30">
        <f t="shared" si="1"/>
        <v>15</v>
      </c>
      <c r="C25" s="34"/>
      <c r="D25" s="34"/>
      <c r="E25" s="37"/>
      <c r="F25" s="37" t="s">
        <v>93</v>
      </c>
      <c r="G25" s="37"/>
      <c r="H25" s="37"/>
      <c r="I25" s="37"/>
      <c r="J25" s="37"/>
      <c r="K25" s="64">
        <v>80</v>
      </c>
      <c r="L25" s="65">
        <v>55</v>
      </c>
    </row>
    <row r="26" spans="2:12" ht="14.25" customHeight="1" x14ac:dyDescent="0.15">
      <c r="B26" s="30">
        <f t="shared" si="1"/>
        <v>16</v>
      </c>
      <c r="C26" s="34"/>
      <c r="D26" s="34"/>
      <c r="E26" s="37"/>
      <c r="F26" s="37" t="s">
        <v>203</v>
      </c>
      <c r="G26" s="37"/>
      <c r="H26" s="37"/>
      <c r="I26" s="37"/>
      <c r="J26" s="37"/>
      <c r="K26" s="64">
        <v>5</v>
      </c>
      <c r="L26" s="65">
        <v>5</v>
      </c>
    </row>
    <row r="27" spans="2:12" ht="14.25" customHeight="1" x14ac:dyDescent="0.15">
      <c r="B27" s="30">
        <f t="shared" si="1"/>
        <v>17</v>
      </c>
      <c r="C27" s="34"/>
      <c r="D27" s="34"/>
      <c r="E27" s="37"/>
      <c r="F27" s="37" t="s">
        <v>20</v>
      </c>
      <c r="G27" s="37"/>
      <c r="H27" s="37"/>
      <c r="I27" s="37"/>
      <c r="J27" s="37"/>
      <c r="K27" s="64">
        <v>775</v>
      </c>
      <c r="L27" s="65">
        <v>900</v>
      </c>
    </row>
    <row r="28" spans="2:12" ht="14.25" customHeight="1" x14ac:dyDescent="0.15">
      <c r="B28" s="30">
        <f t="shared" si="1"/>
        <v>18</v>
      </c>
      <c r="C28" s="34"/>
      <c r="D28" s="34"/>
      <c r="E28" s="37"/>
      <c r="F28" s="37" t="s">
        <v>21</v>
      </c>
      <c r="G28" s="37"/>
      <c r="H28" s="37"/>
      <c r="I28" s="37"/>
      <c r="J28" s="37"/>
      <c r="K28" s="64">
        <v>24350</v>
      </c>
      <c r="L28" s="65">
        <v>46400</v>
      </c>
    </row>
    <row r="29" spans="2:12" ht="14.25" customHeight="1" x14ac:dyDescent="0.15">
      <c r="B29" s="30">
        <f t="shared" si="1"/>
        <v>19</v>
      </c>
      <c r="C29" s="32" t="s">
        <v>66</v>
      </c>
      <c r="D29" s="32" t="s">
        <v>27</v>
      </c>
      <c r="E29" s="37"/>
      <c r="F29" s="37" t="s">
        <v>169</v>
      </c>
      <c r="G29" s="37"/>
      <c r="H29" s="37"/>
      <c r="I29" s="37"/>
      <c r="J29" s="37"/>
      <c r="K29" s="64">
        <v>80</v>
      </c>
      <c r="L29" s="65"/>
    </row>
    <row r="30" spans="2:12" ht="14.25" customHeight="1" x14ac:dyDescent="0.15">
      <c r="B30" s="30">
        <f t="shared" si="1"/>
        <v>20</v>
      </c>
      <c r="C30" s="34"/>
      <c r="D30" s="34"/>
      <c r="E30" s="37"/>
      <c r="F30" s="37" t="s">
        <v>114</v>
      </c>
      <c r="G30" s="37"/>
      <c r="H30" s="37"/>
      <c r="I30" s="37"/>
      <c r="J30" s="37"/>
      <c r="K30" s="64">
        <v>15</v>
      </c>
      <c r="L30" s="65"/>
    </row>
    <row r="31" spans="2:12" ht="14.25" customHeight="1" x14ac:dyDescent="0.15">
      <c r="B31" s="30">
        <f t="shared" si="1"/>
        <v>21</v>
      </c>
      <c r="C31" s="34"/>
      <c r="D31" s="34"/>
      <c r="E31" s="37"/>
      <c r="F31" s="37" t="s">
        <v>28</v>
      </c>
      <c r="G31" s="37"/>
      <c r="H31" s="37"/>
      <c r="I31" s="37"/>
      <c r="J31" s="37"/>
      <c r="K31" s="64"/>
      <c r="L31" s="65">
        <v>5</v>
      </c>
    </row>
    <row r="32" spans="2:12" ht="14.25" customHeight="1" x14ac:dyDescent="0.15">
      <c r="B32" s="30">
        <f t="shared" si="1"/>
        <v>22</v>
      </c>
      <c r="C32" s="34"/>
      <c r="D32" s="34"/>
      <c r="E32" s="37"/>
      <c r="F32" s="37" t="s">
        <v>109</v>
      </c>
      <c r="G32" s="37"/>
      <c r="H32" s="37"/>
      <c r="I32" s="37"/>
      <c r="J32" s="37"/>
      <c r="K32" s="64" t="s">
        <v>121</v>
      </c>
      <c r="L32" s="65">
        <v>40</v>
      </c>
    </row>
    <row r="33" spans="2:19" ht="14.25" customHeight="1" x14ac:dyDescent="0.15">
      <c r="B33" s="30">
        <f t="shared" si="1"/>
        <v>23</v>
      </c>
      <c r="C33" s="34"/>
      <c r="D33" s="34"/>
      <c r="E33" s="37"/>
      <c r="F33" s="37" t="s">
        <v>90</v>
      </c>
      <c r="G33" s="37"/>
      <c r="H33" s="37"/>
      <c r="I33" s="37"/>
      <c r="J33" s="37"/>
      <c r="K33" s="64">
        <v>10</v>
      </c>
      <c r="L33" s="65">
        <v>20</v>
      </c>
    </row>
    <row r="34" spans="2:19" ht="14.25" customHeight="1" x14ac:dyDescent="0.15">
      <c r="B34" s="30">
        <f t="shared" si="1"/>
        <v>24</v>
      </c>
      <c r="C34" s="34"/>
      <c r="D34" s="34"/>
      <c r="E34" s="37"/>
      <c r="F34" s="37" t="s">
        <v>29</v>
      </c>
      <c r="G34" s="37"/>
      <c r="H34" s="37"/>
      <c r="I34" s="37"/>
      <c r="J34" s="37"/>
      <c r="K34" s="64">
        <v>5</v>
      </c>
      <c r="L34" s="65">
        <v>5</v>
      </c>
    </row>
    <row r="35" spans="2:19" ht="14.25" customHeight="1" x14ac:dyDescent="0.15">
      <c r="B35" s="30">
        <f t="shared" si="1"/>
        <v>25</v>
      </c>
      <c r="C35" s="34"/>
      <c r="D35" s="34"/>
      <c r="E35" s="37"/>
      <c r="F35" s="37" t="s">
        <v>110</v>
      </c>
      <c r="G35" s="37"/>
      <c r="H35" s="37"/>
      <c r="I35" s="37"/>
      <c r="J35" s="37"/>
      <c r="K35" s="64">
        <v>20</v>
      </c>
      <c r="L35" s="65">
        <v>20</v>
      </c>
    </row>
    <row r="36" spans="2:19" ht="14.25" customHeight="1" x14ac:dyDescent="0.15">
      <c r="B36" s="30">
        <f t="shared" si="1"/>
        <v>26</v>
      </c>
      <c r="C36" s="34"/>
      <c r="D36" s="34"/>
      <c r="E36" s="37"/>
      <c r="F36" s="37" t="s">
        <v>111</v>
      </c>
      <c r="G36" s="37"/>
      <c r="H36" s="37"/>
      <c r="I36" s="37"/>
      <c r="J36" s="37"/>
      <c r="K36" s="64"/>
      <c r="L36" s="65">
        <v>5</v>
      </c>
    </row>
    <row r="37" spans="2:19" ht="14.25" customHeight="1" x14ac:dyDescent="0.15">
      <c r="B37" s="30">
        <f t="shared" si="1"/>
        <v>27</v>
      </c>
      <c r="C37" s="34"/>
      <c r="D37" s="34"/>
      <c r="E37" s="37"/>
      <c r="F37" s="37" t="s">
        <v>31</v>
      </c>
      <c r="G37" s="37"/>
      <c r="H37" s="37"/>
      <c r="I37" s="37"/>
      <c r="J37" s="37"/>
      <c r="K37" s="64">
        <v>70</v>
      </c>
      <c r="L37" s="65">
        <v>10</v>
      </c>
    </row>
    <row r="38" spans="2:19" ht="14.25" customHeight="1" x14ac:dyDescent="0.15">
      <c r="B38" s="30">
        <f t="shared" si="1"/>
        <v>28</v>
      </c>
      <c r="C38" s="32" t="s">
        <v>143</v>
      </c>
      <c r="D38" s="32" t="s">
        <v>144</v>
      </c>
      <c r="E38" s="37"/>
      <c r="F38" s="37" t="s">
        <v>174</v>
      </c>
      <c r="G38" s="37"/>
      <c r="H38" s="37"/>
      <c r="I38" s="37"/>
      <c r="J38" s="37"/>
      <c r="K38" s="64" t="s">
        <v>121</v>
      </c>
      <c r="L38" s="65"/>
    </row>
    <row r="39" spans="2:19" ht="14.25" customHeight="1" x14ac:dyDescent="0.15">
      <c r="B39" s="30">
        <f t="shared" si="1"/>
        <v>29</v>
      </c>
      <c r="C39" s="32" t="s">
        <v>32</v>
      </c>
      <c r="D39" s="32" t="s">
        <v>33</v>
      </c>
      <c r="E39" s="37"/>
      <c r="F39" s="37" t="s">
        <v>128</v>
      </c>
      <c r="G39" s="37"/>
      <c r="H39" s="37"/>
      <c r="I39" s="37"/>
      <c r="J39" s="37"/>
      <c r="K39" s="64"/>
      <c r="L39" s="65" t="s">
        <v>121</v>
      </c>
    </row>
    <row r="40" spans="2:19" ht="14.25" customHeight="1" x14ac:dyDescent="0.15">
      <c r="B40" s="30">
        <f t="shared" si="1"/>
        <v>30</v>
      </c>
      <c r="C40" s="34"/>
      <c r="D40" s="35"/>
      <c r="E40" s="37"/>
      <c r="F40" s="37" t="s">
        <v>34</v>
      </c>
      <c r="G40" s="37"/>
      <c r="H40" s="37"/>
      <c r="I40" s="37"/>
      <c r="J40" s="37"/>
      <c r="K40" s="64">
        <v>5</v>
      </c>
      <c r="L40" s="65">
        <v>5</v>
      </c>
    </row>
    <row r="41" spans="2:19" ht="14.25" customHeight="1" x14ac:dyDescent="0.15">
      <c r="B41" s="30">
        <f t="shared" si="1"/>
        <v>31</v>
      </c>
      <c r="C41" s="35"/>
      <c r="D41" s="39" t="s">
        <v>35</v>
      </c>
      <c r="E41" s="37"/>
      <c r="F41" s="37" t="s">
        <v>36</v>
      </c>
      <c r="G41" s="37"/>
      <c r="H41" s="37"/>
      <c r="I41" s="37"/>
      <c r="J41" s="37"/>
      <c r="K41" s="64" t="s">
        <v>121</v>
      </c>
      <c r="L41" s="65"/>
    </row>
    <row r="42" spans="2:19" ht="14.25" customHeight="1" x14ac:dyDescent="0.15">
      <c r="B42" s="30">
        <f t="shared" si="1"/>
        <v>32</v>
      </c>
      <c r="C42" s="32" t="s">
        <v>0</v>
      </c>
      <c r="D42" s="39" t="s">
        <v>37</v>
      </c>
      <c r="E42" s="37"/>
      <c r="F42" s="37" t="s">
        <v>118</v>
      </c>
      <c r="G42" s="37"/>
      <c r="H42" s="37"/>
      <c r="I42" s="37"/>
      <c r="J42" s="37"/>
      <c r="K42" s="64"/>
      <c r="L42" s="65" t="s">
        <v>121</v>
      </c>
      <c r="R42">
        <f>COUNTA(K38:K42)</f>
        <v>3</v>
      </c>
      <c r="S42">
        <f>COUNTA(L38:L42)</f>
        <v>3</v>
      </c>
    </row>
    <row r="43" spans="2:19" ht="14.25" customHeight="1" x14ac:dyDescent="0.15">
      <c r="B43" s="30">
        <f t="shared" si="1"/>
        <v>33</v>
      </c>
      <c r="C43" s="121" t="s">
        <v>38</v>
      </c>
      <c r="D43" s="122"/>
      <c r="E43" s="37"/>
      <c r="F43" s="37" t="s">
        <v>39</v>
      </c>
      <c r="G43" s="37"/>
      <c r="H43" s="37"/>
      <c r="I43" s="37"/>
      <c r="J43" s="37"/>
      <c r="K43" s="64">
        <v>175</v>
      </c>
      <c r="L43" s="65">
        <v>25</v>
      </c>
    </row>
    <row r="44" spans="2:19" ht="14.25" customHeight="1" x14ac:dyDescent="0.15">
      <c r="B44" s="30">
        <f t="shared" si="1"/>
        <v>34</v>
      </c>
      <c r="C44" s="33"/>
      <c r="D44" s="36"/>
      <c r="E44" s="37"/>
      <c r="F44" s="37" t="s">
        <v>40</v>
      </c>
      <c r="G44" s="37"/>
      <c r="H44" s="37"/>
      <c r="I44" s="37"/>
      <c r="J44" s="37"/>
      <c r="K44" s="64">
        <v>75</v>
      </c>
      <c r="L44" s="65">
        <v>50</v>
      </c>
    </row>
    <row r="45" spans="2:19" ht="14.25" customHeight="1" thickBot="1" x14ac:dyDescent="0.2">
      <c r="B45" s="30">
        <f t="shared" si="1"/>
        <v>35</v>
      </c>
      <c r="C45" s="33"/>
      <c r="D45" s="36"/>
      <c r="E45" s="37"/>
      <c r="F45" s="37" t="s">
        <v>74</v>
      </c>
      <c r="G45" s="37"/>
      <c r="H45" s="37"/>
      <c r="I45" s="37"/>
      <c r="J45" s="37"/>
      <c r="K45" s="64">
        <v>150</v>
      </c>
      <c r="L45" s="69">
        <v>75</v>
      </c>
    </row>
    <row r="46" spans="2:19" ht="19.899999999999999" customHeight="1" thickTop="1" x14ac:dyDescent="0.15">
      <c r="B46" s="123" t="s">
        <v>79</v>
      </c>
      <c r="C46" s="124"/>
      <c r="D46" s="124"/>
      <c r="E46" s="124"/>
      <c r="F46" s="124"/>
      <c r="G46" s="124"/>
      <c r="H46" s="124"/>
      <c r="I46" s="124"/>
      <c r="J46" s="29"/>
      <c r="K46" s="76">
        <f>SUM(K47:K55)</f>
        <v>27345</v>
      </c>
      <c r="L46" s="93">
        <f>SUM(L47:L55)</f>
        <v>50400</v>
      </c>
    </row>
    <row r="47" spans="2:19" ht="13.9" customHeight="1" x14ac:dyDescent="0.15">
      <c r="B47" s="125" t="s">
        <v>42</v>
      </c>
      <c r="C47" s="126"/>
      <c r="D47" s="127"/>
      <c r="E47" s="41"/>
      <c r="F47" s="15"/>
      <c r="G47" s="116" t="s">
        <v>13</v>
      </c>
      <c r="H47" s="116"/>
      <c r="I47" s="15"/>
      <c r="J47" s="16"/>
      <c r="K47" s="38">
        <f>SUM(R$11:R$14)</f>
        <v>20</v>
      </c>
      <c r="L47" s="94">
        <f>SUM(S$11:S$14)</f>
        <v>20</v>
      </c>
    </row>
    <row r="48" spans="2:19" ht="13.9" customHeight="1" x14ac:dyDescent="0.15">
      <c r="B48" s="17"/>
      <c r="C48" s="18"/>
      <c r="D48" s="19"/>
      <c r="E48" s="20"/>
      <c r="F48" s="37"/>
      <c r="G48" s="116" t="s">
        <v>67</v>
      </c>
      <c r="H48" s="116"/>
      <c r="I48" s="110"/>
      <c r="J48" s="42"/>
      <c r="K48" s="38">
        <f>SUM(K$15)</f>
        <v>10</v>
      </c>
      <c r="L48" s="94">
        <f>SUM(L$15)</f>
        <v>15</v>
      </c>
    </row>
    <row r="49" spans="2:19" ht="13.9" customHeight="1" x14ac:dyDescent="0.15">
      <c r="B49" s="17"/>
      <c r="C49" s="18"/>
      <c r="D49" s="19"/>
      <c r="E49" s="20"/>
      <c r="F49" s="37"/>
      <c r="G49" s="116" t="s">
        <v>26</v>
      </c>
      <c r="H49" s="116"/>
      <c r="I49" s="15"/>
      <c r="J49" s="16"/>
      <c r="K49" s="38">
        <v>0</v>
      </c>
      <c r="L49" s="94">
        <v>0</v>
      </c>
    </row>
    <row r="50" spans="2:19" ht="13.9" customHeight="1" x14ac:dyDescent="0.15">
      <c r="B50" s="17"/>
      <c r="C50" s="18"/>
      <c r="D50" s="19"/>
      <c r="E50" s="20"/>
      <c r="F50" s="37"/>
      <c r="G50" s="116" t="s">
        <v>16</v>
      </c>
      <c r="H50" s="116"/>
      <c r="I50" s="15"/>
      <c r="J50" s="16"/>
      <c r="K50" s="38">
        <v>0</v>
      </c>
      <c r="L50" s="94">
        <v>0</v>
      </c>
    </row>
    <row r="51" spans="2:19" ht="13.9" customHeight="1" x14ac:dyDescent="0.15">
      <c r="B51" s="17"/>
      <c r="C51" s="18"/>
      <c r="D51" s="19"/>
      <c r="E51" s="20"/>
      <c r="F51" s="37"/>
      <c r="G51" s="116" t="s">
        <v>17</v>
      </c>
      <c r="H51" s="116"/>
      <c r="I51" s="15"/>
      <c r="J51" s="16"/>
      <c r="K51" s="38">
        <f>SUM(K$16:K$28)</f>
        <v>26710</v>
      </c>
      <c r="L51" s="94">
        <f>SUM(L$16:L$28)</f>
        <v>50105</v>
      </c>
    </row>
    <row r="52" spans="2:19" ht="13.9" customHeight="1" x14ac:dyDescent="0.15">
      <c r="B52" s="17"/>
      <c r="C52" s="18"/>
      <c r="D52" s="19"/>
      <c r="E52" s="20"/>
      <c r="F52" s="37"/>
      <c r="G52" s="116" t="s">
        <v>65</v>
      </c>
      <c r="H52" s="116"/>
      <c r="I52" s="15"/>
      <c r="J52" s="16"/>
      <c r="K52" s="38">
        <v>0</v>
      </c>
      <c r="L52" s="94">
        <v>0</v>
      </c>
    </row>
    <row r="53" spans="2:19" ht="13.9" customHeight="1" x14ac:dyDescent="0.15">
      <c r="B53" s="17"/>
      <c r="C53" s="18"/>
      <c r="D53" s="19"/>
      <c r="E53" s="20"/>
      <c r="F53" s="37"/>
      <c r="G53" s="116" t="s">
        <v>27</v>
      </c>
      <c r="H53" s="116"/>
      <c r="I53" s="15"/>
      <c r="J53" s="16"/>
      <c r="K53" s="38">
        <f>SUM(K$29:K$37)</f>
        <v>200</v>
      </c>
      <c r="L53" s="94">
        <f>SUM(L$29:L$37)</f>
        <v>105</v>
      </c>
    </row>
    <row r="54" spans="2:19" ht="13.9" customHeight="1" x14ac:dyDescent="0.15">
      <c r="B54" s="17"/>
      <c r="C54" s="18"/>
      <c r="D54" s="19"/>
      <c r="E54" s="20"/>
      <c r="F54" s="37"/>
      <c r="G54" s="116" t="s">
        <v>73</v>
      </c>
      <c r="H54" s="116"/>
      <c r="I54" s="15"/>
      <c r="J54" s="16"/>
      <c r="K54" s="38">
        <f>SUM(K$43:K$44)</f>
        <v>250</v>
      </c>
      <c r="L54" s="94">
        <f>SUM(L$43:L$44)</f>
        <v>75</v>
      </c>
      <c r="R54">
        <f>COUNTA(K$11:K$45)</f>
        <v>27</v>
      </c>
      <c r="S54">
        <f>COUNTA(L$11:L$45)</f>
        <v>28</v>
      </c>
    </row>
    <row r="55" spans="2:19" ht="13.9" customHeight="1" thickBot="1" x14ac:dyDescent="0.2">
      <c r="B55" s="21"/>
      <c r="C55" s="22"/>
      <c r="D55" s="23"/>
      <c r="E55" s="43"/>
      <c r="F55" s="10"/>
      <c r="G55" s="117" t="s">
        <v>41</v>
      </c>
      <c r="H55" s="117"/>
      <c r="I55" s="44"/>
      <c r="J55" s="45"/>
      <c r="K55" s="40">
        <f>SUM(K$38:K$42,K$45)</f>
        <v>155</v>
      </c>
      <c r="L55" s="95">
        <f>SUM(L$38:L$42,L$45)</f>
        <v>80</v>
      </c>
      <c r="R55">
        <f>SUM(R$11:R$14,K$15:K$45)</f>
        <v>27345</v>
      </c>
      <c r="S55">
        <f>SUM(S$11:S$14,L$15:L$45)</f>
        <v>50400</v>
      </c>
    </row>
    <row r="56" spans="2:19" ht="18" customHeight="1" thickTop="1" x14ac:dyDescent="0.15">
      <c r="B56" s="128" t="s">
        <v>43</v>
      </c>
      <c r="C56" s="129"/>
      <c r="D56" s="130"/>
      <c r="E56" s="51"/>
      <c r="F56" s="111"/>
      <c r="G56" s="131" t="s">
        <v>44</v>
      </c>
      <c r="H56" s="131"/>
      <c r="I56" s="111"/>
      <c r="J56" s="112"/>
      <c r="K56" s="77" t="s">
        <v>45</v>
      </c>
      <c r="L56" s="82"/>
    </row>
    <row r="57" spans="2:19" ht="18" customHeight="1" x14ac:dyDescent="0.15">
      <c r="B57" s="48"/>
      <c r="C57" s="49"/>
      <c r="D57" s="49"/>
      <c r="E57" s="46"/>
      <c r="F57" s="47"/>
      <c r="G57" s="31"/>
      <c r="H57" s="31"/>
      <c r="I57" s="47"/>
      <c r="J57" s="50"/>
      <c r="K57" s="78" t="s">
        <v>46</v>
      </c>
      <c r="L57" s="83"/>
    </row>
    <row r="58" spans="2:19" ht="18" customHeight="1" x14ac:dyDescent="0.15">
      <c r="B58" s="17"/>
      <c r="C58" s="18"/>
      <c r="D58" s="18"/>
      <c r="E58" s="52"/>
      <c r="F58" s="7"/>
      <c r="G58" s="132" t="s">
        <v>47</v>
      </c>
      <c r="H58" s="132"/>
      <c r="I58" s="108"/>
      <c r="J58" s="109"/>
      <c r="K58" s="79" t="s">
        <v>48</v>
      </c>
      <c r="L58" s="84"/>
    </row>
    <row r="59" spans="2:19" ht="18" customHeight="1" x14ac:dyDescent="0.15">
      <c r="B59" s="17"/>
      <c r="C59" s="18"/>
      <c r="D59" s="18"/>
      <c r="E59" s="53"/>
      <c r="F59" s="18"/>
      <c r="G59" s="54"/>
      <c r="H59" s="54"/>
      <c r="I59" s="49"/>
      <c r="J59" s="55"/>
      <c r="K59" s="80" t="s">
        <v>71</v>
      </c>
      <c r="L59" s="85"/>
    </row>
    <row r="60" spans="2:19" ht="18" customHeight="1" x14ac:dyDescent="0.15">
      <c r="B60" s="17"/>
      <c r="C60" s="18"/>
      <c r="D60" s="18"/>
      <c r="E60" s="53"/>
      <c r="F60" s="18"/>
      <c r="G60" s="54"/>
      <c r="H60" s="54"/>
      <c r="I60" s="49"/>
      <c r="J60" s="55"/>
      <c r="K60" s="80" t="s">
        <v>72</v>
      </c>
      <c r="L60" s="85"/>
    </row>
    <row r="61" spans="2:19" ht="18" customHeight="1" x14ac:dyDescent="0.15">
      <c r="B61" s="17"/>
      <c r="C61" s="18"/>
      <c r="D61" s="18"/>
      <c r="E61" s="52"/>
      <c r="F61" s="7"/>
      <c r="G61" s="132" t="s">
        <v>49</v>
      </c>
      <c r="H61" s="132"/>
      <c r="I61" s="108"/>
      <c r="J61" s="109"/>
      <c r="K61" s="79" t="s">
        <v>75</v>
      </c>
      <c r="L61" s="84"/>
    </row>
    <row r="62" spans="2:19" ht="18" customHeight="1" x14ac:dyDescent="0.15">
      <c r="B62" s="17"/>
      <c r="C62" s="18"/>
      <c r="D62" s="18"/>
      <c r="E62" s="53"/>
      <c r="F62" s="18"/>
      <c r="G62" s="54"/>
      <c r="H62" s="54"/>
      <c r="I62" s="49"/>
      <c r="J62" s="55"/>
      <c r="K62" s="80" t="s">
        <v>76</v>
      </c>
      <c r="L62" s="85"/>
    </row>
    <row r="63" spans="2:19" ht="18" customHeight="1" x14ac:dyDescent="0.15">
      <c r="B63" s="17"/>
      <c r="C63" s="18"/>
      <c r="D63" s="18"/>
      <c r="E63" s="53"/>
      <c r="F63" s="18"/>
      <c r="G63" s="54"/>
      <c r="H63" s="54"/>
      <c r="I63" s="49"/>
      <c r="J63" s="55"/>
      <c r="K63" s="80" t="s">
        <v>77</v>
      </c>
      <c r="L63" s="85"/>
    </row>
    <row r="64" spans="2:19" ht="18" customHeight="1" x14ac:dyDescent="0.15">
      <c r="B64" s="17"/>
      <c r="C64" s="18"/>
      <c r="D64" s="18"/>
      <c r="E64" s="12"/>
      <c r="F64" s="13"/>
      <c r="G64" s="31"/>
      <c r="H64" s="31"/>
      <c r="I64" s="47"/>
      <c r="J64" s="50"/>
      <c r="K64" s="80" t="s">
        <v>78</v>
      </c>
      <c r="L64" s="83"/>
    </row>
    <row r="65" spans="2:13" ht="18" customHeight="1" x14ac:dyDescent="0.15">
      <c r="B65" s="24"/>
      <c r="C65" s="13"/>
      <c r="D65" s="13"/>
      <c r="E65" s="20"/>
      <c r="F65" s="37"/>
      <c r="G65" s="116" t="s">
        <v>50</v>
      </c>
      <c r="H65" s="116"/>
      <c r="I65" s="15"/>
      <c r="J65" s="16"/>
      <c r="K65" s="70" t="s">
        <v>129</v>
      </c>
      <c r="L65" s="86"/>
    </row>
    <row r="66" spans="2:13" ht="18" customHeight="1" x14ac:dyDescent="0.15">
      <c r="B66" s="125" t="s">
        <v>51</v>
      </c>
      <c r="C66" s="126"/>
      <c r="D66" s="126"/>
      <c r="E66" s="7"/>
      <c r="F66" s="7"/>
      <c r="G66" s="7"/>
      <c r="H66" s="7"/>
      <c r="I66" s="7"/>
      <c r="J66" s="7"/>
      <c r="K66" s="7"/>
      <c r="L66" s="96"/>
    </row>
    <row r="67" spans="2:13" ht="14.1" customHeight="1" x14ac:dyDescent="0.15">
      <c r="B67" s="56"/>
      <c r="C67" s="57" t="s">
        <v>52</v>
      </c>
      <c r="D67" s="58"/>
      <c r="E67" s="57"/>
      <c r="F67" s="57"/>
      <c r="G67" s="57"/>
      <c r="H67" s="57"/>
      <c r="I67" s="57"/>
      <c r="J67" s="57"/>
      <c r="K67" s="57"/>
      <c r="L67" s="87"/>
    </row>
    <row r="68" spans="2:13" ht="14.1" customHeight="1" x14ac:dyDescent="0.15">
      <c r="B68" s="56"/>
      <c r="C68" s="57" t="s">
        <v>53</v>
      </c>
      <c r="D68" s="58"/>
      <c r="E68" s="57"/>
      <c r="F68" s="57"/>
      <c r="G68" s="57"/>
      <c r="H68" s="57"/>
      <c r="I68" s="57"/>
      <c r="J68" s="57"/>
      <c r="K68" s="57"/>
      <c r="L68" s="87"/>
    </row>
    <row r="69" spans="2:13" ht="14.1" customHeight="1" x14ac:dyDescent="0.15">
      <c r="B69" s="56"/>
      <c r="C69" s="57" t="s">
        <v>54</v>
      </c>
      <c r="D69" s="58"/>
      <c r="E69" s="57"/>
      <c r="F69" s="57"/>
      <c r="G69" s="57"/>
      <c r="H69" s="57"/>
      <c r="I69" s="57"/>
      <c r="J69" s="57"/>
      <c r="K69" s="57"/>
      <c r="L69" s="87"/>
    </row>
    <row r="70" spans="2:13" ht="14.1" customHeight="1" x14ac:dyDescent="0.15">
      <c r="B70" s="56"/>
      <c r="C70" s="57" t="s">
        <v>99</v>
      </c>
      <c r="D70" s="58"/>
      <c r="E70" s="57"/>
      <c r="F70" s="57"/>
      <c r="G70" s="57"/>
      <c r="H70" s="57"/>
      <c r="I70" s="57"/>
      <c r="J70" s="57"/>
      <c r="K70" s="57"/>
      <c r="L70" s="87"/>
    </row>
    <row r="71" spans="2:13" ht="14.1" customHeight="1" x14ac:dyDescent="0.15">
      <c r="B71" s="56"/>
      <c r="C71" s="57" t="s">
        <v>97</v>
      </c>
      <c r="D71" s="58"/>
      <c r="E71" s="57"/>
      <c r="F71" s="57"/>
      <c r="G71" s="57"/>
      <c r="H71" s="57"/>
      <c r="I71" s="57"/>
      <c r="J71" s="57"/>
      <c r="K71" s="57"/>
      <c r="L71" s="87"/>
    </row>
    <row r="72" spans="2:13" ht="14.1" customHeight="1" x14ac:dyDescent="0.15">
      <c r="B72" s="59"/>
      <c r="C72" s="57" t="s">
        <v>100</v>
      </c>
      <c r="D72" s="57"/>
      <c r="E72" s="57"/>
      <c r="F72" s="57"/>
      <c r="G72" s="57"/>
      <c r="H72" s="57"/>
      <c r="I72" s="57"/>
      <c r="J72" s="57"/>
      <c r="K72" s="57"/>
      <c r="L72" s="87"/>
    </row>
    <row r="73" spans="2:13" ht="14.1" customHeight="1" x14ac:dyDescent="0.15">
      <c r="B73" s="59"/>
      <c r="C73" s="57" t="s">
        <v>101</v>
      </c>
      <c r="D73" s="57"/>
      <c r="E73" s="57"/>
      <c r="F73" s="57"/>
      <c r="G73" s="57"/>
      <c r="H73" s="57"/>
      <c r="I73" s="57"/>
      <c r="J73" s="57"/>
      <c r="K73" s="57"/>
      <c r="L73" s="87"/>
    </row>
    <row r="74" spans="2:13" ht="14.1" customHeight="1" x14ac:dyDescent="0.15">
      <c r="B74" s="59"/>
      <c r="C74" s="57" t="s">
        <v>86</v>
      </c>
      <c r="D74" s="57"/>
      <c r="E74" s="57"/>
      <c r="F74" s="57"/>
      <c r="G74" s="57"/>
      <c r="H74" s="57"/>
      <c r="I74" s="57"/>
      <c r="J74" s="57"/>
      <c r="K74" s="57"/>
      <c r="L74" s="87"/>
    </row>
    <row r="75" spans="2:13" ht="14.1" customHeight="1" x14ac:dyDescent="0.15">
      <c r="B75" s="59"/>
      <c r="C75" s="57" t="s">
        <v>87</v>
      </c>
      <c r="D75" s="57"/>
      <c r="E75" s="57"/>
      <c r="F75" s="57"/>
      <c r="G75" s="57"/>
      <c r="H75" s="57"/>
      <c r="I75" s="57"/>
      <c r="J75" s="57"/>
      <c r="K75" s="57"/>
      <c r="L75" s="87"/>
    </row>
    <row r="76" spans="2:13" ht="14.1" customHeight="1" x14ac:dyDescent="0.15">
      <c r="B76" s="59"/>
      <c r="C76" s="57" t="s">
        <v>94</v>
      </c>
      <c r="D76" s="57"/>
      <c r="E76" s="57"/>
      <c r="F76" s="57"/>
      <c r="G76" s="57"/>
      <c r="H76" s="57"/>
      <c r="I76" s="57"/>
      <c r="J76" s="57"/>
      <c r="K76" s="57"/>
      <c r="L76" s="87"/>
    </row>
    <row r="77" spans="2:13" ht="14.1" customHeight="1" x14ac:dyDescent="0.15">
      <c r="B77" s="59"/>
      <c r="C77" s="57" t="s">
        <v>102</v>
      </c>
      <c r="D77" s="57"/>
      <c r="E77" s="57"/>
      <c r="F77" s="57"/>
      <c r="G77" s="57"/>
      <c r="H77" s="57"/>
      <c r="I77" s="57"/>
      <c r="J77" s="57"/>
      <c r="K77" s="57"/>
      <c r="L77" s="87"/>
    </row>
    <row r="78" spans="2:13" ht="14.1" customHeight="1" x14ac:dyDescent="0.15">
      <c r="B78" s="59"/>
      <c r="C78" s="57" t="s">
        <v>103</v>
      </c>
      <c r="D78" s="57"/>
      <c r="E78" s="57"/>
      <c r="F78" s="57"/>
      <c r="G78" s="57"/>
      <c r="H78" s="57"/>
      <c r="I78" s="57"/>
      <c r="J78" s="57"/>
      <c r="K78" s="57"/>
      <c r="L78" s="87"/>
    </row>
    <row r="79" spans="2:13" ht="14.1" customHeight="1" x14ac:dyDescent="0.15">
      <c r="B79" s="59"/>
      <c r="C79" s="57" t="s">
        <v>104</v>
      </c>
      <c r="D79" s="57"/>
      <c r="E79" s="57"/>
      <c r="F79" s="57"/>
      <c r="G79" s="57"/>
      <c r="H79" s="57"/>
      <c r="I79" s="57"/>
      <c r="J79" s="57"/>
      <c r="K79" s="57"/>
      <c r="L79" s="87"/>
    </row>
    <row r="80" spans="2:13" ht="18" customHeight="1" x14ac:dyDescent="0.15">
      <c r="B80" s="59"/>
      <c r="C80" s="57" t="s">
        <v>88</v>
      </c>
      <c r="D80" s="57"/>
      <c r="E80" s="57"/>
      <c r="F80" s="57"/>
      <c r="G80" s="57"/>
      <c r="H80" s="57"/>
      <c r="I80" s="57"/>
      <c r="J80" s="57"/>
      <c r="K80" s="57"/>
      <c r="L80" s="57"/>
      <c r="M80" s="97"/>
    </row>
    <row r="81" spans="2:14" x14ac:dyDescent="0.15">
      <c r="B81" s="59"/>
      <c r="C81" s="57" t="s">
        <v>95</v>
      </c>
      <c r="D81" s="57"/>
      <c r="E81" s="57"/>
      <c r="F81" s="57"/>
      <c r="G81" s="57"/>
      <c r="H81" s="57"/>
      <c r="I81" s="57"/>
      <c r="J81" s="57"/>
      <c r="K81" s="57"/>
      <c r="L81" s="57"/>
      <c r="M81" s="97"/>
    </row>
    <row r="82" spans="2:14" x14ac:dyDescent="0.15">
      <c r="B82" s="59"/>
      <c r="C82" s="57" t="s">
        <v>96</v>
      </c>
      <c r="D82" s="57"/>
      <c r="E82" s="57"/>
      <c r="F82" s="57"/>
      <c r="G82" s="57"/>
      <c r="H82" s="57"/>
      <c r="I82" s="57"/>
      <c r="J82" s="57"/>
      <c r="K82" s="57"/>
      <c r="L82" s="57"/>
      <c r="M82" s="97"/>
    </row>
    <row r="83" spans="2:14" x14ac:dyDescent="0.15">
      <c r="B83" s="59"/>
      <c r="C83" s="57" t="s">
        <v>105</v>
      </c>
      <c r="D83" s="57"/>
      <c r="E83" s="57"/>
      <c r="F83" s="57"/>
      <c r="G83" s="57"/>
      <c r="H83" s="57"/>
      <c r="I83" s="57"/>
      <c r="J83" s="57"/>
      <c r="K83" s="57"/>
      <c r="L83" s="57"/>
      <c r="M83" s="97"/>
    </row>
    <row r="84" spans="2:14" ht="14.1" customHeight="1" x14ac:dyDescent="0.15">
      <c r="B84" s="59"/>
      <c r="C84" s="57" t="s">
        <v>98</v>
      </c>
      <c r="D84" s="57"/>
      <c r="E84" s="57"/>
      <c r="F84" s="57"/>
      <c r="G84" s="57"/>
      <c r="H84" s="57"/>
      <c r="I84" s="57"/>
      <c r="J84" s="57"/>
      <c r="K84" s="57"/>
      <c r="L84" s="57"/>
      <c r="M84" s="59"/>
      <c r="N84" s="102"/>
    </row>
    <row r="85" spans="2:14" ht="14.1" customHeight="1" x14ac:dyDescent="0.15">
      <c r="B85" s="59"/>
      <c r="C85" s="57" t="s">
        <v>119</v>
      </c>
      <c r="D85" s="57"/>
      <c r="E85" s="57"/>
      <c r="F85" s="57"/>
      <c r="G85" s="57"/>
      <c r="H85" s="57"/>
      <c r="I85" s="57"/>
      <c r="J85" s="57"/>
      <c r="K85" s="57"/>
      <c r="L85" s="57"/>
      <c r="M85" s="59"/>
      <c r="N85" s="57"/>
    </row>
    <row r="86" spans="2:14" x14ac:dyDescent="0.15">
      <c r="B86" s="59"/>
      <c r="C86" s="57" t="s">
        <v>106</v>
      </c>
      <c r="D86" s="57"/>
      <c r="E86" s="57"/>
      <c r="F86" s="57"/>
      <c r="G86" s="57"/>
      <c r="H86" s="57"/>
      <c r="I86" s="57"/>
      <c r="J86" s="57"/>
      <c r="K86" s="57"/>
      <c r="L86" s="57"/>
      <c r="M86" s="97"/>
    </row>
    <row r="87" spans="2:14" x14ac:dyDescent="0.15">
      <c r="B87" s="59"/>
      <c r="C87" s="57" t="s">
        <v>69</v>
      </c>
      <c r="D87" s="57"/>
      <c r="E87" s="57"/>
      <c r="F87" s="57"/>
      <c r="G87" s="57"/>
      <c r="H87" s="57"/>
      <c r="I87" s="57"/>
      <c r="J87" s="57"/>
      <c r="K87" s="57"/>
      <c r="L87" s="57"/>
      <c r="M87" s="97"/>
    </row>
    <row r="88" spans="2:14" x14ac:dyDescent="0.15">
      <c r="B88" s="97"/>
      <c r="C88" s="57" t="s">
        <v>55</v>
      </c>
      <c r="M88" s="97"/>
    </row>
    <row r="89" spans="2:14" x14ac:dyDescent="0.15">
      <c r="B89" s="97"/>
      <c r="C89" s="57" t="s">
        <v>107</v>
      </c>
      <c r="M89" s="97"/>
      <c r="N89" s="98"/>
    </row>
    <row r="90" spans="2:14" x14ac:dyDescent="0.15">
      <c r="B90" s="97"/>
      <c r="C90" s="57" t="s">
        <v>115</v>
      </c>
      <c r="M90" s="97"/>
    </row>
    <row r="91" spans="2:14" ht="14.25" thickBot="1" x14ac:dyDescent="0.2">
      <c r="B91" s="99"/>
      <c r="C91" s="81" t="s">
        <v>108</v>
      </c>
      <c r="D91" s="100"/>
      <c r="E91" s="100"/>
      <c r="F91" s="100"/>
      <c r="G91" s="100"/>
      <c r="H91" s="100"/>
      <c r="I91" s="100"/>
      <c r="J91" s="100"/>
      <c r="K91" s="100"/>
      <c r="L91" s="101"/>
    </row>
  </sheetData>
  <mergeCells count="25">
    <mergeCell ref="D4:G4"/>
    <mergeCell ref="D5:G5"/>
    <mergeCell ref="D6:G6"/>
    <mergeCell ref="D7:F7"/>
    <mergeCell ref="D8:F8"/>
    <mergeCell ref="G48:H48"/>
    <mergeCell ref="G49:H49"/>
    <mergeCell ref="G50:H50"/>
    <mergeCell ref="G51:H51"/>
    <mergeCell ref="D9:F9"/>
    <mergeCell ref="G10:H10"/>
    <mergeCell ref="C43:D43"/>
    <mergeCell ref="B46:I46"/>
    <mergeCell ref="B47:D47"/>
    <mergeCell ref="G47:H47"/>
    <mergeCell ref="G52:H52"/>
    <mergeCell ref="G53:H53"/>
    <mergeCell ref="B66:D66"/>
    <mergeCell ref="G55:H55"/>
    <mergeCell ref="B56:D56"/>
    <mergeCell ref="G56:H56"/>
    <mergeCell ref="G58:H58"/>
    <mergeCell ref="G61:H61"/>
    <mergeCell ref="G65:H65"/>
    <mergeCell ref="G54:H54"/>
  </mergeCells>
  <phoneticPr fontId="23"/>
  <conditionalFormatting sqref="M11:M45">
    <cfRule type="expression" dxfId="0"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2DBF1-DCE0-4CC7-B9D0-97E35B6774C8}">
  <sheetPr>
    <tabColor rgb="FFC00000"/>
  </sheetPr>
  <dimension ref="B1:S105"/>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245</v>
      </c>
      <c r="L5" s="89" t="str">
        <f>K5</f>
        <v>2023.5.12</v>
      </c>
    </row>
    <row r="6" spans="2:19" ht="18" customHeight="1" x14ac:dyDescent="0.15">
      <c r="B6" s="4"/>
      <c r="C6" s="37"/>
      <c r="D6" s="116" t="s">
        <v>3</v>
      </c>
      <c r="E6" s="116"/>
      <c r="F6" s="116"/>
      <c r="G6" s="116"/>
      <c r="H6" s="37"/>
      <c r="I6" s="37"/>
      <c r="J6" s="5"/>
      <c r="K6" s="103">
        <v>0.43333333333333335</v>
      </c>
      <c r="L6" s="104">
        <v>0.40277777777777773</v>
      </c>
    </row>
    <row r="7" spans="2:19" ht="18" customHeight="1" x14ac:dyDescent="0.15">
      <c r="B7" s="4"/>
      <c r="C7" s="37"/>
      <c r="D7" s="116" t="s">
        <v>4</v>
      </c>
      <c r="E7" s="119"/>
      <c r="F7" s="119"/>
      <c r="G7" s="25" t="s">
        <v>5</v>
      </c>
      <c r="H7" s="37"/>
      <c r="I7" s="37"/>
      <c r="J7" s="5"/>
      <c r="K7" s="105">
        <v>2.1800000000000002</v>
      </c>
      <c r="L7" s="106">
        <v>1.75</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212</v>
      </c>
      <c r="G11" s="37"/>
      <c r="H11" s="37"/>
      <c r="I11" s="37"/>
      <c r="J11" s="37"/>
      <c r="K11" s="62" t="s">
        <v>120</v>
      </c>
      <c r="L11" s="63"/>
      <c r="N11" t="s">
        <v>14</v>
      </c>
      <c r="O11" t="e">
        <f>IF(K11="",0,VALUE(MID(K11,2,LEN(K11)-2)))</f>
        <v>#VALUE!</v>
      </c>
      <c r="P11">
        <f>IF(L11="",0,VALUE(MID(L11,2,LEN(L11)-2)))</f>
        <v>0</v>
      </c>
      <c r="Q11" t="e">
        <f>IF(#REF!="",0,VALUE(MID(#REF!,2,LEN(#REF!)-2)))</f>
        <v>#REF!</v>
      </c>
      <c r="R11">
        <f>IF(K11="＋",0,IF(K11="(＋)",0,ABS(K11)))</f>
        <v>0</v>
      </c>
      <c r="S11">
        <f>IF(L11="＋",0,IF(L11="(＋)",0,ABS(L11)))</f>
        <v>0</v>
      </c>
    </row>
    <row r="12" spans="2:19" ht="14.25" customHeight="1" x14ac:dyDescent="0.15">
      <c r="B12" s="30">
        <v>2</v>
      </c>
      <c r="C12" s="33"/>
      <c r="D12" s="34"/>
      <c r="E12" s="37"/>
      <c r="F12" s="37" t="s">
        <v>133</v>
      </c>
      <c r="G12" s="37"/>
      <c r="H12" s="37"/>
      <c r="I12" s="37"/>
      <c r="J12" s="37"/>
      <c r="K12" s="62" t="s">
        <v>122</v>
      </c>
      <c r="L12" s="63" t="s">
        <v>198</v>
      </c>
      <c r="N12" t="s">
        <v>14</v>
      </c>
      <c r="O12">
        <f>IF(K12="",0,VALUE(MID(K12,2,LEN(K12)-2)))</f>
        <v>5</v>
      </c>
      <c r="P12">
        <f>IF(L12="",0,VALUE(MID(L12,2,LEN(L12)-2)))</f>
        <v>125</v>
      </c>
      <c r="Q12" t="e">
        <f>IF(#REF!="",0,VALUE(MID(#REF!,2,LEN(#REF!)-2)))</f>
        <v>#REF!</v>
      </c>
      <c r="R12">
        <f>IF(K12="＋",0,IF(K12="(＋)",0,ABS(K12)))</f>
        <v>5</v>
      </c>
      <c r="S12">
        <f>IF(L12="＋",0,IF(L12="(＋)",0,ABS(L12)))</f>
        <v>125</v>
      </c>
    </row>
    <row r="13" spans="2:19" ht="14.25" customHeight="1" x14ac:dyDescent="0.15">
      <c r="B13" s="30">
        <v>3</v>
      </c>
      <c r="C13" s="32" t="s">
        <v>23</v>
      </c>
      <c r="D13" s="32" t="s">
        <v>24</v>
      </c>
      <c r="E13" s="37"/>
      <c r="F13" s="37" t="s">
        <v>91</v>
      </c>
      <c r="G13" s="37"/>
      <c r="H13" s="37"/>
      <c r="I13" s="37"/>
      <c r="J13" s="37"/>
      <c r="K13" s="64">
        <v>750</v>
      </c>
      <c r="L13" s="65">
        <v>525</v>
      </c>
      <c r="S13">
        <f>COUNTA(L11:L12)</f>
        <v>1</v>
      </c>
    </row>
    <row r="14" spans="2:19" ht="14.25" customHeight="1" x14ac:dyDescent="0.15">
      <c r="B14" s="30">
        <v>4</v>
      </c>
      <c r="C14" s="32" t="s">
        <v>25</v>
      </c>
      <c r="D14" s="32" t="s">
        <v>26</v>
      </c>
      <c r="E14" s="37"/>
      <c r="F14" s="37" t="s">
        <v>112</v>
      </c>
      <c r="G14" s="37"/>
      <c r="H14" s="37"/>
      <c r="I14" s="37"/>
      <c r="J14" s="37"/>
      <c r="K14" s="64">
        <v>10</v>
      </c>
      <c r="L14" s="65">
        <v>25</v>
      </c>
    </row>
    <row r="15" spans="2:19" ht="14.25" customHeight="1" x14ac:dyDescent="0.15">
      <c r="B15" s="30">
        <v>5</v>
      </c>
      <c r="C15" s="32" t="s">
        <v>63</v>
      </c>
      <c r="D15" s="32" t="s">
        <v>17</v>
      </c>
      <c r="E15" s="37"/>
      <c r="F15" s="37" t="s">
        <v>80</v>
      </c>
      <c r="G15" s="37"/>
      <c r="H15" s="37"/>
      <c r="I15" s="37"/>
      <c r="J15" s="37"/>
      <c r="K15" s="64">
        <v>60</v>
      </c>
      <c r="L15" s="65"/>
    </row>
    <row r="16" spans="2:19" ht="14.25" customHeight="1" x14ac:dyDescent="0.15">
      <c r="B16" s="30">
        <v>6</v>
      </c>
      <c r="C16" s="34"/>
      <c r="D16" s="34"/>
      <c r="E16" s="37"/>
      <c r="F16" s="37" t="s">
        <v>82</v>
      </c>
      <c r="G16" s="37"/>
      <c r="H16" s="37"/>
      <c r="I16" s="37"/>
      <c r="J16" s="37"/>
      <c r="K16" s="64">
        <v>80</v>
      </c>
      <c r="L16" s="65"/>
    </row>
    <row r="17" spans="2:12" ht="14.25" customHeight="1" x14ac:dyDescent="0.15">
      <c r="B17" s="30">
        <v>7</v>
      </c>
      <c r="C17" s="34"/>
      <c r="D17" s="34"/>
      <c r="E17" s="37"/>
      <c r="F17" s="37" t="s">
        <v>138</v>
      </c>
      <c r="G17" s="37"/>
      <c r="H17" s="37"/>
      <c r="I17" s="37"/>
      <c r="J17" s="37"/>
      <c r="K17" s="64"/>
      <c r="L17" s="65">
        <v>400</v>
      </c>
    </row>
    <row r="18" spans="2:12" ht="14.25" customHeight="1" x14ac:dyDescent="0.15">
      <c r="B18" s="30">
        <v>8</v>
      </c>
      <c r="C18" s="34"/>
      <c r="D18" s="34"/>
      <c r="E18" s="37"/>
      <c r="F18" s="37" t="s">
        <v>18</v>
      </c>
      <c r="G18" s="37"/>
      <c r="H18" s="37"/>
      <c r="I18" s="37"/>
      <c r="J18" s="37"/>
      <c r="K18" s="64" t="s">
        <v>121</v>
      </c>
      <c r="L18" s="65"/>
    </row>
    <row r="19" spans="2:12" ht="14.25" customHeight="1" x14ac:dyDescent="0.15">
      <c r="B19" s="30">
        <v>9</v>
      </c>
      <c r="C19" s="34"/>
      <c r="D19" s="34"/>
      <c r="E19" s="37"/>
      <c r="F19" s="37" t="s">
        <v>19</v>
      </c>
      <c r="G19" s="37"/>
      <c r="H19" s="37"/>
      <c r="I19" s="37"/>
      <c r="J19" s="37"/>
      <c r="K19" s="64">
        <v>10</v>
      </c>
      <c r="L19" s="65">
        <v>75</v>
      </c>
    </row>
    <row r="20" spans="2:12" ht="14.25" customHeight="1" x14ac:dyDescent="0.15">
      <c r="B20" s="30">
        <v>10</v>
      </c>
      <c r="C20" s="34"/>
      <c r="D20" s="34"/>
      <c r="E20" s="37"/>
      <c r="F20" s="37" t="s">
        <v>83</v>
      </c>
      <c r="G20" s="37"/>
      <c r="H20" s="37"/>
      <c r="I20" s="37"/>
      <c r="J20" s="37"/>
      <c r="K20" s="64">
        <v>60</v>
      </c>
      <c r="L20" s="65" t="s">
        <v>121</v>
      </c>
    </row>
    <row r="21" spans="2:12" ht="14.25" customHeight="1" x14ac:dyDescent="0.15">
      <c r="B21" s="30">
        <v>11</v>
      </c>
      <c r="C21" s="34"/>
      <c r="D21" s="34"/>
      <c r="E21" s="37"/>
      <c r="F21" s="37" t="s">
        <v>89</v>
      </c>
      <c r="G21" s="37"/>
      <c r="H21" s="37"/>
      <c r="I21" s="37"/>
      <c r="J21" s="37"/>
      <c r="K21" s="64">
        <v>5</v>
      </c>
      <c r="L21" s="65" t="s">
        <v>121</v>
      </c>
    </row>
    <row r="22" spans="2:12" ht="14.25" customHeight="1" x14ac:dyDescent="0.15">
      <c r="B22" s="30">
        <v>12</v>
      </c>
      <c r="C22" s="34"/>
      <c r="D22" s="34"/>
      <c r="E22" s="37"/>
      <c r="F22" s="37" t="s">
        <v>64</v>
      </c>
      <c r="G22" s="37"/>
      <c r="H22" s="37"/>
      <c r="I22" s="37"/>
      <c r="J22" s="37"/>
      <c r="K22" s="64">
        <v>57300</v>
      </c>
      <c r="L22" s="65">
        <v>44250</v>
      </c>
    </row>
    <row r="23" spans="2:12" ht="14.25" customHeight="1" x14ac:dyDescent="0.15">
      <c r="B23" s="30">
        <v>13</v>
      </c>
      <c r="C23" s="34"/>
      <c r="D23" s="34"/>
      <c r="E23" s="37"/>
      <c r="F23" s="37" t="s">
        <v>167</v>
      </c>
      <c r="G23" s="37"/>
      <c r="H23" s="37"/>
      <c r="I23" s="37"/>
      <c r="J23" s="37"/>
      <c r="K23" s="64"/>
      <c r="L23" s="65" t="s">
        <v>121</v>
      </c>
    </row>
    <row r="24" spans="2:12" ht="14.25" customHeight="1" x14ac:dyDescent="0.15">
      <c r="B24" s="30">
        <v>14</v>
      </c>
      <c r="C24" s="34"/>
      <c r="D24" s="34"/>
      <c r="E24" s="37"/>
      <c r="F24" s="37" t="s">
        <v>93</v>
      </c>
      <c r="G24" s="37"/>
      <c r="H24" s="37"/>
      <c r="I24" s="37"/>
      <c r="J24" s="37"/>
      <c r="K24" s="64">
        <v>10</v>
      </c>
      <c r="L24" s="65"/>
    </row>
    <row r="25" spans="2:12" ht="14.25" customHeight="1" x14ac:dyDescent="0.15">
      <c r="B25" s="30">
        <v>15</v>
      </c>
      <c r="C25" s="34"/>
      <c r="D25" s="34"/>
      <c r="E25" s="37"/>
      <c r="F25" s="37" t="s">
        <v>20</v>
      </c>
      <c r="G25" s="37"/>
      <c r="H25" s="37"/>
      <c r="I25" s="37"/>
      <c r="J25" s="37"/>
      <c r="K25" s="64">
        <v>1300</v>
      </c>
      <c r="L25" s="65">
        <v>1875</v>
      </c>
    </row>
    <row r="26" spans="2:12" ht="14.25" customHeight="1" x14ac:dyDescent="0.15">
      <c r="B26" s="30">
        <v>16</v>
      </c>
      <c r="C26" s="34"/>
      <c r="D26" s="34"/>
      <c r="E26" s="37"/>
      <c r="F26" s="37" t="s">
        <v>21</v>
      </c>
      <c r="G26" s="37"/>
      <c r="H26" s="37"/>
      <c r="I26" s="37"/>
      <c r="J26" s="37"/>
      <c r="K26" s="64">
        <v>700</v>
      </c>
      <c r="L26" s="65">
        <v>950</v>
      </c>
    </row>
    <row r="27" spans="2:12" ht="14.25" customHeight="1" x14ac:dyDescent="0.15">
      <c r="B27" s="30">
        <v>17</v>
      </c>
      <c r="C27" s="34"/>
      <c r="D27" s="34"/>
      <c r="E27" s="37"/>
      <c r="F27" s="37" t="s">
        <v>22</v>
      </c>
      <c r="G27" s="37"/>
      <c r="H27" s="37"/>
      <c r="I27" s="37"/>
      <c r="J27" s="37"/>
      <c r="K27" s="64">
        <v>5</v>
      </c>
      <c r="L27" s="65"/>
    </row>
    <row r="28" spans="2:12" ht="14.25" customHeight="1" x14ac:dyDescent="0.15">
      <c r="B28" s="30">
        <v>18</v>
      </c>
      <c r="C28" s="32" t="s">
        <v>66</v>
      </c>
      <c r="D28" s="32" t="s">
        <v>27</v>
      </c>
      <c r="E28" s="37"/>
      <c r="F28" s="37" t="s">
        <v>155</v>
      </c>
      <c r="G28" s="37"/>
      <c r="H28" s="37"/>
      <c r="I28" s="37"/>
      <c r="J28" s="37"/>
      <c r="K28" s="64">
        <v>20</v>
      </c>
      <c r="L28" s="65" t="s">
        <v>121</v>
      </c>
    </row>
    <row r="29" spans="2:12" ht="14.25" customHeight="1" x14ac:dyDescent="0.15">
      <c r="B29" s="30">
        <v>19</v>
      </c>
      <c r="C29" s="34"/>
      <c r="D29" s="34"/>
      <c r="E29" s="37"/>
      <c r="F29" s="37" t="s">
        <v>187</v>
      </c>
      <c r="G29" s="37"/>
      <c r="H29" s="37"/>
      <c r="I29" s="37"/>
      <c r="J29" s="37"/>
      <c r="K29" s="64" t="s">
        <v>121</v>
      </c>
      <c r="L29" s="65" t="s">
        <v>121</v>
      </c>
    </row>
    <row r="30" spans="2:12" ht="14.25" customHeight="1" x14ac:dyDescent="0.15">
      <c r="B30" s="30">
        <v>20</v>
      </c>
      <c r="C30" s="34"/>
      <c r="D30" s="34"/>
      <c r="E30" s="37"/>
      <c r="F30" s="37" t="s">
        <v>109</v>
      </c>
      <c r="G30" s="37"/>
      <c r="H30" s="37"/>
      <c r="I30" s="37"/>
      <c r="J30" s="37"/>
      <c r="K30" s="64">
        <v>40</v>
      </c>
      <c r="L30" s="65" t="s">
        <v>121</v>
      </c>
    </row>
    <row r="31" spans="2:12" ht="14.25" customHeight="1" x14ac:dyDescent="0.15">
      <c r="B31" s="30">
        <v>21</v>
      </c>
      <c r="C31" s="34"/>
      <c r="D31" s="34"/>
      <c r="E31" s="37"/>
      <c r="F31" s="37" t="s">
        <v>207</v>
      </c>
      <c r="G31" s="37"/>
      <c r="H31" s="37"/>
      <c r="I31" s="37"/>
      <c r="J31" s="37"/>
      <c r="K31" s="64" t="s">
        <v>121</v>
      </c>
      <c r="L31" s="65"/>
    </row>
    <row r="32" spans="2:12" ht="14.25" customHeight="1" x14ac:dyDescent="0.15">
      <c r="B32" s="30">
        <v>22</v>
      </c>
      <c r="C32" s="34"/>
      <c r="D32" s="34"/>
      <c r="E32" s="37"/>
      <c r="F32" s="37" t="s">
        <v>90</v>
      </c>
      <c r="G32" s="37"/>
      <c r="H32" s="37"/>
      <c r="I32" s="37"/>
      <c r="J32" s="37"/>
      <c r="K32" s="64">
        <v>40</v>
      </c>
      <c r="L32" s="65">
        <v>100</v>
      </c>
    </row>
    <row r="33" spans="2:12" ht="14.25" customHeight="1" x14ac:dyDescent="0.15">
      <c r="B33" s="30">
        <v>23</v>
      </c>
      <c r="C33" s="34"/>
      <c r="D33" s="34"/>
      <c r="E33" s="37"/>
      <c r="F33" s="37" t="s">
        <v>29</v>
      </c>
      <c r="G33" s="37"/>
      <c r="H33" s="37"/>
      <c r="I33" s="37"/>
      <c r="J33" s="37"/>
      <c r="K33" s="64">
        <v>65</v>
      </c>
      <c r="L33" s="65">
        <v>50</v>
      </c>
    </row>
    <row r="34" spans="2:12" ht="14.25" customHeight="1" x14ac:dyDescent="0.15">
      <c r="B34" s="30">
        <v>24</v>
      </c>
      <c r="C34" s="34"/>
      <c r="D34" s="34"/>
      <c r="E34" s="37"/>
      <c r="F34" s="37" t="s">
        <v>230</v>
      </c>
      <c r="G34" s="37"/>
      <c r="H34" s="37"/>
      <c r="I34" s="37"/>
      <c r="J34" s="37"/>
      <c r="K34" s="64">
        <v>20</v>
      </c>
      <c r="L34" s="65">
        <v>100</v>
      </c>
    </row>
    <row r="35" spans="2:12" ht="14.25" customHeight="1" x14ac:dyDescent="0.15">
      <c r="B35" s="30">
        <v>25</v>
      </c>
      <c r="C35" s="34"/>
      <c r="D35" s="34"/>
      <c r="E35" s="37"/>
      <c r="F35" s="37" t="s">
        <v>158</v>
      </c>
      <c r="G35" s="37"/>
      <c r="H35" s="37"/>
      <c r="I35" s="37"/>
      <c r="J35" s="37"/>
      <c r="K35" s="64" t="s">
        <v>121</v>
      </c>
      <c r="L35" s="65">
        <v>16</v>
      </c>
    </row>
    <row r="36" spans="2:12" ht="14.25" customHeight="1" x14ac:dyDescent="0.15">
      <c r="B36" s="30">
        <v>26</v>
      </c>
      <c r="C36" s="34"/>
      <c r="D36" s="34"/>
      <c r="E36" s="37"/>
      <c r="F36" s="37" t="s">
        <v>159</v>
      </c>
      <c r="G36" s="37"/>
      <c r="H36" s="37"/>
      <c r="I36" s="37"/>
      <c r="J36" s="37"/>
      <c r="K36" s="64">
        <v>16</v>
      </c>
      <c r="L36" s="65"/>
    </row>
    <row r="37" spans="2:12" ht="14.25" customHeight="1" x14ac:dyDescent="0.15">
      <c r="B37" s="30">
        <v>27</v>
      </c>
      <c r="C37" s="34"/>
      <c r="D37" s="34"/>
      <c r="E37" s="37"/>
      <c r="F37" s="37" t="s">
        <v>160</v>
      </c>
      <c r="G37" s="37"/>
      <c r="H37" s="37"/>
      <c r="I37" s="37"/>
      <c r="J37" s="37"/>
      <c r="K37" s="64" t="s">
        <v>121</v>
      </c>
      <c r="L37" s="65">
        <v>16</v>
      </c>
    </row>
    <row r="38" spans="2:12" ht="14.25" customHeight="1" x14ac:dyDescent="0.15">
      <c r="B38" s="30">
        <v>28</v>
      </c>
      <c r="C38" s="34"/>
      <c r="D38" s="34"/>
      <c r="E38" s="37"/>
      <c r="F38" s="37" t="s">
        <v>161</v>
      </c>
      <c r="G38" s="37"/>
      <c r="H38" s="37"/>
      <c r="I38" s="37"/>
      <c r="J38" s="37"/>
      <c r="K38" s="64" t="s">
        <v>121</v>
      </c>
      <c r="L38" s="65" t="s">
        <v>121</v>
      </c>
    </row>
    <row r="39" spans="2:12" ht="14.25" customHeight="1" x14ac:dyDescent="0.15">
      <c r="B39" s="30">
        <v>29</v>
      </c>
      <c r="C39" s="34"/>
      <c r="D39" s="34"/>
      <c r="E39" s="37"/>
      <c r="F39" s="37" t="s">
        <v>162</v>
      </c>
      <c r="G39" s="37"/>
      <c r="H39" s="37"/>
      <c r="I39" s="37"/>
      <c r="J39" s="37"/>
      <c r="K39" s="64" t="s">
        <v>121</v>
      </c>
      <c r="L39" s="65"/>
    </row>
    <row r="40" spans="2:12" ht="14.25" customHeight="1" x14ac:dyDescent="0.15">
      <c r="B40" s="30">
        <v>30</v>
      </c>
      <c r="C40" s="34"/>
      <c r="D40" s="34"/>
      <c r="E40" s="37"/>
      <c r="F40" s="37" t="s">
        <v>189</v>
      </c>
      <c r="G40" s="37"/>
      <c r="H40" s="37"/>
      <c r="I40" s="37"/>
      <c r="J40" s="37"/>
      <c r="K40" s="64" t="s">
        <v>121</v>
      </c>
      <c r="L40" s="65"/>
    </row>
    <row r="41" spans="2:12" ht="14.25" customHeight="1" x14ac:dyDescent="0.15">
      <c r="B41" s="30">
        <v>31</v>
      </c>
      <c r="C41" s="34"/>
      <c r="D41" s="34"/>
      <c r="E41" s="37"/>
      <c r="F41" s="37" t="s">
        <v>110</v>
      </c>
      <c r="G41" s="37"/>
      <c r="H41" s="37"/>
      <c r="I41" s="37"/>
      <c r="J41" s="37"/>
      <c r="K41" s="64">
        <v>140</v>
      </c>
      <c r="L41" s="65" t="s">
        <v>121</v>
      </c>
    </row>
    <row r="42" spans="2:12" ht="14.25" customHeight="1" x14ac:dyDescent="0.15">
      <c r="B42" s="30">
        <v>32</v>
      </c>
      <c r="C42" s="34"/>
      <c r="D42" s="34"/>
      <c r="E42" s="37"/>
      <c r="F42" s="37" t="s">
        <v>190</v>
      </c>
      <c r="G42" s="37"/>
      <c r="H42" s="37"/>
      <c r="I42" s="37"/>
      <c r="J42" s="37"/>
      <c r="K42" s="64">
        <v>5</v>
      </c>
      <c r="L42" s="65"/>
    </row>
    <row r="43" spans="2:12" ht="14.25" customHeight="1" x14ac:dyDescent="0.15">
      <c r="B43" s="30">
        <v>33</v>
      </c>
      <c r="C43" s="34"/>
      <c r="D43" s="34"/>
      <c r="E43" s="37"/>
      <c r="F43" s="37" t="s">
        <v>31</v>
      </c>
      <c r="G43" s="37"/>
      <c r="H43" s="37"/>
      <c r="I43" s="37"/>
      <c r="J43" s="37"/>
      <c r="K43" s="64">
        <v>475</v>
      </c>
      <c r="L43" s="65">
        <v>425</v>
      </c>
    </row>
    <row r="44" spans="2:12" ht="14.25" customHeight="1" x14ac:dyDescent="0.15">
      <c r="B44" s="30">
        <v>34</v>
      </c>
      <c r="C44" s="32" t="s">
        <v>143</v>
      </c>
      <c r="D44" s="32" t="s">
        <v>144</v>
      </c>
      <c r="E44" s="37"/>
      <c r="F44" s="37" t="s">
        <v>174</v>
      </c>
      <c r="G44" s="37"/>
      <c r="H44" s="37"/>
      <c r="I44" s="37"/>
      <c r="J44" s="37"/>
      <c r="K44" s="64" t="s">
        <v>121</v>
      </c>
      <c r="L44" s="65"/>
    </row>
    <row r="45" spans="2:12" ht="14.25" customHeight="1" x14ac:dyDescent="0.15">
      <c r="B45" s="30">
        <v>35</v>
      </c>
      <c r="C45" s="34"/>
      <c r="D45" s="34"/>
      <c r="E45" s="37"/>
      <c r="F45" s="37" t="s">
        <v>164</v>
      </c>
      <c r="G45" s="37"/>
      <c r="H45" s="37"/>
      <c r="I45" s="37"/>
      <c r="J45" s="37"/>
      <c r="K45" s="64" t="s">
        <v>121</v>
      </c>
      <c r="L45" s="65">
        <v>1</v>
      </c>
    </row>
    <row r="46" spans="2:12" ht="14.25" customHeight="1" x14ac:dyDescent="0.15">
      <c r="B46" s="30">
        <v>36</v>
      </c>
      <c r="C46" s="32" t="s">
        <v>32</v>
      </c>
      <c r="D46" s="32" t="s">
        <v>85</v>
      </c>
      <c r="E46" s="37"/>
      <c r="F46" s="37" t="s">
        <v>84</v>
      </c>
      <c r="G46" s="37"/>
      <c r="H46" s="37"/>
      <c r="I46" s="37"/>
      <c r="J46" s="37"/>
      <c r="K46" s="64">
        <v>1</v>
      </c>
      <c r="L46" s="65">
        <v>2</v>
      </c>
    </row>
    <row r="47" spans="2:12" ht="14.25" customHeight="1" x14ac:dyDescent="0.15">
      <c r="B47" s="30">
        <v>37</v>
      </c>
      <c r="C47" s="34"/>
      <c r="D47" s="32" t="s">
        <v>33</v>
      </c>
      <c r="E47" s="37"/>
      <c r="F47" s="37" t="s">
        <v>165</v>
      </c>
      <c r="G47" s="37"/>
      <c r="H47" s="37"/>
      <c r="I47" s="37"/>
      <c r="J47" s="37"/>
      <c r="K47" s="64" t="s">
        <v>121</v>
      </c>
      <c r="L47" s="65" t="s">
        <v>121</v>
      </c>
    </row>
    <row r="48" spans="2:12" ht="14.25" customHeight="1" x14ac:dyDescent="0.15">
      <c r="B48" s="30">
        <v>38</v>
      </c>
      <c r="C48" s="34"/>
      <c r="D48" s="35"/>
      <c r="E48" s="37"/>
      <c r="F48" s="37" t="s">
        <v>34</v>
      </c>
      <c r="G48" s="37"/>
      <c r="H48" s="37"/>
      <c r="I48" s="37"/>
      <c r="J48" s="37"/>
      <c r="K48" s="64">
        <v>35</v>
      </c>
      <c r="L48" s="65">
        <v>75</v>
      </c>
    </row>
    <row r="49" spans="2:19" ht="14.25" customHeight="1" x14ac:dyDescent="0.15">
      <c r="B49" s="30">
        <v>39</v>
      </c>
      <c r="C49" s="35"/>
      <c r="D49" s="39" t="s">
        <v>35</v>
      </c>
      <c r="E49" s="37"/>
      <c r="F49" s="37" t="s">
        <v>36</v>
      </c>
      <c r="G49" s="37"/>
      <c r="H49" s="37"/>
      <c r="I49" s="37"/>
      <c r="J49" s="37"/>
      <c r="K49" s="64">
        <v>25</v>
      </c>
      <c r="L49" s="65">
        <v>50</v>
      </c>
    </row>
    <row r="50" spans="2:19" ht="14.25" customHeight="1" x14ac:dyDescent="0.15">
      <c r="B50" s="30">
        <v>40</v>
      </c>
      <c r="C50" s="32" t="s">
        <v>0</v>
      </c>
      <c r="D50" s="39" t="s">
        <v>37</v>
      </c>
      <c r="E50" s="37"/>
      <c r="F50" s="37" t="s">
        <v>118</v>
      </c>
      <c r="G50" s="37"/>
      <c r="H50" s="37"/>
      <c r="I50" s="37"/>
      <c r="J50" s="37"/>
      <c r="K50" s="64" t="s">
        <v>121</v>
      </c>
      <c r="L50" s="65" t="s">
        <v>121</v>
      </c>
      <c r="R50">
        <f>COUNTA(K44:K50)</f>
        <v>7</v>
      </c>
      <c r="S50">
        <f>COUNTA(L44:L50)</f>
        <v>6</v>
      </c>
    </row>
    <row r="51" spans="2:19" ht="14.25" customHeight="1" x14ac:dyDescent="0.15">
      <c r="B51" s="30">
        <v>41</v>
      </c>
      <c r="C51" s="121" t="s">
        <v>38</v>
      </c>
      <c r="D51" s="122"/>
      <c r="E51" s="37"/>
      <c r="F51" s="37" t="s">
        <v>39</v>
      </c>
      <c r="G51" s="37"/>
      <c r="H51" s="37"/>
      <c r="I51" s="37"/>
      <c r="J51" s="37"/>
      <c r="K51" s="64">
        <v>125</v>
      </c>
      <c r="L51" s="65">
        <v>225</v>
      </c>
    </row>
    <row r="52" spans="2:19" ht="14.25" customHeight="1" x14ac:dyDescent="0.15">
      <c r="B52" s="30">
        <v>42</v>
      </c>
      <c r="C52" s="33"/>
      <c r="D52" s="36"/>
      <c r="E52" s="37"/>
      <c r="F52" s="37" t="s">
        <v>40</v>
      </c>
      <c r="G52" s="37"/>
      <c r="H52" s="37"/>
      <c r="I52" s="37"/>
      <c r="J52" s="37"/>
      <c r="K52" s="64">
        <v>50</v>
      </c>
      <c r="L52" s="65">
        <v>175</v>
      </c>
    </row>
    <row r="53" spans="2:19" ht="14.25" customHeight="1" thickBot="1" x14ac:dyDescent="0.2">
      <c r="B53" s="30">
        <v>43</v>
      </c>
      <c r="C53" s="33"/>
      <c r="D53" s="36"/>
      <c r="E53" s="37"/>
      <c r="F53" s="37" t="s">
        <v>74</v>
      </c>
      <c r="G53" s="37"/>
      <c r="H53" s="37"/>
      <c r="I53" s="37"/>
      <c r="J53" s="37"/>
      <c r="K53" s="64">
        <v>100</v>
      </c>
      <c r="L53" s="69">
        <v>250</v>
      </c>
    </row>
    <row r="54" spans="2:19" ht="13.9" customHeight="1" x14ac:dyDescent="0.15">
      <c r="B54" s="66"/>
      <c r="C54" s="67"/>
      <c r="D54" s="67"/>
      <c r="E54" s="68"/>
      <c r="F54" s="68"/>
      <c r="G54" s="68"/>
      <c r="H54" s="68"/>
      <c r="I54" s="68"/>
      <c r="J54" s="68"/>
      <c r="K54" s="68"/>
      <c r="L54" s="68"/>
    </row>
    <row r="55" spans="2:19" ht="18" customHeight="1" x14ac:dyDescent="0.15">
      <c r="R55">
        <f>COUNTA(K11:K53)</f>
        <v>41</v>
      </c>
      <c r="S55">
        <f>COUNTA(L11:L53)</f>
        <v>31</v>
      </c>
    </row>
    <row r="56" spans="2:19" ht="18" customHeight="1" x14ac:dyDescent="0.15">
      <c r="B56" s="18"/>
      <c r="R56">
        <f>SUM(R11:R12,K13:K53)</f>
        <v>61452</v>
      </c>
      <c r="S56">
        <f>SUM(S11:S12,L13:L53)</f>
        <v>49710</v>
      </c>
    </row>
    <row r="57" spans="2:19" ht="9" customHeight="1" thickBot="1" x14ac:dyDescent="0.2"/>
    <row r="58" spans="2:19" ht="18" customHeight="1" x14ac:dyDescent="0.15">
      <c r="B58" s="1"/>
      <c r="C58" s="2"/>
      <c r="D58" s="118" t="s">
        <v>1</v>
      </c>
      <c r="E58" s="118"/>
      <c r="F58" s="118"/>
      <c r="G58" s="118"/>
      <c r="H58" s="2"/>
      <c r="I58" s="2"/>
      <c r="J58" s="3"/>
      <c r="K58" s="71" t="s">
        <v>57</v>
      </c>
      <c r="L58" s="88" t="s">
        <v>58</v>
      </c>
    </row>
    <row r="59" spans="2:19" ht="18" customHeight="1" thickBot="1" x14ac:dyDescent="0.2">
      <c r="B59" s="6"/>
      <c r="C59" s="7"/>
      <c r="D59" s="117" t="s">
        <v>2</v>
      </c>
      <c r="E59" s="117"/>
      <c r="F59" s="117"/>
      <c r="G59" s="117"/>
      <c r="H59" s="7"/>
      <c r="I59" s="7"/>
      <c r="J59" s="8"/>
      <c r="K59" s="75" t="str">
        <f>K5</f>
        <v>2023.5.12</v>
      </c>
      <c r="L59" s="92" t="str">
        <f>K59</f>
        <v>2023.5.12</v>
      </c>
    </row>
    <row r="60" spans="2:19" ht="19.899999999999999" customHeight="1" thickTop="1" x14ac:dyDescent="0.15">
      <c r="B60" s="123" t="s">
        <v>79</v>
      </c>
      <c r="C60" s="124"/>
      <c r="D60" s="124"/>
      <c r="E60" s="124"/>
      <c r="F60" s="124"/>
      <c r="G60" s="124"/>
      <c r="H60" s="124"/>
      <c r="I60" s="124"/>
      <c r="J60" s="29"/>
      <c r="K60" s="76">
        <f>SUM(K61:K69)</f>
        <v>61452</v>
      </c>
      <c r="L60" s="93">
        <f>SUM(L61:L69)</f>
        <v>49710</v>
      </c>
    </row>
    <row r="61" spans="2:19" ht="13.9" customHeight="1" x14ac:dyDescent="0.15">
      <c r="B61" s="125" t="s">
        <v>42</v>
      </c>
      <c r="C61" s="126"/>
      <c r="D61" s="127"/>
      <c r="E61" s="41"/>
      <c r="F61" s="15"/>
      <c r="G61" s="116" t="s">
        <v>13</v>
      </c>
      <c r="H61" s="116"/>
      <c r="I61" s="15"/>
      <c r="J61" s="16"/>
      <c r="K61" s="38">
        <f>SUM(R$11:R$12)</f>
        <v>5</v>
      </c>
      <c r="L61" s="94">
        <f>SUM(S$11:S$12)</f>
        <v>125</v>
      </c>
    </row>
    <row r="62" spans="2:19" ht="13.9" customHeight="1" x14ac:dyDescent="0.15">
      <c r="B62" s="17"/>
      <c r="C62" s="18"/>
      <c r="D62" s="19"/>
      <c r="E62" s="20"/>
      <c r="F62" s="37"/>
      <c r="G62" s="116" t="s">
        <v>67</v>
      </c>
      <c r="H62" s="116"/>
      <c r="I62" s="110"/>
      <c r="J62" s="42"/>
      <c r="K62" s="38">
        <f>SUM(K$13)</f>
        <v>750</v>
      </c>
      <c r="L62" s="94">
        <f>SUM(L$13)</f>
        <v>525</v>
      </c>
    </row>
    <row r="63" spans="2:19" ht="13.9" customHeight="1" x14ac:dyDescent="0.15">
      <c r="B63" s="17"/>
      <c r="C63" s="18"/>
      <c r="D63" s="19"/>
      <c r="E63" s="20"/>
      <c r="F63" s="37"/>
      <c r="G63" s="116" t="s">
        <v>26</v>
      </c>
      <c r="H63" s="116"/>
      <c r="I63" s="15"/>
      <c r="J63" s="16"/>
      <c r="K63" s="38">
        <f>SUM(K$14:K$14)</f>
        <v>10</v>
      </c>
      <c r="L63" s="94">
        <f>SUM(L$14:L$14)</f>
        <v>25</v>
      </c>
    </row>
    <row r="64" spans="2:19" ht="13.9" customHeight="1" x14ac:dyDescent="0.15">
      <c r="B64" s="17"/>
      <c r="C64" s="18"/>
      <c r="D64" s="19"/>
      <c r="E64" s="20"/>
      <c r="F64" s="37"/>
      <c r="G64" s="116" t="s">
        <v>16</v>
      </c>
      <c r="H64" s="116"/>
      <c r="I64" s="15"/>
      <c r="J64" s="16"/>
      <c r="K64" s="38">
        <v>0</v>
      </c>
      <c r="L64" s="94">
        <v>0</v>
      </c>
    </row>
    <row r="65" spans="2:19" ht="13.9" customHeight="1" x14ac:dyDescent="0.15">
      <c r="B65" s="17"/>
      <c r="C65" s="18"/>
      <c r="D65" s="19"/>
      <c r="E65" s="20"/>
      <c r="F65" s="37"/>
      <c r="G65" s="116" t="s">
        <v>17</v>
      </c>
      <c r="H65" s="116"/>
      <c r="I65" s="15"/>
      <c r="J65" s="16"/>
      <c r="K65" s="38">
        <f>SUM(K$15:K$27)</f>
        <v>59530</v>
      </c>
      <c r="L65" s="94">
        <f>SUM(L$15:L$27)</f>
        <v>47550</v>
      </c>
    </row>
    <row r="66" spans="2:19" ht="13.9" customHeight="1" x14ac:dyDescent="0.15">
      <c r="B66" s="17"/>
      <c r="C66" s="18"/>
      <c r="D66" s="19"/>
      <c r="E66" s="20"/>
      <c r="F66" s="37"/>
      <c r="G66" s="116" t="s">
        <v>65</v>
      </c>
      <c r="H66" s="116"/>
      <c r="I66" s="15"/>
      <c r="J66" s="16"/>
      <c r="K66" s="38">
        <v>0</v>
      </c>
      <c r="L66" s="94">
        <v>0</v>
      </c>
    </row>
    <row r="67" spans="2:19" ht="13.9" customHeight="1" x14ac:dyDescent="0.15">
      <c r="B67" s="17"/>
      <c r="C67" s="18"/>
      <c r="D67" s="19"/>
      <c r="E67" s="20"/>
      <c r="F67" s="37"/>
      <c r="G67" s="116" t="s">
        <v>27</v>
      </c>
      <c r="H67" s="116"/>
      <c r="I67" s="15"/>
      <c r="J67" s="16"/>
      <c r="K67" s="38">
        <f>SUM(K$28:K$43)</f>
        <v>821</v>
      </c>
      <c r="L67" s="94">
        <f>SUM(L$28:L$43)</f>
        <v>707</v>
      </c>
    </row>
    <row r="68" spans="2:19" ht="13.9" customHeight="1" x14ac:dyDescent="0.15">
      <c r="B68" s="17"/>
      <c r="C68" s="18"/>
      <c r="D68" s="19"/>
      <c r="E68" s="20"/>
      <c r="F68" s="37"/>
      <c r="G68" s="116" t="s">
        <v>73</v>
      </c>
      <c r="H68" s="116"/>
      <c r="I68" s="15"/>
      <c r="J68" s="16"/>
      <c r="K68" s="38">
        <f>SUM(K$51:K$52)</f>
        <v>175</v>
      </c>
      <c r="L68" s="94">
        <f>SUM(L$51:L$52)</f>
        <v>400</v>
      </c>
      <c r="R68">
        <f>COUNTA(K$11:K$53)</f>
        <v>41</v>
      </c>
      <c r="S68">
        <f>COUNTA(L$11:L$53)</f>
        <v>31</v>
      </c>
    </row>
    <row r="69" spans="2:19" ht="13.9" customHeight="1" thickBot="1" x14ac:dyDescent="0.2">
      <c r="B69" s="21"/>
      <c r="C69" s="22"/>
      <c r="D69" s="23"/>
      <c r="E69" s="43"/>
      <c r="F69" s="10"/>
      <c r="G69" s="117" t="s">
        <v>41</v>
      </c>
      <c r="H69" s="117"/>
      <c r="I69" s="44"/>
      <c r="J69" s="45"/>
      <c r="K69" s="40">
        <f>SUM(K$44:K$50,K$53)</f>
        <v>161</v>
      </c>
      <c r="L69" s="95">
        <f>SUM(L$44:L$50,L$53)</f>
        <v>378</v>
      </c>
      <c r="R69">
        <f>SUM(R$11:R$12,K$13:K$53)</f>
        <v>61452</v>
      </c>
      <c r="S69">
        <f>SUM(S$11:S$12,L$13:L$53)</f>
        <v>49710</v>
      </c>
    </row>
    <row r="70" spans="2:19" ht="18" customHeight="1" thickTop="1" x14ac:dyDescent="0.15">
      <c r="B70" s="128" t="s">
        <v>43</v>
      </c>
      <c r="C70" s="129"/>
      <c r="D70" s="130"/>
      <c r="E70" s="51"/>
      <c r="F70" s="111"/>
      <c r="G70" s="131" t="s">
        <v>44</v>
      </c>
      <c r="H70" s="131"/>
      <c r="I70" s="111"/>
      <c r="J70" s="112"/>
      <c r="K70" s="77" t="s">
        <v>45</v>
      </c>
      <c r="L70" s="82"/>
    </row>
    <row r="71" spans="2:19" ht="18" customHeight="1" x14ac:dyDescent="0.15">
      <c r="B71" s="48"/>
      <c r="C71" s="49"/>
      <c r="D71" s="49"/>
      <c r="E71" s="46"/>
      <c r="F71" s="47"/>
      <c r="G71" s="31"/>
      <c r="H71" s="31"/>
      <c r="I71" s="47"/>
      <c r="J71" s="50"/>
      <c r="K71" s="78" t="s">
        <v>46</v>
      </c>
      <c r="L71" s="83"/>
    </row>
    <row r="72" spans="2:19" ht="18" customHeight="1" x14ac:dyDescent="0.15">
      <c r="B72" s="17"/>
      <c r="C72" s="18"/>
      <c r="D72" s="18"/>
      <c r="E72" s="52"/>
      <c r="F72" s="7"/>
      <c r="G72" s="132" t="s">
        <v>47</v>
      </c>
      <c r="H72" s="132"/>
      <c r="I72" s="108"/>
      <c r="J72" s="109"/>
      <c r="K72" s="79" t="s">
        <v>48</v>
      </c>
      <c r="L72" s="84"/>
    </row>
    <row r="73" spans="2:19" ht="18" customHeight="1" x14ac:dyDescent="0.15">
      <c r="B73" s="17"/>
      <c r="C73" s="18"/>
      <c r="D73" s="18"/>
      <c r="E73" s="53"/>
      <c r="F73" s="18"/>
      <c r="G73" s="54"/>
      <c r="H73" s="54"/>
      <c r="I73" s="49"/>
      <c r="J73" s="55"/>
      <c r="K73" s="80" t="s">
        <v>71</v>
      </c>
      <c r="L73" s="85"/>
    </row>
    <row r="74" spans="2:19" ht="18" customHeight="1" x14ac:dyDescent="0.15">
      <c r="B74" s="17"/>
      <c r="C74" s="18"/>
      <c r="D74" s="18"/>
      <c r="E74" s="53"/>
      <c r="F74" s="18"/>
      <c r="G74" s="54"/>
      <c r="H74" s="54"/>
      <c r="I74" s="49"/>
      <c r="J74" s="55"/>
      <c r="K74" s="80" t="s">
        <v>72</v>
      </c>
      <c r="L74" s="85"/>
    </row>
    <row r="75" spans="2:19" ht="18" customHeight="1" x14ac:dyDescent="0.15">
      <c r="B75" s="17"/>
      <c r="C75" s="18"/>
      <c r="D75" s="18"/>
      <c r="E75" s="52"/>
      <c r="F75" s="7"/>
      <c r="G75" s="132" t="s">
        <v>49</v>
      </c>
      <c r="H75" s="132"/>
      <c r="I75" s="108"/>
      <c r="J75" s="109"/>
      <c r="K75" s="79" t="s">
        <v>75</v>
      </c>
      <c r="L75" s="84"/>
    </row>
    <row r="76" spans="2:19" ht="18" customHeight="1" x14ac:dyDescent="0.15">
      <c r="B76" s="17"/>
      <c r="C76" s="18"/>
      <c r="D76" s="18"/>
      <c r="E76" s="53"/>
      <c r="F76" s="18"/>
      <c r="G76" s="54"/>
      <c r="H76" s="54"/>
      <c r="I76" s="49"/>
      <c r="J76" s="55"/>
      <c r="K76" s="80" t="s">
        <v>76</v>
      </c>
      <c r="L76" s="85"/>
    </row>
    <row r="77" spans="2:19" ht="18" customHeight="1" x14ac:dyDescent="0.15">
      <c r="B77" s="17"/>
      <c r="C77" s="18"/>
      <c r="D77" s="18"/>
      <c r="E77" s="53"/>
      <c r="F77" s="18"/>
      <c r="G77" s="54"/>
      <c r="H77" s="54"/>
      <c r="I77" s="49"/>
      <c r="J77" s="55"/>
      <c r="K77" s="80" t="s">
        <v>77</v>
      </c>
      <c r="L77" s="85"/>
    </row>
    <row r="78" spans="2:19" ht="18" customHeight="1" x14ac:dyDescent="0.15">
      <c r="B78" s="17"/>
      <c r="C78" s="18"/>
      <c r="D78" s="18"/>
      <c r="E78" s="12"/>
      <c r="F78" s="13"/>
      <c r="G78" s="31"/>
      <c r="H78" s="31"/>
      <c r="I78" s="47"/>
      <c r="J78" s="50"/>
      <c r="K78" s="80" t="s">
        <v>78</v>
      </c>
      <c r="L78" s="83"/>
    </row>
    <row r="79" spans="2:19" ht="18" customHeight="1" x14ac:dyDescent="0.15">
      <c r="B79" s="24"/>
      <c r="C79" s="13"/>
      <c r="D79" s="13"/>
      <c r="E79" s="20"/>
      <c r="F79" s="37"/>
      <c r="G79" s="116" t="s">
        <v>50</v>
      </c>
      <c r="H79" s="116"/>
      <c r="I79" s="15"/>
      <c r="J79" s="16"/>
      <c r="K79" s="70" t="s">
        <v>129</v>
      </c>
      <c r="L79" s="86"/>
    </row>
    <row r="80" spans="2:19" ht="18" customHeight="1" x14ac:dyDescent="0.15">
      <c r="B80" s="125" t="s">
        <v>51</v>
      </c>
      <c r="C80" s="126"/>
      <c r="D80" s="126"/>
      <c r="E80" s="7"/>
      <c r="F80" s="7"/>
      <c r="G80" s="7"/>
      <c r="H80" s="7"/>
      <c r="I80" s="7"/>
      <c r="J80" s="7"/>
      <c r="K80" s="7"/>
      <c r="L80" s="96"/>
    </row>
    <row r="81" spans="2:13" ht="14.1" customHeight="1" x14ac:dyDescent="0.15">
      <c r="B81" s="56"/>
      <c r="C81" s="57" t="s">
        <v>52</v>
      </c>
      <c r="D81" s="58"/>
      <c r="E81" s="57"/>
      <c r="F81" s="57"/>
      <c r="G81" s="57"/>
      <c r="H81" s="57"/>
      <c r="I81" s="57"/>
      <c r="J81" s="57"/>
      <c r="K81" s="57"/>
      <c r="L81" s="87"/>
    </row>
    <row r="82" spans="2:13" ht="14.1" customHeight="1" x14ac:dyDescent="0.15">
      <c r="B82" s="56"/>
      <c r="C82" s="57" t="s">
        <v>53</v>
      </c>
      <c r="D82" s="58"/>
      <c r="E82" s="57"/>
      <c r="F82" s="57"/>
      <c r="G82" s="57"/>
      <c r="H82" s="57"/>
      <c r="I82" s="57"/>
      <c r="J82" s="57"/>
      <c r="K82" s="57"/>
      <c r="L82" s="87"/>
    </row>
    <row r="83" spans="2:13" ht="14.1" customHeight="1" x14ac:dyDescent="0.15">
      <c r="B83" s="56"/>
      <c r="C83" s="57" t="s">
        <v>54</v>
      </c>
      <c r="D83" s="58"/>
      <c r="E83" s="57"/>
      <c r="F83" s="57"/>
      <c r="G83" s="57"/>
      <c r="H83" s="57"/>
      <c r="I83" s="57"/>
      <c r="J83" s="57"/>
      <c r="K83" s="57"/>
      <c r="L83" s="87"/>
    </row>
    <row r="84" spans="2:13" ht="14.1" customHeight="1" x14ac:dyDescent="0.15">
      <c r="B84" s="56"/>
      <c r="C84" s="57" t="s">
        <v>99</v>
      </c>
      <c r="D84" s="58"/>
      <c r="E84" s="57"/>
      <c r="F84" s="57"/>
      <c r="G84" s="57"/>
      <c r="H84" s="57"/>
      <c r="I84" s="57"/>
      <c r="J84" s="57"/>
      <c r="K84" s="57"/>
      <c r="L84" s="87"/>
    </row>
    <row r="85" spans="2:13" ht="14.1" customHeight="1" x14ac:dyDescent="0.15">
      <c r="B85" s="56"/>
      <c r="C85" s="57" t="s">
        <v>97</v>
      </c>
      <c r="D85" s="58"/>
      <c r="E85" s="57"/>
      <c r="F85" s="57"/>
      <c r="G85" s="57"/>
      <c r="H85" s="57"/>
      <c r="I85" s="57"/>
      <c r="J85" s="57"/>
      <c r="K85" s="57"/>
      <c r="L85" s="87"/>
    </row>
    <row r="86" spans="2:13" ht="14.1" customHeight="1" x14ac:dyDescent="0.15">
      <c r="B86" s="59"/>
      <c r="C86" s="57" t="s">
        <v>100</v>
      </c>
      <c r="D86" s="57"/>
      <c r="E86" s="57"/>
      <c r="F86" s="57"/>
      <c r="G86" s="57"/>
      <c r="H86" s="57"/>
      <c r="I86" s="57"/>
      <c r="J86" s="57"/>
      <c r="K86" s="57"/>
      <c r="L86" s="87"/>
    </row>
    <row r="87" spans="2:13" ht="14.1" customHeight="1" x14ac:dyDescent="0.15">
      <c r="B87" s="59"/>
      <c r="C87" s="57" t="s">
        <v>101</v>
      </c>
      <c r="D87" s="57"/>
      <c r="E87" s="57"/>
      <c r="F87" s="57"/>
      <c r="G87" s="57"/>
      <c r="H87" s="57"/>
      <c r="I87" s="57"/>
      <c r="J87" s="57"/>
      <c r="K87" s="57"/>
      <c r="L87" s="87"/>
    </row>
    <row r="88" spans="2:13" ht="14.1" customHeight="1" x14ac:dyDescent="0.15">
      <c r="B88" s="59"/>
      <c r="C88" s="57" t="s">
        <v>86</v>
      </c>
      <c r="D88" s="57"/>
      <c r="E88" s="57"/>
      <c r="F88" s="57"/>
      <c r="G88" s="57"/>
      <c r="H88" s="57"/>
      <c r="I88" s="57"/>
      <c r="J88" s="57"/>
      <c r="K88" s="57"/>
      <c r="L88" s="87"/>
    </row>
    <row r="89" spans="2:13" ht="14.1" customHeight="1" x14ac:dyDescent="0.15">
      <c r="B89" s="59"/>
      <c r="C89" s="57" t="s">
        <v>87</v>
      </c>
      <c r="D89" s="57"/>
      <c r="E89" s="57"/>
      <c r="F89" s="57"/>
      <c r="G89" s="57"/>
      <c r="H89" s="57"/>
      <c r="I89" s="57"/>
      <c r="J89" s="57"/>
      <c r="K89" s="57"/>
      <c r="L89" s="87"/>
    </row>
    <row r="90" spans="2:13" ht="14.1" customHeight="1" x14ac:dyDescent="0.15">
      <c r="B90" s="59"/>
      <c r="C90" s="57" t="s">
        <v>94</v>
      </c>
      <c r="D90" s="57"/>
      <c r="E90" s="57"/>
      <c r="F90" s="57"/>
      <c r="G90" s="57"/>
      <c r="H90" s="57"/>
      <c r="I90" s="57"/>
      <c r="J90" s="57"/>
      <c r="K90" s="57"/>
      <c r="L90" s="87"/>
    </row>
    <row r="91" spans="2:13" ht="14.1" customHeight="1" x14ac:dyDescent="0.15">
      <c r="B91" s="59"/>
      <c r="C91" s="57" t="s">
        <v>102</v>
      </c>
      <c r="D91" s="57"/>
      <c r="E91" s="57"/>
      <c r="F91" s="57"/>
      <c r="G91" s="57"/>
      <c r="H91" s="57"/>
      <c r="I91" s="57"/>
      <c r="J91" s="57"/>
      <c r="K91" s="57"/>
      <c r="L91" s="87"/>
    </row>
    <row r="92" spans="2:13" ht="14.1" customHeight="1" x14ac:dyDescent="0.15">
      <c r="B92" s="59"/>
      <c r="C92" s="57" t="s">
        <v>103</v>
      </c>
      <c r="D92" s="57"/>
      <c r="E92" s="57"/>
      <c r="F92" s="57"/>
      <c r="G92" s="57"/>
      <c r="H92" s="57"/>
      <c r="I92" s="57"/>
      <c r="J92" s="57"/>
      <c r="K92" s="57"/>
      <c r="L92" s="87"/>
    </row>
    <row r="93" spans="2:13" ht="14.1" customHeight="1" x14ac:dyDescent="0.15">
      <c r="B93" s="59"/>
      <c r="C93" s="57" t="s">
        <v>104</v>
      </c>
      <c r="D93" s="57"/>
      <c r="E93" s="57"/>
      <c r="F93" s="57"/>
      <c r="G93" s="57"/>
      <c r="H93" s="57"/>
      <c r="I93" s="57"/>
      <c r="J93" s="57"/>
      <c r="K93" s="57"/>
      <c r="L93" s="87"/>
    </row>
    <row r="94" spans="2:13" ht="18" customHeight="1" x14ac:dyDescent="0.15">
      <c r="B94" s="59"/>
      <c r="C94" s="57" t="s">
        <v>88</v>
      </c>
      <c r="D94" s="57"/>
      <c r="E94" s="57"/>
      <c r="F94" s="57"/>
      <c r="G94" s="57"/>
      <c r="H94" s="57"/>
      <c r="I94" s="57"/>
      <c r="J94" s="57"/>
      <c r="K94" s="57"/>
      <c r="L94" s="57"/>
      <c r="M94" s="97"/>
    </row>
    <row r="95" spans="2:13" x14ac:dyDescent="0.15">
      <c r="B95" s="59"/>
      <c r="C95" s="57" t="s">
        <v>95</v>
      </c>
      <c r="D95" s="57"/>
      <c r="E95" s="57"/>
      <c r="F95" s="57"/>
      <c r="G95" s="57"/>
      <c r="H95" s="57"/>
      <c r="I95" s="57"/>
      <c r="J95" s="57"/>
      <c r="K95" s="57"/>
      <c r="L95" s="57"/>
      <c r="M95" s="97"/>
    </row>
    <row r="96" spans="2:13" x14ac:dyDescent="0.15">
      <c r="B96" s="59"/>
      <c r="C96" s="57" t="s">
        <v>96</v>
      </c>
      <c r="D96" s="57"/>
      <c r="E96" s="57"/>
      <c r="F96" s="57"/>
      <c r="G96" s="57"/>
      <c r="H96" s="57"/>
      <c r="I96" s="57"/>
      <c r="J96" s="57"/>
      <c r="K96" s="57"/>
      <c r="L96" s="57"/>
      <c r="M96" s="97"/>
    </row>
    <row r="97" spans="2:14" x14ac:dyDescent="0.15">
      <c r="B97" s="59"/>
      <c r="C97" s="57" t="s">
        <v>105</v>
      </c>
      <c r="D97" s="57"/>
      <c r="E97" s="57"/>
      <c r="F97" s="57"/>
      <c r="G97" s="57"/>
      <c r="H97" s="57"/>
      <c r="I97" s="57"/>
      <c r="J97" s="57"/>
      <c r="K97" s="57"/>
      <c r="L97" s="57"/>
      <c r="M97" s="97"/>
    </row>
    <row r="98" spans="2:14" ht="14.1" customHeight="1" x14ac:dyDescent="0.15">
      <c r="B98" s="59"/>
      <c r="C98" s="57" t="s">
        <v>98</v>
      </c>
      <c r="D98" s="57"/>
      <c r="E98" s="57"/>
      <c r="F98" s="57"/>
      <c r="G98" s="57"/>
      <c r="H98" s="57"/>
      <c r="I98" s="57"/>
      <c r="J98" s="57"/>
      <c r="K98" s="57"/>
      <c r="L98" s="57"/>
      <c r="M98" s="59"/>
      <c r="N98" s="102"/>
    </row>
    <row r="99" spans="2:14" ht="14.1" customHeight="1" x14ac:dyDescent="0.15">
      <c r="B99" s="59"/>
      <c r="C99" s="57" t="s">
        <v>119</v>
      </c>
      <c r="D99" s="57"/>
      <c r="E99" s="57"/>
      <c r="F99" s="57"/>
      <c r="G99" s="57"/>
      <c r="H99" s="57"/>
      <c r="I99" s="57"/>
      <c r="J99" s="57"/>
      <c r="K99" s="57"/>
      <c r="L99" s="57"/>
      <c r="M99" s="59"/>
      <c r="N99" s="57"/>
    </row>
    <row r="100" spans="2:14" x14ac:dyDescent="0.15">
      <c r="B100" s="59"/>
      <c r="C100" s="57" t="s">
        <v>106</v>
      </c>
      <c r="D100" s="57"/>
      <c r="E100" s="57"/>
      <c r="F100" s="57"/>
      <c r="G100" s="57"/>
      <c r="H100" s="57"/>
      <c r="I100" s="57"/>
      <c r="J100" s="57"/>
      <c r="K100" s="57"/>
      <c r="L100" s="57"/>
      <c r="M100" s="97"/>
    </row>
    <row r="101" spans="2:14" x14ac:dyDescent="0.15">
      <c r="B101" s="59"/>
      <c r="C101" s="57" t="s">
        <v>69</v>
      </c>
      <c r="D101" s="57"/>
      <c r="E101" s="57"/>
      <c r="F101" s="57"/>
      <c r="G101" s="57"/>
      <c r="H101" s="57"/>
      <c r="I101" s="57"/>
      <c r="J101" s="57"/>
      <c r="K101" s="57"/>
      <c r="L101" s="57"/>
      <c r="M101" s="97"/>
    </row>
    <row r="102" spans="2:14" x14ac:dyDescent="0.15">
      <c r="B102" s="97"/>
      <c r="C102" s="57" t="s">
        <v>55</v>
      </c>
      <c r="M102" s="97"/>
    </row>
    <row r="103" spans="2:14" x14ac:dyDescent="0.15">
      <c r="B103" s="97"/>
      <c r="C103" s="57" t="s">
        <v>107</v>
      </c>
      <c r="M103" s="97"/>
      <c r="N103" s="98"/>
    </row>
    <row r="104" spans="2:14" x14ac:dyDescent="0.15">
      <c r="B104" s="97"/>
      <c r="C104" s="57" t="s">
        <v>115</v>
      </c>
      <c r="M104" s="97"/>
    </row>
    <row r="105" spans="2:14" ht="14.25" thickBot="1" x14ac:dyDescent="0.2">
      <c r="B105" s="99"/>
      <c r="C105" s="81" t="s">
        <v>108</v>
      </c>
      <c r="D105" s="100"/>
      <c r="E105" s="100"/>
      <c r="F105" s="100"/>
      <c r="G105" s="100"/>
      <c r="H105" s="100"/>
      <c r="I105" s="100"/>
      <c r="J105" s="100"/>
      <c r="K105" s="100"/>
      <c r="L105" s="101"/>
    </row>
  </sheetData>
  <mergeCells count="27">
    <mergeCell ref="G79:H79"/>
    <mergeCell ref="B80:D80"/>
    <mergeCell ref="G68:H68"/>
    <mergeCell ref="G69:H69"/>
    <mergeCell ref="B70:D70"/>
    <mergeCell ref="G70:H70"/>
    <mergeCell ref="G72:H72"/>
    <mergeCell ref="G75:H75"/>
    <mergeCell ref="G67:H67"/>
    <mergeCell ref="G10:H10"/>
    <mergeCell ref="C51:D51"/>
    <mergeCell ref="D58:G58"/>
    <mergeCell ref="D59:G59"/>
    <mergeCell ref="B60:I60"/>
    <mergeCell ref="B61:D61"/>
    <mergeCell ref="G61:H61"/>
    <mergeCell ref="G62:H62"/>
    <mergeCell ref="G63:H63"/>
    <mergeCell ref="G64:H64"/>
    <mergeCell ref="G65:H65"/>
    <mergeCell ref="G66:H66"/>
    <mergeCell ref="D9:F9"/>
    <mergeCell ref="D4:G4"/>
    <mergeCell ref="D5:G5"/>
    <mergeCell ref="D6:G6"/>
    <mergeCell ref="D7:F7"/>
    <mergeCell ref="D8:F8"/>
  </mergeCells>
  <phoneticPr fontId="23"/>
  <conditionalFormatting sqref="M11:M53">
    <cfRule type="expression" dxfId="21"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2BD6E-7C21-4C65-B5E4-6BC4B54745C5}">
  <sheetPr>
    <tabColor rgb="FFC00000"/>
  </sheetPr>
  <dimension ref="B1:Y111"/>
  <sheetViews>
    <sheetView view="pageBreakPreview" zoomScale="75" zoomScaleNormal="75" zoomScaleSheetLayoutView="75" workbookViewId="0">
      <selection activeCell="T28" sqref="T2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249</v>
      </c>
      <c r="L5" s="89" t="str">
        <f>K5</f>
        <v>2023.5.26</v>
      </c>
    </row>
    <row r="6" spans="2:19" ht="18" customHeight="1" x14ac:dyDescent="0.15">
      <c r="B6" s="4"/>
      <c r="C6" s="37"/>
      <c r="D6" s="116" t="s">
        <v>3</v>
      </c>
      <c r="E6" s="116"/>
      <c r="F6" s="116"/>
      <c r="G6" s="116"/>
      <c r="H6" s="37"/>
      <c r="I6" s="37"/>
      <c r="J6" s="5"/>
      <c r="K6" s="103">
        <v>0.42430555555555555</v>
      </c>
      <c r="L6" s="104">
        <v>0.40138888888888885</v>
      </c>
    </row>
    <row r="7" spans="2:19" ht="18" customHeight="1" x14ac:dyDescent="0.15">
      <c r="B7" s="4"/>
      <c r="C7" s="37"/>
      <c r="D7" s="116" t="s">
        <v>4</v>
      </c>
      <c r="E7" s="119"/>
      <c r="F7" s="119"/>
      <c r="G7" s="25" t="s">
        <v>5</v>
      </c>
      <c r="H7" s="37"/>
      <c r="I7" s="37"/>
      <c r="J7" s="5"/>
      <c r="K7" s="105">
        <v>2.36</v>
      </c>
      <c r="L7" s="106">
        <v>1.79</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149</v>
      </c>
      <c r="G11" s="37"/>
      <c r="H11" s="37"/>
      <c r="I11" s="37"/>
      <c r="J11" s="37"/>
      <c r="K11" s="62" t="s">
        <v>180</v>
      </c>
      <c r="L11" s="63" t="s">
        <v>176</v>
      </c>
      <c r="N11" s="60" t="s">
        <v>15</v>
      </c>
      <c r="O11" t="str">
        <f>K11</f>
        <v>(50)</v>
      </c>
      <c r="P11" t="str">
        <f>L11</f>
        <v>(25)</v>
      </c>
      <c r="Q11" t="e">
        <f>#REF!</f>
        <v>#REF!</v>
      </c>
      <c r="R11">
        <f t="shared" ref="R11:S13" si="0">IF(K11="＋",0,IF(K11="(＋)",0,ABS(K11)))</f>
        <v>50</v>
      </c>
      <c r="S11">
        <f t="shared" si="0"/>
        <v>25</v>
      </c>
    </row>
    <row r="12" spans="2:19" ht="14.25" customHeight="1" x14ac:dyDescent="0.15">
      <c r="B12" s="30">
        <f t="shared" ref="B12:B59" si="1">B11+1</f>
        <v>2</v>
      </c>
      <c r="C12" s="33"/>
      <c r="D12" s="34"/>
      <c r="E12" s="37"/>
      <c r="F12" s="37" t="s">
        <v>178</v>
      </c>
      <c r="G12" s="37"/>
      <c r="H12" s="37"/>
      <c r="I12" s="37"/>
      <c r="J12" s="37"/>
      <c r="K12" s="62"/>
      <c r="L12" s="63" t="s">
        <v>120</v>
      </c>
      <c r="N12" s="60" t="s">
        <v>15</v>
      </c>
      <c r="O12">
        <f>K12</f>
        <v>0</v>
      </c>
      <c r="P12" t="str">
        <f>L12</f>
        <v>(＋)</v>
      </c>
      <c r="Q12" t="e">
        <f>#REF!</f>
        <v>#REF!</v>
      </c>
      <c r="R12">
        <f t="shared" si="0"/>
        <v>0</v>
      </c>
      <c r="S12">
        <f t="shared" si="0"/>
        <v>0</v>
      </c>
    </row>
    <row r="13" spans="2:19" ht="14.25" customHeight="1" x14ac:dyDescent="0.15">
      <c r="B13" s="30">
        <f t="shared" si="1"/>
        <v>3</v>
      </c>
      <c r="C13" s="33"/>
      <c r="D13" s="34"/>
      <c r="E13" s="37"/>
      <c r="F13" s="37" t="s">
        <v>133</v>
      </c>
      <c r="G13" s="37"/>
      <c r="H13" s="37"/>
      <c r="I13" s="37"/>
      <c r="J13" s="37"/>
      <c r="K13" s="62" t="s">
        <v>120</v>
      </c>
      <c r="L13" s="63" t="s">
        <v>180</v>
      </c>
      <c r="N13" t="s">
        <v>14</v>
      </c>
      <c r="O13" t="e">
        <f>IF(K13="",0,VALUE(MID(K13,2,LEN(K13)-2)))</f>
        <v>#VALUE!</v>
      </c>
      <c r="P13">
        <f>IF(L13="",0,VALUE(MID(L13,2,LEN(L13)-2)))</f>
        <v>50</v>
      </c>
      <c r="Q13" t="e">
        <f>IF(#REF!="",0,VALUE(MID(#REF!,2,LEN(#REF!)-2)))</f>
        <v>#REF!</v>
      </c>
      <c r="R13">
        <f t="shared" si="0"/>
        <v>0</v>
      </c>
      <c r="S13">
        <f t="shared" si="0"/>
        <v>50</v>
      </c>
    </row>
    <row r="14" spans="2:19" ht="14.25" customHeight="1" x14ac:dyDescent="0.15">
      <c r="B14" s="30">
        <f t="shared" si="1"/>
        <v>4</v>
      </c>
      <c r="C14" s="32" t="s">
        <v>23</v>
      </c>
      <c r="D14" s="32" t="s">
        <v>24</v>
      </c>
      <c r="E14" s="37"/>
      <c r="F14" s="37" t="s">
        <v>91</v>
      </c>
      <c r="G14" s="37"/>
      <c r="H14" s="37"/>
      <c r="I14" s="37"/>
      <c r="J14" s="37"/>
      <c r="K14" s="64">
        <v>900</v>
      </c>
      <c r="L14" s="65">
        <v>675</v>
      </c>
      <c r="S14">
        <f>COUNTA(L11:L13)</f>
        <v>3</v>
      </c>
    </row>
    <row r="15" spans="2:19" ht="14.25" customHeight="1" x14ac:dyDescent="0.15">
      <c r="B15" s="30">
        <f t="shared" si="1"/>
        <v>5</v>
      </c>
      <c r="C15" s="32" t="s">
        <v>25</v>
      </c>
      <c r="D15" s="32" t="s">
        <v>26</v>
      </c>
      <c r="E15" s="37"/>
      <c r="F15" s="37" t="s">
        <v>124</v>
      </c>
      <c r="G15" s="37"/>
      <c r="H15" s="37"/>
      <c r="I15" s="37"/>
      <c r="J15" s="37"/>
      <c r="K15" s="64" t="s">
        <v>121</v>
      </c>
      <c r="L15" s="65"/>
    </row>
    <row r="16" spans="2:19" ht="14.25" customHeight="1" x14ac:dyDescent="0.15">
      <c r="B16" s="30">
        <f t="shared" si="1"/>
        <v>6</v>
      </c>
      <c r="C16" s="32" t="s">
        <v>63</v>
      </c>
      <c r="D16" s="32" t="s">
        <v>136</v>
      </c>
      <c r="E16" s="37"/>
      <c r="F16" s="37" t="s">
        <v>137</v>
      </c>
      <c r="G16" s="37"/>
      <c r="H16" s="37"/>
      <c r="I16" s="37"/>
      <c r="J16" s="37"/>
      <c r="K16" s="64">
        <v>25</v>
      </c>
      <c r="L16" s="65"/>
    </row>
    <row r="17" spans="2:12" ht="14.25" customHeight="1" x14ac:dyDescent="0.15">
      <c r="B17" s="30">
        <f t="shared" si="1"/>
        <v>7</v>
      </c>
      <c r="C17" s="34"/>
      <c r="D17" s="39" t="s">
        <v>181</v>
      </c>
      <c r="E17" s="37"/>
      <c r="F17" s="37" t="s">
        <v>182</v>
      </c>
      <c r="G17" s="37"/>
      <c r="H17" s="37"/>
      <c r="I17" s="37"/>
      <c r="J17" s="37"/>
      <c r="K17" s="64">
        <v>1</v>
      </c>
      <c r="L17" s="65"/>
    </row>
    <row r="18" spans="2:12" ht="14.25" customHeight="1" x14ac:dyDescent="0.15">
      <c r="B18" s="30">
        <f t="shared" si="1"/>
        <v>8</v>
      </c>
      <c r="C18" s="34"/>
      <c r="D18" s="32" t="s">
        <v>17</v>
      </c>
      <c r="E18" s="37"/>
      <c r="F18" s="37" t="s">
        <v>153</v>
      </c>
      <c r="G18" s="37"/>
      <c r="H18" s="37"/>
      <c r="I18" s="37"/>
      <c r="J18" s="37"/>
      <c r="K18" s="64" t="s">
        <v>121</v>
      </c>
      <c r="L18" s="65"/>
    </row>
    <row r="19" spans="2:12" ht="14.25" customHeight="1" x14ac:dyDescent="0.15">
      <c r="B19" s="30">
        <f t="shared" si="1"/>
        <v>9</v>
      </c>
      <c r="C19" s="34"/>
      <c r="D19" s="34"/>
      <c r="E19" s="37"/>
      <c r="F19" s="37" t="s">
        <v>80</v>
      </c>
      <c r="G19" s="37"/>
      <c r="H19" s="37"/>
      <c r="I19" s="37"/>
      <c r="J19" s="37"/>
      <c r="K19" s="64">
        <v>8</v>
      </c>
      <c r="L19" s="65"/>
    </row>
    <row r="20" spans="2:12" ht="14.25" customHeight="1" x14ac:dyDescent="0.15">
      <c r="B20" s="30">
        <f t="shared" si="1"/>
        <v>10</v>
      </c>
      <c r="C20" s="34"/>
      <c r="D20" s="34"/>
      <c r="E20" s="37"/>
      <c r="F20" s="37" t="s">
        <v>82</v>
      </c>
      <c r="G20" s="37"/>
      <c r="H20" s="37"/>
      <c r="I20" s="37"/>
      <c r="J20" s="37"/>
      <c r="K20" s="64">
        <v>125</v>
      </c>
      <c r="L20" s="65" t="s">
        <v>121</v>
      </c>
    </row>
    <row r="21" spans="2:12" ht="14.25" customHeight="1" x14ac:dyDescent="0.15">
      <c r="B21" s="30">
        <f t="shared" si="1"/>
        <v>11</v>
      </c>
      <c r="C21" s="34"/>
      <c r="D21" s="34"/>
      <c r="E21" s="37"/>
      <c r="F21" s="37" t="s">
        <v>138</v>
      </c>
      <c r="G21" s="37"/>
      <c r="H21" s="37"/>
      <c r="I21" s="37"/>
      <c r="J21" s="37"/>
      <c r="K21" s="64" t="s">
        <v>121</v>
      </c>
      <c r="L21" s="65"/>
    </row>
    <row r="22" spans="2:12" ht="14.25" customHeight="1" x14ac:dyDescent="0.15">
      <c r="B22" s="30">
        <f t="shared" si="1"/>
        <v>12</v>
      </c>
      <c r="C22" s="34"/>
      <c r="D22" s="34"/>
      <c r="E22" s="37"/>
      <c r="F22" s="37" t="s">
        <v>241</v>
      </c>
      <c r="G22" s="37"/>
      <c r="H22" s="37"/>
      <c r="I22" s="37"/>
      <c r="J22" s="37"/>
      <c r="K22" s="64">
        <v>15</v>
      </c>
      <c r="L22" s="65"/>
    </row>
    <row r="23" spans="2:12" ht="14.25" customHeight="1" x14ac:dyDescent="0.15">
      <c r="B23" s="30">
        <f t="shared" si="1"/>
        <v>13</v>
      </c>
      <c r="C23" s="34"/>
      <c r="D23" s="34"/>
      <c r="E23" s="37"/>
      <c r="F23" s="37" t="s">
        <v>125</v>
      </c>
      <c r="G23" s="37"/>
      <c r="H23" s="37"/>
      <c r="I23" s="37"/>
      <c r="J23" s="37"/>
      <c r="K23" s="64" t="s">
        <v>121</v>
      </c>
      <c r="L23" s="65">
        <v>25</v>
      </c>
    </row>
    <row r="24" spans="2:12" ht="14.25" customHeight="1" x14ac:dyDescent="0.15">
      <c r="B24" s="30">
        <f t="shared" si="1"/>
        <v>14</v>
      </c>
      <c r="C24" s="34"/>
      <c r="D24" s="34"/>
      <c r="E24" s="37"/>
      <c r="F24" s="37" t="s">
        <v>19</v>
      </c>
      <c r="G24" s="37"/>
      <c r="H24" s="37"/>
      <c r="I24" s="37"/>
      <c r="J24" s="37"/>
      <c r="K24" s="64">
        <v>50</v>
      </c>
      <c r="L24" s="65">
        <v>150</v>
      </c>
    </row>
    <row r="25" spans="2:12" ht="14.25" customHeight="1" x14ac:dyDescent="0.15">
      <c r="B25" s="30">
        <f t="shared" si="1"/>
        <v>15</v>
      </c>
      <c r="C25" s="34"/>
      <c r="D25" s="34"/>
      <c r="E25" s="37"/>
      <c r="F25" s="37" t="s">
        <v>83</v>
      </c>
      <c r="G25" s="37"/>
      <c r="H25" s="37"/>
      <c r="I25" s="37"/>
      <c r="J25" s="37"/>
      <c r="K25" s="64" t="s">
        <v>121</v>
      </c>
      <c r="L25" s="65">
        <v>600</v>
      </c>
    </row>
    <row r="26" spans="2:12" ht="14.25" customHeight="1" x14ac:dyDescent="0.15">
      <c r="B26" s="30">
        <f t="shared" si="1"/>
        <v>16</v>
      </c>
      <c r="C26" s="34"/>
      <c r="D26" s="34"/>
      <c r="E26" s="37"/>
      <c r="F26" s="37" t="s">
        <v>89</v>
      </c>
      <c r="G26" s="37"/>
      <c r="H26" s="37"/>
      <c r="I26" s="37"/>
      <c r="J26" s="37"/>
      <c r="K26" s="64">
        <v>125</v>
      </c>
      <c r="L26" s="65">
        <v>100</v>
      </c>
    </row>
    <row r="27" spans="2:12" ht="14.25" customHeight="1" x14ac:dyDescent="0.15">
      <c r="B27" s="30">
        <f t="shared" si="1"/>
        <v>17</v>
      </c>
      <c r="C27" s="34"/>
      <c r="D27" s="34"/>
      <c r="E27" s="37"/>
      <c r="F27" s="37" t="s">
        <v>64</v>
      </c>
      <c r="G27" s="37"/>
      <c r="H27" s="37"/>
      <c r="I27" s="37"/>
      <c r="J27" s="37"/>
      <c r="K27" s="64">
        <v>37000</v>
      </c>
      <c r="L27" s="65">
        <v>42000</v>
      </c>
    </row>
    <row r="28" spans="2:12" ht="14.25" customHeight="1" x14ac:dyDescent="0.15">
      <c r="B28" s="30">
        <f t="shared" si="1"/>
        <v>18</v>
      </c>
      <c r="C28" s="34"/>
      <c r="D28" s="34"/>
      <c r="E28" s="37"/>
      <c r="F28" s="37" t="s">
        <v>167</v>
      </c>
      <c r="G28" s="37"/>
      <c r="H28" s="37"/>
      <c r="I28" s="37"/>
      <c r="J28" s="37"/>
      <c r="K28" s="64"/>
      <c r="L28" s="65" t="s">
        <v>121</v>
      </c>
    </row>
    <row r="29" spans="2:12" ht="14.25" customHeight="1" x14ac:dyDescent="0.15">
      <c r="B29" s="30">
        <f t="shared" si="1"/>
        <v>19</v>
      </c>
      <c r="C29" s="34"/>
      <c r="D29" s="34"/>
      <c r="E29" s="37"/>
      <c r="F29" s="37" t="s">
        <v>93</v>
      </c>
      <c r="G29" s="37"/>
      <c r="H29" s="37"/>
      <c r="I29" s="37"/>
      <c r="J29" s="37"/>
      <c r="K29" s="64">
        <v>25</v>
      </c>
      <c r="L29" s="65"/>
    </row>
    <row r="30" spans="2:12" ht="14.25" customHeight="1" x14ac:dyDescent="0.15">
      <c r="B30" s="30">
        <f t="shared" si="1"/>
        <v>20</v>
      </c>
      <c r="C30" s="34"/>
      <c r="D30" s="34"/>
      <c r="E30" s="37"/>
      <c r="F30" s="37" t="s">
        <v>113</v>
      </c>
      <c r="G30" s="37"/>
      <c r="H30" s="37"/>
      <c r="I30" s="37"/>
      <c r="J30" s="37"/>
      <c r="K30" s="64" t="s">
        <v>121</v>
      </c>
      <c r="L30" s="65"/>
    </row>
    <row r="31" spans="2:12" ht="14.25" customHeight="1" x14ac:dyDescent="0.15">
      <c r="B31" s="30">
        <f t="shared" si="1"/>
        <v>21</v>
      </c>
      <c r="C31" s="34"/>
      <c r="D31" s="34"/>
      <c r="E31" s="37"/>
      <c r="F31" s="37" t="s">
        <v>20</v>
      </c>
      <c r="G31" s="37"/>
      <c r="H31" s="37"/>
      <c r="I31" s="37"/>
      <c r="J31" s="37"/>
      <c r="K31" s="64">
        <v>1400</v>
      </c>
      <c r="L31" s="65">
        <v>475</v>
      </c>
    </row>
    <row r="32" spans="2:12" ht="14.25" customHeight="1" x14ac:dyDescent="0.15">
      <c r="B32" s="30">
        <f t="shared" si="1"/>
        <v>22</v>
      </c>
      <c r="C32" s="34"/>
      <c r="D32" s="34"/>
      <c r="E32" s="37"/>
      <c r="F32" s="37" t="s">
        <v>21</v>
      </c>
      <c r="G32" s="37"/>
      <c r="H32" s="37"/>
      <c r="I32" s="37"/>
      <c r="J32" s="37"/>
      <c r="K32" s="64">
        <v>1050</v>
      </c>
      <c r="L32" s="65">
        <v>1200</v>
      </c>
    </row>
    <row r="33" spans="2:25" ht="14.25" customHeight="1" x14ac:dyDescent="0.15">
      <c r="B33" s="30">
        <f t="shared" si="1"/>
        <v>23</v>
      </c>
      <c r="C33" s="34"/>
      <c r="D33" s="34"/>
      <c r="E33" s="37"/>
      <c r="F33" s="37" t="s">
        <v>22</v>
      </c>
      <c r="G33" s="37"/>
      <c r="H33" s="37"/>
      <c r="I33" s="37"/>
      <c r="J33" s="37"/>
      <c r="K33" s="64" t="s">
        <v>121</v>
      </c>
      <c r="L33" s="65"/>
    </row>
    <row r="34" spans="2:25" ht="14.25" customHeight="1" x14ac:dyDescent="0.15">
      <c r="B34" s="30">
        <f t="shared" si="1"/>
        <v>24</v>
      </c>
      <c r="C34" s="32" t="s">
        <v>66</v>
      </c>
      <c r="D34" s="32" t="s">
        <v>27</v>
      </c>
      <c r="E34" s="37"/>
      <c r="F34" s="37" t="s">
        <v>169</v>
      </c>
      <c r="G34" s="37"/>
      <c r="H34" s="37"/>
      <c r="I34" s="37"/>
      <c r="J34" s="37"/>
      <c r="K34" s="64" t="s">
        <v>121</v>
      </c>
      <c r="L34" s="65"/>
    </row>
    <row r="35" spans="2:25" ht="14.25" customHeight="1" x14ac:dyDescent="0.15">
      <c r="B35" s="30">
        <f t="shared" si="1"/>
        <v>25</v>
      </c>
      <c r="C35" s="34"/>
      <c r="D35" s="34"/>
      <c r="E35" s="37"/>
      <c r="F35" s="37" t="s">
        <v>170</v>
      </c>
      <c r="G35" s="37"/>
      <c r="H35" s="37"/>
      <c r="I35" s="37"/>
      <c r="J35" s="37"/>
      <c r="K35" s="64"/>
      <c r="L35" s="65">
        <v>100</v>
      </c>
    </row>
    <row r="36" spans="2:25" ht="14.25" customHeight="1" x14ac:dyDescent="0.15">
      <c r="B36" s="30">
        <f t="shared" si="1"/>
        <v>26</v>
      </c>
      <c r="C36" s="34"/>
      <c r="D36" s="34"/>
      <c r="E36" s="37"/>
      <c r="F36" s="37" t="s">
        <v>140</v>
      </c>
      <c r="G36" s="37"/>
      <c r="H36" s="37"/>
      <c r="I36" s="37"/>
      <c r="J36" s="37"/>
      <c r="K36" s="64" t="s">
        <v>121</v>
      </c>
      <c r="L36" s="65" t="s">
        <v>121</v>
      </c>
    </row>
    <row r="37" spans="2:25" ht="14.25" customHeight="1" x14ac:dyDescent="0.15">
      <c r="B37" s="30">
        <f t="shared" si="1"/>
        <v>27</v>
      </c>
      <c r="C37" s="34"/>
      <c r="D37" s="34"/>
      <c r="E37" s="37"/>
      <c r="F37" s="37" t="s">
        <v>187</v>
      </c>
      <c r="G37" s="37"/>
      <c r="H37" s="37"/>
      <c r="I37" s="37"/>
      <c r="J37" s="37"/>
      <c r="K37" s="64" t="s">
        <v>121</v>
      </c>
      <c r="L37" s="65"/>
    </row>
    <row r="38" spans="2:25" ht="14.25" customHeight="1" x14ac:dyDescent="0.15">
      <c r="B38" s="30">
        <f t="shared" si="1"/>
        <v>28</v>
      </c>
      <c r="C38" s="34"/>
      <c r="D38" s="34"/>
      <c r="E38" s="37"/>
      <c r="F38" s="37" t="s">
        <v>109</v>
      </c>
      <c r="G38" s="37"/>
      <c r="H38" s="37"/>
      <c r="I38" s="37"/>
      <c r="J38" s="37"/>
      <c r="K38" s="64" t="s">
        <v>121</v>
      </c>
      <c r="L38" s="65" t="s">
        <v>121</v>
      </c>
    </row>
    <row r="39" spans="2:25" ht="14.25" customHeight="1" x14ac:dyDescent="0.15">
      <c r="B39" s="30">
        <f t="shared" si="1"/>
        <v>29</v>
      </c>
      <c r="C39" s="34"/>
      <c r="D39" s="34"/>
      <c r="E39" s="37"/>
      <c r="F39" s="37" t="s">
        <v>172</v>
      </c>
      <c r="G39" s="37"/>
      <c r="H39" s="37"/>
      <c r="I39" s="37"/>
      <c r="J39" s="37"/>
      <c r="K39" s="64"/>
      <c r="L39" s="65" t="s">
        <v>121</v>
      </c>
      <c r="N39" s="113"/>
      <c r="Y39" s="114"/>
    </row>
    <row r="40" spans="2:25" ht="14.25" customHeight="1" x14ac:dyDescent="0.15">
      <c r="B40" s="30">
        <f t="shared" si="1"/>
        <v>30</v>
      </c>
      <c r="C40" s="34"/>
      <c r="D40" s="34"/>
      <c r="E40" s="37"/>
      <c r="F40" s="37" t="s">
        <v>157</v>
      </c>
      <c r="G40" s="37"/>
      <c r="H40" s="37"/>
      <c r="I40" s="37"/>
      <c r="J40" s="37"/>
      <c r="K40" s="64">
        <v>32</v>
      </c>
      <c r="L40" s="65"/>
    </row>
    <row r="41" spans="2:25" ht="14.25" customHeight="1" x14ac:dyDescent="0.15">
      <c r="B41" s="30">
        <f t="shared" si="1"/>
        <v>31</v>
      </c>
      <c r="C41" s="34"/>
      <c r="D41" s="34"/>
      <c r="E41" s="37"/>
      <c r="F41" s="37" t="s">
        <v>90</v>
      </c>
      <c r="G41" s="37"/>
      <c r="H41" s="37"/>
      <c r="I41" s="37"/>
      <c r="J41" s="37"/>
      <c r="K41" s="64" t="s">
        <v>121</v>
      </c>
      <c r="L41" s="65" t="s">
        <v>121</v>
      </c>
    </row>
    <row r="42" spans="2:25" ht="14.25" customHeight="1" x14ac:dyDescent="0.15">
      <c r="B42" s="30">
        <f t="shared" si="1"/>
        <v>32</v>
      </c>
      <c r="C42" s="34"/>
      <c r="D42" s="34"/>
      <c r="E42" s="37"/>
      <c r="F42" s="37" t="s">
        <v>29</v>
      </c>
      <c r="G42" s="37"/>
      <c r="H42" s="37"/>
      <c r="I42" s="37"/>
      <c r="J42" s="37"/>
      <c r="K42" s="64">
        <v>50</v>
      </c>
      <c r="L42" s="65">
        <v>25</v>
      </c>
    </row>
    <row r="43" spans="2:25" ht="14.25" customHeight="1" x14ac:dyDescent="0.15">
      <c r="B43" s="30">
        <f t="shared" si="1"/>
        <v>33</v>
      </c>
      <c r="C43" s="34"/>
      <c r="D43" s="34"/>
      <c r="E43" s="37"/>
      <c r="F43" s="37" t="s">
        <v>161</v>
      </c>
      <c r="G43" s="37"/>
      <c r="H43" s="37"/>
      <c r="I43" s="37"/>
      <c r="J43" s="37"/>
      <c r="K43" s="64" t="s">
        <v>121</v>
      </c>
      <c r="L43" s="65"/>
    </row>
    <row r="44" spans="2:25" ht="14.25" customHeight="1" x14ac:dyDescent="0.15">
      <c r="B44" s="30">
        <f t="shared" si="1"/>
        <v>34</v>
      </c>
      <c r="C44" s="34"/>
      <c r="D44" s="34"/>
      <c r="E44" s="37"/>
      <c r="F44" s="37" t="s">
        <v>70</v>
      </c>
      <c r="G44" s="37"/>
      <c r="H44" s="37"/>
      <c r="I44" s="37"/>
      <c r="J44" s="37"/>
      <c r="K44" s="64" t="s">
        <v>121</v>
      </c>
      <c r="L44" s="65"/>
    </row>
    <row r="45" spans="2:25" ht="14.25" customHeight="1" x14ac:dyDescent="0.15">
      <c r="B45" s="30">
        <f t="shared" si="1"/>
        <v>35</v>
      </c>
      <c r="C45" s="34"/>
      <c r="D45" s="34"/>
      <c r="E45" s="37"/>
      <c r="F45" s="37" t="s">
        <v>162</v>
      </c>
      <c r="G45" s="37"/>
      <c r="H45" s="37"/>
      <c r="I45" s="37"/>
      <c r="J45" s="37"/>
      <c r="K45" s="64" t="s">
        <v>121</v>
      </c>
      <c r="L45" s="65">
        <v>100</v>
      </c>
    </row>
    <row r="46" spans="2:25" ht="14.25" customHeight="1" x14ac:dyDescent="0.15">
      <c r="B46" s="30">
        <f t="shared" si="1"/>
        <v>36</v>
      </c>
      <c r="C46" s="34"/>
      <c r="D46" s="34"/>
      <c r="E46" s="37"/>
      <c r="F46" s="37" t="s">
        <v>110</v>
      </c>
      <c r="G46" s="37"/>
      <c r="H46" s="37"/>
      <c r="I46" s="37"/>
      <c r="J46" s="37"/>
      <c r="K46" s="64">
        <v>200</v>
      </c>
      <c r="L46" s="65">
        <v>750</v>
      </c>
    </row>
    <row r="47" spans="2:25" ht="14.25" customHeight="1" x14ac:dyDescent="0.15">
      <c r="B47" s="30">
        <f t="shared" si="1"/>
        <v>37</v>
      </c>
      <c r="C47" s="34"/>
      <c r="D47" s="34"/>
      <c r="E47" s="37"/>
      <c r="F47" s="37" t="s">
        <v>163</v>
      </c>
      <c r="G47" s="37"/>
      <c r="H47" s="37"/>
      <c r="I47" s="37"/>
      <c r="J47" s="37"/>
      <c r="K47" s="64" t="s">
        <v>121</v>
      </c>
      <c r="L47" s="65" t="s">
        <v>121</v>
      </c>
    </row>
    <row r="48" spans="2:25" ht="14.25" customHeight="1" x14ac:dyDescent="0.15">
      <c r="B48" s="30">
        <f t="shared" si="1"/>
        <v>38</v>
      </c>
      <c r="C48" s="34"/>
      <c r="D48" s="34"/>
      <c r="E48" s="37"/>
      <c r="F48" s="37" t="s">
        <v>116</v>
      </c>
      <c r="G48" s="37"/>
      <c r="H48" s="37"/>
      <c r="I48" s="37"/>
      <c r="J48" s="37"/>
      <c r="K48" s="64">
        <v>25</v>
      </c>
      <c r="L48" s="65"/>
    </row>
    <row r="49" spans="2:19" ht="14.25" customHeight="1" x14ac:dyDescent="0.15">
      <c r="B49" s="30">
        <f t="shared" si="1"/>
        <v>39</v>
      </c>
      <c r="C49" s="34"/>
      <c r="D49" s="34"/>
      <c r="E49" s="37"/>
      <c r="F49" s="37" t="s">
        <v>31</v>
      </c>
      <c r="G49" s="37"/>
      <c r="H49" s="37"/>
      <c r="I49" s="37"/>
      <c r="J49" s="37"/>
      <c r="K49" s="64">
        <v>450</v>
      </c>
      <c r="L49" s="65">
        <v>200</v>
      </c>
    </row>
    <row r="50" spans="2:19" ht="14.25" customHeight="1" x14ac:dyDescent="0.15">
      <c r="B50" s="30">
        <f t="shared" si="1"/>
        <v>40</v>
      </c>
      <c r="C50" s="32" t="s">
        <v>248</v>
      </c>
      <c r="D50" s="32" t="s">
        <v>247</v>
      </c>
      <c r="E50" s="37"/>
      <c r="F50" s="37" t="s">
        <v>246</v>
      </c>
      <c r="G50" s="37"/>
      <c r="H50" s="37"/>
      <c r="I50" s="37"/>
      <c r="J50" s="37"/>
      <c r="K50" s="64" t="s">
        <v>121</v>
      </c>
      <c r="L50" s="65"/>
    </row>
    <row r="51" spans="2:19" ht="14.25" customHeight="1" x14ac:dyDescent="0.15">
      <c r="B51" s="30">
        <f t="shared" si="1"/>
        <v>41</v>
      </c>
      <c r="C51" s="32" t="s">
        <v>32</v>
      </c>
      <c r="D51" s="32" t="s">
        <v>210</v>
      </c>
      <c r="E51" s="37"/>
      <c r="F51" s="37" t="s">
        <v>211</v>
      </c>
      <c r="G51" s="37"/>
      <c r="H51" s="37"/>
      <c r="I51" s="37"/>
      <c r="J51" s="37"/>
      <c r="K51" s="64"/>
      <c r="L51" s="65" t="s">
        <v>121</v>
      </c>
    </row>
    <row r="52" spans="2:19" ht="14.25" customHeight="1" x14ac:dyDescent="0.15">
      <c r="B52" s="30">
        <f t="shared" si="1"/>
        <v>42</v>
      </c>
      <c r="C52" s="34"/>
      <c r="D52" s="32" t="s">
        <v>85</v>
      </c>
      <c r="E52" s="37"/>
      <c r="F52" s="37" t="s">
        <v>84</v>
      </c>
      <c r="G52" s="37"/>
      <c r="H52" s="37"/>
      <c r="I52" s="37"/>
      <c r="J52" s="37"/>
      <c r="K52" s="64"/>
      <c r="L52" s="65">
        <v>3</v>
      </c>
    </row>
    <row r="53" spans="2:19" ht="14.25" customHeight="1" x14ac:dyDescent="0.15">
      <c r="B53" s="30">
        <f t="shared" si="1"/>
        <v>43</v>
      </c>
      <c r="C53" s="34"/>
      <c r="D53" s="32" t="s">
        <v>33</v>
      </c>
      <c r="E53" s="37"/>
      <c r="F53" s="37" t="s">
        <v>165</v>
      </c>
      <c r="G53" s="37"/>
      <c r="H53" s="37"/>
      <c r="I53" s="37"/>
      <c r="J53" s="37"/>
      <c r="K53" s="64" t="s">
        <v>121</v>
      </c>
      <c r="L53" s="65" t="s">
        <v>121</v>
      </c>
    </row>
    <row r="54" spans="2:19" ht="14.25" customHeight="1" x14ac:dyDescent="0.15">
      <c r="B54" s="30">
        <f t="shared" si="1"/>
        <v>44</v>
      </c>
      <c r="C54" s="34"/>
      <c r="D54" s="35"/>
      <c r="E54" s="37"/>
      <c r="F54" s="37" t="s">
        <v>34</v>
      </c>
      <c r="G54" s="37"/>
      <c r="H54" s="37"/>
      <c r="I54" s="37"/>
      <c r="J54" s="37"/>
      <c r="K54" s="64">
        <v>50</v>
      </c>
      <c r="L54" s="65">
        <v>50</v>
      </c>
    </row>
    <row r="55" spans="2:19" ht="14.25" customHeight="1" x14ac:dyDescent="0.15">
      <c r="B55" s="30">
        <f t="shared" si="1"/>
        <v>45</v>
      </c>
      <c r="C55" s="35"/>
      <c r="D55" s="39" t="s">
        <v>35</v>
      </c>
      <c r="E55" s="37"/>
      <c r="F55" s="37" t="s">
        <v>36</v>
      </c>
      <c r="G55" s="37"/>
      <c r="H55" s="37"/>
      <c r="I55" s="37"/>
      <c r="J55" s="37"/>
      <c r="K55" s="64" t="s">
        <v>121</v>
      </c>
      <c r="L55" s="65">
        <v>150</v>
      </c>
    </row>
    <row r="56" spans="2:19" ht="14.25" customHeight="1" x14ac:dyDescent="0.15">
      <c r="B56" s="30">
        <f t="shared" si="1"/>
        <v>46</v>
      </c>
      <c r="C56" s="32" t="s">
        <v>0</v>
      </c>
      <c r="D56" s="39" t="s">
        <v>37</v>
      </c>
      <c r="E56" s="37"/>
      <c r="F56" s="37" t="s">
        <v>118</v>
      </c>
      <c r="G56" s="37"/>
      <c r="H56" s="37"/>
      <c r="I56" s="37"/>
      <c r="J56" s="37"/>
      <c r="K56" s="64" t="s">
        <v>121</v>
      </c>
      <c r="L56" s="65"/>
      <c r="R56">
        <f>COUNTA(K50:K56)</f>
        <v>5</v>
      </c>
      <c r="S56">
        <f>COUNTA(L50:L56)</f>
        <v>5</v>
      </c>
    </row>
    <row r="57" spans="2:19" ht="14.25" customHeight="1" x14ac:dyDescent="0.15">
      <c r="B57" s="30">
        <f t="shared" si="1"/>
        <v>47</v>
      </c>
      <c r="C57" s="121" t="s">
        <v>38</v>
      </c>
      <c r="D57" s="122"/>
      <c r="E57" s="37"/>
      <c r="F57" s="37" t="s">
        <v>39</v>
      </c>
      <c r="G57" s="37"/>
      <c r="H57" s="37"/>
      <c r="I57" s="37"/>
      <c r="J57" s="37"/>
      <c r="K57" s="64">
        <v>150</v>
      </c>
      <c r="L57" s="65">
        <v>325</v>
      </c>
    </row>
    <row r="58" spans="2:19" ht="14.25" customHeight="1" x14ac:dyDescent="0.15">
      <c r="B58" s="30">
        <f t="shared" si="1"/>
        <v>48</v>
      </c>
      <c r="C58" s="33"/>
      <c r="D58" s="36"/>
      <c r="E58" s="37"/>
      <c r="F58" s="37" t="s">
        <v>40</v>
      </c>
      <c r="G58" s="37"/>
      <c r="H58" s="37"/>
      <c r="I58" s="37"/>
      <c r="J58" s="37"/>
      <c r="K58" s="64">
        <v>100</v>
      </c>
      <c r="L58" s="65">
        <v>25</v>
      </c>
    </row>
    <row r="59" spans="2:19" ht="14.25" customHeight="1" thickBot="1" x14ac:dyDescent="0.2">
      <c r="B59" s="30">
        <f t="shared" si="1"/>
        <v>49</v>
      </c>
      <c r="C59" s="33"/>
      <c r="D59" s="36"/>
      <c r="E59" s="37"/>
      <c r="F59" s="37" t="s">
        <v>74</v>
      </c>
      <c r="G59" s="37"/>
      <c r="H59" s="37"/>
      <c r="I59" s="37"/>
      <c r="J59" s="37"/>
      <c r="K59" s="64">
        <v>100</v>
      </c>
      <c r="L59" s="69">
        <v>225</v>
      </c>
    </row>
    <row r="60" spans="2:19" ht="13.9" customHeight="1" x14ac:dyDescent="0.15">
      <c r="B60" s="66"/>
      <c r="C60" s="67"/>
      <c r="D60" s="67"/>
      <c r="E60" s="68"/>
      <c r="F60" s="68"/>
      <c r="G60" s="68"/>
      <c r="H60" s="68"/>
      <c r="I60" s="68"/>
      <c r="J60" s="68"/>
      <c r="K60" s="68"/>
      <c r="L60" s="68"/>
    </row>
    <row r="61" spans="2:19" ht="18" customHeight="1" x14ac:dyDescent="0.15">
      <c r="R61">
        <f>COUNTA(K11:K59)</f>
        <v>43</v>
      </c>
      <c r="S61">
        <f>COUNTA(L11:L59)</f>
        <v>31</v>
      </c>
    </row>
    <row r="62" spans="2:19" ht="18" customHeight="1" x14ac:dyDescent="0.15">
      <c r="B62" s="18"/>
      <c r="R62">
        <f>SUM(R11:R13,K14:K59)</f>
        <v>41931</v>
      </c>
      <c r="S62">
        <f>SUM(S11:S13,L14:L59)</f>
        <v>47253</v>
      </c>
    </row>
    <row r="63" spans="2:19" ht="9" customHeight="1" thickBot="1" x14ac:dyDescent="0.2"/>
    <row r="64" spans="2:19" ht="18" customHeight="1" x14ac:dyDescent="0.15">
      <c r="B64" s="1"/>
      <c r="C64" s="2"/>
      <c r="D64" s="118" t="s">
        <v>1</v>
      </c>
      <c r="E64" s="118"/>
      <c r="F64" s="118"/>
      <c r="G64" s="118"/>
      <c r="H64" s="2"/>
      <c r="I64" s="2"/>
      <c r="J64" s="3"/>
      <c r="K64" s="71" t="s">
        <v>57</v>
      </c>
      <c r="L64" s="88" t="s">
        <v>58</v>
      </c>
    </row>
    <row r="65" spans="2:19" ht="18" customHeight="1" thickBot="1" x14ac:dyDescent="0.2">
      <c r="B65" s="6"/>
      <c r="C65" s="7"/>
      <c r="D65" s="117" t="s">
        <v>2</v>
      </c>
      <c r="E65" s="117"/>
      <c r="F65" s="117"/>
      <c r="G65" s="117"/>
      <c r="H65" s="7"/>
      <c r="I65" s="7"/>
      <c r="J65" s="8"/>
      <c r="K65" s="75" t="str">
        <f>K5</f>
        <v>2023.5.26</v>
      </c>
      <c r="L65" s="92" t="str">
        <f>K65</f>
        <v>2023.5.26</v>
      </c>
    </row>
    <row r="66" spans="2:19" ht="19.899999999999999" customHeight="1" thickTop="1" x14ac:dyDescent="0.15">
      <c r="B66" s="123" t="s">
        <v>79</v>
      </c>
      <c r="C66" s="124"/>
      <c r="D66" s="124"/>
      <c r="E66" s="124"/>
      <c r="F66" s="124"/>
      <c r="G66" s="124"/>
      <c r="H66" s="124"/>
      <c r="I66" s="124"/>
      <c r="J66" s="29"/>
      <c r="K66" s="76">
        <f>SUM(K67:K75)</f>
        <v>41931</v>
      </c>
      <c r="L66" s="93">
        <f>SUM(L67:L75)</f>
        <v>47253</v>
      </c>
    </row>
    <row r="67" spans="2:19" ht="13.9" customHeight="1" x14ac:dyDescent="0.15">
      <c r="B67" s="125" t="s">
        <v>42</v>
      </c>
      <c r="C67" s="126"/>
      <c r="D67" s="127"/>
      <c r="E67" s="41"/>
      <c r="F67" s="15"/>
      <c r="G67" s="116" t="s">
        <v>13</v>
      </c>
      <c r="H67" s="116"/>
      <c r="I67" s="15"/>
      <c r="J67" s="16"/>
      <c r="K67" s="38">
        <f>SUM(R$11:R$13)</f>
        <v>50</v>
      </c>
      <c r="L67" s="94">
        <f>SUM(S$11:S$13)</f>
        <v>75</v>
      </c>
    </row>
    <row r="68" spans="2:19" ht="13.9" customHeight="1" x14ac:dyDescent="0.15">
      <c r="B68" s="17"/>
      <c r="C68" s="18"/>
      <c r="D68" s="19"/>
      <c r="E68" s="20"/>
      <c r="F68" s="37"/>
      <c r="G68" s="116" t="s">
        <v>67</v>
      </c>
      <c r="H68" s="116"/>
      <c r="I68" s="110"/>
      <c r="J68" s="42"/>
      <c r="K68" s="38">
        <f>SUM(K$14)</f>
        <v>900</v>
      </c>
      <c r="L68" s="94">
        <f>SUM(L$14)</f>
        <v>675</v>
      </c>
    </row>
    <row r="69" spans="2:19" ht="13.9" customHeight="1" x14ac:dyDescent="0.15">
      <c r="B69" s="17"/>
      <c r="C69" s="18"/>
      <c r="D69" s="19"/>
      <c r="E69" s="20"/>
      <c r="F69" s="37"/>
      <c r="G69" s="116" t="s">
        <v>26</v>
      </c>
      <c r="H69" s="116"/>
      <c r="I69" s="15"/>
      <c r="J69" s="16"/>
      <c r="K69" s="38">
        <f>SUM(K$15:K$15)</f>
        <v>0</v>
      </c>
      <c r="L69" s="94">
        <f>SUM(L$15:L$15)</f>
        <v>0</v>
      </c>
    </row>
    <row r="70" spans="2:19" ht="13.9" customHeight="1" x14ac:dyDescent="0.15">
      <c r="B70" s="17"/>
      <c r="C70" s="18"/>
      <c r="D70" s="19"/>
      <c r="E70" s="20"/>
      <c r="F70" s="37"/>
      <c r="G70" s="116" t="s">
        <v>16</v>
      </c>
      <c r="H70" s="116"/>
      <c r="I70" s="15"/>
      <c r="J70" s="16"/>
      <c r="K70" s="38">
        <v>0</v>
      </c>
      <c r="L70" s="94">
        <v>0</v>
      </c>
    </row>
    <row r="71" spans="2:19" ht="13.9" customHeight="1" x14ac:dyDescent="0.15">
      <c r="B71" s="17"/>
      <c r="C71" s="18"/>
      <c r="D71" s="19"/>
      <c r="E71" s="20"/>
      <c r="F71" s="37"/>
      <c r="G71" s="116" t="s">
        <v>17</v>
      </c>
      <c r="H71" s="116"/>
      <c r="I71" s="15"/>
      <c r="J71" s="16"/>
      <c r="K71" s="38">
        <f>SUM(K$18:K$33)</f>
        <v>39798</v>
      </c>
      <c r="L71" s="94">
        <f>SUM(L$18:L$33)</f>
        <v>44550</v>
      </c>
    </row>
    <row r="72" spans="2:19" ht="13.9" customHeight="1" x14ac:dyDescent="0.15">
      <c r="B72" s="17"/>
      <c r="C72" s="18"/>
      <c r="D72" s="19"/>
      <c r="E72" s="20"/>
      <c r="F72" s="37"/>
      <c r="G72" s="116" t="s">
        <v>65</v>
      </c>
      <c r="H72" s="116"/>
      <c r="I72" s="15"/>
      <c r="J72" s="16"/>
      <c r="K72" s="38">
        <v>0</v>
      </c>
      <c r="L72" s="94">
        <v>0</v>
      </c>
    </row>
    <row r="73" spans="2:19" ht="13.9" customHeight="1" x14ac:dyDescent="0.15">
      <c r="B73" s="17"/>
      <c r="C73" s="18"/>
      <c r="D73" s="19"/>
      <c r="E73" s="20"/>
      <c r="F73" s="37"/>
      <c r="G73" s="116" t="s">
        <v>27</v>
      </c>
      <c r="H73" s="116"/>
      <c r="I73" s="15"/>
      <c r="J73" s="16"/>
      <c r="K73" s="38">
        <f>SUM(K$34:K$49)</f>
        <v>757</v>
      </c>
      <c r="L73" s="94">
        <f>SUM(L$34:L$49)</f>
        <v>1175</v>
      </c>
    </row>
    <row r="74" spans="2:19" ht="13.9" customHeight="1" x14ac:dyDescent="0.15">
      <c r="B74" s="17"/>
      <c r="C74" s="18"/>
      <c r="D74" s="19"/>
      <c r="E74" s="20"/>
      <c r="F74" s="37"/>
      <c r="G74" s="116" t="s">
        <v>73</v>
      </c>
      <c r="H74" s="116"/>
      <c r="I74" s="15"/>
      <c r="J74" s="16"/>
      <c r="K74" s="38">
        <f>SUM(K$16:K$17,K$57:K$58)</f>
        <v>276</v>
      </c>
      <c r="L74" s="94">
        <f>SUM(L$16:L$17,L$57:L$58)</f>
        <v>350</v>
      </c>
      <c r="R74">
        <f>COUNTA(K$11:K$59)</f>
        <v>43</v>
      </c>
      <c r="S74">
        <f>COUNTA(L$11:L$59)</f>
        <v>31</v>
      </c>
    </row>
    <row r="75" spans="2:19" ht="13.9" customHeight="1" thickBot="1" x14ac:dyDescent="0.2">
      <c r="B75" s="21"/>
      <c r="C75" s="22"/>
      <c r="D75" s="23"/>
      <c r="E75" s="43"/>
      <c r="F75" s="10"/>
      <c r="G75" s="117" t="s">
        <v>41</v>
      </c>
      <c r="H75" s="117"/>
      <c r="I75" s="44"/>
      <c r="J75" s="45"/>
      <c r="K75" s="40">
        <f>SUM(K$50:K$56,K$59)</f>
        <v>150</v>
      </c>
      <c r="L75" s="95">
        <f>SUM(L$50:L$56,L$59)</f>
        <v>428</v>
      </c>
      <c r="R75">
        <f>SUM(R$11:R$13,K$14:K$59)</f>
        <v>41931</v>
      </c>
      <c r="S75">
        <f>SUM(S$11:S$13,L$14:L$59)</f>
        <v>47253</v>
      </c>
    </row>
    <row r="76" spans="2:19" ht="18" customHeight="1" thickTop="1" x14ac:dyDescent="0.15">
      <c r="B76" s="128" t="s">
        <v>43</v>
      </c>
      <c r="C76" s="129"/>
      <c r="D76" s="130"/>
      <c r="E76" s="51"/>
      <c r="F76" s="111"/>
      <c r="G76" s="131" t="s">
        <v>44</v>
      </c>
      <c r="H76" s="131"/>
      <c r="I76" s="111"/>
      <c r="J76" s="112"/>
      <c r="K76" s="77" t="s">
        <v>45</v>
      </c>
      <c r="L76" s="82"/>
    </row>
    <row r="77" spans="2:19" ht="18" customHeight="1" x14ac:dyDescent="0.15">
      <c r="B77" s="48"/>
      <c r="C77" s="49"/>
      <c r="D77" s="49"/>
      <c r="E77" s="46"/>
      <c r="F77" s="47"/>
      <c r="G77" s="31"/>
      <c r="H77" s="31"/>
      <c r="I77" s="47"/>
      <c r="J77" s="50"/>
      <c r="K77" s="78" t="s">
        <v>46</v>
      </c>
      <c r="L77" s="83"/>
    </row>
    <row r="78" spans="2:19" ht="18" customHeight="1" x14ac:dyDescent="0.15">
      <c r="B78" s="17"/>
      <c r="C78" s="18"/>
      <c r="D78" s="18"/>
      <c r="E78" s="52"/>
      <c r="F78" s="7"/>
      <c r="G78" s="132" t="s">
        <v>47</v>
      </c>
      <c r="H78" s="132"/>
      <c r="I78" s="108"/>
      <c r="J78" s="109"/>
      <c r="K78" s="79" t="s">
        <v>48</v>
      </c>
      <c r="L78" s="84"/>
    </row>
    <row r="79" spans="2:19" ht="18" customHeight="1" x14ac:dyDescent="0.15">
      <c r="B79" s="17"/>
      <c r="C79" s="18"/>
      <c r="D79" s="18"/>
      <c r="E79" s="53"/>
      <c r="F79" s="18"/>
      <c r="G79" s="54"/>
      <c r="H79" s="54"/>
      <c r="I79" s="49"/>
      <c r="J79" s="55"/>
      <c r="K79" s="80" t="s">
        <v>71</v>
      </c>
      <c r="L79" s="85"/>
    </row>
    <row r="80" spans="2:19" ht="18" customHeight="1" x14ac:dyDescent="0.15">
      <c r="B80" s="17"/>
      <c r="C80" s="18"/>
      <c r="D80" s="18"/>
      <c r="E80" s="53"/>
      <c r="F80" s="18"/>
      <c r="G80" s="54"/>
      <c r="H80" s="54"/>
      <c r="I80" s="49"/>
      <c r="J80" s="55"/>
      <c r="K80" s="80" t="s">
        <v>72</v>
      </c>
      <c r="L80" s="85"/>
    </row>
    <row r="81" spans="2:12" ht="18" customHeight="1" x14ac:dyDescent="0.15">
      <c r="B81" s="17"/>
      <c r="C81" s="18"/>
      <c r="D81" s="18"/>
      <c r="E81" s="52"/>
      <c r="F81" s="7"/>
      <c r="G81" s="132" t="s">
        <v>49</v>
      </c>
      <c r="H81" s="132"/>
      <c r="I81" s="108"/>
      <c r="J81" s="109"/>
      <c r="K81" s="79" t="s">
        <v>75</v>
      </c>
      <c r="L81" s="84"/>
    </row>
    <row r="82" spans="2:12" ht="18" customHeight="1" x14ac:dyDescent="0.15">
      <c r="B82" s="17"/>
      <c r="C82" s="18"/>
      <c r="D82" s="18"/>
      <c r="E82" s="53"/>
      <c r="F82" s="18"/>
      <c r="G82" s="54"/>
      <c r="H82" s="54"/>
      <c r="I82" s="49"/>
      <c r="J82" s="55"/>
      <c r="K82" s="80" t="s">
        <v>76</v>
      </c>
      <c r="L82" s="85"/>
    </row>
    <row r="83" spans="2:12" ht="18" customHeight="1" x14ac:dyDescent="0.15">
      <c r="B83" s="17"/>
      <c r="C83" s="18"/>
      <c r="D83" s="18"/>
      <c r="E83" s="53"/>
      <c r="F83" s="18"/>
      <c r="G83" s="54"/>
      <c r="H83" s="54"/>
      <c r="I83" s="49"/>
      <c r="J83" s="55"/>
      <c r="K83" s="80" t="s">
        <v>77</v>
      </c>
      <c r="L83" s="85"/>
    </row>
    <row r="84" spans="2:12" ht="18" customHeight="1" x14ac:dyDescent="0.15">
      <c r="B84" s="17"/>
      <c r="C84" s="18"/>
      <c r="D84" s="18"/>
      <c r="E84" s="12"/>
      <c r="F84" s="13"/>
      <c r="G84" s="31"/>
      <c r="H84" s="31"/>
      <c r="I84" s="47"/>
      <c r="J84" s="50"/>
      <c r="K84" s="80" t="s">
        <v>78</v>
      </c>
      <c r="L84" s="83"/>
    </row>
    <row r="85" spans="2:12" ht="18" customHeight="1" x14ac:dyDescent="0.15">
      <c r="B85" s="24"/>
      <c r="C85" s="13"/>
      <c r="D85" s="13"/>
      <c r="E85" s="20"/>
      <c r="F85" s="37"/>
      <c r="G85" s="116" t="s">
        <v>50</v>
      </c>
      <c r="H85" s="116"/>
      <c r="I85" s="15"/>
      <c r="J85" s="16"/>
      <c r="K85" s="70" t="s">
        <v>129</v>
      </c>
      <c r="L85" s="86"/>
    </row>
    <row r="86" spans="2:12" ht="18" customHeight="1" x14ac:dyDescent="0.15">
      <c r="B86" s="125" t="s">
        <v>51</v>
      </c>
      <c r="C86" s="126"/>
      <c r="D86" s="126"/>
      <c r="E86" s="7"/>
      <c r="F86" s="7"/>
      <c r="G86" s="7"/>
      <c r="H86" s="7"/>
      <c r="I86" s="7"/>
      <c r="J86" s="7"/>
      <c r="K86" s="7"/>
      <c r="L86" s="96"/>
    </row>
    <row r="87" spans="2:12" ht="14.1" customHeight="1" x14ac:dyDescent="0.15">
      <c r="B87" s="56"/>
      <c r="C87" s="57" t="s">
        <v>52</v>
      </c>
      <c r="D87" s="58"/>
      <c r="E87" s="57"/>
      <c r="F87" s="57"/>
      <c r="G87" s="57"/>
      <c r="H87" s="57"/>
      <c r="I87" s="57"/>
      <c r="J87" s="57"/>
      <c r="K87" s="57"/>
      <c r="L87" s="87"/>
    </row>
    <row r="88" spans="2:12" ht="14.1" customHeight="1" x14ac:dyDescent="0.15">
      <c r="B88" s="56"/>
      <c r="C88" s="57" t="s">
        <v>53</v>
      </c>
      <c r="D88" s="58"/>
      <c r="E88" s="57"/>
      <c r="F88" s="57"/>
      <c r="G88" s="57"/>
      <c r="H88" s="57"/>
      <c r="I88" s="57"/>
      <c r="J88" s="57"/>
      <c r="K88" s="57"/>
      <c r="L88" s="87"/>
    </row>
    <row r="89" spans="2:12" ht="14.1" customHeight="1" x14ac:dyDescent="0.15">
      <c r="B89" s="56"/>
      <c r="C89" s="57" t="s">
        <v>54</v>
      </c>
      <c r="D89" s="58"/>
      <c r="E89" s="57"/>
      <c r="F89" s="57"/>
      <c r="G89" s="57"/>
      <c r="H89" s="57"/>
      <c r="I89" s="57"/>
      <c r="J89" s="57"/>
      <c r="K89" s="57"/>
      <c r="L89" s="87"/>
    </row>
    <row r="90" spans="2:12" ht="14.1" customHeight="1" x14ac:dyDescent="0.15">
      <c r="B90" s="56"/>
      <c r="C90" s="57" t="s">
        <v>99</v>
      </c>
      <c r="D90" s="58"/>
      <c r="E90" s="57"/>
      <c r="F90" s="57"/>
      <c r="G90" s="57"/>
      <c r="H90" s="57"/>
      <c r="I90" s="57"/>
      <c r="J90" s="57"/>
      <c r="K90" s="57"/>
      <c r="L90" s="87"/>
    </row>
    <row r="91" spans="2:12" ht="14.1" customHeight="1" x14ac:dyDescent="0.15">
      <c r="B91" s="56"/>
      <c r="C91" s="57" t="s">
        <v>97</v>
      </c>
      <c r="D91" s="58"/>
      <c r="E91" s="57"/>
      <c r="F91" s="57"/>
      <c r="G91" s="57"/>
      <c r="H91" s="57"/>
      <c r="I91" s="57"/>
      <c r="J91" s="57"/>
      <c r="K91" s="57"/>
      <c r="L91" s="87"/>
    </row>
    <row r="92" spans="2:12" ht="14.1" customHeight="1" x14ac:dyDescent="0.15">
      <c r="B92" s="59"/>
      <c r="C92" s="57" t="s">
        <v>100</v>
      </c>
      <c r="D92" s="57"/>
      <c r="E92" s="57"/>
      <c r="F92" s="57"/>
      <c r="G92" s="57"/>
      <c r="H92" s="57"/>
      <c r="I92" s="57"/>
      <c r="J92" s="57"/>
      <c r="K92" s="57"/>
      <c r="L92" s="87"/>
    </row>
    <row r="93" spans="2:12" ht="14.1" customHeight="1" x14ac:dyDescent="0.15">
      <c r="B93" s="59"/>
      <c r="C93" s="57" t="s">
        <v>101</v>
      </c>
      <c r="D93" s="57"/>
      <c r="E93" s="57"/>
      <c r="F93" s="57"/>
      <c r="G93" s="57"/>
      <c r="H93" s="57"/>
      <c r="I93" s="57"/>
      <c r="J93" s="57"/>
      <c r="K93" s="57"/>
      <c r="L93" s="87"/>
    </row>
    <row r="94" spans="2:12" ht="14.1" customHeight="1" x14ac:dyDescent="0.15">
      <c r="B94" s="59"/>
      <c r="C94" s="57" t="s">
        <v>86</v>
      </c>
      <c r="D94" s="57"/>
      <c r="E94" s="57"/>
      <c r="F94" s="57"/>
      <c r="G94" s="57"/>
      <c r="H94" s="57"/>
      <c r="I94" s="57"/>
      <c r="J94" s="57"/>
      <c r="K94" s="57"/>
      <c r="L94" s="87"/>
    </row>
    <row r="95" spans="2:12" ht="14.1" customHeight="1" x14ac:dyDescent="0.15">
      <c r="B95" s="59"/>
      <c r="C95" s="57" t="s">
        <v>87</v>
      </c>
      <c r="D95" s="57"/>
      <c r="E95" s="57"/>
      <c r="F95" s="57"/>
      <c r="G95" s="57"/>
      <c r="H95" s="57"/>
      <c r="I95" s="57"/>
      <c r="J95" s="57"/>
      <c r="K95" s="57"/>
      <c r="L95" s="87"/>
    </row>
    <row r="96" spans="2:12" ht="14.1" customHeight="1" x14ac:dyDescent="0.15">
      <c r="B96" s="59"/>
      <c r="C96" s="57" t="s">
        <v>94</v>
      </c>
      <c r="D96" s="57"/>
      <c r="E96" s="57"/>
      <c r="F96" s="57"/>
      <c r="G96" s="57"/>
      <c r="H96" s="57"/>
      <c r="I96" s="57"/>
      <c r="J96" s="57"/>
      <c r="K96" s="57"/>
      <c r="L96" s="87"/>
    </row>
    <row r="97" spans="2:14" ht="14.1" customHeight="1" x14ac:dyDescent="0.15">
      <c r="B97" s="59"/>
      <c r="C97" s="57" t="s">
        <v>102</v>
      </c>
      <c r="D97" s="57"/>
      <c r="E97" s="57"/>
      <c r="F97" s="57"/>
      <c r="G97" s="57"/>
      <c r="H97" s="57"/>
      <c r="I97" s="57"/>
      <c r="J97" s="57"/>
      <c r="K97" s="57"/>
      <c r="L97" s="87"/>
    </row>
    <row r="98" spans="2:14" ht="14.1" customHeight="1" x14ac:dyDescent="0.15">
      <c r="B98" s="59"/>
      <c r="C98" s="57" t="s">
        <v>103</v>
      </c>
      <c r="D98" s="57"/>
      <c r="E98" s="57"/>
      <c r="F98" s="57"/>
      <c r="G98" s="57"/>
      <c r="H98" s="57"/>
      <c r="I98" s="57"/>
      <c r="J98" s="57"/>
      <c r="K98" s="57"/>
      <c r="L98" s="87"/>
    </row>
    <row r="99" spans="2:14" ht="14.1" customHeight="1" x14ac:dyDescent="0.15">
      <c r="B99" s="59"/>
      <c r="C99" s="57" t="s">
        <v>104</v>
      </c>
      <c r="D99" s="57"/>
      <c r="E99" s="57"/>
      <c r="F99" s="57"/>
      <c r="G99" s="57"/>
      <c r="H99" s="57"/>
      <c r="I99" s="57"/>
      <c r="J99" s="57"/>
      <c r="K99" s="57"/>
      <c r="L99" s="87"/>
    </row>
    <row r="100" spans="2:14" ht="18" customHeight="1" x14ac:dyDescent="0.15">
      <c r="B100" s="59"/>
      <c r="C100" s="57" t="s">
        <v>88</v>
      </c>
      <c r="D100" s="57"/>
      <c r="E100" s="57"/>
      <c r="F100" s="57"/>
      <c r="G100" s="57"/>
      <c r="H100" s="57"/>
      <c r="I100" s="57"/>
      <c r="J100" s="57"/>
      <c r="K100" s="57"/>
      <c r="L100" s="57"/>
      <c r="M100" s="97"/>
    </row>
    <row r="101" spans="2:14" x14ac:dyDescent="0.15">
      <c r="B101" s="59"/>
      <c r="C101" s="57" t="s">
        <v>95</v>
      </c>
      <c r="D101" s="57"/>
      <c r="E101" s="57"/>
      <c r="F101" s="57"/>
      <c r="G101" s="57"/>
      <c r="H101" s="57"/>
      <c r="I101" s="57"/>
      <c r="J101" s="57"/>
      <c r="K101" s="57"/>
      <c r="L101" s="57"/>
      <c r="M101" s="97"/>
    </row>
    <row r="102" spans="2:14" x14ac:dyDescent="0.15">
      <c r="B102" s="59"/>
      <c r="C102" s="57" t="s">
        <v>96</v>
      </c>
      <c r="D102" s="57"/>
      <c r="E102" s="57"/>
      <c r="F102" s="57"/>
      <c r="G102" s="57"/>
      <c r="H102" s="57"/>
      <c r="I102" s="57"/>
      <c r="J102" s="57"/>
      <c r="K102" s="57"/>
      <c r="L102" s="57"/>
      <c r="M102" s="97"/>
    </row>
    <row r="103" spans="2:14" x14ac:dyDescent="0.15">
      <c r="B103" s="59"/>
      <c r="C103" s="57" t="s">
        <v>105</v>
      </c>
      <c r="D103" s="57"/>
      <c r="E103" s="57"/>
      <c r="F103" s="57"/>
      <c r="G103" s="57"/>
      <c r="H103" s="57"/>
      <c r="I103" s="57"/>
      <c r="J103" s="57"/>
      <c r="K103" s="57"/>
      <c r="L103" s="57"/>
      <c r="M103" s="97"/>
    </row>
    <row r="104" spans="2:14" ht="14.1" customHeight="1" x14ac:dyDescent="0.15">
      <c r="B104" s="59"/>
      <c r="C104" s="57" t="s">
        <v>98</v>
      </c>
      <c r="D104" s="57"/>
      <c r="E104" s="57"/>
      <c r="F104" s="57"/>
      <c r="G104" s="57"/>
      <c r="H104" s="57"/>
      <c r="I104" s="57"/>
      <c r="J104" s="57"/>
      <c r="K104" s="57"/>
      <c r="L104" s="57"/>
      <c r="M104" s="59"/>
      <c r="N104" s="102"/>
    </row>
    <row r="105" spans="2:14" ht="14.1" customHeight="1" x14ac:dyDescent="0.15">
      <c r="B105" s="59"/>
      <c r="C105" s="57" t="s">
        <v>119</v>
      </c>
      <c r="D105" s="57"/>
      <c r="E105" s="57"/>
      <c r="F105" s="57"/>
      <c r="G105" s="57"/>
      <c r="H105" s="57"/>
      <c r="I105" s="57"/>
      <c r="J105" s="57"/>
      <c r="K105" s="57"/>
      <c r="L105" s="57"/>
      <c r="M105" s="59"/>
      <c r="N105" s="57"/>
    </row>
    <row r="106" spans="2:14" x14ac:dyDescent="0.15">
      <c r="B106" s="59"/>
      <c r="C106" s="57" t="s">
        <v>106</v>
      </c>
      <c r="D106" s="57"/>
      <c r="E106" s="57"/>
      <c r="F106" s="57"/>
      <c r="G106" s="57"/>
      <c r="H106" s="57"/>
      <c r="I106" s="57"/>
      <c r="J106" s="57"/>
      <c r="K106" s="57"/>
      <c r="L106" s="57"/>
      <c r="M106" s="97"/>
    </row>
    <row r="107" spans="2:14" x14ac:dyDescent="0.15">
      <c r="B107" s="59"/>
      <c r="C107" s="57" t="s">
        <v>69</v>
      </c>
      <c r="D107" s="57"/>
      <c r="E107" s="57"/>
      <c r="F107" s="57"/>
      <c r="G107" s="57"/>
      <c r="H107" s="57"/>
      <c r="I107" s="57"/>
      <c r="J107" s="57"/>
      <c r="K107" s="57"/>
      <c r="L107" s="57"/>
      <c r="M107" s="97"/>
    </row>
    <row r="108" spans="2:14" x14ac:dyDescent="0.15">
      <c r="B108" s="97"/>
      <c r="C108" s="57" t="s">
        <v>55</v>
      </c>
      <c r="M108" s="97"/>
    </row>
    <row r="109" spans="2:14" x14ac:dyDescent="0.15">
      <c r="B109" s="97"/>
      <c r="C109" s="57" t="s">
        <v>107</v>
      </c>
      <c r="M109" s="97"/>
      <c r="N109" s="98"/>
    </row>
    <row r="110" spans="2:14" x14ac:dyDescent="0.15">
      <c r="B110" s="97"/>
      <c r="C110" s="57" t="s">
        <v>115</v>
      </c>
      <c r="M110" s="97"/>
    </row>
    <row r="111" spans="2:14" ht="14.25" thickBot="1" x14ac:dyDescent="0.2">
      <c r="B111" s="99"/>
      <c r="C111" s="81" t="s">
        <v>108</v>
      </c>
      <c r="D111" s="100"/>
      <c r="E111" s="100"/>
      <c r="F111" s="100"/>
      <c r="G111" s="100"/>
      <c r="H111" s="100"/>
      <c r="I111" s="100"/>
      <c r="J111" s="100"/>
      <c r="K111" s="100"/>
      <c r="L111" s="101"/>
    </row>
  </sheetData>
  <mergeCells count="27">
    <mergeCell ref="G85:H85"/>
    <mergeCell ref="B86:D86"/>
    <mergeCell ref="G74:H74"/>
    <mergeCell ref="G75:H75"/>
    <mergeCell ref="B76:D76"/>
    <mergeCell ref="G76:H76"/>
    <mergeCell ref="G78:H78"/>
    <mergeCell ref="G81:H81"/>
    <mergeCell ref="G73:H73"/>
    <mergeCell ref="G10:H10"/>
    <mergeCell ref="C57:D57"/>
    <mergeCell ref="D64:G64"/>
    <mergeCell ref="D65:G65"/>
    <mergeCell ref="B66:I66"/>
    <mergeCell ref="B67:D67"/>
    <mergeCell ref="G67:H67"/>
    <mergeCell ref="G68:H68"/>
    <mergeCell ref="G69:H69"/>
    <mergeCell ref="G70:H70"/>
    <mergeCell ref="G71:H71"/>
    <mergeCell ref="G72:H72"/>
    <mergeCell ref="D9:F9"/>
    <mergeCell ref="D4:G4"/>
    <mergeCell ref="D5:G5"/>
    <mergeCell ref="D6:G6"/>
    <mergeCell ref="D7:F7"/>
    <mergeCell ref="D8:F8"/>
  </mergeCells>
  <phoneticPr fontId="23"/>
  <conditionalFormatting sqref="M11:M59">
    <cfRule type="expression" dxfId="20"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35C7-0A86-47F0-A9E3-D92562974442}">
  <sheetPr>
    <tabColor rgb="FFC00000"/>
  </sheetPr>
  <dimension ref="B1:S115"/>
  <sheetViews>
    <sheetView view="pageBreakPreview" zoomScale="75" zoomScaleNormal="75" zoomScaleSheetLayoutView="75" workbookViewId="0">
      <selection activeCell="M8" sqref="M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250</v>
      </c>
      <c r="L5" s="89" t="str">
        <f>K5</f>
        <v>2023.6.15</v>
      </c>
    </row>
    <row r="6" spans="2:19" ht="18" customHeight="1" x14ac:dyDescent="0.15">
      <c r="B6" s="4"/>
      <c r="C6" s="37"/>
      <c r="D6" s="116" t="s">
        <v>3</v>
      </c>
      <c r="E6" s="116"/>
      <c r="F6" s="116"/>
      <c r="G6" s="116"/>
      <c r="H6" s="37"/>
      <c r="I6" s="37"/>
      <c r="J6" s="5"/>
      <c r="K6" s="103">
        <v>0.41319444444444442</v>
      </c>
      <c r="L6" s="104">
        <v>0.39027777777777778</v>
      </c>
    </row>
    <row r="7" spans="2:19" ht="18" customHeight="1" x14ac:dyDescent="0.15">
      <c r="B7" s="4"/>
      <c r="C7" s="37"/>
      <c r="D7" s="116" t="s">
        <v>4</v>
      </c>
      <c r="E7" s="119"/>
      <c r="F7" s="119"/>
      <c r="G7" s="25" t="s">
        <v>5</v>
      </c>
      <c r="H7" s="37"/>
      <c r="I7" s="37"/>
      <c r="J7" s="5"/>
      <c r="K7" s="105">
        <v>2.27</v>
      </c>
      <c r="L7" s="106">
        <v>1.71</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226</v>
      </c>
      <c r="G11" s="37"/>
      <c r="H11" s="37"/>
      <c r="I11" s="37"/>
      <c r="J11" s="37"/>
      <c r="K11" s="62"/>
      <c r="L11" s="63" t="s">
        <v>120</v>
      </c>
      <c r="N11" t="s">
        <v>14</v>
      </c>
      <c r="O11" t="e">
        <f>IF(#REF!="",0,VALUE(MID(#REF!,2,LEN(#REF!)-2)))</f>
        <v>#REF!</v>
      </c>
      <c r="P11" t="e">
        <f>IF(L11="",0,VALUE(MID(L11,2,LEN(L11)-2)))</f>
        <v>#VALUE!</v>
      </c>
      <c r="Q11" t="e">
        <f>IF(#REF!="",0,VALUE(MID(#REF!,2,LEN(#REF!)-2)))</f>
        <v>#REF!</v>
      </c>
      <c r="R11">
        <f t="shared" ref="R11:S15" si="0">IF(K11="＋",0,IF(K11="(＋)",0,ABS(K11)))</f>
        <v>0</v>
      </c>
      <c r="S11">
        <f t="shared" si="0"/>
        <v>0</v>
      </c>
    </row>
    <row r="12" spans="2:19" ht="14.25" customHeight="1" x14ac:dyDescent="0.15">
      <c r="B12" s="30">
        <f t="shared" ref="B12:B43" si="1">B11+1</f>
        <v>2</v>
      </c>
      <c r="C12" s="33"/>
      <c r="D12" s="34"/>
      <c r="E12" s="37"/>
      <c r="F12" s="37" t="s">
        <v>149</v>
      </c>
      <c r="G12" s="37"/>
      <c r="H12" s="37"/>
      <c r="I12" s="37"/>
      <c r="J12" s="37"/>
      <c r="K12" s="62"/>
      <c r="L12" s="63" t="s">
        <v>193</v>
      </c>
      <c r="N12" s="60" t="s">
        <v>15</v>
      </c>
      <c r="O12">
        <f>K12</f>
        <v>0</v>
      </c>
      <c r="P12" t="str">
        <f>L12</f>
        <v>(75)</v>
      </c>
      <c r="Q12" t="e">
        <f>#REF!</f>
        <v>#REF!</v>
      </c>
      <c r="R12">
        <f t="shared" si="0"/>
        <v>0</v>
      </c>
      <c r="S12">
        <f t="shared" si="0"/>
        <v>75</v>
      </c>
    </row>
    <row r="13" spans="2:19" ht="14.25" customHeight="1" x14ac:dyDescent="0.15">
      <c r="B13" s="30">
        <f t="shared" si="1"/>
        <v>3</v>
      </c>
      <c r="C13" s="33"/>
      <c r="D13" s="34"/>
      <c r="E13" s="37"/>
      <c r="F13" s="37" t="s">
        <v>178</v>
      </c>
      <c r="G13" s="37"/>
      <c r="H13" s="37"/>
      <c r="I13" s="37"/>
      <c r="J13" s="37"/>
      <c r="K13" s="62"/>
      <c r="L13" s="63" t="s">
        <v>120</v>
      </c>
      <c r="N13" s="60" t="s">
        <v>15</v>
      </c>
      <c r="O13">
        <f>K13</f>
        <v>0</v>
      </c>
      <c r="P13" t="str">
        <f>L13</f>
        <v>(＋)</v>
      </c>
      <c r="Q13" t="e">
        <f>#REF!</f>
        <v>#REF!</v>
      </c>
      <c r="R13">
        <f t="shared" si="0"/>
        <v>0</v>
      </c>
      <c r="S13">
        <f t="shared" si="0"/>
        <v>0</v>
      </c>
    </row>
    <row r="14" spans="2:19" ht="14.25" customHeight="1" x14ac:dyDescent="0.15">
      <c r="B14" s="30">
        <f t="shared" si="1"/>
        <v>4</v>
      </c>
      <c r="C14" s="33"/>
      <c r="D14" s="34"/>
      <c r="E14" s="37"/>
      <c r="F14" s="37" t="s">
        <v>133</v>
      </c>
      <c r="G14" s="37"/>
      <c r="H14" s="37"/>
      <c r="I14" s="37"/>
      <c r="J14" s="37"/>
      <c r="K14" s="62" t="s">
        <v>120</v>
      </c>
      <c r="L14" s="63"/>
      <c r="N14" t="s">
        <v>14</v>
      </c>
      <c r="O14" t="e">
        <f>IF(K14="",0,VALUE(MID(K14,2,LEN(K14)-2)))</f>
        <v>#VALUE!</v>
      </c>
      <c r="P14">
        <f>IF(L14="",0,VALUE(MID(L14,2,LEN(L14)-2)))</f>
        <v>0</v>
      </c>
      <c r="Q14" t="e">
        <f>IF(#REF!="",0,VALUE(MID(#REF!,2,LEN(#REF!)-2)))</f>
        <v>#REF!</v>
      </c>
      <c r="R14">
        <f t="shared" si="0"/>
        <v>0</v>
      </c>
      <c r="S14">
        <f t="shared" si="0"/>
        <v>0</v>
      </c>
    </row>
    <row r="15" spans="2:19" ht="14.25" customHeight="1" x14ac:dyDescent="0.15">
      <c r="B15" s="30">
        <f t="shared" si="1"/>
        <v>5</v>
      </c>
      <c r="C15" s="33"/>
      <c r="D15" s="34"/>
      <c r="E15" s="37"/>
      <c r="F15" s="37" t="s">
        <v>92</v>
      </c>
      <c r="G15" s="37"/>
      <c r="H15" s="37"/>
      <c r="I15" s="37"/>
      <c r="J15" s="37"/>
      <c r="K15" s="62"/>
      <c r="L15" s="63" t="s">
        <v>176</v>
      </c>
      <c r="N15" t="s">
        <v>14</v>
      </c>
      <c r="O15" t="e">
        <f>IF(#REF!="",0,VALUE(MID(#REF!,2,LEN(#REF!)-2)))</f>
        <v>#REF!</v>
      </c>
      <c r="P15">
        <f>IF(L15="",0,VALUE(MID(L15,2,LEN(L15)-2)))</f>
        <v>25</v>
      </c>
      <c r="Q15" t="e">
        <f>IF(#REF!="",0,VALUE(MID(#REF!,2,LEN(#REF!)-2)))</f>
        <v>#REF!</v>
      </c>
      <c r="R15">
        <f t="shared" si="0"/>
        <v>0</v>
      </c>
      <c r="S15">
        <f t="shared" si="0"/>
        <v>25</v>
      </c>
    </row>
    <row r="16" spans="2:19" ht="14.25" customHeight="1" x14ac:dyDescent="0.15">
      <c r="B16" s="30">
        <f t="shared" si="1"/>
        <v>6</v>
      </c>
      <c r="C16" s="32" t="s">
        <v>23</v>
      </c>
      <c r="D16" s="32" t="s">
        <v>24</v>
      </c>
      <c r="E16" s="37"/>
      <c r="F16" s="37" t="s">
        <v>91</v>
      </c>
      <c r="G16" s="37"/>
      <c r="H16" s="37"/>
      <c r="I16" s="37"/>
      <c r="J16" s="37"/>
      <c r="K16" s="64">
        <v>2875</v>
      </c>
      <c r="L16" s="65">
        <v>1200</v>
      </c>
      <c r="S16">
        <f>COUNTA(L11:L15)</f>
        <v>4</v>
      </c>
    </row>
    <row r="17" spans="2:12" ht="14.25" customHeight="1" x14ac:dyDescent="0.15">
      <c r="B17" s="30">
        <f t="shared" si="1"/>
        <v>7</v>
      </c>
      <c r="C17" s="32" t="s">
        <v>25</v>
      </c>
      <c r="D17" s="32" t="s">
        <v>26</v>
      </c>
      <c r="E17" s="37"/>
      <c r="F17" s="37" t="s">
        <v>124</v>
      </c>
      <c r="G17" s="37"/>
      <c r="H17" s="37"/>
      <c r="I17" s="37"/>
      <c r="J17" s="37"/>
      <c r="K17" s="64">
        <v>25</v>
      </c>
      <c r="L17" s="65"/>
    </row>
    <row r="18" spans="2:12" ht="14.25" customHeight="1" x14ac:dyDescent="0.15">
      <c r="B18" s="30">
        <f t="shared" si="1"/>
        <v>8</v>
      </c>
      <c r="C18" s="34"/>
      <c r="D18" s="34"/>
      <c r="E18" s="37"/>
      <c r="F18" s="37" t="s">
        <v>112</v>
      </c>
      <c r="G18" s="37"/>
      <c r="H18" s="37"/>
      <c r="I18" s="37"/>
      <c r="J18" s="37"/>
      <c r="K18" s="64">
        <v>150</v>
      </c>
      <c r="L18" s="65">
        <v>200</v>
      </c>
    </row>
    <row r="19" spans="2:12" ht="14.25" customHeight="1" x14ac:dyDescent="0.15">
      <c r="B19" s="30">
        <f t="shared" si="1"/>
        <v>9</v>
      </c>
      <c r="C19" s="32" t="s">
        <v>63</v>
      </c>
      <c r="D19" s="32" t="s">
        <v>16</v>
      </c>
      <c r="E19" s="37"/>
      <c r="F19" s="37" t="s">
        <v>117</v>
      </c>
      <c r="G19" s="37"/>
      <c r="H19" s="37"/>
      <c r="I19" s="37"/>
      <c r="J19" s="37"/>
      <c r="K19" s="64"/>
      <c r="L19" s="65">
        <v>25</v>
      </c>
    </row>
    <row r="20" spans="2:12" ht="14.25" customHeight="1" x14ac:dyDescent="0.15">
      <c r="B20" s="30">
        <f t="shared" si="1"/>
        <v>10</v>
      </c>
      <c r="C20" s="34"/>
      <c r="D20" s="32" t="s">
        <v>136</v>
      </c>
      <c r="E20" s="37"/>
      <c r="F20" s="37" t="s">
        <v>137</v>
      </c>
      <c r="G20" s="37"/>
      <c r="H20" s="37"/>
      <c r="I20" s="37"/>
      <c r="J20" s="37"/>
      <c r="K20" s="64">
        <v>25</v>
      </c>
      <c r="L20" s="65"/>
    </row>
    <row r="21" spans="2:12" ht="14.25" customHeight="1" x14ac:dyDescent="0.15">
      <c r="B21" s="30">
        <f t="shared" si="1"/>
        <v>11</v>
      </c>
      <c r="C21" s="34"/>
      <c r="D21" s="39" t="s">
        <v>181</v>
      </c>
      <c r="E21" s="37"/>
      <c r="F21" s="37" t="s">
        <v>182</v>
      </c>
      <c r="G21" s="37"/>
      <c r="H21" s="37"/>
      <c r="I21" s="37"/>
      <c r="J21" s="37"/>
      <c r="K21" s="64">
        <v>4</v>
      </c>
      <c r="L21" s="65">
        <v>12</v>
      </c>
    </row>
    <row r="22" spans="2:12" ht="14.25" customHeight="1" x14ac:dyDescent="0.15">
      <c r="B22" s="30">
        <f t="shared" si="1"/>
        <v>12</v>
      </c>
      <c r="C22" s="34"/>
      <c r="D22" s="32" t="s">
        <v>17</v>
      </c>
      <c r="E22" s="37"/>
      <c r="F22" s="37" t="s">
        <v>82</v>
      </c>
      <c r="G22" s="37"/>
      <c r="H22" s="37"/>
      <c r="I22" s="37"/>
      <c r="J22" s="37"/>
      <c r="K22" s="64">
        <v>50</v>
      </c>
      <c r="L22" s="65">
        <v>100</v>
      </c>
    </row>
    <row r="23" spans="2:12" ht="14.25" customHeight="1" x14ac:dyDescent="0.15">
      <c r="B23" s="30">
        <f t="shared" si="1"/>
        <v>13</v>
      </c>
      <c r="C23" s="34"/>
      <c r="D23" s="34"/>
      <c r="E23" s="37"/>
      <c r="F23" s="37" t="s">
        <v>138</v>
      </c>
      <c r="G23" s="37"/>
      <c r="H23" s="37"/>
      <c r="I23" s="37"/>
      <c r="J23" s="37"/>
      <c r="K23" s="64"/>
      <c r="L23" s="65" t="s">
        <v>121</v>
      </c>
    </row>
    <row r="24" spans="2:12" ht="14.25" customHeight="1" x14ac:dyDescent="0.15">
      <c r="B24" s="30">
        <f t="shared" si="1"/>
        <v>14</v>
      </c>
      <c r="C24" s="34"/>
      <c r="D24" s="34"/>
      <c r="E24" s="37"/>
      <c r="F24" s="37" t="s">
        <v>241</v>
      </c>
      <c r="G24" s="37"/>
      <c r="H24" s="37"/>
      <c r="I24" s="37"/>
      <c r="J24" s="37"/>
      <c r="K24" s="64" t="s">
        <v>121</v>
      </c>
      <c r="L24" s="65"/>
    </row>
    <row r="25" spans="2:12" ht="14.25" customHeight="1" x14ac:dyDescent="0.15">
      <c r="B25" s="30">
        <f t="shared" si="1"/>
        <v>15</v>
      </c>
      <c r="C25" s="34"/>
      <c r="D25" s="34"/>
      <c r="E25" s="37"/>
      <c r="F25" s="37" t="s">
        <v>125</v>
      </c>
      <c r="G25" s="37"/>
      <c r="H25" s="37"/>
      <c r="I25" s="37"/>
      <c r="J25" s="37"/>
      <c r="K25" s="64">
        <v>75</v>
      </c>
      <c r="L25" s="65">
        <v>25</v>
      </c>
    </row>
    <row r="26" spans="2:12" ht="14.25" customHeight="1" x14ac:dyDescent="0.15">
      <c r="B26" s="30">
        <f t="shared" si="1"/>
        <v>16</v>
      </c>
      <c r="C26" s="34"/>
      <c r="D26" s="34"/>
      <c r="E26" s="37"/>
      <c r="F26" s="37" t="s">
        <v>19</v>
      </c>
      <c r="G26" s="37"/>
      <c r="H26" s="37"/>
      <c r="I26" s="37"/>
      <c r="J26" s="37"/>
      <c r="K26" s="64">
        <v>25</v>
      </c>
      <c r="L26" s="65">
        <v>50</v>
      </c>
    </row>
    <row r="27" spans="2:12" ht="14.25" customHeight="1" x14ac:dyDescent="0.15">
      <c r="B27" s="30">
        <f t="shared" si="1"/>
        <v>17</v>
      </c>
      <c r="C27" s="34"/>
      <c r="D27" s="34"/>
      <c r="E27" s="37"/>
      <c r="F27" s="37" t="s">
        <v>83</v>
      </c>
      <c r="G27" s="37"/>
      <c r="H27" s="37"/>
      <c r="I27" s="37"/>
      <c r="J27" s="37"/>
      <c r="K27" s="64" t="s">
        <v>121</v>
      </c>
      <c r="L27" s="65">
        <v>400</v>
      </c>
    </row>
    <row r="28" spans="2:12" ht="14.25" customHeight="1" x14ac:dyDescent="0.15">
      <c r="B28" s="30">
        <f t="shared" si="1"/>
        <v>18</v>
      </c>
      <c r="C28" s="34"/>
      <c r="D28" s="34"/>
      <c r="E28" s="37"/>
      <c r="F28" s="37" t="s">
        <v>89</v>
      </c>
      <c r="G28" s="37"/>
      <c r="H28" s="37"/>
      <c r="I28" s="37"/>
      <c r="J28" s="37"/>
      <c r="K28" s="64" t="s">
        <v>121</v>
      </c>
      <c r="L28" s="65">
        <v>200</v>
      </c>
    </row>
    <row r="29" spans="2:12" ht="14.25" customHeight="1" x14ac:dyDescent="0.15">
      <c r="B29" s="30">
        <f t="shared" si="1"/>
        <v>19</v>
      </c>
      <c r="C29" s="34"/>
      <c r="D29" s="34"/>
      <c r="E29" s="37"/>
      <c r="F29" s="37" t="s">
        <v>64</v>
      </c>
      <c r="G29" s="37"/>
      <c r="H29" s="37"/>
      <c r="I29" s="37"/>
      <c r="J29" s="37"/>
      <c r="K29" s="64">
        <v>20125</v>
      </c>
      <c r="L29" s="65">
        <v>3650</v>
      </c>
    </row>
    <row r="30" spans="2:12" ht="14.25" customHeight="1" x14ac:dyDescent="0.15">
      <c r="B30" s="30">
        <f t="shared" si="1"/>
        <v>20</v>
      </c>
      <c r="C30" s="34"/>
      <c r="D30" s="34"/>
      <c r="E30" s="37"/>
      <c r="F30" s="37" t="s">
        <v>167</v>
      </c>
      <c r="G30" s="37"/>
      <c r="H30" s="37"/>
      <c r="I30" s="37"/>
      <c r="J30" s="37"/>
      <c r="K30" s="64"/>
      <c r="L30" s="65" t="s">
        <v>121</v>
      </c>
    </row>
    <row r="31" spans="2:12" ht="14.25" customHeight="1" x14ac:dyDescent="0.15">
      <c r="B31" s="30">
        <f t="shared" si="1"/>
        <v>21</v>
      </c>
      <c r="C31" s="34"/>
      <c r="D31" s="34"/>
      <c r="E31" s="37"/>
      <c r="F31" s="37" t="s">
        <v>20</v>
      </c>
      <c r="G31" s="37"/>
      <c r="H31" s="37"/>
      <c r="I31" s="37"/>
      <c r="J31" s="37"/>
      <c r="K31" s="64">
        <v>2125</v>
      </c>
      <c r="L31" s="65">
        <v>1900</v>
      </c>
    </row>
    <row r="32" spans="2:12" ht="14.25" customHeight="1" x14ac:dyDescent="0.15">
      <c r="B32" s="30">
        <f t="shared" si="1"/>
        <v>22</v>
      </c>
      <c r="C32" s="34"/>
      <c r="D32" s="34"/>
      <c r="E32" s="37"/>
      <c r="F32" s="37" t="s">
        <v>21</v>
      </c>
      <c r="G32" s="37"/>
      <c r="H32" s="37"/>
      <c r="I32" s="37"/>
      <c r="J32" s="37"/>
      <c r="K32" s="64">
        <v>1350</v>
      </c>
      <c r="L32" s="65">
        <v>1875</v>
      </c>
    </row>
    <row r="33" spans="2:12" ht="14.25" customHeight="1" x14ac:dyDescent="0.15">
      <c r="B33" s="30">
        <f t="shared" si="1"/>
        <v>23</v>
      </c>
      <c r="C33" s="34"/>
      <c r="D33" s="34"/>
      <c r="E33" s="37"/>
      <c r="F33" s="37" t="s">
        <v>22</v>
      </c>
      <c r="G33" s="37"/>
      <c r="H33" s="37"/>
      <c r="I33" s="37"/>
      <c r="J33" s="37"/>
      <c r="K33" s="64" t="s">
        <v>121</v>
      </c>
      <c r="L33" s="65"/>
    </row>
    <row r="34" spans="2:12" ht="14.25" customHeight="1" x14ac:dyDescent="0.15">
      <c r="B34" s="30">
        <f t="shared" si="1"/>
        <v>24</v>
      </c>
      <c r="C34" s="32" t="s">
        <v>68</v>
      </c>
      <c r="D34" s="32" t="s">
        <v>65</v>
      </c>
      <c r="E34" s="37"/>
      <c r="F34" s="37" t="s">
        <v>126</v>
      </c>
      <c r="G34" s="37"/>
      <c r="H34" s="37"/>
      <c r="I34" s="37"/>
      <c r="J34" s="37"/>
      <c r="K34" s="64">
        <v>25</v>
      </c>
      <c r="L34" s="65"/>
    </row>
    <row r="35" spans="2:12" ht="14.25" customHeight="1" x14ac:dyDescent="0.15">
      <c r="B35" s="30">
        <f t="shared" si="1"/>
        <v>25</v>
      </c>
      <c r="C35" s="34"/>
      <c r="D35" s="34"/>
      <c r="E35" s="37"/>
      <c r="F35" s="37" t="s">
        <v>168</v>
      </c>
      <c r="G35" s="37"/>
      <c r="H35" s="37"/>
      <c r="I35" s="37"/>
      <c r="J35" s="37"/>
      <c r="K35" s="64"/>
      <c r="L35" s="65">
        <v>25</v>
      </c>
    </row>
    <row r="36" spans="2:12" ht="14.25" customHeight="1" x14ac:dyDescent="0.15">
      <c r="B36" s="30">
        <f t="shared" si="1"/>
        <v>26</v>
      </c>
      <c r="C36" s="32" t="s">
        <v>66</v>
      </c>
      <c r="D36" s="32" t="s">
        <v>27</v>
      </c>
      <c r="E36" s="37"/>
      <c r="F36" s="37" t="s">
        <v>114</v>
      </c>
      <c r="G36" s="37"/>
      <c r="H36" s="37"/>
      <c r="I36" s="37"/>
      <c r="J36" s="37"/>
      <c r="K36" s="64">
        <v>50</v>
      </c>
      <c r="L36" s="65">
        <v>75</v>
      </c>
    </row>
    <row r="37" spans="2:12" ht="14.25" customHeight="1" x14ac:dyDescent="0.15">
      <c r="B37" s="30">
        <f t="shared" si="1"/>
        <v>27</v>
      </c>
      <c r="C37" s="34"/>
      <c r="D37" s="34"/>
      <c r="E37" s="37"/>
      <c r="F37" s="37" t="s">
        <v>140</v>
      </c>
      <c r="G37" s="37"/>
      <c r="H37" s="37"/>
      <c r="I37" s="37"/>
      <c r="J37" s="37"/>
      <c r="K37" s="64"/>
      <c r="L37" s="65">
        <v>400</v>
      </c>
    </row>
    <row r="38" spans="2:12" ht="14.25" customHeight="1" x14ac:dyDescent="0.15">
      <c r="B38" s="30">
        <f t="shared" si="1"/>
        <v>28</v>
      </c>
      <c r="C38" s="34"/>
      <c r="D38" s="34"/>
      <c r="E38" s="37"/>
      <c r="F38" s="37" t="s">
        <v>220</v>
      </c>
      <c r="G38" s="37"/>
      <c r="H38" s="37"/>
      <c r="I38" s="37"/>
      <c r="J38" s="37"/>
      <c r="K38" s="64"/>
      <c r="L38" s="65" t="s">
        <v>121</v>
      </c>
    </row>
    <row r="39" spans="2:12" ht="14.25" customHeight="1" x14ac:dyDescent="0.15">
      <c r="B39" s="30">
        <f t="shared" si="1"/>
        <v>29</v>
      </c>
      <c r="C39" s="34"/>
      <c r="D39" s="34"/>
      <c r="E39" s="37"/>
      <c r="F39" s="37" t="s">
        <v>187</v>
      </c>
      <c r="G39" s="37"/>
      <c r="H39" s="37"/>
      <c r="I39" s="37"/>
      <c r="J39" s="37"/>
      <c r="K39" s="64"/>
      <c r="L39" s="65" t="s">
        <v>121</v>
      </c>
    </row>
    <row r="40" spans="2:12" ht="14.25" customHeight="1" x14ac:dyDescent="0.15">
      <c r="B40" s="30">
        <f t="shared" si="1"/>
        <v>30</v>
      </c>
      <c r="C40" s="34"/>
      <c r="D40" s="34"/>
      <c r="E40" s="37"/>
      <c r="F40" s="37" t="s">
        <v>156</v>
      </c>
      <c r="G40" s="37"/>
      <c r="H40" s="37"/>
      <c r="I40" s="37"/>
      <c r="J40" s="37"/>
      <c r="K40" s="64"/>
      <c r="L40" s="65">
        <v>100</v>
      </c>
    </row>
    <row r="41" spans="2:12" ht="14.25" customHeight="1" x14ac:dyDescent="0.15">
      <c r="B41" s="30">
        <f t="shared" si="1"/>
        <v>31</v>
      </c>
      <c r="C41" s="34"/>
      <c r="D41" s="34"/>
      <c r="E41" s="37"/>
      <c r="F41" s="37" t="s">
        <v>109</v>
      </c>
      <c r="G41" s="37"/>
      <c r="H41" s="37"/>
      <c r="I41" s="37"/>
      <c r="J41" s="37"/>
      <c r="K41" s="64">
        <v>200</v>
      </c>
      <c r="L41" s="65">
        <v>400</v>
      </c>
    </row>
    <row r="42" spans="2:12" ht="14.25" customHeight="1" x14ac:dyDescent="0.15">
      <c r="B42" s="30">
        <f t="shared" si="1"/>
        <v>32</v>
      </c>
      <c r="C42" s="34"/>
      <c r="D42" s="34"/>
      <c r="E42" s="37"/>
      <c r="F42" s="37" t="s">
        <v>157</v>
      </c>
      <c r="G42" s="37"/>
      <c r="H42" s="37"/>
      <c r="I42" s="37"/>
      <c r="J42" s="37"/>
      <c r="K42" s="64" t="s">
        <v>121</v>
      </c>
      <c r="L42" s="65"/>
    </row>
    <row r="43" spans="2:12" ht="14.25" customHeight="1" x14ac:dyDescent="0.15">
      <c r="B43" s="30">
        <f t="shared" si="1"/>
        <v>33</v>
      </c>
      <c r="C43" s="34"/>
      <c r="D43" s="34"/>
      <c r="E43" s="37"/>
      <c r="F43" s="37" t="s">
        <v>90</v>
      </c>
      <c r="G43" s="37"/>
      <c r="H43" s="37"/>
      <c r="I43" s="37"/>
      <c r="J43" s="37"/>
      <c r="K43" s="64">
        <v>50</v>
      </c>
      <c r="L43" s="65">
        <v>400</v>
      </c>
    </row>
    <row r="44" spans="2:12" ht="14.25" customHeight="1" x14ac:dyDescent="0.15">
      <c r="B44" s="30">
        <f t="shared" ref="B44:B63" si="2">B43+1</f>
        <v>34</v>
      </c>
      <c r="C44" s="34"/>
      <c r="D44" s="34"/>
      <c r="E44" s="37"/>
      <c r="F44" s="37" t="s">
        <v>29</v>
      </c>
      <c r="G44" s="37"/>
      <c r="H44" s="37"/>
      <c r="I44" s="37"/>
      <c r="J44" s="37"/>
      <c r="K44" s="64" t="s">
        <v>121</v>
      </c>
      <c r="L44" s="65">
        <v>25</v>
      </c>
    </row>
    <row r="45" spans="2:12" ht="14.25" customHeight="1" x14ac:dyDescent="0.15">
      <c r="B45" s="30">
        <f t="shared" si="2"/>
        <v>35</v>
      </c>
      <c r="C45" s="34"/>
      <c r="D45" s="34"/>
      <c r="E45" s="37"/>
      <c r="F45" s="37" t="s">
        <v>160</v>
      </c>
      <c r="G45" s="37"/>
      <c r="H45" s="37"/>
      <c r="I45" s="37"/>
      <c r="J45" s="37"/>
      <c r="K45" s="64"/>
      <c r="L45" s="65">
        <v>16</v>
      </c>
    </row>
    <row r="46" spans="2:12" ht="14.25" customHeight="1" x14ac:dyDescent="0.15">
      <c r="B46" s="30">
        <f t="shared" si="2"/>
        <v>36</v>
      </c>
      <c r="C46" s="34"/>
      <c r="D46" s="34"/>
      <c r="E46" s="37"/>
      <c r="F46" s="37" t="s">
        <v>196</v>
      </c>
      <c r="G46" s="37"/>
      <c r="H46" s="37"/>
      <c r="I46" s="37"/>
      <c r="J46" s="37"/>
      <c r="K46" s="64" t="s">
        <v>121</v>
      </c>
      <c r="L46" s="65"/>
    </row>
    <row r="47" spans="2:12" ht="14.25" customHeight="1" x14ac:dyDescent="0.15">
      <c r="B47" s="30">
        <f t="shared" si="2"/>
        <v>37</v>
      </c>
      <c r="C47" s="34"/>
      <c r="D47" s="34"/>
      <c r="E47" s="37"/>
      <c r="F47" s="37" t="s">
        <v>70</v>
      </c>
      <c r="G47" s="37"/>
      <c r="H47" s="37"/>
      <c r="I47" s="37"/>
      <c r="J47" s="37"/>
      <c r="K47" s="64" t="s">
        <v>121</v>
      </c>
      <c r="L47" s="65" t="s">
        <v>121</v>
      </c>
    </row>
    <row r="48" spans="2:12" ht="14.25" customHeight="1" x14ac:dyDescent="0.15">
      <c r="B48" s="30">
        <f t="shared" si="2"/>
        <v>38</v>
      </c>
      <c r="C48" s="34"/>
      <c r="D48" s="34"/>
      <c r="E48" s="37"/>
      <c r="F48" s="37" t="s">
        <v>110</v>
      </c>
      <c r="G48" s="37"/>
      <c r="H48" s="37"/>
      <c r="I48" s="37"/>
      <c r="J48" s="37"/>
      <c r="K48" s="64">
        <v>50</v>
      </c>
      <c r="L48" s="65">
        <v>50</v>
      </c>
    </row>
    <row r="49" spans="2:19" ht="14.25" customHeight="1" x14ac:dyDescent="0.15">
      <c r="B49" s="30">
        <f t="shared" si="2"/>
        <v>39</v>
      </c>
      <c r="C49" s="34"/>
      <c r="D49" s="34"/>
      <c r="E49" s="37"/>
      <c r="F49" s="37" t="s">
        <v>111</v>
      </c>
      <c r="G49" s="37"/>
      <c r="H49" s="37"/>
      <c r="I49" s="37"/>
      <c r="J49" s="37"/>
      <c r="K49" s="64"/>
      <c r="L49" s="65">
        <v>25</v>
      </c>
    </row>
    <row r="50" spans="2:19" ht="14.25" customHeight="1" x14ac:dyDescent="0.15">
      <c r="B50" s="30">
        <f t="shared" si="2"/>
        <v>40</v>
      </c>
      <c r="C50" s="34"/>
      <c r="D50" s="34"/>
      <c r="E50" s="37"/>
      <c r="F50" s="37" t="s">
        <v>116</v>
      </c>
      <c r="G50" s="37"/>
      <c r="H50" s="37"/>
      <c r="I50" s="37"/>
      <c r="J50" s="37"/>
      <c r="K50" s="64"/>
      <c r="L50" s="65" t="s">
        <v>121</v>
      </c>
    </row>
    <row r="51" spans="2:19" ht="14.25" customHeight="1" x14ac:dyDescent="0.15">
      <c r="B51" s="30">
        <f t="shared" si="2"/>
        <v>41</v>
      </c>
      <c r="C51" s="34"/>
      <c r="D51" s="34"/>
      <c r="E51" s="37"/>
      <c r="F51" s="37" t="s">
        <v>190</v>
      </c>
      <c r="G51" s="37"/>
      <c r="H51" s="37"/>
      <c r="I51" s="37"/>
      <c r="J51" s="37"/>
      <c r="K51" s="64"/>
      <c r="L51" s="65" t="s">
        <v>121</v>
      </c>
    </row>
    <row r="52" spans="2:19" ht="14.25" customHeight="1" x14ac:dyDescent="0.15">
      <c r="B52" s="30">
        <f t="shared" si="2"/>
        <v>42</v>
      </c>
      <c r="C52" s="34"/>
      <c r="D52" s="34"/>
      <c r="E52" s="37"/>
      <c r="F52" s="37" t="s">
        <v>31</v>
      </c>
      <c r="G52" s="37"/>
      <c r="H52" s="37"/>
      <c r="I52" s="37"/>
      <c r="J52" s="37"/>
      <c r="K52" s="64">
        <v>100</v>
      </c>
      <c r="L52" s="65">
        <v>1100</v>
      </c>
    </row>
    <row r="53" spans="2:19" ht="14.25" customHeight="1" x14ac:dyDescent="0.15">
      <c r="B53" s="30">
        <f t="shared" si="2"/>
        <v>43</v>
      </c>
      <c r="C53" s="32" t="s">
        <v>143</v>
      </c>
      <c r="D53" s="32" t="s">
        <v>144</v>
      </c>
      <c r="E53" s="37"/>
      <c r="F53" s="37" t="s">
        <v>216</v>
      </c>
      <c r="G53" s="37"/>
      <c r="H53" s="37"/>
      <c r="I53" s="37"/>
      <c r="J53" s="37"/>
      <c r="K53" s="64" t="s">
        <v>121</v>
      </c>
      <c r="L53" s="65"/>
    </row>
    <row r="54" spans="2:19" ht="14.25" customHeight="1" x14ac:dyDescent="0.15">
      <c r="B54" s="30">
        <f t="shared" si="2"/>
        <v>44</v>
      </c>
      <c r="C54" s="34"/>
      <c r="D54" s="34"/>
      <c r="E54" s="37"/>
      <c r="F54" s="37" t="s">
        <v>164</v>
      </c>
      <c r="G54" s="37"/>
      <c r="H54" s="37"/>
      <c r="I54" s="37"/>
      <c r="J54" s="37"/>
      <c r="K54" s="64">
        <v>2</v>
      </c>
      <c r="L54" s="65"/>
    </row>
    <row r="55" spans="2:19" ht="14.25" customHeight="1" x14ac:dyDescent="0.15">
      <c r="B55" s="30">
        <f t="shared" si="2"/>
        <v>45</v>
      </c>
      <c r="C55" s="32" t="s">
        <v>32</v>
      </c>
      <c r="D55" s="32" t="s">
        <v>85</v>
      </c>
      <c r="E55" s="37"/>
      <c r="F55" s="37" t="s">
        <v>84</v>
      </c>
      <c r="G55" s="37"/>
      <c r="H55" s="37"/>
      <c r="I55" s="37"/>
      <c r="J55" s="37"/>
      <c r="K55" s="64"/>
      <c r="L55" s="65" t="s">
        <v>121</v>
      </c>
    </row>
    <row r="56" spans="2:19" ht="14.25" customHeight="1" x14ac:dyDescent="0.15">
      <c r="B56" s="30">
        <f t="shared" si="2"/>
        <v>46</v>
      </c>
      <c r="C56" s="34"/>
      <c r="D56" s="32" t="s">
        <v>33</v>
      </c>
      <c r="E56" s="37"/>
      <c r="F56" s="37" t="s">
        <v>128</v>
      </c>
      <c r="G56" s="37"/>
      <c r="H56" s="37"/>
      <c r="I56" s="37"/>
      <c r="J56" s="37"/>
      <c r="K56" s="64" t="s">
        <v>121</v>
      </c>
      <c r="L56" s="65"/>
    </row>
    <row r="57" spans="2:19" ht="14.25" customHeight="1" x14ac:dyDescent="0.15">
      <c r="B57" s="30">
        <f t="shared" si="2"/>
        <v>47</v>
      </c>
      <c r="C57" s="34"/>
      <c r="D57" s="35"/>
      <c r="E57" s="37"/>
      <c r="F57" s="37" t="s">
        <v>34</v>
      </c>
      <c r="G57" s="37"/>
      <c r="H57" s="37"/>
      <c r="I57" s="37"/>
      <c r="J57" s="37"/>
      <c r="K57" s="64">
        <v>25</v>
      </c>
      <c r="L57" s="65">
        <v>25</v>
      </c>
    </row>
    <row r="58" spans="2:19" ht="14.25" customHeight="1" x14ac:dyDescent="0.15">
      <c r="B58" s="30">
        <f t="shared" si="2"/>
        <v>48</v>
      </c>
      <c r="C58" s="35"/>
      <c r="D58" s="39" t="s">
        <v>35</v>
      </c>
      <c r="E58" s="37"/>
      <c r="F58" s="37" t="s">
        <v>36</v>
      </c>
      <c r="G58" s="37"/>
      <c r="H58" s="37"/>
      <c r="I58" s="37"/>
      <c r="J58" s="37"/>
      <c r="K58" s="64">
        <v>275</v>
      </c>
      <c r="L58" s="65">
        <v>25</v>
      </c>
    </row>
    <row r="59" spans="2:19" ht="14.25" customHeight="1" x14ac:dyDescent="0.15">
      <c r="B59" s="30">
        <f t="shared" si="2"/>
        <v>49</v>
      </c>
      <c r="C59" s="32" t="s">
        <v>0</v>
      </c>
      <c r="D59" s="32" t="s">
        <v>224</v>
      </c>
      <c r="E59" s="37"/>
      <c r="F59" s="37" t="s">
        <v>225</v>
      </c>
      <c r="G59" s="37"/>
      <c r="H59" s="37"/>
      <c r="I59" s="37"/>
      <c r="J59" s="37"/>
      <c r="K59" s="64">
        <v>50</v>
      </c>
      <c r="L59" s="65"/>
    </row>
    <row r="60" spans="2:19" ht="14.25" customHeight="1" x14ac:dyDescent="0.15">
      <c r="B60" s="30">
        <f t="shared" si="2"/>
        <v>50</v>
      </c>
      <c r="C60" s="34"/>
      <c r="D60" s="39" t="s">
        <v>37</v>
      </c>
      <c r="E60" s="37"/>
      <c r="F60" s="37" t="s">
        <v>118</v>
      </c>
      <c r="G60" s="37"/>
      <c r="H60" s="37"/>
      <c r="I60" s="37"/>
      <c r="J60" s="37"/>
      <c r="K60" s="64">
        <v>25</v>
      </c>
      <c r="L60" s="65"/>
      <c r="R60">
        <f>COUNTA(K53:K60)</f>
        <v>7</v>
      </c>
      <c r="S60">
        <f>COUNTA(L53:L60)</f>
        <v>3</v>
      </c>
    </row>
    <row r="61" spans="2:19" ht="14.25" customHeight="1" x14ac:dyDescent="0.15">
      <c r="B61" s="30">
        <f t="shared" si="2"/>
        <v>51</v>
      </c>
      <c r="C61" s="121" t="s">
        <v>38</v>
      </c>
      <c r="D61" s="122"/>
      <c r="E61" s="37"/>
      <c r="F61" s="37" t="s">
        <v>39</v>
      </c>
      <c r="G61" s="37"/>
      <c r="H61" s="37"/>
      <c r="I61" s="37"/>
      <c r="J61" s="37"/>
      <c r="K61" s="64">
        <v>175</v>
      </c>
      <c r="L61" s="65">
        <v>175</v>
      </c>
    </row>
    <row r="62" spans="2:19" ht="14.25" customHeight="1" x14ac:dyDescent="0.15">
      <c r="B62" s="30">
        <f t="shared" si="2"/>
        <v>52</v>
      </c>
      <c r="C62" s="33"/>
      <c r="D62" s="36"/>
      <c r="E62" s="37"/>
      <c r="F62" s="37" t="s">
        <v>40</v>
      </c>
      <c r="G62" s="37"/>
      <c r="H62" s="37"/>
      <c r="I62" s="37"/>
      <c r="J62" s="37"/>
      <c r="K62" s="64">
        <v>100</v>
      </c>
      <c r="L62" s="65">
        <v>75</v>
      </c>
    </row>
    <row r="63" spans="2:19" ht="14.25" customHeight="1" thickBot="1" x14ac:dyDescent="0.2">
      <c r="B63" s="30">
        <f t="shared" si="2"/>
        <v>53</v>
      </c>
      <c r="C63" s="33"/>
      <c r="D63" s="36"/>
      <c r="E63" s="37"/>
      <c r="F63" s="37" t="s">
        <v>74</v>
      </c>
      <c r="G63" s="37"/>
      <c r="H63" s="37"/>
      <c r="I63" s="37"/>
      <c r="J63" s="37"/>
      <c r="K63" s="64">
        <v>275</v>
      </c>
      <c r="L63" s="69">
        <v>150</v>
      </c>
    </row>
    <row r="64" spans="2:19" ht="13.9" customHeight="1" x14ac:dyDescent="0.15">
      <c r="B64" s="66"/>
      <c r="C64" s="67"/>
      <c r="D64" s="67"/>
      <c r="E64" s="68"/>
      <c r="F64" s="68"/>
      <c r="G64" s="68"/>
      <c r="H64" s="68"/>
      <c r="I64" s="68"/>
      <c r="J64" s="68"/>
      <c r="K64" s="68"/>
      <c r="L64" s="68"/>
    </row>
    <row r="65" spans="2:19" ht="18" customHeight="1" x14ac:dyDescent="0.15">
      <c r="R65">
        <f>COUNTA(K11:K63)</f>
        <v>36</v>
      </c>
      <c r="S65">
        <f>COUNTA(L11:L63)</f>
        <v>40</v>
      </c>
    </row>
    <row r="66" spans="2:19" ht="18" customHeight="1" x14ac:dyDescent="0.15">
      <c r="B66" s="18"/>
      <c r="R66">
        <f>SUM(R11:R15,K16:K63)</f>
        <v>28231</v>
      </c>
      <c r="S66">
        <f>SUM(S11:S15,L16:L63)</f>
        <v>12803</v>
      </c>
    </row>
    <row r="67" spans="2:19" ht="9" customHeight="1" thickBot="1" x14ac:dyDescent="0.2"/>
    <row r="68" spans="2:19" ht="18" customHeight="1" x14ac:dyDescent="0.15">
      <c r="B68" s="1"/>
      <c r="C68" s="2"/>
      <c r="D68" s="118" t="s">
        <v>1</v>
      </c>
      <c r="E68" s="118"/>
      <c r="F68" s="118"/>
      <c r="G68" s="118"/>
      <c r="H68" s="2"/>
      <c r="I68" s="2"/>
      <c r="J68" s="3"/>
      <c r="K68" s="71" t="s">
        <v>57</v>
      </c>
      <c r="L68" s="88" t="s">
        <v>58</v>
      </c>
    </row>
    <row r="69" spans="2:19" ht="18" customHeight="1" thickBot="1" x14ac:dyDescent="0.2">
      <c r="B69" s="6"/>
      <c r="C69" s="7"/>
      <c r="D69" s="117" t="s">
        <v>2</v>
      </c>
      <c r="E69" s="117"/>
      <c r="F69" s="117"/>
      <c r="G69" s="117"/>
      <c r="H69" s="7"/>
      <c r="I69" s="7"/>
      <c r="J69" s="8"/>
      <c r="K69" s="75" t="str">
        <f>K5</f>
        <v>2023.6.15</v>
      </c>
      <c r="L69" s="92" t="str">
        <f>K69</f>
        <v>2023.6.15</v>
      </c>
    </row>
    <row r="70" spans="2:19" ht="19.899999999999999" customHeight="1" thickTop="1" x14ac:dyDescent="0.15">
      <c r="B70" s="123" t="s">
        <v>79</v>
      </c>
      <c r="C70" s="124"/>
      <c r="D70" s="124"/>
      <c r="E70" s="124"/>
      <c r="F70" s="124"/>
      <c r="G70" s="124"/>
      <c r="H70" s="124"/>
      <c r="I70" s="124"/>
      <c r="J70" s="29"/>
      <c r="K70" s="76">
        <f>SUM(K71:K79)</f>
        <v>28231</v>
      </c>
      <c r="L70" s="93">
        <f>SUM(L71:L79)</f>
        <v>12803</v>
      </c>
    </row>
    <row r="71" spans="2:19" ht="13.9" customHeight="1" x14ac:dyDescent="0.15">
      <c r="B71" s="125" t="s">
        <v>42</v>
      </c>
      <c r="C71" s="126"/>
      <c r="D71" s="127"/>
      <c r="E71" s="41"/>
      <c r="F71" s="15"/>
      <c r="G71" s="116" t="s">
        <v>13</v>
      </c>
      <c r="H71" s="116"/>
      <c r="I71" s="15"/>
      <c r="J71" s="16"/>
      <c r="K71" s="38">
        <f>SUM(R$11:R$15)</f>
        <v>0</v>
      </c>
      <c r="L71" s="94">
        <f>SUM(S$11:S$15)</f>
        <v>100</v>
      </c>
    </row>
    <row r="72" spans="2:19" ht="13.9" customHeight="1" x14ac:dyDescent="0.15">
      <c r="B72" s="17"/>
      <c r="C72" s="18"/>
      <c r="D72" s="19"/>
      <c r="E72" s="20"/>
      <c r="F72" s="37"/>
      <c r="G72" s="116" t="s">
        <v>67</v>
      </c>
      <c r="H72" s="116"/>
      <c r="I72" s="110"/>
      <c r="J72" s="42"/>
      <c r="K72" s="38">
        <f>SUM(K$16)</f>
        <v>2875</v>
      </c>
      <c r="L72" s="94">
        <f>SUM(L$16)</f>
        <v>1200</v>
      </c>
    </row>
    <row r="73" spans="2:19" ht="13.9" customHeight="1" x14ac:dyDescent="0.15">
      <c r="B73" s="17"/>
      <c r="C73" s="18"/>
      <c r="D73" s="19"/>
      <c r="E73" s="20"/>
      <c r="F73" s="37"/>
      <c r="G73" s="116" t="s">
        <v>26</v>
      </c>
      <c r="H73" s="116"/>
      <c r="I73" s="15"/>
      <c r="J73" s="16"/>
      <c r="K73" s="38">
        <f>SUM(K$17:K$18)</f>
        <v>175</v>
      </c>
      <c r="L73" s="94">
        <f>SUM(L$17:L$18)</f>
        <v>200</v>
      </c>
    </row>
    <row r="74" spans="2:19" ht="13.9" customHeight="1" x14ac:dyDescent="0.15">
      <c r="B74" s="17"/>
      <c r="C74" s="18"/>
      <c r="D74" s="19"/>
      <c r="E74" s="20"/>
      <c r="F74" s="37"/>
      <c r="G74" s="116" t="s">
        <v>16</v>
      </c>
      <c r="H74" s="116"/>
      <c r="I74" s="15"/>
      <c r="J74" s="16"/>
      <c r="K74" s="38">
        <f>SUM(K$19:K$19)</f>
        <v>0</v>
      </c>
      <c r="L74" s="94">
        <f>SUM(L$19:L$19)</f>
        <v>25</v>
      </c>
    </row>
    <row r="75" spans="2:19" ht="13.9" customHeight="1" x14ac:dyDescent="0.15">
      <c r="B75" s="17"/>
      <c r="C75" s="18"/>
      <c r="D75" s="19"/>
      <c r="E75" s="20"/>
      <c r="F75" s="37"/>
      <c r="G75" s="116" t="s">
        <v>17</v>
      </c>
      <c r="H75" s="116"/>
      <c r="I75" s="15"/>
      <c r="J75" s="16"/>
      <c r="K75" s="38">
        <f>SUM(K$22:K$33)</f>
        <v>23750</v>
      </c>
      <c r="L75" s="94">
        <f>SUM(L$22:L$33)</f>
        <v>8200</v>
      </c>
    </row>
    <row r="76" spans="2:19" ht="13.9" customHeight="1" x14ac:dyDescent="0.15">
      <c r="B76" s="17"/>
      <c r="C76" s="18"/>
      <c r="D76" s="19"/>
      <c r="E76" s="20"/>
      <c r="F76" s="37"/>
      <c r="G76" s="116" t="s">
        <v>65</v>
      </c>
      <c r="H76" s="116"/>
      <c r="I76" s="15"/>
      <c r="J76" s="16"/>
      <c r="K76" s="38">
        <f>SUM(K$34:K$35)</f>
        <v>25</v>
      </c>
      <c r="L76" s="94">
        <f>SUM(L$34:L$35)</f>
        <v>25</v>
      </c>
    </row>
    <row r="77" spans="2:19" ht="13.9" customHeight="1" x14ac:dyDescent="0.15">
      <c r="B77" s="17"/>
      <c r="C77" s="18"/>
      <c r="D77" s="19"/>
      <c r="E77" s="20"/>
      <c r="F77" s="37"/>
      <c r="G77" s="116" t="s">
        <v>27</v>
      </c>
      <c r="H77" s="116"/>
      <c r="I77" s="15"/>
      <c r="J77" s="16"/>
      <c r="K77" s="38">
        <f>SUM(K$36:K$52)</f>
        <v>450</v>
      </c>
      <c r="L77" s="94">
        <f>SUM(L$36:L$52)</f>
        <v>2591</v>
      </c>
    </row>
    <row r="78" spans="2:19" ht="13.9" customHeight="1" x14ac:dyDescent="0.15">
      <c r="B78" s="17"/>
      <c r="C78" s="18"/>
      <c r="D78" s="19"/>
      <c r="E78" s="20"/>
      <c r="F78" s="37"/>
      <c r="G78" s="116" t="s">
        <v>73</v>
      </c>
      <c r="H78" s="116"/>
      <c r="I78" s="15"/>
      <c r="J78" s="16"/>
      <c r="K78" s="38">
        <f>SUM(K$20:K$21,K$61:K$62)</f>
        <v>304</v>
      </c>
      <c r="L78" s="94">
        <f>SUM(L$20:L$21,L$61:L$62)</f>
        <v>262</v>
      </c>
      <c r="R78">
        <f>COUNTA(K$11:K$63)</f>
        <v>36</v>
      </c>
      <c r="S78">
        <f>COUNTA(L$11:L$63)</f>
        <v>40</v>
      </c>
    </row>
    <row r="79" spans="2:19" ht="13.9" customHeight="1" thickBot="1" x14ac:dyDescent="0.2">
      <c r="B79" s="21"/>
      <c r="C79" s="22"/>
      <c r="D79" s="23"/>
      <c r="E79" s="43"/>
      <c r="F79" s="10"/>
      <c r="G79" s="117" t="s">
        <v>41</v>
      </c>
      <c r="H79" s="117"/>
      <c r="I79" s="44"/>
      <c r="J79" s="45"/>
      <c r="K79" s="40">
        <f>SUM(K$53:K$60,K$63)</f>
        <v>652</v>
      </c>
      <c r="L79" s="95">
        <f>SUM(L$53:L$60,L$63)</f>
        <v>200</v>
      </c>
      <c r="R79">
        <f>SUM(R$11:R$15,K$16:K$63)</f>
        <v>28231</v>
      </c>
      <c r="S79">
        <f>SUM(S$11:S$15,L$16:L$63)</f>
        <v>12803</v>
      </c>
    </row>
    <row r="80" spans="2:19" ht="18" customHeight="1" thickTop="1" x14ac:dyDescent="0.15">
      <c r="B80" s="128" t="s">
        <v>43</v>
      </c>
      <c r="C80" s="129"/>
      <c r="D80" s="130"/>
      <c r="E80" s="51"/>
      <c r="F80" s="111"/>
      <c r="G80" s="131" t="s">
        <v>44</v>
      </c>
      <c r="H80" s="131"/>
      <c r="I80" s="111"/>
      <c r="J80" s="112"/>
      <c r="K80" s="77" t="s">
        <v>45</v>
      </c>
      <c r="L80" s="82"/>
    </row>
    <row r="81" spans="2:12" ht="18" customHeight="1" x14ac:dyDescent="0.15">
      <c r="B81" s="48"/>
      <c r="C81" s="49"/>
      <c r="D81" s="49"/>
      <c r="E81" s="46"/>
      <c r="F81" s="47"/>
      <c r="G81" s="31"/>
      <c r="H81" s="31"/>
      <c r="I81" s="47"/>
      <c r="J81" s="50"/>
      <c r="K81" s="78" t="s">
        <v>46</v>
      </c>
      <c r="L81" s="83"/>
    </row>
    <row r="82" spans="2:12" ht="18" customHeight="1" x14ac:dyDescent="0.15">
      <c r="B82" s="17"/>
      <c r="C82" s="18"/>
      <c r="D82" s="18"/>
      <c r="E82" s="52"/>
      <c r="F82" s="7"/>
      <c r="G82" s="132" t="s">
        <v>47</v>
      </c>
      <c r="H82" s="132"/>
      <c r="I82" s="108"/>
      <c r="J82" s="109"/>
      <c r="K82" s="79" t="s">
        <v>48</v>
      </c>
      <c r="L82" s="84"/>
    </row>
    <row r="83" spans="2:12" ht="18" customHeight="1" x14ac:dyDescent="0.15">
      <c r="B83" s="17"/>
      <c r="C83" s="18"/>
      <c r="D83" s="18"/>
      <c r="E83" s="53"/>
      <c r="F83" s="18"/>
      <c r="G83" s="54"/>
      <c r="H83" s="54"/>
      <c r="I83" s="49"/>
      <c r="J83" s="55"/>
      <c r="K83" s="80" t="s">
        <v>71</v>
      </c>
      <c r="L83" s="85"/>
    </row>
    <row r="84" spans="2:12" ht="18" customHeight="1" x14ac:dyDescent="0.15">
      <c r="B84" s="17"/>
      <c r="C84" s="18"/>
      <c r="D84" s="18"/>
      <c r="E84" s="53"/>
      <c r="F84" s="18"/>
      <c r="G84" s="54"/>
      <c r="H84" s="54"/>
      <c r="I84" s="49"/>
      <c r="J84" s="55"/>
      <c r="K84" s="80" t="s">
        <v>72</v>
      </c>
      <c r="L84" s="85"/>
    </row>
    <row r="85" spans="2:12" ht="18" customHeight="1" x14ac:dyDescent="0.15">
      <c r="B85" s="17"/>
      <c r="C85" s="18"/>
      <c r="D85" s="18"/>
      <c r="E85" s="52"/>
      <c r="F85" s="7"/>
      <c r="G85" s="132" t="s">
        <v>49</v>
      </c>
      <c r="H85" s="132"/>
      <c r="I85" s="108"/>
      <c r="J85" s="109"/>
      <c r="K85" s="79" t="s">
        <v>75</v>
      </c>
      <c r="L85" s="84"/>
    </row>
    <row r="86" spans="2:12" ht="18" customHeight="1" x14ac:dyDescent="0.15">
      <c r="B86" s="17"/>
      <c r="C86" s="18"/>
      <c r="D86" s="18"/>
      <c r="E86" s="53"/>
      <c r="F86" s="18"/>
      <c r="G86" s="54"/>
      <c r="H86" s="54"/>
      <c r="I86" s="49"/>
      <c r="J86" s="55"/>
      <c r="K86" s="80" t="s">
        <v>76</v>
      </c>
      <c r="L86" s="85"/>
    </row>
    <row r="87" spans="2:12" ht="18" customHeight="1" x14ac:dyDescent="0.15">
      <c r="B87" s="17"/>
      <c r="C87" s="18"/>
      <c r="D87" s="18"/>
      <c r="E87" s="53"/>
      <c r="F87" s="18"/>
      <c r="G87" s="54"/>
      <c r="H87" s="54"/>
      <c r="I87" s="49"/>
      <c r="J87" s="55"/>
      <c r="K87" s="80" t="s">
        <v>77</v>
      </c>
      <c r="L87" s="85"/>
    </row>
    <row r="88" spans="2:12" ht="18" customHeight="1" x14ac:dyDescent="0.15">
      <c r="B88" s="17"/>
      <c r="C88" s="18"/>
      <c r="D88" s="18"/>
      <c r="E88" s="12"/>
      <c r="F88" s="13"/>
      <c r="G88" s="31"/>
      <c r="H88" s="31"/>
      <c r="I88" s="47"/>
      <c r="J88" s="50"/>
      <c r="K88" s="80" t="s">
        <v>78</v>
      </c>
      <c r="L88" s="83"/>
    </row>
    <row r="89" spans="2:12" ht="18" customHeight="1" x14ac:dyDescent="0.15">
      <c r="B89" s="24"/>
      <c r="C89" s="13"/>
      <c r="D89" s="13"/>
      <c r="E89" s="20"/>
      <c r="F89" s="37"/>
      <c r="G89" s="116" t="s">
        <v>50</v>
      </c>
      <c r="H89" s="116"/>
      <c r="I89" s="15"/>
      <c r="J89" s="16"/>
      <c r="K89" s="70" t="s">
        <v>129</v>
      </c>
      <c r="L89" s="86"/>
    </row>
    <row r="90" spans="2:12" ht="18" customHeight="1" x14ac:dyDescent="0.15">
      <c r="B90" s="125" t="s">
        <v>51</v>
      </c>
      <c r="C90" s="126"/>
      <c r="D90" s="126"/>
      <c r="E90" s="7"/>
      <c r="F90" s="7"/>
      <c r="G90" s="7"/>
      <c r="H90" s="7"/>
      <c r="I90" s="7"/>
      <c r="J90" s="7"/>
      <c r="K90" s="7"/>
      <c r="L90" s="96"/>
    </row>
    <row r="91" spans="2:12" ht="14.1" customHeight="1" x14ac:dyDescent="0.15">
      <c r="B91" s="56"/>
      <c r="C91" s="57" t="s">
        <v>52</v>
      </c>
      <c r="D91" s="58"/>
      <c r="E91" s="57"/>
      <c r="F91" s="57"/>
      <c r="G91" s="57"/>
      <c r="H91" s="57"/>
      <c r="I91" s="57"/>
      <c r="J91" s="57"/>
      <c r="K91" s="57"/>
      <c r="L91" s="87"/>
    </row>
    <row r="92" spans="2:12" ht="14.1" customHeight="1" x14ac:dyDescent="0.15">
      <c r="B92" s="56"/>
      <c r="C92" s="57" t="s">
        <v>53</v>
      </c>
      <c r="D92" s="58"/>
      <c r="E92" s="57"/>
      <c r="F92" s="57"/>
      <c r="G92" s="57"/>
      <c r="H92" s="57"/>
      <c r="I92" s="57"/>
      <c r="J92" s="57"/>
      <c r="K92" s="57"/>
      <c r="L92" s="87"/>
    </row>
    <row r="93" spans="2:12" ht="14.1" customHeight="1" x14ac:dyDescent="0.15">
      <c r="B93" s="56"/>
      <c r="C93" s="57" t="s">
        <v>54</v>
      </c>
      <c r="D93" s="58"/>
      <c r="E93" s="57"/>
      <c r="F93" s="57"/>
      <c r="G93" s="57"/>
      <c r="H93" s="57"/>
      <c r="I93" s="57"/>
      <c r="J93" s="57"/>
      <c r="K93" s="57"/>
      <c r="L93" s="87"/>
    </row>
    <row r="94" spans="2:12" ht="14.1" customHeight="1" x14ac:dyDescent="0.15">
      <c r="B94" s="56"/>
      <c r="C94" s="57" t="s">
        <v>99</v>
      </c>
      <c r="D94" s="58"/>
      <c r="E94" s="57"/>
      <c r="F94" s="57"/>
      <c r="G94" s="57"/>
      <c r="H94" s="57"/>
      <c r="I94" s="57"/>
      <c r="J94" s="57"/>
      <c r="K94" s="57"/>
      <c r="L94" s="87"/>
    </row>
    <row r="95" spans="2:12" ht="14.1" customHeight="1" x14ac:dyDescent="0.15">
      <c r="B95" s="56"/>
      <c r="C95" s="57" t="s">
        <v>97</v>
      </c>
      <c r="D95" s="58"/>
      <c r="E95" s="57"/>
      <c r="F95" s="57"/>
      <c r="G95" s="57"/>
      <c r="H95" s="57"/>
      <c r="I95" s="57"/>
      <c r="J95" s="57"/>
      <c r="K95" s="57"/>
      <c r="L95" s="87"/>
    </row>
    <row r="96" spans="2:12" ht="14.1" customHeight="1" x14ac:dyDescent="0.15">
      <c r="B96" s="59"/>
      <c r="C96" s="57" t="s">
        <v>100</v>
      </c>
      <c r="D96" s="57"/>
      <c r="E96" s="57"/>
      <c r="F96" s="57"/>
      <c r="G96" s="57"/>
      <c r="H96" s="57"/>
      <c r="I96" s="57"/>
      <c r="J96" s="57"/>
      <c r="K96" s="57"/>
      <c r="L96" s="87"/>
    </row>
    <row r="97" spans="2:14" ht="14.1" customHeight="1" x14ac:dyDescent="0.15">
      <c r="B97" s="59"/>
      <c r="C97" s="57" t="s">
        <v>101</v>
      </c>
      <c r="D97" s="57"/>
      <c r="E97" s="57"/>
      <c r="F97" s="57"/>
      <c r="G97" s="57"/>
      <c r="H97" s="57"/>
      <c r="I97" s="57"/>
      <c r="J97" s="57"/>
      <c r="K97" s="57"/>
      <c r="L97" s="87"/>
    </row>
    <row r="98" spans="2:14" ht="14.1" customHeight="1" x14ac:dyDescent="0.15">
      <c r="B98" s="59"/>
      <c r="C98" s="57" t="s">
        <v>86</v>
      </c>
      <c r="D98" s="57"/>
      <c r="E98" s="57"/>
      <c r="F98" s="57"/>
      <c r="G98" s="57"/>
      <c r="H98" s="57"/>
      <c r="I98" s="57"/>
      <c r="J98" s="57"/>
      <c r="K98" s="57"/>
      <c r="L98" s="87"/>
    </row>
    <row r="99" spans="2:14" ht="14.1" customHeight="1" x14ac:dyDescent="0.15">
      <c r="B99" s="59"/>
      <c r="C99" s="57" t="s">
        <v>87</v>
      </c>
      <c r="D99" s="57"/>
      <c r="E99" s="57"/>
      <c r="F99" s="57"/>
      <c r="G99" s="57"/>
      <c r="H99" s="57"/>
      <c r="I99" s="57"/>
      <c r="J99" s="57"/>
      <c r="K99" s="57"/>
      <c r="L99" s="87"/>
    </row>
    <row r="100" spans="2:14" ht="14.1" customHeight="1" x14ac:dyDescent="0.15">
      <c r="B100" s="59"/>
      <c r="C100" s="57" t="s">
        <v>94</v>
      </c>
      <c r="D100" s="57"/>
      <c r="E100" s="57"/>
      <c r="F100" s="57"/>
      <c r="G100" s="57"/>
      <c r="H100" s="57"/>
      <c r="I100" s="57"/>
      <c r="J100" s="57"/>
      <c r="K100" s="57"/>
      <c r="L100" s="87"/>
    </row>
    <row r="101" spans="2:14" ht="14.1" customHeight="1" x14ac:dyDescent="0.15">
      <c r="B101" s="59"/>
      <c r="C101" s="57" t="s">
        <v>102</v>
      </c>
      <c r="D101" s="57"/>
      <c r="E101" s="57"/>
      <c r="F101" s="57"/>
      <c r="G101" s="57"/>
      <c r="H101" s="57"/>
      <c r="I101" s="57"/>
      <c r="J101" s="57"/>
      <c r="K101" s="57"/>
      <c r="L101" s="87"/>
    </row>
    <row r="102" spans="2:14" ht="14.1" customHeight="1" x14ac:dyDescent="0.15">
      <c r="B102" s="59"/>
      <c r="C102" s="57" t="s">
        <v>103</v>
      </c>
      <c r="D102" s="57"/>
      <c r="E102" s="57"/>
      <c r="F102" s="57"/>
      <c r="G102" s="57"/>
      <c r="H102" s="57"/>
      <c r="I102" s="57"/>
      <c r="J102" s="57"/>
      <c r="K102" s="57"/>
      <c r="L102" s="87"/>
    </row>
    <row r="103" spans="2:14" ht="14.1" customHeight="1" x14ac:dyDescent="0.15">
      <c r="B103" s="59"/>
      <c r="C103" s="57" t="s">
        <v>104</v>
      </c>
      <c r="D103" s="57"/>
      <c r="E103" s="57"/>
      <c r="F103" s="57"/>
      <c r="G103" s="57"/>
      <c r="H103" s="57"/>
      <c r="I103" s="57"/>
      <c r="J103" s="57"/>
      <c r="K103" s="57"/>
      <c r="L103" s="87"/>
    </row>
    <row r="104" spans="2:14" ht="18" customHeight="1" x14ac:dyDescent="0.15">
      <c r="B104" s="59"/>
      <c r="C104" s="57" t="s">
        <v>88</v>
      </c>
      <c r="D104" s="57"/>
      <c r="E104" s="57"/>
      <c r="F104" s="57"/>
      <c r="G104" s="57"/>
      <c r="H104" s="57"/>
      <c r="I104" s="57"/>
      <c r="J104" s="57"/>
      <c r="K104" s="57"/>
      <c r="L104" s="57"/>
      <c r="M104" s="97"/>
    </row>
    <row r="105" spans="2:14" x14ac:dyDescent="0.15">
      <c r="B105" s="59"/>
      <c r="C105" s="57" t="s">
        <v>95</v>
      </c>
      <c r="D105" s="57"/>
      <c r="E105" s="57"/>
      <c r="F105" s="57"/>
      <c r="G105" s="57"/>
      <c r="H105" s="57"/>
      <c r="I105" s="57"/>
      <c r="J105" s="57"/>
      <c r="K105" s="57"/>
      <c r="L105" s="57"/>
      <c r="M105" s="97"/>
    </row>
    <row r="106" spans="2:14" x14ac:dyDescent="0.15">
      <c r="B106" s="59"/>
      <c r="C106" s="57" t="s">
        <v>96</v>
      </c>
      <c r="D106" s="57"/>
      <c r="E106" s="57"/>
      <c r="F106" s="57"/>
      <c r="G106" s="57"/>
      <c r="H106" s="57"/>
      <c r="I106" s="57"/>
      <c r="J106" s="57"/>
      <c r="K106" s="57"/>
      <c r="L106" s="57"/>
      <c r="M106" s="97"/>
    </row>
    <row r="107" spans="2:14" x14ac:dyDescent="0.15">
      <c r="B107" s="59"/>
      <c r="C107" s="57" t="s">
        <v>105</v>
      </c>
      <c r="D107" s="57"/>
      <c r="E107" s="57"/>
      <c r="F107" s="57"/>
      <c r="G107" s="57"/>
      <c r="H107" s="57"/>
      <c r="I107" s="57"/>
      <c r="J107" s="57"/>
      <c r="K107" s="57"/>
      <c r="L107" s="57"/>
      <c r="M107" s="97"/>
    </row>
    <row r="108" spans="2:14" ht="14.1" customHeight="1" x14ac:dyDescent="0.15">
      <c r="B108" s="59"/>
      <c r="C108" s="57" t="s">
        <v>98</v>
      </c>
      <c r="D108" s="57"/>
      <c r="E108" s="57"/>
      <c r="F108" s="57"/>
      <c r="G108" s="57"/>
      <c r="H108" s="57"/>
      <c r="I108" s="57"/>
      <c r="J108" s="57"/>
      <c r="K108" s="57"/>
      <c r="L108" s="57"/>
      <c r="M108" s="59"/>
      <c r="N108" s="102"/>
    </row>
    <row r="109" spans="2:14" ht="14.1" customHeight="1" x14ac:dyDescent="0.15">
      <c r="B109" s="59"/>
      <c r="C109" s="57" t="s">
        <v>119</v>
      </c>
      <c r="D109" s="57"/>
      <c r="E109" s="57"/>
      <c r="F109" s="57"/>
      <c r="G109" s="57"/>
      <c r="H109" s="57"/>
      <c r="I109" s="57"/>
      <c r="J109" s="57"/>
      <c r="K109" s="57"/>
      <c r="L109" s="57"/>
      <c r="M109" s="59"/>
      <c r="N109" s="57"/>
    </row>
    <row r="110" spans="2:14" x14ac:dyDescent="0.15">
      <c r="B110" s="59"/>
      <c r="C110" s="57" t="s">
        <v>106</v>
      </c>
      <c r="D110" s="57"/>
      <c r="E110" s="57"/>
      <c r="F110" s="57"/>
      <c r="G110" s="57"/>
      <c r="H110" s="57"/>
      <c r="I110" s="57"/>
      <c r="J110" s="57"/>
      <c r="K110" s="57"/>
      <c r="L110" s="57"/>
      <c r="M110" s="97"/>
    </row>
    <row r="111" spans="2:14" x14ac:dyDescent="0.15">
      <c r="B111" s="59"/>
      <c r="C111" s="57" t="s">
        <v>69</v>
      </c>
      <c r="D111" s="57"/>
      <c r="E111" s="57"/>
      <c r="F111" s="57"/>
      <c r="G111" s="57"/>
      <c r="H111" s="57"/>
      <c r="I111" s="57"/>
      <c r="J111" s="57"/>
      <c r="K111" s="57"/>
      <c r="L111" s="57"/>
      <c r="M111" s="97"/>
    </row>
    <row r="112" spans="2:14" x14ac:dyDescent="0.15">
      <c r="B112" s="97"/>
      <c r="C112" s="57" t="s">
        <v>55</v>
      </c>
      <c r="M112" s="97"/>
    </row>
    <row r="113" spans="2:14" x14ac:dyDescent="0.15">
      <c r="B113" s="97"/>
      <c r="C113" s="57" t="s">
        <v>107</v>
      </c>
      <c r="M113" s="97"/>
      <c r="N113" s="98"/>
    </row>
    <row r="114" spans="2:14" x14ac:dyDescent="0.15">
      <c r="B114" s="97"/>
      <c r="C114" s="57" t="s">
        <v>115</v>
      </c>
      <c r="M114" s="97"/>
    </row>
    <row r="115" spans="2:14" ht="14.25" thickBot="1" x14ac:dyDescent="0.2">
      <c r="B115" s="99"/>
      <c r="C115" s="81" t="s">
        <v>108</v>
      </c>
      <c r="D115" s="100"/>
      <c r="E115" s="100"/>
      <c r="F115" s="100"/>
      <c r="G115" s="100"/>
      <c r="H115" s="100"/>
      <c r="I115" s="100"/>
      <c r="J115" s="100"/>
      <c r="K115" s="100"/>
      <c r="L115" s="101"/>
    </row>
  </sheetData>
  <mergeCells count="27">
    <mergeCell ref="D4:G4"/>
    <mergeCell ref="D5:G5"/>
    <mergeCell ref="D6:G6"/>
    <mergeCell ref="D7:F7"/>
    <mergeCell ref="D8:F8"/>
    <mergeCell ref="B71:D71"/>
    <mergeCell ref="G71:H71"/>
    <mergeCell ref="G72:H72"/>
    <mergeCell ref="G73:H73"/>
    <mergeCell ref="D9:F9"/>
    <mergeCell ref="G10:H10"/>
    <mergeCell ref="C61:D61"/>
    <mergeCell ref="D68:G68"/>
    <mergeCell ref="D69:G69"/>
    <mergeCell ref="B70:I70"/>
    <mergeCell ref="B90:D90"/>
    <mergeCell ref="G78:H78"/>
    <mergeCell ref="G79:H79"/>
    <mergeCell ref="B80:D80"/>
    <mergeCell ref="G80:H80"/>
    <mergeCell ref="G82:H82"/>
    <mergeCell ref="G85:H85"/>
    <mergeCell ref="G74:H74"/>
    <mergeCell ref="G75:H75"/>
    <mergeCell ref="G76:H76"/>
    <mergeCell ref="G89:H89"/>
    <mergeCell ref="G77:H77"/>
  </mergeCells>
  <phoneticPr fontId="23"/>
  <conditionalFormatting sqref="M11:M63">
    <cfRule type="expression" dxfId="19"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2B9DC-DD89-4498-9E55-B924E7F6C3AD}">
  <sheetPr>
    <tabColor rgb="FFC00000"/>
  </sheetPr>
  <dimension ref="B1:S118"/>
  <sheetViews>
    <sheetView view="pageBreakPreview" topLeftCell="A7" zoomScale="75" zoomScaleNormal="75" zoomScaleSheetLayoutView="75" workbookViewId="0">
      <selection activeCell="M8" sqref="M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253</v>
      </c>
      <c r="L5" s="89" t="str">
        <f>K5</f>
        <v>2023.6.26</v>
      </c>
    </row>
    <row r="6" spans="2:19" ht="18" customHeight="1" x14ac:dyDescent="0.15">
      <c r="B6" s="4"/>
      <c r="C6" s="37"/>
      <c r="D6" s="116" t="s">
        <v>3</v>
      </c>
      <c r="E6" s="116"/>
      <c r="F6" s="116"/>
      <c r="G6" s="116"/>
      <c r="H6" s="37"/>
      <c r="I6" s="37"/>
      <c r="J6" s="5"/>
      <c r="K6" s="103">
        <v>0.4284722222222222</v>
      </c>
      <c r="L6" s="104">
        <v>0.4770833333333333</v>
      </c>
    </row>
    <row r="7" spans="2:19" ht="18" customHeight="1" x14ac:dyDescent="0.15">
      <c r="B7" s="4"/>
      <c r="C7" s="37"/>
      <c r="D7" s="116" t="s">
        <v>4</v>
      </c>
      <c r="E7" s="119"/>
      <c r="F7" s="119"/>
      <c r="G7" s="25" t="s">
        <v>5</v>
      </c>
      <c r="H7" s="37"/>
      <c r="I7" s="37"/>
      <c r="J7" s="5"/>
      <c r="K7" s="105">
        <v>2.2999999999999998</v>
      </c>
      <c r="L7" s="106">
        <v>1.75</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147</v>
      </c>
      <c r="G11" s="37"/>
      <c r="H11" s="37"/>
      <c r="I11" s="37"/>
      <c r="J11" s="37"/>
      <c r="K11" s="62"/>
      <c r="L11" s="63" t="s">
        <v>166</v>
      </c>
      <c r="N11" t="s">
        <v>14</v>
      </c>
      <c r="O11" t="e">
        <f>IF(#REF!="",0,VALUE(MID(#REF!,2,LEN(#REF!)-2)))</f>
        <v>#REF!</v>
      </c>
      <c r="P11">
        <f>IF(L11="",0,VALUE(MID(L11,2,LEN(L11)-2)))</f>
        <v>100</v>
      </c>
      <c r="Q11" t="e">
        <f>IF(#REF!="",0,VALUE(MID(#REF!,2,LEN(#REF!)-2)))</f>
        <v>#REF!</v>
      </c>
      <c r="R11">
        <f t="shared" ref="R11:S15" si="0">IF(K11="＋",0,IF(K11="(＋)",0,ABS(K11)))</f>
        <v>0</v>
      </c>
      <c r="S11">
        <f t="shared" si="0"/>
        <v>100</v>
      </c>
    </row>
    <row r="12" spans="2:19" ht="14.25" customHeight="1" x14ac:dyDescent="0.15">
      <c r="B12" s="30">
        <f t="shared" ref="B12:B43" si="1">B11+1</f>
        <v>2</v>
      </c>
      <c r="C12" s="33"/>
      <c r="D12" s="34"/>
      <c r="E12" s="37"/>
      <c r="F12" s="37" t="s">
        <v>149</v>
      </c>
      <c r="G12" s="37"/>
      <c r="H12" s="37"/>
      <c r="I12" s="37"/>
      <c r="J12" s="37"/>
      <c r="K12" s="62"/>
      <c r="L12" s="63" t="s">
        <v>218</v>
      </c>
      <c r="N12" s="60" t="s">
        <v>15</v>
      </c>
      <c r="O12">
        <f>K12</f>
        <v>0</v>
      </c>
      <c r="P12" t="str">
        <f>L12</f>
        <v>(175)</v>
      </c>
      <c r="Q12" t="e">
        <f>#REF!</f>
        <v>#REF!</v>
      </c>
      <c r="R12">
        <f t="shared" si="0"/>
        <v>0</v>
      </c>
      <c r="S12">
        <f t="shared" si="0"/>
        <v>175</v>
      </c>
    </row>
    <row r="13" spans="2:19" ht="14.25" customHeight="1" x14ac:dyDescent="0.15">
      <c r="B13" s="30">
        <f t="shared" si="1"/>
        <v>3</v>
      </c>
      <c r="C13" s="33"/>
      <c r="D13" s="34"/>
      <c r="E13" s="37"/>
      <c r="F13" s="37" t="s">
        <v>123</v>
      </c>
      <c r="G13" s="37"/>
      <c r="H13" s="37"/>
      <c r="I13" s="37"/>
      <c r="J13" s="37"/>
      <c r="K13" s="62" t="s">
        <v>176</v>
      </c>
      <c r="L13" s="63" t="s">
        <v>176</v>
      </c>
      <c r="N13" s="60" t="s">
        <v>15</v>
      </c>
      <c r="O13" t="str">
        <f>K13</f>
        <v>(25)</v>
      </c>
      <c r="P13" t="str">
        <f>L13</f>
        <v>(25)</v>
      </c>
      <c r="Q13" t="e">
        <f>#REF!</f>
        <v>#REF!</v>
      </c>
      <c r="R13">
        <f t="shared" si="0"/>
        <v>25</v>
      </c>
      <c r="S13">
        <f t="shared" si="0"/>
        <v>25</v>
      </c>
    </row>
    <row r="14" spans="2:19" ht="14.25" customHeight="1" x14ac:dyDescent="0.15">
      <c r="B14" s="30">
        <f t="shared" si="1"/>
        <v>4</v>
      </c>
      <c r="C14" s="33"/>
      <c r="D14" s="34"/>
      <c r="E14" s="37"/>
      <c r="F14" s="37" t="s">
        <v>133</v>
      </c>
      <c r="G14" s="37"/>
      <c r="H14" s="37"/>
      <c r="I14" s="37"/>
      <c r="J14" s="37"/>
      <c r="K14" s="62"/>
      <c r="L14" s="63" t="s">
        <v>180</v>
      </c>
      <c r="N14" t="s">
        <v>14</v>
      </c>
      <c r="O14">
        <f>IF(K14="",0,VALUE(MID(K14,2,LEN(K14)-2)))</f>
        <v>0</v>
      </c>
      <c r="P14">
        <f>IF(L14="",0,VALUE(MID(L14,2,LEN(L14)-2)))</f>
        <v>50</v>
      </c>
      <c r="Q14" t="e">
        <f>IF(#REF!="",0,VALUE(MID(#REF!,2,LEN(#REF!)-2)))</f>
        <v>#REF!</v>
      </c>
      <c r="R14">
        <f t="shared" si="0"/>
        <v>0</v>
      </c>
      <c r="S14">
        <f t="shared" si="0"/>
        <v>50</v>
      </c>
    </row>
    <row r="15" spans="2:19" ht="14.25" customHeight="1" x14ac:dyDescent="0.15">
      <c r="B15" s="30">
        <f t="shared" si="1"/>
        <v>5</v>
      </c>
      <c r="C15" s="33"/>
      <c r="D15" s="34"/>
      <c r="E15" s="37"/>
      <c r="F15" s="37" t="s">
        <v>92</v>
      </c>
      <c r="G15" s="37"/>
      <c r="H15" s="37"/>
      <c r="I15" s="37"/>
      <c r="J15" s="37"/>
      <c r="K15" s="62"/>
      <c r="L15" s="63" t="s">
        <v>176</v>
      </c>
      <c r="N15" t="s">
        <v>14</v>
      </c>
      <c r="O15" t="e">
        <f>IF(#REF!="",0,VALUE(MID(#REF!,2,LEN(#REF!)-2)))</f>
        <v>#REF!</v>
      </c>
      <c r="P15">
        <f>IF(L15="",0,VALUE(MID(L15,2,LEN(L15)-2)))</f>
        <v>25</v>
      </c>
      <c r="Q15" t="e">
        <f>IF(#REF!="",0,VALUE(MID(#REF!,2,LEN(#REF!)-2)))</f>
        <v>#REF!</v>
      </c>
      <c r="R15">
        <f t="shared" si="0"/>
        <v>0</v>
      </c>
      <c r="S15">
        <f t="shared" si="0"/>
        <v>25</v>
      </c>
    </row>
    <row r="16" spans="2:19" ht="14.25" customHeight="1" x14ac:dyDescent="0.15">
      <c r="B16" s="30">
        <f t="shared" si="1"/>
        <v>6</v>
      </c>
      <c r="C16" s="32" t="s">
        <v>23</v>
      </c>
      <c r="D16" s="32" t="s">
        <v>24</v>
      </c>
      <c r="E16" s="37"/>
      <c r="F16" s="37" t="s">
        <v>91</v>
      </c>
      <c r="G16" s="37"/>
      <c r="H16" s="37"/>
      <c r="I16" s="37"/>
      <c r="J16" s="37"/>
      <c r="K16" s="64">
        <v>1750</v>
      </c>
      <c r="L16" s="65">
        <v>4500</v>
      </c>
      <c r="S16">
        <f>COUNTA(L11:L15)</f>
        <v>5</v>
      </c>
    </row>
    <row r="17" spans="2:12" ht="14.25" customHeight="1" x14ac:dyDescent="0.15">
      <c r="B17" s="30">
        <f t="shared" si="1"/>
        <v>7</v>
      </c>
      <c r="C17" s="32" t="s">
        <v>25</v>
      </c>
      <c r="D17" s="32" t="s">
        <v>26</v>
      </c>
      <c r="E17" s="37"/>
      <c r="F17" s="37" t="s">
        <v>252</v>
      </c>
      <c r="G17" s="37"/>
      <c r="H17" s="37"/>
      <c r="I17" s="37"/>
      <c r="J17" s="37"/>
      <c r="K17" s="64" t="s">
        <v>121</v>
      </c>
      <c r="L17" s="65" t="s">
        <v>121</v>
      </c>
    </row>
    <row r="18" spans="2:12" ht="14.25" customHeight="1" x14ac:dyDescent="0.15">
      <c r="B18" s="30">
        <f t="shared" si="1"/>
        <v>8</v>
      </c>
      <c r="C18" s="34"/>
      <c r="D18" s="34"/>
      <c r="E18" s="37"/>
      <c r="F18" s="37" t="s">
        <v>112</v>
      </c>
      <c r="G18" s="37"/>
      <c r="H18" s="37"/>
      <c r="I18" s="37"/>
      <c r="J18" s="37"/>
      <c r="K18" s="64">
        <v>75</v>
      </c>
      <c r="L18" s="65">
        <v>200</v>
      </c>
    </row>
    <row r="19" spans="2:12" ht="14.25" customHeight="1" x14ac:dyDescent="0.15">
      <c r="B19" s="30">
        <f t="shared" si="1"/>
        <v>9</v>
      </c>
      <c r="C19" s="32" t="s">
        <v>63</v>
      </c>
      <c r="D19" s="32" t="s">
        <v>16</v>
      </c>
      <c r="E19" s="37"/>
      <c r="F19" s="37" t="s">
        <v>117</v>
      </c>
      <c r="G19" s="37"/>
      <c r="H19" s="37"/>
      <c r="I19" s="37"/>
      <c r="J19" s="37"/>
      <c r="K19" s="64"/>
      <c r="L19" s="65">
        <v>25</v>
      </c>
    </row>
    <row r="20" spans="2:12" ht="14.25" customHeight="1" x14ac:dyDescent="0.15">
      <c r="B20" s="30">
        <f t="shared" si="1"/>
        <v>10</v>
      </c>
      <c r="C20" s="34"/>
      <c r="D20" s="39" t="s">
        <v>181</v>
      </c>
      <c r="E20" s="37"/>
      <c r="F20" s="37" t="s">
        <v>182</v>
      </c>
      <c r="G20" s="37"/>
      <c r="H20" s="37"/>
      <c r="I20" s="37"/>
      <c r="J20" s="37"/>
      <c r="K20" s="64">
        <v>5</v>
      </c>
      <c r="L20" s="65">
        <v>45</v>
      </c>
    </row>
    <row r="21" spans="2:12" ht="14.25" customHeight="1" x14ac:dyDescent="0.15">
      <c r="B21" s="30">
        <f t="shared" si="1"/>
        <v>11</v>
      </c>
      <c r="C21" s="34"/>
      <c r="D21" s="32" t="s">
        <v>17</v>
      </c>
      <c r="E21" s="37"/>
      <c r="F21" s="37" t="s">
        <v>153</v>
      </c>
      <c r="G21" s="37"/>
      <c r="H21" s="37"/>
      <c r="I21" s="37"/>
      <c r="J21" s="37"/>
      <c r="K21" s="64"/>
      <c r="L21" s="65" t="s">
        <v>121</v>
      </c>
    </row>
    <row r="22" spans="2:12" ht="14.25" customHeight="1" x14ac:dyDescent="0.15">
      <c r="B22" s="30">
        <f t="shared" si="1"/>
        <v>12</v>
      </c>
      <c r="C22" s="34"/>
      <c r="D22" s="34"/>
      <c r="E22" s="37"/>
      <c r="F22" s="37" t="s">
        <v>82</v>
      </c>
      <c r="G22" s="37"/>
      <c r="H22" s="37"/>
      <c r="I22" s="37"/>
      <c r="J22" s="37"/>
      <c r="K22" s="64">
        <v>100</v>
      </c>
      <c r="L22" s="65">
        <v>200</v>
      </c>
    </row>
    <row r="23" spans="2:12" ht="14.25" customHeight="1" x14ac:dyDescent="0.15">
      <c r="B23" s="30">
        <f t="shared" si="1"/>
        <v>13</v>
      </c>
      <c r="C23" s="34"/>
      <c r="D23" s="34"/>
      <c r="E23" s="37"/>
      <c r="F23" s="37" t="s">
        <v>125</v>
      </c>
      <c r="G23" s="37"/>
      <c r="H23" s="37"/>
      <c r="I23" s="37"/>
      <c r="J23" s="37"/>
      <c r="K23" s="64" t="s">
        <v>121</v>
      </c>
      <c r="L23" s="65" t="s">
        <v>121</v>
      </c>
    </row>
    <row r="24" spans="2:12" ht="14.25" customHeight="1" x14ac:dyDescent="0.15">
      <c r="B24" s="30">
        <f t="shared" si="1"/>
        <v>14</v>
      </c>
      <c r="C24" s="34"/>
      <c r="D24" s="34"/>
      <c r="E24" s="37"/>
      <c r="F24" s="37" t="s">
        <v>19</v>
      </c>
      <c r="G24" s="37"/>
      <c r="H24" s="37"/>
      <c r="I24" s="37"/>
      <c r="J24" s="37"/>
      <c r="K24" s="64">
        <v>100</v>
      </c>
      <c r="L24" s="65">
        <v>375</v>
      </c>
    </row>
    <row r="25" spans="2:12" ht="14.25" customHeight="1" x14ac:dyDescent="0.15">
      <c r="B25" s="30">
        <f t="shared" si="1"/>
        <v>15</v>
      </c>
      <c r="C25" s="34"/>
      <c r="D25" s="34"/>
      <c r="E25" s="37"/>
      <c r="F25" s="37" t="s">
        <v>83</v>
      </c>
      <c r="G25" s="37"/>
      <c r="H25" s="37"/>
      <c r="I25" s="37"/>
      <c r="J25" s="37"/>
      <c r="K25" s="64" t="s">
        <v>121</v>
      </c>
      <c r="L25" s="65" t="s">
        <v>121</v>
      </c>
    </row>
    <row r="26" spans="2:12" ht="14.25" customHeight="1" x14ac:dyDescent="0.15">
      <c r="B26" s="30">
        <f t="shared" si="1"/>
        <v>16</v>
      </c>
      <c r="C26" s="34"/>
      <c r="D26" s="34"/>
      <c r="E26" s="37"/>
      <c r="F26" s="37" t="s">
        <v>89</v>
      </c>
      <c r="G26" s="37"/>
      <c r="H26" s="37"/>
      <c r="I26" s="37"/>
      <c r="J26" s="37"/>
      <c r="K26" s="64">
        <v>175</v>
      </c>
      <c r="L26" s="65">
        <v>650</v>
      </c>
    </row>
    <row r="27" spans="2:12" ht="14.25" customHeight="1" x14ac:dyDescent="0.15">
      <c r="B27" s="30">
        <f t="shared" si="1"/>
        <v>17</v>
      </c>
      <c r="C27" s="34"/>
      <c r="D27" s="34"/>
      <c r="E27" s="37"/>
      <c r="F27" s="37" t="s">
        <v>64</v>
      </c>
      <c r="G27" s="37"/>
      <c r="H27" s="37"/>
      <c r="I27" s="37"/>
      <c r="J27" s="37"/>
      <c r="K27" s="64">
        <v>36500</v>
      </c>
      <c r="L27" s="65">
        <v>2975</v>
      </c>
    </row>
    <row r="28" spans="2:12" ht="14.25" customHeight="1" x14ac:dyDescent="0.15">
      <c r="B28" s="30">
        <f t="shared" si="1"/>
        <v>18</v>
      </c>
      <c r="C28" s="34"/>
      <c r="D28" s="34"/>
      <c r="E28" s="37"/>
      <c r="F28" s="37" t="s">
        <v>167</v>
      </c>
      <c r="G28" s="37"/>
      <c r="H28" s="37"/>
      <c r="I28" s="37"/>
      <c r="J28" s="37"/>
      <c r="K28" s="64"/>
      <c r="L28" s="65" t="s">
        <v>121</v>
      </c>
    </row>
    <row r="29" spans="2:12" ht="14.25" customHeight="1" x14ac:dyDescent="0.15">
      <c r="B29" s="30">
        <f t="shared" si="1"/>
        <v>19</v>
      </c>
      <c r="C29" s="34"/>
      <c r="D29" s="34"/>
      <c r="E29" s="37"/>
      <c r="F29" s="37" t="s">
        <v>93</v>
      </c>
      <c r="G29" s="37"/>
      <c r="H29" s="37"/>
      <c r="I29" s="37"/>
      <c r="J29" s="37"/>
      <c r="K29" s="64"/>
      <c r="L29" s="65" t="s">
        <v>121</v>
      </c>
    </row>
    <row r="30" spans="2:12" ht="14.25" customHeight="1" x14ac:dyDescent="0.15">
      <c r="B30" s="30">
        <f t="shared" si="1"/>
        <v>20</v>
      </c>
      <c r="C30" s="34"/>
      <c r="D30" s="34"/>
      <c r="E30" s="37"/>
      <c r="F30" s="37" t="s">
        <v>20</v>
      </c>
      <c r="G30" s="37"/>
      <c r="H30" s="37"/>
      <c r="I30" s="37"/>
      <c r="J30" s="37"/>
      <c r="K30" s="64">
        <v>5500</v>
      </c>
      <c r="L30" s="65">
        <v>3750</v>
      </c>
    </row>
    <row r="31" spans="2:12" ht="14.25" customHeight="1" x14ac:dyDescent="0.15">
      <c r="B31" s="30">
        <f t="shared" si="1"/>
        <v>21</v>
      </c>
      <c r="C31" s="34"/>
      <c r="D31" s="34"/>
      <c r="E31" s="37"/>
      <c r="F31" s="37" t="s">
        <v>21</v>
      </c>
      <c r="G31" s="37"/>
      <c r="H31" s="37"/>
      <c r="I31" s="37"/>
      <c r="J31" s="37"/>
      <c r="K31" s="64">
        <v>4125</v>
      </c>
      <c r="L31" s="65">
        <v>1000</v>
      </c>
    </row>
    <row r="32" spans="2:12" ht="14.25" customHeight="1" x14ac:dyDescent="0.15">
      <c r="B32" s="30">
        <f t="shared" si="1"/>
        <v>22</v>
      </c>
      <c r="C32" s="32" t="s">
        <v>66</v>
      </c>
      <c r="D32" s="32" t="s">
        <v>27</v>
      </c>
      <c r="E32" s="37"/>
      <c r="F32" s="37" t="s">
        <v>169</v>
      </c>
      <c r="G32" s="37"/>
      <c r="H32" s="37"/>
      <c r="I32" s="37"/>
      <c r="J32" s="37"/>
      <c r="K32" s="64">
        <v>200</v>
      </c>
      <c r="L32" s="65"/>
    </row>
    <row r="33" spans="2:19" ht="14.25" customHeight="1" x14ac:dyDescent="0.15">
      <c r="B33" s="30">
        <f t="shared" si="1"/>
        <v>23</v>
      </c>
      <c r="C33" s="34"/>
      <c r="D33" s="34"/>
      <c r="E33" s="37"/>
      <c r="F33" s="37" t="s">
        <v>114</v>
      </c>
      <c r="G33" s="37"/>
      <c r="H33" s="37"/>
      <c r="I33" s="37"/>
      <c r="J33" s="37"/>
      <c r="K33" s="64">
        <v>100</v>
      </c>
      <c r="L33" s="65">
        <v>175</v>
      </c>
    </row>
    <row r="34" spans="2:19" ht="14.25" customHeight="1" x14ac:dyDescent="0.15">
      <c r="B34" s="30">
        <f t="shared" si="1"/>
        <v>24</v>
      </c>
      <c r="C34" s="34"/>
      <c r="D34" s="34"/>
      <c r="E34" s="37"/>
      <c r="F34" s="37" t="s">
        <v>186</v>
      </c>
      <c r="G34" s="37"/>
      <c r="H34" s="37"/>
      <c r="I34" s="37"/>
      <c r="J34" s="37"/>
      <c r="K34" s="64"/>
      <c r="L34" s="65" t="s">
        <v>121</v>
      </c>
      <c r="R34">
        <f>SUM(R11:R15,K16:K33)</f>
        <v>48655</v>
      </c>
      <c r="S34">
        <f>SUM(S11:S15,L16:L33)</f>
        <v>14270</v>
      </c>
    </row>
    <row r="35" spans="2:19" ht="14.25" customHeight="1" x14ac:dyDescent="0.15">
      <c r="B35" s="30">
        <f t="shared" si="1"/>
        <v>25</v>
      </c>
      <c r="C35" s="34"/>
      <c r="D35" s="34"/>
      <c r="E35" s="37"/>
      <c r="F35" s="37" t="s">
        <v>140</v>
      </c>
      <c r="G35" s="37"/>
      <c r="H35" s="37"/>
      <c r="I35" s="37"/>
      <c r="J35" s="37"/>
      <c r="K35" s="64" t="s">
        <v>121</v>
      </c>
      <c r="L35" s="65" t="s">
        <v>121</v>
      </c>
    </row>
    <row r="36" spans="2:19" ht="14.25" customHeight="1" x14ac:dyDescent="0.15">
      <c r="B36" s="30">
        <f t="shared" si="1"/>
        <v>26</v>
      </c>
      <c r="C36" s="34"/>
      <c r="D36" s="34"/>
      <c r="E36" s="37"/>
      <c r="F36" s="37" t="s">
        <v>222</v>
      </c>
      <c r="G36" s="37"/>
      <c r="H36" s="37"/>
      <c r="I36" s="37"/>
      <c r="J36" s="37"/>
      <c r="K36" s="64"/>
      <c r="L36" s="65" t="s">
        <v>121</v>
      </c>
    </row>
    <row r="37" spans="2:19" ht="14.25" customHeight="1" x14ac:dyDescent="0.15">
      <c r="B37" s="30">
        <f t="shared" si="1"/>
        <v>27</v>
      </c>
      <c r="C37" s="34"/>
      <c r="D37" s="34"/>
      <c r="E37" s="37"/>
      <c r="F37" s="37" t="s">
        <v>187</v>
      </c>
      <c r="G37" s="37"/>
      <c r="H37" s="37"/>
      <c r="I37" s="37"/>
      <c r="J37" s="37"/>
      <c r="K37" s="64" t="s">
        <v>121</v>
      </c>
      <c r="L37" s="65" t="s">
        <v>121</v>
      </c>
    </row>
    <row r="38" spans="2:19" ht="14.25" customHeight="1" x14ac:dyDescent="0.15">
      <c r="B38" s="30">
        <f t="shared" si="1"/>
        <v>28</v>
      </c>
      <c r="C38" s="34"/>
      <c r="D38" s="34"/>
      <c r="E38" s="37"/>
      <c r="F38" s="37" t="s">
        <v>156</v>
      </c>
      <c r="G38" s="37"/>
      <c r="H38" s="37"/>
      <c r="I38" s="37"/>
      <c r="J38" s="37"/>
      <c r="K38" s="64" t="s">
        <v>121</v>
      </c>
      <c r="L38" s="65"/>
    </row>
    <row r="39" spans="2:19" ht="14.25" customHeight="1" x14ac:dyDescent="0.15">
      <c r="B39" s="30">
        <f t="shared" si="1"/>
        <v>29</v>
      </c>
      <c r="C39" s="34"/>
      <c r="D39" s="34"/>
      <c r="E39" s="37"/>
      <c r="F39" s="37" t="s">
        <v>109</v>
      </c>
      <c r="G39" s="37"/>
      <c r="H39" s="37"/>
      <c r="I39" s="37"/>
      <c r="J39" s="37"/>
      <c r="K39" s="64">
        <v>200</v>
      </c>
      <c r="L39" s="65">
        <v>1300</v>
      </c>
    </row>
    <row r="40" spans="2:19" ht="14.25" customHeight="1" x14ac:dyDescent="0.15">
      <c r="B40" s="30">
        <f t="shared" si="1"/>
        <v>30</v>
      </c>
      <c r="C40" s="34"/>
      <c r="D40" s="34"/>
      <c r="E40" s="37"/>
      <c r="F40" s="37" t="s">
        <v>207</v>
      </c>
      <c r="G40" s="37"/>
      <c r="H40" s="37"/>
      <c r="I40" s="37"/>
      <c r="J40" s="37"/>
      <c r="K40" s="64"/>
      <c r="L40" s="65" t="s">
        <v>121</v>
      </c>
    </row>
    <row r="41" spans="2:19" ht="14.25" customHeight="1" x14ac:dyDescent="0.15">
      <c r="B41" s="30">
        <f t="shared" si="1"/>
        <v>31</v>
      </c>
      <c r="C41" s="34"/>
      <c r="D41" s="34"/>
      <c r="E41" s="37"/>
      <c r="F41" s="37" t="s">
        <v>251</v>
      </c>
      <c r="G41" s="37"/>
      <c r="H41" s="37"/>
      <c r="I41" s="37"/>
      <c r="J41" s="37"/>
      <c r="K41" s="64">
        <v>32</v>
      </c>
      <c r="L41" s="65">
        <v>80</v>
      </c>
    </row>
    <row r="42" spans="2:19" ht="14.25" customHeight="1" x14ac:dyDescent="0.15">
      <c r="B42" s="30">
        <f t="shared" si="1"/>
        <v>32</v>
      </c>
      <c r="C42" s="34"/>
      <c r="D42" s="34"/>
      <c r="E42" s="37"/>
      <c r="F42" s="37" t="s">
        <v>90</v>
      </c>
      <c r="G42" s="37"/>
      <c r="H42" s="37"/>
      <c r="I42" s="37"/>
      <c r="J42" s="37"/>
      <c r="K42" s="64">
        <v>150</v>
      </c>
      <c r="L42" s="65">
        <v>200</v>
      </c>
    </row>
    <row r="43" spans="2:19" ht="14.25" customHeight="1" x14ac:dyDescent="0.15">
      <c r="B43" s="30">
        <f t="shared" si="1"/>
        <v>33</v>
      </c>
      <c r="C43" s="34"/>
      <c r="D43" s="34"/>
      <c r="E43" s="37"/>
      <c r="F43" s="37" t="s">
        <v>29</v>
      </c>
      <c r="G43" s="37"/>
      <c r="H43" s="37"/>
      <c r="I43" s="37"/>
      <c r="J43" s="37"/>
      <c r="K43" s="64">
        <v>25</v>
      </c>
      <c r="L43" s="65" t="s">
        <v>121</v>
      </c>
    </row>
    <row r="44" spans="2:19" ht="14.25" customHeight="1" x14ac:dyDescent="0.15">
      <c r="B44" s="30">
        <f t="shared" ref="B44:B66" si="2">B43+1</f>
        <v>34</v>
      </c>
      <c r="C44" s="34"/>
      <c r="D44" s="34"/>
      <c r="E44" s="37"/>
      <c r="F44" s="37" t="s">
        <v>141</v>
      </c>
      <c r="G44" s="37"/>
      <c r="H44" s="37"/>
      <c r="I44" s="37"/>
      <c r="J44" s="37"/>
      <c r="K44" s="64"/>
      <c r="L44" s="65" t="s">
        <v>121</v>
      </c>
    </row>
    <row r="45" spans="2:19" ht="14.25" customHeight="1" x14ac:dyDescent="0.15">
      <c r="B45" s="30">
        <f t="shared" si="2"/>
        <v>35</v>
      </c>
      <c r="C45" s="34"/>
      <c r="D45" s="34"/>
      <c r="E45" s="37"/>
      <c r="F45" s="37" t="s">
        <v>159</v>
      </c>
      <c r="G45" s="37"/>
      <c r="H45" s="37"/>
      <c r="I45" s="37"/>
      <c r="J45" s="37"/>
      <c r="K45" s="64"/>
      <c r="L45" s="65" t="s">
        <v>121</v>
      </c>
    </row>
    <row r="46" spans="2:19" ht="14.25" customHeight="1" x14ac:dyDescent="0.15">
      <c r="B46" s="30">
        <f t="shared" si="2"/>
        <v>36</v>
      </c>
      <c r="C46" s="34"/>
      <c r="D46" s="34"/>
      <c r="E46" s="37"/>
      <c r="F46" s="37" t="s">
        <v>160</v>
      </c>
      <c r="G46" s="37"/>
      <c r="H46" s="37"/>
      <c r="I46" s="37"/>
      <c r="J46" s="37"/>
      <c r="K46" s="64"/>
      <c r="L46" s="65">
        <v>8</v>
      </c>
    </row>
    <row r="47" spans="2:19" ht="14.25" customHeight="1" x14ac:dyDescent="0.15">
      <c r="B47" s="30">
        <f t="shared" si="2"/>
        <v>37</v>
      </c>
      <c r="C47" s="34"/>
      <c r="D47" s="34"/>
      <c r="E47" s="37"/>
      <c r="F47" s="37" t="s">
        <v>161</v>
      </c>
      <c r="G47" s="37"/>
      <c r="H47" s="37"/>
      <c r="I47" s="37"/>
      <c r="J47" s="37"/>
      <c r="K47" s="64" t="s">
        <v>121</v>
      </c>
      <c r="L47" s="65"/>
    </row>
    <row r="48" spans="2:19" ht="14.25" customHeight="1" x14ac:dyDescent="0.15">
      <c r="B48" s="30">
        <f t="shared" si="2"/>
        <v>38</v>
      </c>
      <c r="C48" s="34"/>
      <c r="D48" s="34"/>
      <c r="E48" s="37"/>
      <c r="F48" s="37" t="s">
        <v>196</v>
      </c>
      <c r="G48" s="37"/>
      <c r="H48" s="37"/>
      <c r="I48" s="37"/>
      <c r="J48" s="37"/>
      <c r="K48" s="64"/>
      <c r="L48" s="65">
        <v>32</v>
      </c>
    </row>
    <row r="49" spans="2:19" ht="14.25" customHeight="1" x14ac:dyDescent="0.15">
      <c r="B49" s="30">
        <f t="shared" si="2"/>
        <v>39</v>
      </c>
      <c r="C49" s="34"/>
      <c r="D49" s="34"/>
      <c r="E49" s="37"/>
      <c r="F49" s="37" t="s">
        <v>70</v>
      </c>
      <c r="G49" s="37"/>
      <c r="H49" s="37"/>
      <c r="I49" s="37"/>
      <c r="J49" s="37"/>
      <c r="K49" s="64"/>
      <c r="L49" s="65" t="s">
        <v>121</v>
      </c>
    </row>
    <row r="50" spans="2:19" ht="14.25" customHeight="1" x14ac:dyDescent="0.15">
      <c r="B50" s="30">
        <f t="shared" si="2"/>
        <v>40</v>
      </c>
      <c r="C50" s="34"/>
      <c r="D50" s="34"/>
      <c r="E50" s="37"/>
      <c r="F50" s="37" t="s">
        <v>162</v>
      </c>
      <c r="G50" s="37"/>
      <c r="H50" s="37"/>
      <c r="I50" s="37"/>
      <c r="J50" s="37"/>
      <c r="K50" s="64"/>
      <c r="L50" s="65">
        <v>100</v>
      </c>
    </row>
    <row r="51" spans="2:19" ht="14.25" customHeight="1" x14ac:dyDescent="0.15">
      <c r="B51" s="30">
        <f t="shared" si="2"/>
        <v>41</v>
      </c>
      <c r="C51" s="34"/>
      <c r="D51" s="34"/>
      <c r="E51" s="37"/>
      <c r="F51" s="37" t="s">
        <v>110</v>
      </c>
      <c r="G51" s="37"/>
      <c r="H51" s="37"/>
      <c r="I51" s="37"/>
      <c r="J51" s="37"/>
      <c r="K51" s="64">
        <v>100</v>
      </c>
      <c r="L51" s="65">
        <v>500</v>
      </c>
    </row>
    <row r="52" spans="2:19" ht="14.25" customHeight="1" x14ac:dyDescent="0.15">
      <c r="B52" s="30">
        <f t="shared" si="2"/>
        <v>42</v>
      </c>
      <c r="C52" s="34"/>
      <c r="D52" s="34"/>
      <c r="E52" s="37"/>
      <c r="F52" s="37" t="s">
        <v>163</v>
      </c>
      <c r="G52" s="37"/>
      <c r="H52" s="37"/>
      <c r="I52" s="37"/>
      <c r="J52" s="37"/>
      <c r="K52" s="64">
        <v>25</v>
      </c>
      <c r="L52" s="65">
        <v>25</v>
      </c>
    </row>
    <row r="53" spans="2:19" ht="14.25" customHeight="1" x14ac:dyDescent="0.15">
      <c r="B53" s="30">
        <f t="shared" si="2"/>
        <v>43</v>
      </c>
      <c r="C53" s="34"/>
      <c r="D53" s="34"/>
      <c r="E53" s="37"/>
      <c r="F53" s="37" t="s">
        <v>142</v>
      </c>
      <c r="G53" s="37"/>
      <c r="H53" s="37"/>
      <c r="I53" s="37"/>
      <c r="J53" s="37"/>
      <c r="K53" s="64"/>
      <c r="L53" s="65">
        <v>50</v>
      </c>
    </row>
    <row r="54" spans="2:19" ht="14.25" customHeight="1" x14ac:dyDescent="0.15">
      <c r="B54" s="30">
        <f t="shared" si="2"/>
        <v>44</v>
      </c>
      <c r="C54" s="34"/>
      <c r="D54" s="34"/>
      <c r="E54" s="37"/>
      <c r="F54" s="37" t="s">
        <v>30</v>
      </c>
      <c r="G54" s="37"/>
      <c r="H54" s="37"/>
      <c r="I54" s="37"/>
      <c r="J54" s="37"/>
      <c r="K54" s="64"/>
      <c r="L54" s="65" t="s">
        <v>121</v>
      </c>
    </row>
    <row r="55" spans="2:19" ht="14.25" customHeight="1" x14ac:dyDescent="0.15">
      <c r="B55" s="30">
        <f t="shared" si="2"/>
        <v>45</v>
      </c>
      <c r="C55" s="34"/>
      <c r="D55" s="34"/>
      <c r="E55" s="37"/>
      <c r="F55" s="37" t="s">
        <v>31</v>
      </c>
      <c r="G55" s="37"/>
      <c r="H55" s="37"/>
      <c r="I55" s="37"/>
      <c r="J55" s="37"/>
      <c r="K55" s="64">
        <v>100</v>
      </c>
      <c r="L55" s="65">
        <v>800</v>
      </c>
    </row>
    <row r="56" spans="2:19" ht="14.25" customHeight="1" x14ac:dyDescent="0.15">
      <c r="B56" s="30">
        <f t="shared" si="2"/>
        <v>46</v>
      </c>
      <c r="C56" s="32" t="s">
        <v>143</v>
      </c>
      <c r="D56" s="32" t="s">
        <v>144</v>
      </c>
      <c r="E56" s="37"/>
      <c r="F56" s="37" t="s">
        <v>174</v>
      </c>
      <c r="G56" s="37"/>
      <c r="H56" s="37"/>
      <c r="I56" s="37"/>
      <c r="J56" s="37"/>
      <c r="K56" s="64"/>
      <c r="L56" s="65" t="s">
        <v>121</v>
      </c>
    </row>
    <row r="57" spans="2:19" ht="14.25" customHeight="1" x14ac:dyDescent="0.15">
      <c r="B57" s="30">
        <f t="shared" si="2"/>
        <v>47</v>
      </c>
      <c r="C57" s="34"/>
      <c r="D57" s="34"/>
      <c r="E57" s="37"/>
      <c r="F57" s="37" t="s">
        <v>175</v>
      </c>
      <c r="G57" s="37"/>
      <c r="H57" s="37"/>
      <c r="I57" s="37"/>
      <c r="J57" s="37"/>
      <c r="K57" s="64"/>
      <c r="L57" s="65">
        <v>3</v>
      </c>
    </row>
    <row r="58" spans="2:19" ht="14.25" customHeight="1" x14ac:dyDescent="0.15">
      <c r="B58" s="30">
        <f t="shared" si="2"/>
        <v>48</v>
      </c>
      <c r="C58" s="34"/>
      <c r="D58" s="34"/>
      <c r="E58" s="37"/>
      <c r="F58" s="37" t="s">
        <v>164</v>
      </c>
      <c r="G58" s="37"/>
      <c r="H58" s="37"/>
      <c r="I58" s="37"/>
      <c r="J58" s="37"/>
      <c r="K58" s="64" t="s">
        <v>121</v>
      </c>
      <c r="L58" s="65">
        <v>7</v>
      </c>
    </row>
    <row r="59" spans="2:19" ht="14.25" customHeight="1" x14ac:dyDescent="0.15">
      <c r="B59" s="30">
        <f t="shared" si="2"/>
        <v>49</v>
      </c>
      <c r="C59" s="34"/>
      <c r="D59" s="34"/>
      <c r="E59" s="37"/>
      <c r="F59" s="37" t="s">
        <v>146</v>
      </c>
      <c r="G59" s="37"/>
      <c r="H59" s="37"/>
      <c r="I59" s="37"/>
      <c r="J59" s="37"/>
      <c r="K59" s="64"/>
      <c r="L59" s="65">
        <v>2</v>
      </c>
    </row>
    <row r="60" spans="2:19" ht="14.25" customHeight="1" x14ac:dyDescent="0.15">
      <c r="B60" s="30">
        <f t="shared" si="2"/>
        <v>50</v>
      </c>
      <c r="C60" s="32" t="s">
        <v>32</v>
      </c>
      <c r="D60" s="32" t="s">
        <v>33</v>
      </c>
      <c r="E60" s="37"/>
      <c r="F60" s="37" t="s">
        <v>165</v>
      </c>
      <c r="G60" s="37"/>
      <c r="H60" s="37"/>
      <c r="I60" s="37"/>
      <c r="J60" s="37"/>
      <c r="K60" s="64">
        <v>2</v>
      </c>
      <c r="L60" s="65">
        <v>7</v>
      </c>
    </row>
    <row r="61" spans="2:19" ht="14.25" customHeight="1" x14ac:dyDescent="0.15">
      <c r="B61" s="30">
        <f t="shared" si="2"/>
        <v>51</v>
      </c>
      <c r="C61" s="34"/>
      <c r="D61" s="35"/>
      <c r="E61" s="37"/>
      <c r="F61" s="37" t="s">
        <v>34</v>
      </c>
      <c r="G61" s="37"/>
      <c r="H61" s="37"/>
      <c r="I61" s="37"/>
      <c r="J61" s="37"/>
      <c r="K61" s="64">
        <v>100</v>
      </c>
      <c r="L61" s="65"/>
    </row>
    <row r="62" spans="2:19" ht="14.25" customHeight="1" x14ac:dyDescent="0.15">
      <c r="B62" s="30">
        <f t="shared" si="2"/>
        <v>52</v>
      </c>
      <c r="C62" s="35"/>
      <c r="D62" s="39" t="s">
        <v>35</v>
      </c>
      <c r="E62" s="37"/>
      <c r="F62" s="37" t="s">
        <v>36</v>
      </c>
      <c r="G62" s="37"/>
      <c r="H62" s="37"/>
      <c r="I62" s="37"/>
      <c r="J62" s="37"/>
      <c r="K62" s="64">
        <v>100</v>
      </c>
      <c r="L62" s="65">
        <v>25</v>
      </c>
    </row>
    <row r="63" spans="2:19" ht="14.25" customHeight="1" x14ac:dyDescent="0.15">
      <c r="B63" s="30">
        <f t="shared" si="2"/>
        <v>53</v>
      </c>
      <c r="C63" s="32" t="s">
        <v>0</v>
      </c>
      <c r="D63" s="39" t="s">
        <v>37</v>
      </c>
      <c r="E63" s="37"/>
      <c r="F63" s="37" t="s">
        <v>118</v>
      </c>
      <c r="G63" s="37"/>
      <c r="H63" s="37"/>
      <c r="I63" s="37"/>
      <c r="J63" s="37"/>
      <c r="K63" s="64"/>
      <c r="L63" s="65" t="s">
        <v>121</v>
      </c>
      <c r="R63">
        <f>COUNTA(K56:K63)</f>
        <v>4</v>
      </c>
      <c r="S63">
        <f>COUNTA(L56:L63)</f>
        <v>7</v>
      </c>
    </row>
    <row r="64" spans="2:19" ht="14.25" customHeight="1" x14ac:dyDescent="0.15">
      <c r="B64" s="30">
        <f t="shared" si="2"/>
        <v>54</v>
      </c>
      <c r="C64" s="121" t="s">
        <v>38</v>
      </c>
      <c r="D64" s="122"/>
      <c r="E64" s="37"/>
      <c r="F64" s="37" t="s">
        <v>39</v>
      </c>
      <c r="G64" s="37"/>
      <c r="H64" s="37"/>
      <c r="I64" s="37"/>
      <c r="J64" s="37"/>
      <c r="K64" s="64">
        <v>400</v>
      </c>
      <c r="L64" s="65">
        <v>675</v>
      </c>
    </row>
    <row r="65" spans="2:19" ht="14.25" customHeight="1" x14ac:dyDescent="0.15">
      <c r="B65" s="30">
        <f t="shared" si="2"/>
        <v>55</v>
      </c>
      <c r="C65" s="33"/>
      <c r="D65" s="36"/>
      <c r="E65" s="37"/>
      <c r="F65" s="37" t="s">
        <v>40</v>
      </c>
      <c r="G65" s="37"/>
      <c r="H65" s="37"/>
      <c r="I65" s="37"/>
      <c r="J65" s="37"/>
      <c r="K65" s="64">
        <v>225</v>
      </c>
      <c r="L65" s="65">
        <v>425</v>
      </c>
    </row>
    <row r="66" spans="2:19" ht="14.25" customHeight="1" thickBot="1" x14ac:dyDescent="0.2">
      <c r="B66" s="30">
        <f t="shared" si="2"/>
        <v>56</v>
      </c>
      <c r="C66" s="33"/>
      <c r="D66" s="36"/>
      <c r="E66" s="37"/>
      <c r="F66" s="37" t="s">
        <v>74</v>
      </c>
      <c r="G66" s="37"/>
      <c r="H66" s="37"/>
      <c r="I66" s="37"/>
      <c r="J66" s="37"/>
      <c r="K66" s="64">
        <v>400</v>
      </c>
      <c r="L66" s="69">
        <v>900</v>
      </c>
    </row>
    <row r="67" spans="2:19" ht="13.9" customHeight="1" x14ac:dyDescent="0.15">
      <c r="B67" s="66"/>
      <c r="C67" s="67"/>
      <c r="D67" s="67"/>
      <c r="E67" s="68"/>
      <c r="F67" s="68"/>
      <c r="G67" s="68"/>
      <c r="H67" s="68"/>
      <c r="I67" s="68"/>
      <c r="J67" s="68"/>
      <c r="K67" s="68"/>
      <c r="L67" s="68"/>
    </row>
    <row r="68" spans="2:19" ht="18" customHeight="1" x14ac:dyDescent="0.15">
      <c r="R68">
        <f>COUNTA(K11:K66)</f>
        <v>33</v>
      </c>
      <c r="S68">
        <f>COUNTA(L11:L66)</f>
        <v>52</v>
      </c>
    </row>
    <row r="69" spans="2:19" ht="18" customHeight="1" x14ac:dyDescent="0.15">
      <c r="B69" s="18"/>
      <c r="R69">
        <f>SUM(R11:R15,K16:K66)</f>
        <v>50514</v>
      </c>
      <c r="S69">
        <f>SUM(S11:S15,L16:L66)</f>
        <v>19409</v>
      </c>
    </row>
    <row r="70" spans="2:19" ht="9" customHeight="1" thickBot="1" x14ac:dyDescent="0.2"/>
    <row r="71" spans="2:19" ht="18" customHeight="1" x14ac:dyDescent="0.15">
      <c r="B71" s="1"/>
      <c r="C71" s="2"/>
      <c r="D71" s="118" t="s">
        <v>1</v>
      </c>
      <c r="E71" s="118"/>
      <c r="F71" s="118"/>
      <c r="G71" s="118"/>
      <c r="H71" s="2"/>
      <c r="I71" s="2"/>
      <c r="J71" s="3"/>
      <c r="K71" s="71" t="s">
        <v>57</v>
      </c>
      <c r="L71" s="88" t="s">
        <v>58</v>
      </c>
    </row>
    <row r="72" spans="2:19" ht="18" customHeight="1" thickBot="1" x14ac:dyDescent="0.2">
      <c r="B72" s="6"/>
      <c r="C72" s="7"/>
      <c r="D72" s="117" t="s">
        <v>2</v>
      </c>
      <c r="E72" s="117"/>
      <c r="F72" s="117"/>
      <c r="G72" s="117"/>
      <c r="H72" s="7"/>
      <c r="I72" s="7"/>
      <c r="J72" s="8"/>
      <c r="K72" s="75" t="str">
        <f>K5</f>
        <v>2023.6.26</v>
      </c>
      <c r="L72" s="92" t="str">
        <f>K72</f>
        <v>2023.6.26</v>
      </c>
    </row>
    <row r="73" spans="2:19" ht="19.899999999999999" customHeight="1" thickTop="1" x14ac:dyDescent="0.15">
      <c r="B73" s="123" t="s">
        <v>79</v>
      </c>
      <c r="C73" s="124"/>
      <c r="D73" s="124"/>
      <c r="E73" s="124"/>
      <c r="F73" s="124"/>
      <c r="G73" s="124"/>
      <c r="H73" s="124"/>
      <c r="I73" s="124"/>
      <c r="J73" s="29"/>
      <c r="K73" s="76">
        <f>SUM(K74:K82)</f>
        <v>50514</v>
      </c>
      <c r="L73" s="93">
        <f>SUM(L74:L82)</f>
        <v>19409</v>
      </c>
    </row>
    <row r="74" spans="2:19" ht="13.9" customHeight="1" x14ac:dyDescent="0.15">
      <c r="B74" s="125" t="s">
        <v>42</v>
      </c>
      <c r="C74" s="126"/>
      <c r="D74" s="127"/>
      <c r="E74" s="41"/>
      <c r="F74" s="15"/>
      <c r="G74" s="116" t="s">
        <v>13</v>
      </c>
      <c r="H74" s="116"/>
      <c r="I74" s="15"/>
      <c r="J74" s="16"/>
      <c r="K74" s="38">
        <f>SUM(R$11:R$15)</f>
        <v>25</v>
      </c>
      <c r="L74" s="94">
        <f>SUM(S$11:S$15)</f>
        <v>375</v>
      </c>
    </row>
    <row r="75" spans="2:19" ht="13.9" customHeight="1" x14ac:dyDescent="0.15">
      <c r="B75" s="17"/>
      <c r="C75" s="18"/>
      <c r="D75" s="19"/>
      <c r="E75" s="20"/>
      <c r="F75" s="37"/>
      <c r="G75" s="116" t="s">
        <v>67</v>
      </c>
      <c r="H75" s="116"/>
      <c r="I75" s="110"/>
      <c r="J75" s="42"/>
      <c r="K75" s="38">
        <f>SUM(K$16)</f>
        <v>1750</v>
      </c>
      <c r="L75" s="94">
        <f>SUM(L$16)</f>
        <v>4500</v>
      </c>
    </row>
    <row r="76" spans="2:19" ht="13.9" customHeight="1" x14ac:dyDescent="0.15">
      <c r="B76" s="17"/>
      <c r="C76" s="18"/>
      <c r="D76" s="19"/>
      <c r="E76" s="20"/>
      <c r="F76" s="37"/>
      <c r="G76" s="116" t="s">
        <v>26</v>
      </c>
      <c r="H76" s="116"/>
      <c r="I76" s="15"/>
      <c r="J76" s="16"/>
      <c r="K76" s="38">
        <f>SUM(K$17:K$18)</f>
        <v>75</v>
      </c>
      <c r="L76" s="94">
        <f>SUM(L$17:L$18)</f>
        <v>200</v>
      </c>
    </row>
    <row r="77" spans="2:19" ht="13.9" customHeight="1" x14ac:dyDescent="0.15">
      <c r="B77" s="17"/>
      <c r="C77" s="18"/>
      <c r="D77" s="19"/>
      <c r="E77" s="20"/>
      <c r="F77" s="37"/>
      <c r="G77" s="116" t="s">
        <v>16</v>
      </c>
      <c r="H77" s="116"/>
      <c r="I77" s="15"/>
      <c r="J77" s="16"/>
      <c r="K77" s="38">
        <f>SUM(K$19:K$19)</f>
        <v>0</v>
      </c>
      <c r="L77" s="94">
        <f>SUM(L$19:L$19)</f>
        <v>25</v>
      </c>
    </row>
    <row r="78" spans="2:19" ht="13.9" customHeight="1" x14ac:dyDescent="0.15">
      <c r="B78" s="17"/>
      <c r="C78" s="18"/>
      <c r="D78" s="19"/>
      <c r="E78" s="20"/>
      <c r="F78" s="37"/>
      <c r="G78" s="116" t="s">
        <v>17</v>
      </c>
      <c r="H78" s="116"/>
      <c r="I78" s="15"/>
      <c r="J78" s="16"/>
      <c r="K78" s="38">
        <f>SUM(K$21:K$31)</f>
        <v>46500</v>
      </c>
      <c r="L78" s="94">
        <f>SUM(L$21:L$31)</f>
        <v>8950</v>
      </c>
    </row>
    <row r="79" spans="2:19" ht="13.9" customHeight="1" x14ac:dyDescent="0.15">
      <c r="B79" s="17"/>
      <c r="C79" s="18"/>
      <c r="D79" s="19"/>
      <c r="E79" s="20"/>
      <c r="F79" s="37"/>
      <c r="G79" s="116" t="s">
        <v>65</v>
      </c>
      <c r="H79" s="116"/>
      <c r="I79" s="15"/>
      <c r="J79" s="16"/>
      <c r="K79" s="38">
        <v>0</v>
      </c>
      <c r="L79" s="94">
        <v>0</v>
      </c>
    </row>
    <row r="80" spans="2:19" ht="13.9" customHeight="1" x14ac:dyDescent="0.15">
      <c r="B80" s="17"/>
      <c r="C80" s="18"/>
      <c r="D80" s="19"/>
      <c r="E80" s="20"/>
      <c r="F80" s="37"/>
      <c r="G80" s="116" t="s">
        <v>27</v>
      </c>
      <c r="H80" s="116"/>
      <c r="I80" s="15"/>
      <c r="J80" s="16"/>
      <c r="K80" s="38">
        <f>SUM(K$32:K$55)</f>
        <v>932</v>
      </c>
      <c r="L80" s="94">
        <f>SUM(L$32:L$55)</f>
        <v>3270</v>
      </c>
    </row>
    <row r="81" spans="2:19" ht="13.9" customHeight="1" x14ac:dyDescent="0.15">
      <c r="B81" s="17"/>
      <c r="C81" s="18"/>
      <c r="D81" s="19"/>
      <c r="E81" s="20"/>
      <c r="F81" s="37"/>
      <c r="G81" s="116" t="s">
        <v>73</v>
      </c>
      <c r="H81" s="116"/>
      <c r="I81" s="15"/>
      <c r="J81" s="16"/>
      <c r="K81" s="38">
        <f>SUM(K$20:K$20,K$64:K$65)</f>
        <v>630</v>
      </c>
      <c r="L81" s="94">
        <f>SUM(L$20:L$20,L$64:L$65)</f>
        <v>1145</v>
      </c>
      <c r="R81">
        <f>COUNTA(K$11:K$66)</f>
        <v>33</v>
      </c>
      <c r="S81">
        <f>COUNTA(L$11:L$66)</f>
        <v>52</v>
      </c>
    </row>
    <row r="82" spans="2:19" ht="13.9" customHeight="1" thickBot="1" x14ac:dyDescent="0.2">
      <c r="B82" s="21"/>
      <c r="C82" s="22"/>
      <c r="D82" s="23"/>
      <c r="E82" s="43"/>
      <c r="F82" s="10"/>
      <c r="G82" s="117" t="s">
        <v>41</v>
      </c>
      <c r="H82" s="117"/>
      <c r="I82" s="44"/>
      <c r="J82" s="45"/>
      <c r="K82" s="40">
        <f>SUM(K$56:K$63,K$66)</f>
        <v>602</v>
      </c>
      <c r="L82" s="95">
        <f>SUM(L$56:L$63,L$66)</f>
        <v>944</v>
      </c>
      <c r="R82">
        <f>SUM(R$11:R$15,K$16:K$66)</f>
        <v>50514</v>
      </c>
      <c r="S82">
        <f>SUM(S$11:S$15,L$16:L$66)</f>
        <v>19409</v>
      </c>
    </row>
    <row r="83" spans="2:19" ht="18" customHeight="1" thickTop="1" x14ac:dyDescent="0.15">
      <c r="B83" s="128" t="s">
        <v>43</v>
      </c>
      <c r="C83" s="129"/>
      <c r="D83" s="130"/>
      <c r="E83" s="51"/>
      <c r="F83" s="111"/>
      <c r="G83" s="131" t="s">
        <v>44</v>
      </c>
      <c r="H83" s="131"/>
      <c r="I83" s="111"/>
      <c r="J83" s="112"/>
      <c r="K83" s="77" t="s">
        <v>45</v>
      </c>
      <c r="L83" s="82"/>
    </row>
    <row r="84" spans="2:19" ht="18" customHeight="1" x14ac:dyDescent="0.15">
      <c r="B84" s="48"/>
      <c r="C84" s="49"/>
      <c r="D84" s="49"/>
      <c r="E84" s="46"/>
      <c r="F84" s="47"/>
      <c r="G84" s="31"/>
      <c r="H84" s="31"/>
      <c r="I84" s="47"/>
      <c r="J84" s="50"/>
      <c r="K84" s="78" t="s">
        <v>46</v>
      </c>
      <c r="L84" s="83"/>
    </row>
    <row r="85" spans="2:19" ht="18" customHeight="1" x14ac:dyDescent="0.15">
      <c r="B85" s="17"/>
      <c r="C85" s="18"/>
      <c r="D85" s="18"/>
      <c r="E85" s="52"/>
      <c r="F85" s="7"/>
      <c r="G85" s="132" t="s">
        <v>47</v>
      </c>
      <c r="H85" s="132"/>
      <c r="I85" s="108"/>
      <c r="J85" s="109"/>
      <c r="K85" s="79" t="s">
        <v>48</v>
      </c>
      <c r="L85" s="84"/>
    </row>
    <row r="86" spans="2:19" ht="18" customHeight="1" x14ac:dyDescent="0.15">
      <c r="B86" s="17"/>
      <c r="C86" s="18"/>
      <c r="D86" s="18"/>
      <c r="E86" s="53"/>
      <c r="F86" s="18"/>
      <c r="G86" s="54"/>
      <c r="H86" s="54"/>
      <c r="I86" s="49"/>
      <c r="J86" s="55"/>
      <c r="K86" s="80" t="s">
        <v>71</v>
      </c>
      <c r="L86" s="85"/>
    </row>
    <row r="87" spans="2:19" ht="18" customHeight="1" x14ac:dyDescent="0.15">
      <c r="B87" s="17"/>
      <c r="C87" s="18"/>
      <c r="D87" s="18"/>
      <c r="E87" s="53"/>
      <c r="F87" s="18"/>
      <c r="G87" s="54"/>
      <c r="H87" s="54"/>
      <c r="I87" s="49"/>
      <c r="J87" s="55"/>
      <c r="K87" s="80" t="s">
        <v>72</v>
      </c>
      <c r="L87" s="85"/>
    </row>
    <row r="88" spans="2:19" ht="18" customHeight="1" x14ac:dyDescent="0.15">
      <c r="B88" s="17"/>
      <c r="C88" s="18"/>
      <c r="D88" s="18"/>
      <c r="E88" s="52"/>
      <c r="F88" s="7"/>
      <c r="G88" s="132" t="s">
        <v>49</v>
      </c>
      <c r="H88" s="132"/>
      <c r="I88" s="108"/>
      <c r="J88" s="109"/>
      <c r="K88" s="79" t="s">
        <v>75</v>
      </c>
      <c r="L88" s="84"/>
    </row>
    <row r="89" spans="2:19" ht="18" customHeight="1" x14ac:dyDescent="0.15">
      <c r="B89" s="17"/>
      <c r="C89" s="18"/>
      <c r="D89" s="18"/>
      <c r="E89" s="53"/>
      <c r="F89" s="18"/>
      <c r="G89" s="54"/>
      <c r="H89" s="54"/>
      <c r="I89" s="49"/>
      <c r="J89" s="55"/>
      <c r="K89" s="80" t="s">
        <v>76</v>
      </c>
      <c r="L89" s="85"/>
    </row>
    <row r="90" spans="2:19" ht="18" customHeight="1" x14ac:dyDescent="0.15">
      <c r="B90" s="17"/>
      <c r="C90" s="18"/>
      <c r="D90" s="18"/>
      <c r="E90" s="53"/>
      <c r="F90" s="18"/>
      <c r="G90" s="54"/>
      <c r="H90" s="54"/>
      <c r="I90" s="49"/>
      <c r="J90" s="55"/>
      <c r="K90" s="80" t="s">
        <v>77</v>
      </c>
      <c r="L90" s="85"/>
    </row>
    <row r="91" spans="2:19" ht="18" customHeight="1" x14ac:dyDescent="0.15">
      <c r="B91" s="17"/>
      <c r="C91" s="18"/>
      <c r="D91" s="18"/>
      <c r="E91" s="12"/>
      <c r="F91" s="13"/>
      <c r="G91" s="31"/>
      <c r="H91" s="31"/>
      <c r="I91" s="47"/>
      <c r="J91" s="50"/>
      <c r="K91" s="80" t="s">
        <v>78</v>
      </c>
      <c r="L91" s="83"/>
    </row>
    <row r="92" spans="2:19" ht="18" customHeight="1" x14ac:dyDescent="0.15">
      <c r="B92" s="24"/>
      <c r="C92" s="13"/>
      <c r="D92" s="13"/>
      <c r="E92" s="20"/>
      <c r="F92" s="37"/>
      <c r="G92" s="116" t="s">
        <v>50</v>
      </c>
      <c r="H92" s="116"/>
      <c r="I92" s="15"/>
      <c r="J92" s="16"/>
      <c r="K92" s="70" t="s">
        <v>129</v>
      </c>
      <c r="L92" s="86"/>
    </row>
    <row r="93" spans="2:19" ht="18" customHeight="1" x14ac:dyDescent="0.15">
      <c r="B93" s="125" t="s">
        <v>51</v>
      </c>
      <c r="C93" s="126"/>
      <c r="D93" s="126"/>
      <c r="E93" s="7"/>
      <c r="F93" s="7"/>
      <c r="G93" s="7"/>
      <c r="H93" s="7"/>
      <c r="I93" s="7"/>
      <c r="J93" s="7"/>
      <c r="K93" s="7"/>
      <c r="L93" s="96"/>
    </row>
    <row r="94" spans="2:19" ht="14.1" customHeight="1" x14ac:dyDescent="0.15">
      <c r="B94" s="56"/>
      <c r="C94" s="57" t="s">
        <v>52</v>
      </c>
      <c r="D94" s="58"/>
      <c r="E94" s="57"/>
      <c r="F94" s="57"/>
      <c r="G94" s="57"/>
      <c r="H94" s="57"/>
      <c r="I94" s="57"/>
      <c r="J94" s="57"/>
      <c r="K94" s="57"/>
      <c r="L94" s="87"/>
    </row>
    <row r="95" spans="2:19" ht="14.1" customHeight="1" x14ac:dyDescent="0.15">
      <c r="B95" s="56"/>
      <c r="C95" s="57" t="s">
        <v>53</v>
      </c>
      <c r="D95" s="58"/>
      <c r="E95" s="57"/>
      <c r="F95" s="57"/>
      <c r="G95" s="57"/>
      <c r="H95" s="57"/>
      <c r="I95" s="57"/>
      <c r="J95" s="57"/>
      <c r="K95" s="57"/>
      <c r="L95" s="87"/>
    </row>
    <row r="96" spans="2:19" ht="14.1" customHeight="1" x14ac:dyDescent="0.15">
      <c r="B96" s="56"/>
      <c r="C96" s="57" t="s">
        <v>54</v>
      </c>
      <c r="D96" s="58"/>
      <c r="E96" s="57"/>
      <c r="F96" s="57"/>
      <c r="G96" s="57"/>
      <c r="H96" s="57"/>
      <c r="I96" s="57"/>
      <c r="J96" s="57"/>
      <c r="K96" s="57"/>
      <c r="L96" s="87"/>
    </row>
    <row r="97" spans="2:14" ht="14.1" customHeight="1" x14ac:dyDescent="0.15">
      <c r="B97" s="56"/>
      <c r="C97" s="57" t="s">
        <v>99</v>
      </c>
      <c r="D97" s="58"/>
      <c r="E97" s="57"/>
      <c r="F97" s="57"/>
      <c r="G97" s="57"/>
      <c r="H97" s="57"/>
      <c r="I97" s="57"/>
      <c r="J97" s="57"/>
      <c r="K97" s="57"/>
      <c r="L97" s="87"/>
    </row>
    <row r="98" spans="2:14" ht="14.1" customHeight="1" x14ac:dyDescent="0.15">
      <c r="B98" s="56"/>
      <c r="C98" s="57" t="s">
        <v>97</v>
      </c>
      <c r="D98" s="58"/>
      <c r="E98" s="57"/>
      <c r="F98" s="57"/>
      <c r="G98" s="57"/>
      <c r="H98" s="57"/>
      <c r="I98" s="57"/>
      <c r="J98" s="57"/>
      <c r="K98" s="57"/>
      <c r="L98" s="87"/>
    </row>
    <row r="99" spans="2:14" ht="14.1" customHeight="1" x14ac:dyDescent="0.15">
      <c r="B99" s="59"/>
      <c r="C99" s="57" t="s">
        <v>100</v>
      </c>
      <c r="D99" s="57"/>
      <c r="E99" s="57"/>
      <c r="F99" s="57"/>
      <c r="G99" s="57"/>
      <c r="H99" s="57"/>
      <c r="I99" s="57"/>
      <c r="J99" s="57"/>
      <c r="K99" s="57"/>
      <c r="L99" s="87"/>
    </row>
    <row r="100" spans="2:14" ht="14.1" customHeight="1" x14ac:dyDescent="0.15">
      <c r="B100" s="59"/>
      <c r="C100" s="57" t="s">
        <v>101</v>
      </c>
      <c r="D100" s="57"/>
      <c r="E100" s="57"/>
      <c r="F100" s="57"/>
      <c r="G100" s="57"/>
      <c r="H100" s="57"/>
      <c r="I100" s="57"/>
      <c r="J100" s="57"/>
      <c r="K100" s="57"/>
      <c r="L100" s="87"/>
    </row>
    <row r="101" spans="2:14" ht="14.1" customHeight="1" x14ac:dyDescent="0.15">
      <c r="B101" s="59"/>
      <c r="C101" s="57" t="s">
        <v>86</v>
      </c>
      <c r="D101" s="57"/>
      <c r="E101" s="57"/>
      <c r="F101" s="57"/>
      <c r="G101" s="57"/>
      <c r="H101" s="57"/>
      <c r="I101" s="57"/>
      <c r="J101" s="57"/>
      <c r="K101" s="57"/>
      <c r="L101" s="87"/>
    </row>
    <row r="102" spans="2:14" ht="14.1" customHeight="1" x14ac:dyDescent="0.15">
      <c r="B102" s="59"/>
      <c r="C102" s="57" t="s">
        <v>87</v>
      </c>
      <c r="D102" s="57"/>
      <c r="E102" s="57"/>
      <c r="F102" s="57"/>
      <c r="G102" s="57"/>
      <c r="H102" s="57"/>
      <c r="I102" s="57"/>
      <c r="J102" s="57"/>
      <c r="K102" s="57"/>
      <c r="L102" s="87"/>
    </row>
    <row r="103" spans="2:14" ht="14.1" customHeight="1" x14ac:dyDescent="0.15">
      <c r="B103" s="59"/>
      <c r="C103" s="57" t="s">
        <v>94</v>
      </c>
      <c r="D103" s="57"/>
      <c r="E103" s="57"/>
      <c r="F103" s="57"/>
      <c r="G103" s="57"/>
      <c r="H103" s="57"/>
      <c r="I103" s="57"/>
      <c r="J103" s="57"/>
      <c r="K103" s="57"/>
      <c r="L103" s="87"/>
    </row>
    <row r="104" spans="2:14" ht="14.1" customHeight="1" x14ac:dyDescent="0.15">
      <c r="B104" s="59"/>
      <c r="C104" s="57" t="s">
        <v>102</v>
      </c>
      <c r="D104" s="57"/>
      <c r="E104" s="57"/>
      <c r="F104" s="57"/>
      <c r="G104" s="57"/>
      <c r="H104" s="57"/>
      <c r="I104" s="57"/>
      <c r="J104" s="57"/>
      <c r="K104" s="57"/>
      <c r="L104" s="87"/>
    </row>
    <row r="105" spans="2:14" ht="14.1" customHeight="1" x14ac:dyDescent="0.15">
      <c r="B105" s="59"/>
      <c r="C105" s="57" t="s">
        <v>103</v>
      </c>
      <c r="D105" s="57"/>
      <c r="E105" s="57"/>
      <c r="F105" s="57"/>
      <c r="G105" s="57"/>
      <c r="H105" s="57"/>
      <c r="I105" s="57"/>
      <c r="J105" s="57"/>
      <c r="K105" s="57"/>
      <c r="L105" s="87"/>
    </row>
    <row r="106" spans="2:14" ht="14.1" customHeight="1" x14ac:dyDescent="0.15">
      <c r="B106" s="59"/>
      <c r="C106" s="57" t="s">
        <v>104</v>
      </c>
      <c r="D106" s="57"/>
      <c r="E106" s="57"/>
      <c r="F106" s="57"/>
      <c r="G106" s="57"/>
      <c r="H106" s="57"/>
      <c r="I106" s="57"/>
      <c r="J106" s="57"/>
      <c r="K106" s="57"/>
      <c r="L106" s="87"/>
    </row>
    <row r="107" spans="2:14" ht="18" customHeight="1" x14ac:dyDescent="0.15">
      <c r="B107" s="59"/>
      <c r="C107" s="57" t="s">
        <v>88</v>
      </c>
      <c r="D107" s="57"/>
      <c r="E107" s="57"/>
      <c r="F107" s="57"/>
      <c r="G107" s="57"/>
      <c r="H107" s="57"/>
      <c r="I107" s="57"/>
      <c r="J107" s="57"/>
      <c r="K107" s="57"/>
      <c r="L107" s="57"/>
      <c r="M107" s="97"/>
    </row>
    <row r="108" spans="2:14" x14ac:dyDescent="0.15">
      <c r="B108" s="59"/>
      <c r="C108" s="57" t="s">
        <v>95</v>
      </c>
      <c r="D108" s="57"/>
      <c r="E108" s="57"/>
      <c r="F108" s="57"/>
      <c r="G108" s="57"/>
      <c r="H108" s="57"/>
      <c r="I108" s="57"/>
      <c r="J108" s="57"/>
      <c r="K108" s="57"/>
      <c r="L108" s="57"/>
      <c r="M108" s="97"/>
    </row>
    <row r="109" spans="2:14" x14ac:dyDescent="0.15">
      <c r="B109" s="59"/>
      <c r="C109" s="57" t="s">
        <v>96</v>
      </c>
      <c r="D109" s="57"/>
      <c r="E109" s="57"/>
      <c r="F109" s="57"/>
      <c r="G109" s="57"/>
      <c r="H109" s="57"/>
      <c r="I109" s="57"/>
      <c r="J109" s="57"/>
      <c r="K109" s="57"/>
      <c r="L109" s="57"/>
      <c r="M109" s="97"/>
    </row>
    <row r="110" spans="2:14" x14ac:dyDescent="0.15">
      <c r="B110" s="59"/>
      <c r="C110" s="57" t="s">
        <v>105</v>
      </c>
      <c r="D110" s="57"/>
      <c r="E110" s="57"/>
      <c r="F110" s="57"/>
      <c r="G110" s="57"/>
      <c r="H110" s="57"/>
      <c r="I110" s="57"/>
      <c r="J110" s="57"/>
      <c r="K110" s="57"/>
      <c r="L110" s="57"/>
      <c r="M110" s="97"/>
    </row>
    <row r="111" spans="2:14" ht="14.1" customHeight="1" x14ac:dyDescent="0.15">
      <c r="B111" s="59"/>
      <c r="C111" s="57" t="s">
        <v>98</v>
      </c>
      <c r="D111" s="57"/>
      <c r="E111" s="57"/>
      <c r="F111" s="57"/>
      <c r="G111" s="57"/>
      <c r="H111" s="57"/>
      <c r="I111" s="57"/>
      <c r="J111" s="57"/>
      <c r="K111" s="57"/>
      <c r="L111" s="57"/>
      <c r="M111" s="59"/>
      <c r="N111" s="102"/>
    </row>
    <row r="112" spans="2:14" ht="14.1" customHeight="1" x14ac:dyDescent="0.15">
      <c r="B112" s="59"/>
      <c r="C112" s="57" t="s">
        <v>119</v>
      </c>
      <c r="D112" s="57"/>
      <c r="E112" s="57"/>
      <c r="F112" s="57"/>
      <c r="G112" s="57"/>
      <c r="H112" s="57"/>
      <c r="I112" s="57"/>
      <c r="J112" s="57"/>
      <c r="K112" s="57"/>
      <c r="L112" s="57"/>
      <c r="M112" s="59"/>
      <c r="N112" s="57"/>
    </row>
    <row r="113" spans="2:14" x14ac:dyDescent="0.15">
      <c r="B113" s="59"/>
      <c r="C113" s="57" t="s">
        <v>106</v>
      </c>
      <c r="D113" s="57"/>
      <c r="E113" s="57"/>
      <c r="F113" s="57"/>
      <c r="G113" s="57"/>
      <c r="H113" s="57"/>
      <c r="I113" s="57"/>
      <c r="J113" s="57"/>
      <c r="K113" s="57"/>
      <c r="L113" s="57"/>
      <c r="M113" s="97"/>
    </row>
    <row r="114" spans="2:14" x14ac:dyDescent="0.15">
      <c r="B114" s="59"/>
      <c r="C114" s="57" t="s">
        <v>69</v>
      </c>
      <c r="D114" s="57"/>
      <c r="E114" s="57"/>
      <c r="F114" s="57"/>
      <c r="G114" s="57"/>
      <c r="H114" s="57"/>
      <c r="I114" s="57"/>
      <c r="J114" s="57"/>
      <c r="K114" s="57"/>
      <c r="L114" s="57"/>
      <c r="M114" s="97"/>
    </row>
    <row r="115" spans="2:14" x14ac:dyDescent="0.15">
      <c r="B115" s="97"/>
      <c r="C115" s="57" t="s">
        <v>55</v>
      </c>
      <c r="M115" s="97"/>
    </row>
    <row r="116" spans="2:14" x14ac:dyDescent="0.15">
      <c r="B116" s="97"/>
      <c r="C116" s="57" t="s">
        <v>107</v>
      </c>
      <c r="M116" s="97"/>
      <c r="N116" s="98"/>
    </row>
    <row r="117" spans="2:14" x14ac:dyDescent="0.15">
      <c r="B117" s="97"/>
      <c r="C117" s="57" t="s">
        <v>115</v>
      </c>
      <c r="M117" s="97"/>
    </row>
    <row r="118" spans="2:14" ht="14.25" thickBot="1" x14ac:dyDescent="0.2">
      <c r="B118" s="99"/>
      <c r="C118" s="81" t="s">
        <v>108</v>
      </c>
      <c r="D118" s="100"/>
      <c r="E118" s="100"/>
      <c r="F118" s="100"/>
      <c r="G118" s="100"/>
      <c r="H118" s="100"/>
      <c r="I118" s="100"/>
      <c r="J118" s="100"/>
      <c r="K118" s="100"/>
      <c r="L118" s="101"/>
    </row>
  </sheetData>
  <mergeCells count="27">
    <mergeCell ref="D4:G4"/>
    <mergeCell ref="D5:G5"/>
    <mergeCell ref="D6:G6"/>
    <mergeCell ref="D7:F7"/>
    <mergeCell ref="D8:F8"/>
    <mergeCell ref="B74:D74"/>
    <mergeCell ref="G74:H74"/>
    <mergeCell ref="G75:H75"/>
    <mergeCell ref="G76:H76"/>
    <mergeCell ref="D9:F9"/>
    <mergeCell ref="G10:H10"/>
    <mergeCell ref="C64:D64"/>
    <mergeCell ref="D71:G71"/>
    <mergeCell ref="D72:G72"/>
    <mergeCell ref="B73:I73"/>
    <mergeCell ref="B93:D93"/>
    <mergeCell ref="G81:H81"/>
    <mergeCell ref="G82:H82"/>
    <mergeCell ref="B83:D83"/>
    <mergeCell ref="G83:H83"/>
    <mergeCell ref="G85:H85"/>
    <mergeCell ref="G88:H88"/>
    <mergeCell ref="G77:H77"/>
    <mergeCell ref="G78:H78"/>
    <mergeCell ref="G79:H79"/>
    <mergeCell ref="G92:H92"/>
    <mergeCell ref="G80:H80"/>
  </mergeCells>
  <phoneticPr fontId="23"/>
  <conditionalFormatting sqref="M11:M66">
    <cfRule type="expression" dxfId="18"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9A28-52FD-41E6-AB49-0716A8660B6B}">
  <sheetPr>
    <tabColor rgb="FFC00000"/>
  </sheetPr>
  <dimension ref="B1:S122"/>
  <sheetViews>
    <sheetView view="pageBreakPreview" zoomScale="75" zoomScaleNormal="75" zoomScaleSheetLayoutView="75" workbookViewId="0">
      <selection activeCell="T26" sqref="T2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255</v>
      </c>
      <c r="L5" s="89" t="str">
        <f>K5</f>
        <v>2023.7.11</v>
      </c>
    </row>
    <row r="6" spans="2:19" ht="18" customHeight="1" x14ac:dyDescent="0.15">
      <c r="B6" s="4"/>
      <c r="C6" s="37"/>
      <c r="D6" s="116" t="s">
        <v>3</v>
      </c>
      <c r="E6" s="116"/>
      <c r="F6" s="116"/>
      <c r="G6" s="116"/>
      <c r="H6" s="37"/>
      <c r="I6" s="37"/>
      <c r="J6" s="5"/>
      <c r="K6" s="103">
        <v>0.39930555555555558</v>
      </c>
      <c r="L6" s="104">
        <v>0.41666666666666669</v>
      </c>
    </row>
    <row r="7" spans="2:19" ht="18" customHeight="1" x14ac:dyDescent="0.15">
      <c r="B7" s="4"/>
      <c r="C7" s="37"/>
      <c r="D7" s="116" t="s">
        <v>4</v>
      </c>
      <c r="E7" s="119"/>
      <c r="F7" s="119"/>
      <c r="G7" s="25" t="s">
        <v>5</v>
      </c>
      <c r="H7" s="37"/>
      <c r="I7" s="37"/>
      <c r="J7" s="5"/>
      <c r="K7" s="105">
        <v>2.2799999999999998</v>
      </c>
      <c r="L7" s="106">
        <v>1.82</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226</v>
      </c>
      <c r="G11" s="37"/>
      <c r="H11" s="37"/>
      <c r="I11" s="37"/>
      <c r="J11" s="37"/>
      <c r="K11" s="62"/>
      <c r="L11" s="63" t="s">
        <v>120</v>
      </c>
      <c r="N11" t="s">
        <v>14</v>
      </c>
      <c r="O11" t="e">
        <f>IF(#REF!="",0,VALUE(MID(#REF!,2,LEN(#REF!)-2)))</f>
        <v>#REF!</v>
      </c>
      <c r="P11" t="e">
        <f>IF(L11="",0,VALUE(MID(L11,2,LEN(L11)-2)))</f>
        <v>#VALUE!</v>
      </c>
      <c r="Q11" t="e">
        <f>IF(#REF!="",0,VALUE(MID(#REF!,2,LEN(#REF!)-2)))</f>
        <v>#REF!</v>
      </c>
      <c r="R11">
        <f t="shared" ref="R11:S16" si="0">IF(K11="＋",0,IF(K11="(＋)",0,ABS(K11)))</f>
        <v>0</v>
      </c>
      <c r="S11">
        <f t="shared" si="0"/>
        <v>0</v>
      </c>
    </row>
    <row r="12" spans="2:19" ht="14.25" customHeight="1" x14ac:dyDescent="0.15">
      <c r="B12" s="30">
        <f t="shared" ref="B12:B43" si="1">B11+1</f>
        <v>2</v>
      </c>
      <c r="C12" s="33"/>
      <c r="D12" s="34"/>
      <c r="E12" s="37"/>
      <c r="F12" s="37" t="s">
        <v>149</v>
      </c>
      <c r="G12" s="37"/>
      <c r="H12" s="37"/>
      <c r="I12" s="37"/>
      <c r="J12" s="37"/>
      <c r="K12" s="62" t="s">
        <v>176</v>
      </c>
      <c r="L12" s="63" t="s">
        <v>219</v>
      </c>
      <c r="N12" s="60" t="s">
        <v>15</v>
      </c>
      <c r="O12" t="str">
        <f>K12</f>
        <v>(25)</v>
      </c>
      <c r="P12" t="str">
        <f>L12</f>
        <v>(325)</v>
      </c>
      <c r="Q12" t="e">
        <f>#REF!</f>
        <v>#REF!</v>
      </c>
      <c r="R12">
        <f t="shared" si="0"/>
        <v>25</v>
      </c>
      <c r="S12">
        <f t="shared" si="0"/>
        <v>325</v>
      </c>
    </row>
    <row r="13" spans="2:19" ht="14.25" customHeight="1" x14ac:dyDescent="0.15">
      <c r="B13" s="30">
        <f t="shared" si="1"/>
        <v>3</v>
      </c>
      <c r="C13" s="33"/>
      <c r="D13" s="34"/>
      <c r="E13" s="37"/>
      <c r="F13" s="37" t="s">
        <v>177</v>
      </c>
      <c r="G13" s="37"/>
      <c r="H13" s="37"/>
      <c r="I13" s="37"/>
      <c r="J13" s="37"/>
      <c r="K13" s="62" t="s">
        <v>121</v>
      </c>
      <c r="L13" s="63" t="s">
        <v>121</v>
      </c>
      <c r="N13" t="s">
        <v>14</v>
      </c>
      <c r="O13" t="e">
        <f>IF(K13="",0,VALUE(MID(K13,2,LEN(K13)-2)))</f>
        <v>#VALUE!</v>
      </c>
      <c r="P13" t="e">
        <f>IF(L13="",0,VALUE(MID(L13,2,LEN(L13)-2)))</f>
        <v>#VALUE!</v>
      </c>
      <c r="Q13" t="e">
        <f>IF(#REF!="",0,VALUE(MID(#REF!,2,LEN(#REF!)-2)))</f>
        <v>#REF!</v>
      </c>
      <c r="R13">
        <f t="shared" si="0"/>
        <v>0</v>
      </c>
      <c r="S13">
        <f t="shared" si="0"/>
        <v>0</v>
      </c>
    </row>
    <row r="14" spans="2:19" ht="14.25" customHeight="1" x14ac:dyDescent="0.15">
      <c r="B14" s="30">
        <f t="shared" si="1"/>
        <v>4</v>
      </c>
      <c r="C14" s="33"/>
      <c r="D14" s="34"/>
      <c r="E14" s="37"/>
      <c r="F14" s="37" t="s">
        <v>178</v>
      </c>
      <c r="G14" s="37"/>
      <c r="H14" s="37"/>
      <c r="I14" s="37"/>
      <c r="J14" s="37"/>
      <c r="K14" s="62"/>
      <c r="L14" s="63" t="s">
        <v>176</v>
      </c>
      <c r="N14" s="60" t="s">
        <v>15</v>
      </c>
      <c r="O14">
        <f>K14</f>
        <v>0</v>
      </c>
      <c r="P14" t="str">
        <f>L14</f>
        <v>(25)</v>
      </c>
      <c r="Q14" t="e">
        <f>#REF!</f>
        <v>#REF!</v>
      </c>
      <c r="R14">
        <f t="shared" si="0"/>
        <v>0</v>
      </c>
      <c r="S14">
        <f t="shared" si="0"/>
        <v>25</v>
      </c>
    </row>
    <row r="15" spans="2:19" ht="14.25" customHeight="1" x14ac:dyDescent="0.15">
      <c r="B15" s="30">
        <f t="shared" si="1"/>
        <v>5</v>
      </c>
      <c r="C15" s="33"/>
      <c r="D15" s="34"/>
      <c r="E15" s="37"/>
      <c r="F15" s="37" t="s">
        <v>133</v>
      </c>
      <c r="G15" s="37"/>
      <c r="H15" s="37"/>
      <c r="I15" s="37"/>
      <c r="J15" s="37"/>
      <c r="K15" s="62" t="s">
        <v>180</v>
      </c>
      <c r="L15" s="63" t="s">
        <v>166</v>
      </c>
      <c r="N15" t="s">
        <v>14</v>
      </c>
      <c r="O15">
        <f>IF(K15="",0,VALUE(MID(K15,2,LEN(K15)-2)))</f>
        <v>50</v>
      </c>
      <c r="P15">
        <f>IF(L15="",0,VALUE(MID(L15,2,LEN(L15)-2)))</f>
        <v>100</v>
      </c>
      <c r="Q15" t="e">
        <f>IF(#REF!="",0,VALUE(MID(#REF!,2,LEN(#REF!)-2)))</f>
        <v>#REF!</v>
      </c>
      <c r="R15">
        <f t="shared" si="0"/>
        <v>50</v>
      </c>
      <c r="S15">
        <f t="shared" si="0"/>
        <v>100</v>
      </c>
    </row>
    <row r="16" spans="2:19" ht="14.25" customHeight="1" x14ac:dyDescent="0.15">
      <c r="B16" s="30">
        <f t="shared" si="1"/>
        <v>6</v>
      </c>
      <c r="C16" s="33"/>
      <c r="D16" s="34"/>
      <c r="E16" s="37"/>
      <c r="F16" s="37" t="s">
        <v>92</v>
      </c>
      <c r="G16" s="37"/>
      <c r="H16" s="37"/>
      <c r="I16" s="37"/>
      <c r="J16" s="37"/>
      <c r="K16" s="62"/>
      <c r="L16" s="63" t="s">
        <v>180</v>
      </c>
      <c r="N16" t="s">
        <v>14</v>
      </c>
      <c r="O16" t="e">
        <f>IF(#REF!="",0,VALUE(MID(#REF!,2,LEN(#REF!)-2)))</f>
        <v>#REF!</v>
      </c>
      <c r="P16">
        <f>IF(L16="",0,VALUE(MID(L16,2,LEN(L16)-2)))</f>
        <v>50</v>
      </c>
      <c r="Q16" t="e">
        <f>IF(#REF!="",0,VALUE(MID(#REF!,2,LEN(#REF!)-2)))</f>
        <v>#REF!</v>
      </c>
      <c r="R16">
        <f t="shared" si="0"/>
        <v>0</v>
      </c>
      <c r="S16">
        <f t="shared" si="0"/>
        <v>50</v>
      </c>
    </row>
    <row r="17" spans="2:19" ht="14.25" customHeight="1" x14ac:dyDescent="0.15">
      <c r="B17" s="30">
        <f t="shared" si="1"/>
        <v>7</v>
      </c>
      <c r="C17" s="32" t="s">
        <v>23</v>
      </c>
      <c r="D17" s="32" t="s">
        <v>24</v>
      </c>
      <c r="E17" s="37"/>
      <c r="F17" s="37" t="s">
        <v>91</v>
      </c>
      <c r="G17" s="37"/>
      <c r="H17" s="37"/>
      <c r="I17" s="37"/>
      <c r="J17" s="37"/>
      <c r="K17" s="64">
        <v>200</v>
      </c>
      <c r="L17" s="65">
        <v>1100</v>
      </c>
      <c r="S17">
        <f>COUNTA(L11:L16)</f>
        <v>6</v>
      </c>
    </row>
    <row r="18" spans="2:19" ht="14.25" customHeight="1" x14ac:dyDescent="0.15">
      <c r="B18" s="30">
        <f t="shared" si="1"/>
        <v>8</v>
      </c>
      <c r="C18" s="32" t="s">
        <v>25</v>
      </c>
      <c r="D18" s="32" t="s">
        <v>26</v>
      </c>
      <c r="E18" s="37"/>
      <c r="F18" s="37" t="s">
        <v>124</v>
      </c>
      <c r="G18" s="37"/>
      <c r="H18" s="37"/>
      <c r="I18" s="37"/>
      <c r="J18" s="37"/>
      <c r="K18" s="64"/>
      <c r="L18" s="65" t="s">
        <v>121</v>
      </c>
    </row>
    <row r="19" spans="2:19" ht="14.25" customHeight="1" x14ac:dyDescent="0.15">
      <c r="B19" s="30">
        <f t="shared" si="1"/>
        <v>9</v>
      </c>
      <c r="C19" s="34"/>
      <c r="D19" s="34"/>
      <c r="E19" s="37"/>
      <c r="F19" s="37" t="s">
        <v>232</v>
      </c>
      <c r="G19" s="37"/>
      <c r="H19" s="37"/>
      <c r="I19" s="37"/>
      <c r="J19" s="37"/>
      <c r="K19" s="64"/>
      <c r="L19" s="65">
        <v>25</v>
      </c>
    </row>
    <row r="20" spans="2:19" ht="14.25" customHeight="1" x14ac:dyDescent="0.15">
      <c r="B20" s="30">
        <f t="shared" si="1"/>
        <v>10</v>
      </c>
      <c r="C20" s="32" t="s">
        <v>63</v>
      </c>
      <c r="D20" s="39" t="s">
        <v>181</v>
      </c>
      <c r="E20" s="37"/>
      <c r="F20" s="37" t="s">
        <v>182</v>
      </c>
      <c r="G20" s="37"/>
      <c r="H20" s="37"/>
      <c r="I20" s="37"/>
      <c r="J20" s="37"/>
      <c r="K20" s="64"/>
      <c r="L20" s="65">
        <v>2</v>
      </c>
    </row>
    <row r="21" spans="2:19" ht="14.25" customHeight="1" x14ac:dyDescent="0.15">
      <c r="B21" s="30">
        <f t="shared" si="1"/>
        <v>11</v>
      </c>
      <c r="C21" s="34"/>
      <c r="D21" s="32" t="s">
        <v>17</v>
      </c>
      <c r="E21" s="37"/>
      <c r="F21" s="37" t="s">
        <v>153</v>
      </c>
      <c r="G21" s="37"/>
      <c r="H21" s="37"/>
      <c r="I21" s="37"/>
      <c r="J21" s="37"/>
      <c r="K21" s="64"/>
      <c r="L21" s="65">
        <v>25</v>
      </c>
    </row>
    <row r="22" spans="2:19" ht="14.25" customHeight="1" x14ac:dyDescent="0.15">
      <c r="B22" s="30">
        <f t="shared" si="1"/>
        <v>12</v>
      </c>
      <c r="C22" s="34"/>
      <c r="D22" s="34"/>
      <c r="E22" s="37"/>
      <c r="F22" s="37" t="s">
        <v>81</v>
      </c>
      <c r="G22" s="37"/>
      <c r="H22" s="37"/>
      <c r="I22" s="37"/>
      <c r="J22" s="37"/>
      <c r="K22" s="64" t="s">
        <v>121</v>
      </c>
      <c r="L22" s="65"/>
    </row>
    <row r="23" spans="2:19" ht="14.25" customHeight="1" x14ac:dyDescent="0.15">
      <c r="B23" s="30">
        <f t="shared" si="1"/>
        <v>13</v>
      </c>
      <c r="C23" s="34"/>
      <c r="D23" s="34"/>
      <c r="E23" s="37"/>
      <c r="F23" s="37" t="s">
        <v>82</v>
      </c>
      <c r="G23" s="37"/>
      <c r="H23" s="37"/>
      <c r="I23" s="37"/>
      <c r="J23" s="37"/>
      <c r="K23" s="64" t="s">
        <v>121</v>
      </c>
      <c r="L23" s="65" t="s">
        <v>121</v>
      </c>
    </row>
    <row r="24" spans="2:19" ht="14.25" customHeight="1" x14ac:dyDescent="0.15">
      <c r="B24" s="30">
        <f t="shared" si="1"/>
        <v>14</v>
      </c>
      <c r="C24" s="34"/>
      <c r="D24" s="34"/>
      <c r="E24" s="37"/>
      <c r="F24" s="37" t="s">
        <v>138</v>
      </c>
      <c r="G24" s="37"/>
      <c r="H24" s="37"/>
      <c r="I24" s="37"/>
      <c r="J24" s="37"/>
      <c r="K24" s="64" t="s">
        <v>121</v>
      </c>
      <c r="L24" s="65" t="s">
        <v>121</v>
      </c>
    </row>
    <row r="25" spans="2:19" ht="14.25" customHeight="1" x14ac:dyDescent="0.15">
      <c r="B25" s="30">
        <f t="shared" si="1"/>
        <v>15</v>
      </c>
      <c r="C25" s="34"/>
      <c r="D25" s="34"/>
      <c r="E25" s="37"/>
      <c r="F25" s="37" t="s">
        <v>139</v>
      </c>
      <c r="G25" s="37"/>
      <c r="H25" s="37"/>
      <c r="I25" s="37"/>
      <c r="J25" s="37"/>
      <c r="K25" s="64"/>
      <c r="L25" s="65" t="s">
        <v>121</v>
      </c>
    </row>
    <row r="26" spans="2:19" ht="14.25" customHeight="1" x14ac:dyDescent="0.15">
      <c r="B26" s="30">
        <f t="shared" si="1"/>
        <v>16</v>
      </c>
      <c r="C26" s="34"/>
      <c r="D26" s="34"/>
      <c r="E26" s="37"/>
      <c r="F26" s="37" t="s">
        <v>19</v>
      </c>
      <c r="G26" s="37"/>
      <c r="H26" s="37"/>
      <c r="I26" s="37"/>
      <c r="J26" s="37"/>
      <c r="K26" s="64">
        <v>75</v>
      </c>
      <c r="L26" s="65">
        <v>225</v>
      </c>
    </row>
    <row r="27" spans="2:19" ht="14.25" customHeight="1" x14ac:dyDescent="0.15">
      <c r="B27" s="30">
        <f t="shared" si="1"/>
        <v>17</v>
      </c>
      <c r="C27" s="34"/>
      <c r="D27" s="34"/>
      <c r="E27" s="37"/>
      <c r="F27" s="37" t="s">
        <v>83</v>
      </c>
      <c r="G27" s="37"/>
      <c r="H27" s="37"/>
      <c r="I27" s="37"/>
      <c r="J27" s="37"/>
      <c r="K27" s="64" t="s">
        <v>121</v>
      </c>
      <c r="L27" s="65">
        <v>200</v>
      </c>
    </row>
    <row r="28" spans="2:19" ht="14.25" customHeight="1" x14ac:dyDescent="0.15">
      <c r="B28" s="30">
        <f t="shared" si="1"/>
        <v>18</v>
      </c>
      <c r="C28" s="34"/>
      <c r="D28" s="34"/>
      <c r="E28" s="37"/>
      <c r="F28" s="37" t="s">
        <v>89</v>
      </c>
      <c r="G28" s="37"/>
      <c r="H28" s="37"/>
      <c r="I28" s="37"/>
      <c r="J28" s="37"/>
      <c r="K28" s="64">
        <v>50</v>
      </c>
      <c r="L28" s="65">
        <v>450</v>
      </c>
    </row>
    <row r="29" spans="2:19" ht="14.25" customHeight="1" x14ac:dyDescent="0.15">
      <c r="B29" s="30">
        <f t="shared" si="1"/>
        <v>19</v>
      </c>
      <c r="C29" s="34"/>
      <c r="D29" s="34"/>
      <c r="E29" s="37"/>
      <c r="F29" s="37" t="s">
        <v>64</v>
      </c>
      <c r="G29" s="37"/>
      <c r="H29" s="37"/>
      <c r="I29" s="37"/>
      <c r="J29" s="37"/>
      <c r="K29" s="64">
        <v>18000</v>
      </c>
      <c r="L29" s="65">
        <v>2000</v>
      </c>
    </row>
    <row r="30" spans="2:19" ht="14.25" customHeight="1" x14ac:dyDescent="0.15">
      <c r="B30" s="30">
        <f t="shared" si="1"/>
        <v>20</v>
      </c>
      <c r="C30" s="34"/>
      <c r="D30" s="34"/>
      <c r="E30" s="37"/>
      <c r="F30" s="37" t="s">
        <v>184</v>
      </c>
      <c r="G30" s="37"/>
      <c r="H30" s="37"/>
      <c r="I30" s="37"/>
      <c r="J30" s="37"/>
      <c r="K30" s="64">
        <v>1</v>
      </c>
      <c r="L30" s="65"/>
    </row>
    <row r="31" spans="2:19" ht="14.25" customHeight="1" x14ac:dyDescent="0.15">
      <c r="B31" s="30">
        <f t="shared" si="1"/>
        <v>21</v>
      </c>
      <c r="C31" s="34"/>
      <c r="D31" s="34"/>
      <c r="E31" s="37"/>
      <c r="F31" s="37" t="s">
        <v>20</v>
      </c>
      <c r="G31" s="37"/>
      <c r="H31" s="37"/>
      <c r="I31" s="37"/>
      <c r="J31" s="37"/>
      <c r="K31" s="64">
        <v>4750</v>
      </c>
      <c r="L31" s="65">
        <v>10750</v>
      </c>
    </row>
    <row r="32" spans="2:19" ht="14.25" customHeight="1" x14ac:dyDescent="0.15">
      <c r="B32" s="30">
        <f t="shared" si="1"/>
        <v>22</v>
      </c>
      <c r="C32" s="34"/>
      <c r="D32" s="34"/>
      <c r="E32" s="37"/>
      <c r="F32" s="37" t="s">
        <v>21</v>
      </c>
      <c r="G32" s="37"/>
      <c r="H32" s="37"/>
      <c r="I32" s="37"/>
      <c r="J32" s="37"/>
      <c r="K32" s="64">
        <v>5500</v>
      </c>
      <c r="L32" s="65">
        <v>5500</v>
      </c>
    </row>
    <row r="33" spans="2:12" ht="14.25" customHeight="1" x14ac:dyDescent="0.15">
      <c r="B33" s="30">
        <f t="shared" si="1"/>
        <v>23</v>
      </c>
      <c r="C33" s="34"/>
      <c r="D33" s="34"/>
      <c r="E33" s="37"/>
      <c r="F33" s="37" t="s">
        <v>22</v>
      </c>
      <c r="G33" s="37"/>
      <c r="H33" s="37"/>
      <c r="I33" s="37"/>
      <c r="J33" s="37"/>
      <c r="K33" s="64" t="s">
        <v>121</v>
      </c>
      <c r="L33" s="65"/>
    </row>
    <row r="34" spans="2:12" ht="14.25" customHeight="1" x14ac:dyDescent="0.15">
      <c r="B34" s="30">
        <f t="shared" si="1"/>
        <v>24</v>
      </c>
      <c r="C34" s="32" t="s">
        <v>68</v>
      </c>
      <c r="D34" s="32" t="s">
        <v>65</v>
      </c>
      <c r="E34" s="37"/>
      <c r="F34" s="37" t="s">
        <v>126</v>
      </c>
      <c r="G34" s="37"/>
      <c r="H34" s="37"/>
      <c r="I34" s="37"/>
      <c r="J34" s="37"/>
      <c r="K34" s="64"/>
      <c r="L34" s="65" t="s">
        <v>121</v>
      </c>
    </row>
    <row r="35" spans="2:12" ht="14.25" customHeight="1" x14ac:dyDescent="0.15">
      <c r="B35" s="30">
        <f t="shared" si="1"/>
        <v>25</v>
      </c>
      <c r="C35" s="32" t="s">
        <v>66</v>
      </c>
      <c r="D35" s="32" t="s">
        <v>27</v>
      </c>
      <c r="E35" s="37"/>
      <c r="F35" s="37" t="s">
        <v>127</v>
      </c>
      <c r="G35" s="37"/>
      <c r="H35" s="37"/>
      <c r="I35" s="37"/>
      <c r="J35" s="37"/>
      <c r="K35" s="64" t="s">
        <v>121</v>
      </c>
      <c r="L35" s="65" t="s">
        <v>121</v>
      </c>
    </row>
    <row r="36" spans="2:12" ht="14.25" customHeight="1" x14ac:dyDescent="0.15">
      <c r="B36" s="30">
        <f t="shared" si="1"/>
        <v>26</v>
      </c>
      <c r="C36" s="34"/>
      <c r="D36" s="34"/>
      <c r="E36" s="37"/>
      <c r="F36" s="37" t="s">
        <v>254</v>
      </c>
      <c r="G36" s="37"/>
      <c r="H36" s="37"/>
      <c r="I36" s="37"/>
      <c r="J36" s="37"/>
      <c r="K36" s="64">
        <v>25</v>
      </c>
      <c r="L36" s="65"/>
    </row>
    <row r="37" spans="2:12" ht="14.25" customHeight="1" x14ac:dyDescent="0.15">
      <c r="B37" s="30">
        <f t="shared" si="1"/>
        <v>27</v>
      </c>
      <c r="C37" s="34"/>
      <c r="D37" s="34"/>
      <c r="E37" s="37"/>
      <c r="F37" s="37" t="s">
        <v>170</v>
      </c>
      <c r="G37" s="37"/>
      <c r="H37" s="37"/>
      <c r="I37" s="37"/>
      <c r="J37" s="37"/>
      <c r="K37" s="64"/>
      <c r="L37" s="65" t="s">
        <v>121</v>
      </c>
    </row>
    <row r="38" spans="2:12" ht="14.25" customHeight="1" x14ac:dyDescent="0.15">
      <c r="B38" s="30">
        <f t="shared" si="1"/>
        <v>28</v>
      </c>
      <c r="C38" s="34"/>
      <c r="D38" s="34"/>
      <c r="E38" s="37"/>
      <c r="F38" s="37" t="s">
        <v>114</v>
      </c>
      <c r="G38" s="37"/>
      <c r="H38" s="37"/>
      <c r="I38" s="37"/>
      <c r="J38" s="37"/>
      <c r="K38" s="64">
        <v>75</v>
      </c>
      <c r="L38" s="65">
        <v>200</v>
      </c>
    </row>
    <row r="39" spans="2:12" ht="14.25" customHeight="1" x14ac:dyDescent="0.15">
      <c r="B39" s="30">
        <f t="shared" si="1"/>
        <v>29</v>
      </c>
      <c r="C39" s="34"/>
      <c r="D39" s="34"/>
      <c r="E39" s="37"/>
      <c r="F39" s="37" t="s">
        <v>205</v>
      </c>
      <c r="G39" s="37"/>
      <c r="H39" s="37"/>
      <c r="I39" s="37"/>
      <c r="J39" s="37"/>
      <c r="K39" s="64"/>
      <c r="L39" s="65" t="s">
        <v>121</v>
      </c>
    </row>
    <row r="40" spans="2:12" ht="14.25" customHeight="1" x14ac:dyDescent="0.15">
      <c r="B40" s="30">
        <f t="shared" si="1"/>
        <v>30</v>
      </c>
      <c r="C40" s="34"/>
      <c r="D40" s="34"/>
      <c r="E40" s="37"/>
      <c r="F40" s="37" t="s">
        <v>140</v>
      </c>
      <c r="G40" s="37"/>
      <c r="H40" s="37"/>
      <c r="I40" s="37"/>
      <c r="J40" s="37"/>
      <c r="K40" s="64" t="s">
        <v>121</v>
      </c>
      <c r="L40" s="65" t="s">
        <v>121</v>
      </c>
    </row>
    <row r="41" spans="2:12" ht="14.25" customHeight="1" x14ac:dyDescent="0.15">
      <c r="B41" s="30">
        <f t="shared" si="1"/>
        <v>31</v>
      </c>
      <c r="C41" s="34"/>
      <c r="D41" s="34"/>
      <c r="E41" s="37"/>
      <c r="F41" s="37" t="s">
        <v>220</v>
      </c>
      <c r="G41" s="37"/>
      <c r="H41" s="37"/>
      <c r="I41" s="37"/>
      <c r="J41" s="37"/>
      <c r="K41" s="64" t="s">
        <v>121</v>
      </c>
      <c r="L41" s="65"/>
    </row>
    <row r="42" spans="2:12" ht="14.25" customHeight="1" x14ac:dyDescent="0.15">
      <c r="B42" s="30">
        <f t="shared" si="1"/>
        <v>32</v>
      </c>
      <c r="C42" s="34"/>
      <c r="D42" s="34"/>
      <c r="E42" s="37"/>
      <c r="F42" s="37" t="s">
        <v>187</v>
      </c>
      <c r="G42" s="37"/>
      <c r="H42" s="37"/>
      <c r="I42" s="37"/>
      <c r="J42" s="37"/>
      <c r="K42" s="64">
        <v>800</v>
      </c>
      <c r="L42" s="65" t="s">
        <v>121</v>
      </c>
    </row>
    <row r="43" spans="2:12" ht="14.25" customHeight="1" x14ac:dyDescent="0.15">
      <c r="B43" s="30">
        <f t="shared" si="1"/>
        <v>33</v>
      </c>
      <c r="C43" s="34"/>
      <c r="D43" s="34"/>
      <c r="E43" s="37"/>
      <c r="F43" s="37" t="s">
        <v>109</v>
      </c>
      <c r="G43" s="37"/>
      <c r="H43" s="37"/>
      <c r="I43" s="37"/>
      <c r="J43" s="37"/>
      <c r="K43" s="64">
        <v>400</v>
      </c>
      <c r="L43" s="65">
        <v>300</v>
      </c>
    </row>
    <row r="44" spans="2:12" ht="14.25" customHeight="1" x14ac:dyDescent="0.15">
      <c r="B44" s="30">
        <f t="shared" ref="B44:B70" si="2">B43+1</f>
        <v>34</v>
      </c>
      <c r="C44" s="34"/>
      <c r="D44" s="34"/>
      <c r="E44" s="37"/>
      <c r="F44" s="37" t="s">
        <v>207</v>
      </c>
      <c r="G44" s="37"/>
      <c r="H44" s="37"/>
      <c r="I44" s="37"/>
      <c r="J44" s="37"/>
      <c r="K44" s="64"/>
      <c r="L44" s="65" t="s">
        <v>121</v>
      </c>
    </row>
    <row r="45" spans="2:12" ht="14.25" customHeight="1" x14ac:dyDescent="0.15">
      <c r="B45" s="30">
        <f t="shared" si="2"/>
        <v>35</v>
      </c>
      <c r="C45" s="34"/>
      <c r="D45" s="34"/>
      <c r="E45" s="37"/>
      <c r="F45" s="37" t="s">
        <v>157</v>
      </c>
      <c r="G45" s="37"/>
      <c r="H45" s="37"/>
      <c r="I45" s="37"/>
      <c r="J45" s="37"/>
      <c r="K45" s="64">
        <v>16</v>
      </c>
      <c r="L45" s="65"/>
    </row>
    <row r="46" spans="2:12" ht="14.25" customHeight="1" x14ac:dyDescent="0.15">
      <c r="B46" s="30">
        <f t="shared" si="2"/>
        <v>36</v>
      </c>
      <c r="C46" s="34"/>
      <c r="D46" s="34"/>
      <c r="E46" s="37"/>
      <c r="F46" s="37" t="s">
        <v>208</v>
      </c>
      <c r="G46" s="37"/>
      <c r="H46" s="37"/>
      <c r="I46" s="37"/>
      <c r="J46" s="37"/>
      <c r="K46" s="64" t="s">
        <v>121</v>
      </c>
      <c r="L46" s="65"/>
    </row>
    <row r="47" spans="2:12" ht="14.25" customHeight="1" x14ac:dyDescent="0.15">
      <c r="B47" s="30">
        <f t="shared" si="2"/>
        <v>37</v>
      </c>
      <c r="C47" s="34"/>
      <c r="D47" s="34"/>
      <c r="E47" s="37"/>
      <c r="F47" s="37" t="s">
        <v>29</v>
      </c>
      <c r="G47" s="37"/>
      <c r="H47" s="37"/>
      <c r="I47" s="37"/>
      <c r="J47" s="37"/>
      <c r="K47" s="64">
        <v>50</v>
      </c>
      <c r="L47" s="65" t="s">
        <v>121</v>
      </c>
    </row>
    <row r="48" spans="2:12" ht="14.25" customHeight="1" x14ac:dyDescent="0.15">
      <c r="B48" s="30">
        <f t="shared" si="2"/>
        <v>38</v>
      </c>
      <c r="C48" s="34"/>
      <c r="D48" s="34"/>
      <c r="E48" s="37"/>
      <c r="F48" s="37" t="s">
        <v>141</v>
      </c>
      <c r="G48" s="37"/>
      <c r="H48" s="37"/>
      <c r="I48" s="37"/>
      <c r="J48" s="37"/>
      <c r="K48" s="64"/>
      <c r="L48" s="65" t="s">
        <v>121</v>
      </c>
    </row>
    <row r="49" spans="2:12" ht="14.25" customHeight="1" x14ac:dyDescent="0.15">
      <c r="B49" s="30">
        <f t="shared" si="2"/>
        <v>39</v>
      </c>
      <c r="C49" s="34"/>
      <c r="D49" s="34"/>
      <c r="E49" s="37"/>
      <c r="F49" s="37" t="s">
        <v>161</v>
      </c>
      <c r="G49" s="37"/>
      <c r="H49" s="37"/>
      <c r="I49" s="37"/>
      <c r="J49" s="37"/>
      <c r="K49" s="64"/>
      <c r="L49" s="65">
        <v>16</v>
      </c>
    </row>
    <row r="50" spans="2:12" ht="14.25" customHeight="1" x14ac:dyDescent="0.15">
      <c r="B50" s="30">
        <f t="shared" si="2"/>
        <v>40</v>
      </c>
      <c r="C50" s="34"/>
      <c r="D50" s="34"/>
      <c r="E50" s="37"/>
      <c r="F50" s="37" t="s">
        <v>196</v>
      </c>
      <c r="G50" s="37"/>
      <c r="H50" s="37"/>
      <c r="I50" s="37"/>
      <c r="J50" s="37"/>
      <c r="K50" s="64">
        <v>16</v>
      </c>
      <c r="L50" s="65"/>
    </row>
    <row r="51" spans="2:12" ht="14.25" customHeight="1" x14ac:dyDescent="0.15">
      <c r="B51" s="30">
        <f t="shared" si="2"/>
        <v>41</v>
      </c>
      <c r="C51" s="34"/>
      <c r="D51" s="34"/>
      <c r="E51" s="37"/>
      <c r="F51" s="37" t="s">
        <v>70</v>
      </c>
      <c r="G51" s="37"/>
      <c r="H51" s="37"/>
      <c r="I51" s="37"/>
      <c r="J51" s="37"/>
      <c r="K51" s="64" t="s">
        <v>121</v>
      </c>
      <c r="L51" s="65">
        <v>100</v>
      </c>
    </row>
    <row r="52" spans="2:12" ht="14.25" customHeight="1" x14ac:dyDescent="0.15">
      <c r="B52" s="30">
        <f t="shared" si="2"/>
        <v>42</v>
      </c>
      <c r="C52" s="34"/>
      <c r="D52" s="34"/>
      <c r="E52" s="37"/>
      <c r="F52" s="37" t="s">
        <v>162</v>
      </c>
      <c r="G52" s="37"/>
      <c r="H52" s="37"/>
      <c r="I52" s="37"/>
      <c r="J52" s="37"/>
      <c r="K52" s="64" t="s">
        <v>121</v>
      </c>
      <c r="L52" s="65">
        <v>100</v>
      </c>
    </row>
    <row r="53" spans="2:12" ht="14.25" customHeight="1" x14ac:dyDescent="0.15">
      <c r="B53" s="30">
        <f t="shared" si="2"/>
        <v>43</v>
      </c>
      <c r="C53" s="34"/>
      <c r="D53" s="34"/>
      <c r="E53" s="37"/>
      <c r="F53" s="37" t="s">
        <v>110</v>
      </c>
      <c r="G53" s="37"/>
      <c r="H53" s="37"/>
      <c r="I53" s="37"/>
      <c r="J53" s="37"/>
      <c r="K53" s="64">
        <v>850</v>
      </c>
      <c r="L53" s="65">
        <v>600</v>
      </c>
    </row>
    <row r="54" spans="2:12" ht="14.25" customHeight="1" x14ac:dyDescent="0.15">
      <c r="B54" s="30">
        <f t="shared" si="2"/>
        <v>44</v>
      </c>
      <c r="C54" s="34"/>
      <c r="D54" s="34"/>
      <c r="E54" s="37"/>
      <c r="F54" s="37" t="s">
        <v>163</v>
      </c>
      <c r="G54" s="37"/>
      <c r="H54" s="37"/>
      <c r="I54" s="37"/>
      <c r="J54" s="37"/>
      <c r="K54" s="64"/>
      <c r="L54" s="65">
        <v>100</v>
      </c>
    </row>
    <row r="55" spans="2:12" ht="14.25" customHeight="1" x14ac:dyDescent="0.15">
      <c r="B55" s="30">
        <f t="shared" si="2"/>
        <v>45</v>
      </c>
      <c r="C55" s="34"/>
      <c r="D55" s="34"/>
      <c r="E55" s="37"/>
      <c r="F55" s="37" t="s">
        <v>116</v>
      </c>
      <c r="G55" s="37"/>
      <c r="H55" s="37"/>
      <c r="I55" s="37"/>
      <c r="J55" s="37"/>
      <c r="K55" s="64" t="s">
        <v>121</v>
      </c>
      <c r="L55" s="65"/>
    </row>
    <row r="56" spans="2:12" ht="14.25" customHeight="1" x14ac:dyDescent="0.15">
      <c r="B56" s="30">
        <f t="shared" si="2"/>
        <v>46</v>
      </c>
      <c r="C56" s="34"/>
      <c r="D56" s="34"/>
      <c r="E56" s="37"/>
      <c r="F56" s="37" t="s">
        <v>190</v>
      </c>
      <c r="G56" s="37"/>
      <c r="H56" s="37"/>
      <c r="I56" s="37"/>
      <c r="J56" s="37"/>
      <c r="K56" s="64"/>
      <c r="L56" s="65" t="s">
        <v>121</v>
      </c>
    </row>
    <row r="57" spans="2:12" ht="14.25" customHeight="1" x14ac:dyDescent="0.15">
      <c r="B57" s="30">
        <f t="shared" si="2"/>
        <v>47</v>
      </c>
      <c r="C57" s="34"/>
      <c r="D57" s="34"/>
      <c r="E57" s="37"/>
      <c r="F57" s="37" t="s">
        <v>31</v>
      </c>
      <c r="G57" s="37"/>
      <c r="H57" s="37"/>
      <c r="I57" s="37"/>
      <c r="J57" s="37"/>
      <c r="K57" s="64">
        <v>125</v>
      </c>
      <c r="L57" s="65">
        <v>350</v>
      </c>
    </row>
    <row r="58" spans="2:12" ht="14.25" customHeight="1" x14ac:dyDescent="0.15">
      <c r="B58" s="30">
        <f t="shared" si="2"/>
        <v>48</v>
      </c>
      <c r="C58" s="32" t="s">
        <v>143</v>
      </c>
      <c r="D58" s="32" t="s">
        <v>144</v>
      </c>
      <c r="E58" s="37"/>
      <c r="F58" s="37" t="s">
        <v>174</v>
      </c>
      <c r="G58" s="37"/>
      <c r="H58" s="37"/>
      <c r="I58" s="37"/>
      <c r="J58" s="37"/>
      <c r="K58" s="64" t="s">
        <v>121</v>
      </c>
      <c r="L58" s="65"/>
    </row>
    <row r="59" spans="2:12" ht="14.25" customHeight="1" x14ac:dyDescent="0.15">
      <c r="B59" s="30">
        <f t="shared" si="2"/>
        <v>49</v>
      </c>
      <c r="C59" s="34"/>
      <c r="D59" s="34"/>
      <c r="E59" s="37"/>
      <c r="F59" s="37" t="s">
        <v>175</v>
      </c>
      <c r="G59" s="37"/>
      <c r="H59" s="37"/>
      <c r="I59" s="37"/>
      <c r="J59" s="37"/>
      <c r="K59" s="64">
        <v>1</v>
      </c>
      <c r="L59" s="65">
        <v>7</v>
      </c>
    </row>
    <row r="60" spans="2:12" ht="14.25" customHeight="1" x14ac:dyDescent="0.15">
      <c r="B60" s="30">
        <f t="shared" si="2"/>
        <v>50</v>
      </c>
      <c r="C60" s="34"/>
      <c r="D60" s="34"/>
      <c r="E60" s="37"/>
      <c r="F60" s="37" t="s">
        <v>216</v>
      </c>
      <c r="G60" s="37"/>
      <c r="H60" s="37"/>
      <c r="I60" s="37"/>
      <c r="J60" s="37"/>
      <c r="K60" s="64"/>
      <c r="L60" s="65">
        <v>3</v>
      </c>
    </row>
    <row r="61" spans="2:12" ht="14.25" customHeight="1" x14ac:dyDescent="0.15">
      <c r="B61" s="30">
        <f t="shared" si="2"/>
        <v>51</v>
      </c>
      <c r="C61" s="34"/>
      <c r="D61" s="34"/>
      <c r="E61" s="37"/>
      <c r="F61" s="37" t="s">
        <v>164</v>
      </c>
      <c r="G61" s="37"/>
      <c r="H61" s="37"/>
      <c r="I61" s="37"/>
      <c r="J61" s="37"/>
      <c r="K61" s="64" t="s">
        <v>121</v>
      </c>
      <c r="L61" s="65">
        <v>1</v>
      </c>
    </row>
    <row r="62" spans="2:12" ht="14.25" customHeight="1" x14ac:dyDescent="0.15">
      <c r="B62" s="30">
        <f t="shared" si="2"/>
        <v>52</v>
      </c>
      <c r="C62" s="34"/>
      <c r="D62" s="34"/>
      <c r="E62" s="37"/>
      <c r="F62" s="37" t="s">
        <v>146</v>
      </c>
      <c r="G62" s="37"/>
      <c r="H62" s="37"/>
      <c r="I62" s="37"/>
      <c r="J62" s="37"/>
      <c r="K62" s="64"/>
      <c r="L62" s="65">
        <v>2</v>
      </c>
    </row>
    <row r="63" spans="2:12" ht="14.25" customHeight="1" x14ac:dyDescent="0.15">
      <c r="B63" s="30">
        <f t="shared" si="2"/>
        <v>53</v>
      </c>
      <c r="C63" s="32" t="s">
        <v>32</v>
      </c>
      <c r="D63" s="32" t="s">
        <v>85</v>
      </c>
      <c r="E63" s="37"/>
      <c r="F63" s="37" t="s">
        <v>84</v>
      </c>
      <c r="G63" s="37"/>
      <c r="H63" s="37"/>
      <c r="I63" s="37"/>
      <c r="J63" s="37"/>
      <c r="K63" s="64"/>
      <c r="L63" s="65" t="s">
        <v>121</v>
      </c>
    </row>
    <row r="64" spans="2:12" ht="14.25" customHeight="1" x14ac:dyDescent="0.15">
      <c r="B64" s="30">
        <f t="shared" si="2"/>
        <v>54</v>
      </c>
      <c r="C64" s="34"/>
      <c r="D64" s="32" t="s">
        <v>33</v>
      </c>
      <c r="E64" s="37"/>
      <c r="F64" s="37" t="s">
        <v>165</v>
      </c>
      <c r="G64" s="37"/>
      <c r="H64" s="37"/>
      <c r="I64" s="37"/>
      <c r="J64" s="37"/>
      <c r="K64" s="64">
        <v>2</v>
      </c>
      <c r="L64" s="65" t="s">
        <v>121</v>
      </c>
    </row>
    <row r="65" spans="2:19" ht="14.25" customHeight="1" x14ac:dyDescent="0.15">
      <c r="B65" s="30">
        <f t="shared" si="2"/>
        <v>55</v>
      </c>
      <c r="C65" s="34"/>
      <c r="D65" s="35"/>
      <c r="E65" s="37"/>
      <c r="F65" s="37" t="s">
        <v>34</v>
      </c>
      <c r="G65" s="37"/>
      <c r="H65" s="37"/>
      <c r="I65" s="37"/>
      <c r="J65" s="37"/>
      <c r="K65" s="64" t="s">
        <v>121</v>
      </c>
      <c r="L65" s="65">
        <v>100</v>
      </c>
    </row>
    <row r="66" spans="2:19" ht="14.25" customHeight="1" x14ac:dyDescent="0.15">
      <c r="B66" s="30">
        <f t="shared" si="2"/>
        <v>56</v>
      </c>
      <c r="C66" s="35"/>
      <c r="D66" s="39" t="s">
        <v>35</v>
      </c>
      <c r="E66" s="37"/>
      <c r="F66" s="37" t="s">
        <v>36</v>
      </c>
      <c r="G66" s="37"/>
      <c r="H66" s="37"/>
      <c r="I66" s="37"/>
      <c r="J66" s="37"/>
      <c r="K66" s="64">
        <v>100</v>
      </c>
      <c r="L66" s="65">
        <v>75</v>
      </c>
    </row>
    <row r="67" spans="2:19" ht="14.25" customHeight="1" x14ac:dyDescent="0.15">
      <c r="B67" s="30">
        <f t="shared" si="2"/>
        <v>57</v>
      </c>
      <c r="C67" s="32" t="s">
        <v>0</v>
      </c>
      <c r="D67" s="39" t="s">
        <v>37</v>
      </c>
      <c r="E67" s="37"/>
      <c r="F67" s="37" t="s">
        <v>118</v>
      </c>
      <c r="G67" s="37"/>
      <c r="H67" s="37"/>
      <c r="I67" s="37"/>
      <c r="J67" s="37"/>
      <c r="K67" s="64"/>
      <c r="L67" s="65" t="s">
        <v>121</v>
      </c>
      <c r="R67">
        <f>COUNTA(K58:K67)</f>
        <v>6</v>
      </c>
      <c r="S67">
        <f>COUNTA(L58:L67)</f>
        <v>9</v>
      </c>
    </row>
    <row r="68" spans="2:19" ht="14.25" customHeight="1" x14ac:dyDescent="0.15">
      <c r="B68" s="30">
        <f t="shared" si="2"/>
        <v>58</v>
      </c>
      <c r="C68" s="121" t="s">
        <v>38</v>
      </c>
      <c r="D68" s="122"/>
      <c r="E68" s="37"/>
      <c r="F68" s="37" t="s">
        <v>39</v>
      </c>
      <c r="G68" s="37"/>
      <c r="H68" s="37"/>
      <c r="I68" s="37"/>
      <c r="J68" s="37"/>
      <c r="K68" s="64">
        <v>175</v>
      </c>
      <c r="L68" s="65">
        <v>300</v>
      </c>
    </row>
    <row r="69" spans="2:19" ht="14.25" customHeight="1" x14ac:dyDescent="0.15">
      <c r="B69" s="30">
        <f t="shared" si="2"/>
        <v>59</v>
      </c>
      <c r="C69" s="33"/>
      <c r="D69" s="36"/>
      <c r="E69" s="37"/>
      <c r="F69" s="37" t="s">
        <v>40</v>
      </c>
      <c r="G69" s="37"/>
      <c r="H69" s="37"/>
      <c r="I69" s="37"/>
      <c r="J69" s="37"/>
      <c r="K69" s="64">
        <v>50</v>
      </c>
      <c r="L69" s="65">
        <v>100</v>
      </c>
    </row>
    <row r="70" spans="2:19" ht="14.25" customHeight="1" thickBot="1" x14ac:dyDescent="0.2">
      <c r="B70" s="30">
        <f t="shared" si="2"/>
        <v>60</v>
      </c>
      <c r="C70" s="33"/>
      <c r="D70" s="36"/>
      <c r="E70" s="37"/>
      <c r="F70" s="37" t="s">
        <v>74</v>
      </c>
      <c r="G70" s="37"/>
      <c r="H70" s="37"/>
      <c r="I70" s="37"/>
      <c r="J70" s="37"/>
      <c r="K70" s="64">
        <v>200</v>
      </c>
      <c r="L70" s="69">
        <v>200</v>
      </c>
    </row>
    <row r="71" spans="2:19" ht="13.9" customHeight="1" x14ac:dyDescent="0.15">
      <c r="B71" s="66"/>
      <c r="C71" s="67"/>
      <c r="D71" s="67"/>
      <c r="E71" s="68"/>
      <c r="F71" s="68"/>
      <c r="G71" s="68"/>
      <c r="H71" s="68"/>
      <c r="I71" s="68"/>
      <c r="J71" s="68"/>
      <c r="K71" s="68"/>
      <c r="L71" s="68"/>
    </row>
    <row r="72" spans="2:19" ht="18" customHeight="1" x14ac:dyDescent="0.15">
      <c r="R72">
        <f>COUNTA(K11:K70)</f>
        <v>40</v>
      </c>
      <c r="S72">
        <f>COUNTA(L11:L70)</f>
        <v>50</v>
      </c>
    </row>
    <row r="73" spans="2:19" ht="18" customHeight="1" x14ac:dyDescent="0.15">
      <c r="B73" s="18"/>
      <c r="R73">
        <f>SUM(R11:R16,K17:K70)</f>
        <v>31536</v>
      </c>
      <c r="S73">
        <f>SUM(S11:S16,L17:L70)</f>
        <v>23331</v>
      </c>
    </row>
    <row r="74" spans="2:19" ht="9" customHeight="1" thickBot="1" x14ac:dyDescent="0.2"/>
    <row r="75" spans="2:19" ht="18" customHeight="1" x14ac:dyDescent="0.15">
      <c r="B75" s="1"/>
      <c r="C75" s="2"/>
      <c r="D75" s="118" t="s">
        <v>1</v>
      </c>
      <c r="E75" s="118"/>
      <c r="F75" s="118"/>
      <c r="G75" s="118"/>
      <c r="H75" s="2"/>
      <c r="I75" s="2"/>
      <c r="J75" s="3"/>
      <c r="K75" s="71" t="s">
        <v>57</v>
      </c>
      <c r="L75" s="88" t="s">
        <v>58</v>
      </c>
    </row>
    <row r="76" spans="2:19" ht="18" customHeight="1" thickBot="1" x14ac:dyDescent="0.2">
      <c r="B76" s="6"/>
      <c r="C76" s="7"/>
      <c r="D76" s="117" t="s">
        <v>2</v>
      </c>
      <c r="E76" s="117"/>
      <c r="F76" s="117"/>
      <c r="G76" s="117"/>
      <c r="H76" s="7"/>
      <c r="I76" s="7"/>
      <c r="J76" s="8"/>
      <c r="K76" s="75" t="str">
        <f>K5</f>
        <v>2023.7.11</v>
      </c>
      <c r="L76" s="92" t="str">
        <f>K76</f>
        <v>2023.7.11</v>
      </c>
    </row>
    <row r="77" spans="2:19" ht="19.899999999999999" customHeight="1" thickTop="1" x14ac:dyDescent="0.15">
      <c r="B77" s="123" t="s">
        <v>79</v>
      </c>
      <c r="C77" s="124"/>
      <c r="D77" s="124"/>
      <c r="E77" s="124"/>
      <c r="F77" s="124"/>
      <c r="G77" s="124"/>
      <c r="H77" s="124"/>
      <c r="I77" s="124"/>
      <c r="J77" s="29"/>
      <c r="K77" s="76">
        <f>SUM(K78:K86)</f>
        <v>31536</v>
      </c>
      <c r="L77" s="93">
        <f>SUM(L78:L86)</f>
        <v>23331</v>
      </c>
    </row>
    <row r="78" spans="2:19" ht="13.9" customHeight="1" x14ac:dyDescent="0.15">
      <c r="B78" s="125" t="s">
        <v>42</v>
      </c>
      <c r="C78" s="126"/>
      <c r="D78" s="127"/>
      <c r="E78" s="41"/>
      <c r="F78" s="15"/>
      <c r="G78" s="116" t="s">
        <v>13</v>
      </c>
      <c r="H78" s="116"/>
      <c r="I78" s="15"/>
      <c r="J78" s="16"/>
      <c r="K78" s="38">
        <f>SUM(R$11:R$16)</f>
        <v>75</v>
      </c>
      <c r="L78" s="94">
        <f>SUM(S$11:S$16)</f>
        <v>500</v>
      </c>
    </row>
    <row r="79" spans="2:19" ht="13.9" customHeight="1" x14ac:dyDescent="0.15">
      <c r="B79" s="17"/>
      <c r="C79" s="18"/>
      <c r="D79" s="19"/>
      <c r="E79" s="20"/>
      <c r="F79" s="37"/>
      <c r="G79" s="116" t="s">
        <v>67</v>
      </c>
      <c r="H79" s="116"/>
      <c r="I79" s="110"/>
      <c r="J79" s="42"/>
      <c r="K79" s="38">
        <f>SUM(K$17)</f>
        <v>200</v>
      </c>
      <c r="L79" s="94">
        <f>SUM(L$17)</f>
        <v>1100</v>
      </c>
    </row>
    <row r="80" spans="2:19" ht="13.9" customHeight="1" x14ac:dyDescent="0.15">
      <c r="B80" s="17"/>
      <c r="C80" s="18"/>
      <c r="D80" s="19"/>
      <c r="E80" s="20"/>
      <c r="F80" s="37"/>
      <c r="G80" s="116" t="s">
        <v>26</v>
      </c>
      <c r="H80" s="116"/>
      <c r="I80" s="15"/>
      <c r="J80" s="16"/>
      <c r="K80" s="38">
        <f>SUM(K$18:K$19)</f>
        <v>0</v>
      </c>
      <c r="L80" s="94">
        <f>SUM(L$18:L$19)</f>
        <v>25</v>
      </c>
    </row>
    <row r="81" spans="2:19" ht="13.9" customHeight="1" x14ac:dyDescent="0.15">
      <c r="B81" s="17"/>
      <c r="C81" s="18"/>
      <c r="D81" s="19"/>
      <c r="E81" s="20"/>
      <c r="F81" s="37"/>
      <c r="G81" s="116" t="s">
        <v>16</v>
      </c>
      <c r="H81" s="116"/>
      <c r="I81" s="15"/>
      <c r="J81" s="16"/>
      <c r="K81" s="38">
        <v>0</v>
      </c>
      <c r="L81" s="94">
        <v>0</v>
      </c>
    </row>
    <row r="82" spans="2:19" ht="13.9" customHeight="1" x14ac:dyDescent="0.15">
      <c r="B82" s="17"/>
      <c r="C82" s="18"/>
      <c r="D82" s="19"/>
      <c r="E82" s="20"/>
      <c r="F82" s="37"/>
      <c r="G82" s="116" t="s">
        <v>17</v>
      </c>
      <c r="H82" s="116"/>
      <c r="I82" s="15"/>
      <c r="J82" s="16"/>
      <c r="K82" s="38">
        <f>SUM(K$21:K$33)</f>
        <v>28376</v>
      </c>
      <c r="L82" s="94">
        <f>SUM(L$21:L$33)</f>
        <v>19150</v>
      </c>
    </row>
    <row r="83" spans="2:19" ht="13.9" customHeight="1" x14ac:dyDescent="0.15">
      <c r="B83" s="17"/>
      <c r="C83" s="18"/>
      <c r="D83" s="19"/>
      <c r="E83" s="20"/>
      <c r="F83" s="37"/>
      <c r="G83" s="116" t="s">
        <v>65</v>
      </c>
      <c r="H83" s="116"/>
      <c r="I83" s="15"/>
      <c r="J83" s="16"/>
      <c r="K83" s="38">
        <f>SUM(K$34:K$34)</f>
        <v>0</v>
      </c>
      <c r="L83" s="94">
        <f>SUM(L$34:L$34)</f>
        <v>0</v>
      </c>
    </row>
    <row r="84" spans="2:19" ht="13.9" customHeight="1" x14ac:dyDescent="0.15">
      <c r="B84" s="17"/>
      <c r="C84" s="18"/>
      <c r="D84" s="19"/>
      <c r="E84" s="20"/>
      <c r="F84" s="37"/>
      <c r="G84" s="116" t="s">
        <v>27</v>
      </c>
      <c r="H84" s="116"/>
      <c r="I84" s="15"/>
      <c r="J84" s="16"/>
      <c r="K84" s="38">
        <f>SUM(K$35:K$57)</f>
        <v>2357</v>
      </c>
      <c r="L84" s="94">
        <f>SUM(L$35:L$57)</f>
        <v>1766</v>
      </c>
    </row>
    <row r="85" spans="2:19" ht="13.9" customHeight="1" x14ac:dyDescent="0.15">
      <c r="B85" s="17"/>
      <c r="C85" s="18"/>
      <c r="D85" s="19"/>
      <c r="E85" s="20"/>
      <c r="F85" s="37"/>
      <c r="G85" s="116" t="s">
        <v>73</v>
      </c>
      <c r="H85" s="116"/>
      <c r="I85" s="15"/>
      <c r="J85" s="16"/>
      <c r="K85" s="38">
        <f>SUM(K$20:K$20,K$68:K$69)</f>
        <v>225</v>
      </c>
      <c r="L85" s="94">
        <f>SUM(L$20:L$20,L$68:L$69)</f>
        <v>402</v>
      </c>
      <c r="R85">
        <f>COUNTA(K$11:K$70)</f>
        <v>40</v>
      </c>
      <c r="S85">
        <f>COUNTA(L$11:L$70)</f>
        <v>50</v>
      </c>
    </row>
    <row r="86" spans="2:19" ht="13.9" customHeight="1" thickBot="1" x14ac:dyDescent="0.2">
      <c r="B86" s="21"/>
      <c r="C86" s="22"/>
      <c r="D86" s="23"/>
      <c r="E86" s="43"/>
      <c r="F86" s="10"/>
      <c r="G86" s="117" t="s">
        <v>41</v>
      </c>
      <c r="H86" s="117"/>
      <c r="I86" s="44"/>
      <c r="J86" s="45"/>
      <c r="K86" s="40">
        <f>SUM(K$58:K$67,K$70)</f>
        <v>303</v>
      </c>
      <c r="L86" s="95">
        <f>SUM(L$58:L$67,L$70)</f>
        <v>388</v>
      </c>
      <c r="R86">
        <f>SUM(R$11:R$16,K$17:K$70)</f>
        <v>31536</v>
      </c>
      <c r="S86">
        <f>SUM(S$11:S$16,L$17:L$70)</f>
        <v>23331</v>
      </c>
    </row>
    <row r="87" spans="2:19" ht="18" customHeight="1" thickTop="1" x14ac:dyDescent="0.15">
      <c r="B87" s="128" t="s">
        <v>43</v>
      </c>
      <c r="C87" s="129"/>
      <c r="D87" s="130"/>
      <c r="E87" s="51"/>
      <c r="F87" s="111"/>
      <c r="G87" s="131" t="s">
        <v>44</v>
      </c>
      <c r="H87" s="131"/>
      <c r="I87" s="111"/>
      <c r="J87" s="112"/>
      <c r="K87" s="77" t="s">
        <v>45</v>
      </c>
      <c r="L87" s="82"/>
    </row>
    <row r="88" spans="2:19" ht="18" customHeight="1" x14ac:dyDescent="0.15">
      <c r="B88" s="48"/>
      <c r="C88" s="49"/>
      <c r="D88" s="49"/>
      <c r="E88" s="46"/>
      <c r="F88" s="47"/>
      <c r="G88" s="31"/>
      <c r="H88" s="31"/>
      <c r="I88" s="47"/>
      <c r="J88" s="50"/>
      <c r="K88" s="78" t="s">
        <v>46</v>
      </c>
      <c r="L88" s="83"/>
    </row>
    <row r="89" spans="2:19" ht="18" customHeight="1" x14ac:dyDescent="0.15">
      <c r="B89" s="17"/>
      <c r="C89" s="18"/>
      <c r="D89" s="18"/>
      <c r="E89" s="52"/>
      <c r="F89" s="7"/>
      <c r="G89" s="132" t="s">
        <v>47</v>
      </c>
      <c r="H89" s="132"/>
      <c r="I89" s="108"/>
      <c r="J89" s="109"/>
      <c r="K89" s="79" t="s">
        <v>48</v>
      </c>
      <c r="L89" s="84"/>
    </row>
    <row r="90" spans="2:19" ht="18" customHeight="1" x14ac:dyDescent="0.15">
      <c r="B90" s="17"/>
      <c r="C90" s="18"/>
      <c r="D90" s="18"/>
      <c r="E90" s="53"/>
      <c r="F90" s="18"/>
      <c r="G90" s="54"/>
      <c r="H90" s="54"/>
      <c r="I90" s="49"/>
      <c r="J90" s="55"/>
      <c r="K90" s="80" t="s">
        <v>71</v>
      </c>
      <c r="L90" s="85"/>
    </row>
    <row r="91" spans="2:19" ht="18" customHeight="1" x14ac:dyDescent="0.15">
      <c r="B91" s="17"/>
      <c r="C91" s="18"/>
      <c r="D91" s="18"/>
      <c r="E91" s="53"/>
      <c r="F91" s="18"/>
      <c r="G91" s="54"/>
      <c r="H91" s="54"/>
      <c r="I91" s="49"/>
      <c r="J91" s="55"/>
      <c r="K91" s="80" t="s">
        <v>72</v>
      </c>
      <c r="L91" s="85"/>
    </row>
    <row r="92" spans="2:19" ht="18" customHeight="1" x14ac:dyDescent="0.15">
      <c r="B92" s="17"/>
      <c r="C92" s="18"/>
      <c r="D92" s="18"/>
      <c r="E92" s="52"/>
      <c r="F92" s="7"/>
      <c r="G92" s="132" t="s">
        <v>49</v>
      </c>
      <c r="H92" s="132"/>
      <c r="I92" s="108"/>
      <c r="J92" s="109"/>
      <c r="K92" s="79" t="s">
        <v>75</v>
      </c>
      <c r="L92" s="84"/>
    </row>
    <row r="93" spans="2:19" ht="18" customHeight="1" x14ac:dyDescent="0.15">
      <c r="B93" s="17"/>
      <c r="C93" s="18"/>
      <c r="D93" s="18"/>
      <c r="E93" s="53"/>
      <c r="F93" s="18"/>
      <c r="G93" s="54"/>
      <c r="H93" s="54"/>
      <c r="I93" s="49"/>
      <c r="J93" s="55"/>
      <c r="K93" s="80" t="s">
        <v>76</v>
      </c>
      <c r="L93" s="85"/>
    </row>
    <row r="94" spans="2:19" ht="18" customHeight="1" x14ac:dyDescent="0.15">
      <c r="B94" s="17"/>
      <c r="C94" s="18"/>
      <c r="D94" s="18"/>
      <c r="E94" s="53"/>
      <c r="F94" s="18"/>
      <c r="G94" s="54"/>
      <c r="H94" s="54"/>
      <c r="I94" s="49"/>
      <c r="J94" s="55"/>
      <c r="K94" s="80" t="s">
        <v>77</v>
      </c>
      <c r="L94" s="85"/>
    </row>
    <row r="95" spans="2:19" ht="18" customHeight="1" x14ac:dyDescent="0.15">
      <c r="B95" s="17"/>
      <c r="C95" s="18"/>
      <c r="D95" s="18"/>
      <c r="E95" s="12"/>
      <c r="F95" s="13"/>
      <c r="G95" s="31"/>
      <c r="H95" s="31"/>
      <c r="I95" s="47"/>
      <c r="J95" s="50"/>
      <c r="K95" s="80" t="s">
        <v>78</v>
      </c>
      <c r="L95" s="83"/>
    </row>
    <row r="96" spans="2:19" ht="18" customHeight="1" x14ac:dyDescent="0.15">
      <c r="B96" s="24"/>
      <c r="C96" s="13"/>
      <c r="D96" s="13"/>
      <c r="E96" s="20"/>
      <c r="F96" s="37"/>
      <c r="G96" s="116" t="s">
        <v>50</v>
      </c>
      <c r="H96" s="116"/>
      <c r="I96" s="15"/>
      <c r="J96" s="16"/>
      <c r="K96" s="70" t="s">
        <v>129</v>
      </c>
      <c r="L96" s="86"/>
    </row>
    <row r="97" spans="2:13" ht="18" customHeight="1" x14ac:dyDescent="0.15">
      <c r="B97" s="125" t="s">
        <v>51</v>
      </c>
      <c r="C97" s="126"/>
      <c r="D97" s="126"/>
      <c r="E97" s="7"/>
      <c r="F97" s="7"/>
      <c r="G97" s="7"/>
      <c r="H97" s="7"/>
      <c r="I97" s="7"/>
      <c r="J97" s="7"/>
      <c r="K97" s="7"/>
      <c r="L97" s="96"/>
    </row>
    <row r="98" spans="2:13" ht="14.1" customHeight="1" x14ac:dyDescent="0.15">
      <c r="B98" s="56"/>
      <c r="C98" s="57" t="s">
        <v>52</v>
      </c>
      <c r="D98" s="58"/>
      <c r="E98" s="57"/>
      <c r="F98" s="57"/>
      <c r="G98" s="57"/>
      <c r="H98" s="57"/>
      <c r="I98" s="57"/>
      <c r="J98" s="57"/>
      <c r="K98" s="57"/>
      <c r="L98" s="87"/>
    </row>
    <row r="99" spans="2:13" ht="14.1" customHeight="1" x14ac:dyDescent="0.15">
      <c r="B99" s="56"/>
      <c r="C99" s="57" t="s">
        <v>53</v>
      </c>
      <c r="D99" s="58"/>
      <c r="E99" s="57"/>
      <c r="F99" s="57"/>
      <c r="G99" s="57"/>
      <c r="H99" s="57"/>
      <c r="I99" s="57"/>
      <c r="J99" s="57"/>
      <c r="K99" s="57"/>
      <c r="L99" s="87"/>
    </row>
    <row r="100" spans="2:13" ht="14.1" customHeight="1" x14ac:dyDescent="0.15">
      <c r="B100" s="56"/>
      <c r="C100" s="57" t="s">
        <v>54</v>
      </c>
      <c r="D100" s="58"/>
      <c r="E100" s="57"/>
      <c r="F100" s="57"/>
      <c r="G100" s="57"/>
      <c r="H100" s="57"/>
      <c r="I100" s="57"/>
      <c r="J100" s="57"/>
      <c r="K100" s="57"/>
      <c r="L100" s="87"/>
    </row>
    <row r="101" spans="2:13" ht="14.1" customHeight="1" x14ac:dyDescent="0.15">
      <c r="B101" s="56"/>
      <c r="C101" s="57" t="s">
        <v>99</v>
      </c>
      <c r="D101" s="58"/>
      <c r="E101" s="57"/>
      <c r="F101" s="57"/>
      <c r="G101" s="57"/>
      <c r="H101" s="57"/>
      <c r="I101" s="57"/>
      <c r="J101" s="57"/>
      <c r="K101" s="57"/>
      <c r="L101" s="87"/>
    </row>
    <row r="102" spans="2:13" ht="14.1" customHeight="1" x14ac:dyDescent="0.15">
      <c r="B102" s="56"/>
      <c r="C102" s="57" t="s">
        <v>97</v>
      </c>
      <c r="D102" s="58"/>
      <c r="E102" s="57"/>
      <c r="F102" s="57"/>
      <c r="G102" s="57"/>
      <c r="H102" s="57"/>
      <c r="I102" s="57"/>
      <c r="J102" s="57"/>
      <c r="K102" s="57"/>
      <c r="L102" s="87"/>
    </row>
    <row r="103" spans="2:13" ht="14.1" customHeight="1" x14ac:dyDescent="0.15">
      <c r="B103" s="59"/>
      <c r="C103" s="57" t="s">
        <v>100</v>
      </c>
      <c r="D103" s="57"/>
      <c r="E103" s="57"/>
      <c r="F103" s="57"/>
      <c r="G103" s="57"/>
      <c r="H103" s="57"/>
      <c r="I103" s="57"/>
      <c r="J103" s="57"/>
      <c r="K103" s="57"/>
      <c r="L103" s="87"/>
    </row>
    <row r="104" spans="2:13" ht="14.1" customHeight="1" x14ac:dyDescent="0.15">
      <c r="B104" s="59"/>
      <c r="C104" s="57" t="s">
        <v>101</v>
      </c>
      <c r="D104" s="57"/>
      <c r="E104" s="57"/>
      <c r="F104" s="57"/>
      <c r="G104" s="57"/>
      <c r="H104" s="57"/>
      <c r="I104" s="57"/>
      <c r="J104" s="57"/>
      <c r="K104" s="57"/>
      <c r="L104" s="87"/>
    </row>
    <row r="105" spans="2:13" ht="14.1" customHeight="1" x14ac:dyDescent="0.15">
      <c r="B105" s="59"/>
      <c r="C105" s="57" t="s">
        <v>86</v>
      </c>
      <c r="D105" s="57"/>
      <c r="E105" s="57"/>
      <c r="F105" s="57"/>
      <c r="G105" s="57"/>
      <c r="H105" s="57"/>
      <c r="I105" s="57"/>
      <c r="J105" s="57"/>
      <c r="K105" s="57"/>
      <c r="L105" s="87"/>
    </row>
    <row r="106" spans="2:13" ht="14.1" customHeight="1" x14ac:dyDescent="0.15">
      <c r="B106" s="59"/>
      <c r="C106" s="57" t="s">
        <v>87</v>
      </c>
      <c r="D106" s="57"/>
      <c r="E106" s="57"/>
      <c r="F106" s="57"/>
      <c r="G106" s="57"/>
      <c r="H106" s="57"/>
      <c r="I106" s="57"/>
      <c r="J106" s="57"/>
      <c r="K106" s="57"/>
      <c r="L106" s="87"/>
    </row>
    <row r="107" spans="2:13" ht="14.1" customHeight="1" x14ac:dyDescent="0.15">
      <c r="B107" s="59"/>
      <c r="C107" s="57" t="s">
        <v>94</v>
      </c>
      <c r="D107" s="57"/>
      <c r="E107" s="57"/>
      <c r="F107" s="57"/>
      <c r="G107" s="57"/>
      <c r="H107" s="57"/>
      <c r="I107" s="57"/>
      <c r="J107" s="57"/>
      <c r="K107" s="57"/>
      <c r="L107" s="87"/>
    </row>
    <row r="108" spans="2:13" ht="14.1" customHeight="1" x14ac:dyDescent="0.15">
      <c r="B108" s="59"/>
      <c r="C108" s="57" t="s">
        <v>102</v>
      </c>
      <c r="D108" s="57"/>
      <c r="E108" s="57"/>
      <c r="F108" s="57"/>
      <c r="G108" s="57"/>
      <c r="H108" s="57"/>
      <c r="I108" s="57"/>
      <c r="J108" s="57"/>
      <c r="K108" s="57"/>
      <c r="L108" s="87"/>
    </row>
    <row r="109" spans="2:13" ht="14.1" customHeight="1" x14ac:dyDescent="0.15">
      <c r="B109" s="59"/>
      <c r="C109" s="57" t="s">
        <v>103</v>
      </c>
      <c r="D109" s="57"/>
      <c r="E109" s="57"/>
      <c r="F109" s="57"/>
      <c r="G109" s="57"/>
      <c r="H109" s="57"/>
      <c r="I109" s="57"/>
      <c r="J109" s="57"/>
      <c r="K109" s="57"/>
      <c r="L109" s="87"/>
    </row>
    <row r="110" spans="2:13" ht="14.1" customHeight="1" x14ac:dyDescent="0.15">
      <c r="B110" s="59"/>
      <c r="C110" s="57" t="s">
        <v>104</v>
      </c>
      <c r="D110" s="57"/>
      <c r="E110" s="57"/>
      <c r="F110" s="57"/>
      <c r="G110" s="57"/>
      <c r="H110" s="57"/>
      <c r="I110" s="57"/>
      <c r="J110" s="57"/>
      <c r="K110" s="57"/>
      <c r="L110" s="87"/>
    </row>
    <row r="111" spans="2:13" ht="18" customHeight="1" x14ac:dyDescent="0.15">
      <c r="B111" s="59"/>
      <c r="C111" s="57" t="s">
        <v>88</v>
      </c>
      <c r="D111" s="57"/>
      <c r="E111" s="57"/>
      <c r="F111" s="57"/>
      <c r="G111" s="57"/>
      <c r="H111" s="57"/>
      <c r="I111" s="57"/>
      <c r="J111" s="57"/>
      <c r="K111" s="57"/>
      <c r="L111" s="57"/>
      <c r="M111" s="97"/>
    </row>
    <row r="112" spans="2:13" x14ac:dyDescent="0.15">
      <c r="B112" s="59"/>
      <c r="C112" s="57" t="s">
        <v>95</v>
      </c>
      <c r="D112" s="57"/>
      <c r="E112" s="57"/>
      <c r="F112" s="57"/>
      <c r="G112" s="57"/>
      <c r="H112" s="57"/>
      <c r="I112" s="57"/>
      <c r="J112" s="57"/>
      <c r="K112" s="57"/>
      <c r="L112" s="57"/>
      <c r="M112" s="97"/>
    </row>
    <row r="113" spans="2:14" x14ac:dyDescent="0.15">
      <c r="B113" s="59"/>
      <c r="C113" s="57" t="s">
        <v>96</v>
      </c>
      <c r="D113" s="57"/>
      <c r="E113" s="57"/>
      <c r="F113" s="57"/>
      <c r="G113" s="57"/>
      <c r="H113" s="57"/>
      <c r="I113" s="57"/>
      <c r="J113" s="57"/>
      <c r="K113" s="57"/>
      <c r="L113" s="57"/>
      <c r="M113" s="97"/>
    </row>
    <row r="114" spans="2:14" x14ac:dyDescent="0.15">
      <c r="B114" s="59"/>
      <c r="C114" s="57" t="s">
        <v>105</v>
      </c>
      <c r="D114" s="57"/>
      <c r="E114" s="57"/>
      <c r="F114" s="57"/>
      <c r="G114" s="57"/>
      <c r="H114" s="57"/>
      <c r="I114" s="57"/>
      <c r="J114" s="57"/>
      <c r="K114" s="57"/>
      <c r="L114" s="57"/>
      <c r="M114" s="97"/>
    </row>
    <row r="115" spans="2:14" ht="14.1" customHeight="1" x14ac:dyDescent="0.15">
      <c r="B115" s="59"/>
      <c r="C115" s="57" t="s">
        <v>98</v>
      </c>
      <c r="D115" s="57"/>
      <c r="E115" s="57"/>
      <c r="F115" s="57"/>
      <c r="G115" s="57"/>
      <c r="H115" s="57"/>
      <c r="I115" s="57"/>
      <c r="J115" s="57"/>
      <c r="K115" s="57"/>
      <c r="L115" s="57"/>
      <c r="M115" s="59"/>
      <c r="N115" s="102"/>
    </row>
    <row r="116" spans="2:14" ht="14.1" customHeight="1" x14ac:dyDescent="0.15">
      <c r="B116" s="59"/>
      <c r="C116" s="57" t="s">
        <v>119</v>
      </c>
      <c r="D116" s="57"/>
      <c r="E116" s="57"/>
      <c r="F116" s="57"/>
      <c r="G116" s="57"/>
      <c r="H116" s="57"/>
      <c r="I116" s="57"/>
      <c r="J116" s="57"/>
      <c r="K116" s="57"/>
      <c r="L116" s="57"/>
      <c r="M116" s="59"/>
      <c r="N116" s="57"/>
    </row>
    <row r="117" spans="2:14" x14ac:dyDescent="0.15">
      <c r="B117" s="59"/>
      <c r="C117" s="57" t="s">
        <v>106</v>
      </c>
      <c r="D117" s="57"/>
      <c r="E117" s="57"/>
      <c r="F117" s="57"/>
      <c r="G117" s="57"/>
      <c r="H117" s="57"/>
      <c r="I117" s="57"/>
      <c r="J117" s="57"/>
      <c r="K117" s="57"/>
      <c r="L117" s="57"/>
      <c r="M117" s="97"/>
    </row>
    <row r="118" spans="2:14" x14ac:dyDescent="0.15">
      <c r="B118" s="59"/>
      <c r="C118" s="57" t="s">
        <v>69</v>
      </c>
      <c r="D118" s="57"/>
      <c r="E118" s="57"/>
      <c r="F118" s="57"/>
      <c r="G118" s="57"/>
      <c r="H118" s="57"/>
      <c r="I118" s="57"/>
      <c r="J118" s="57"/>
      <c r="K118" s="57"/>
      <c r="L118" s="57"/>
      <c r="M118" s="97"/>
    </row>
    <row r="119" spans="2:14" x14ac:dyDescent="0.15">
      <c r="B119" s="97"/>
      <c r="C119" s="57" t="s">
        <v>55</v>
      </c>
      <c r="M119" s="97"/>
    </row>
    <row r="120" spans="2:14" x14ac:dyDescent="0.15">
      <c r="B120" s="97"/>
      <c r="C120" s="57" t="s">
        <v>107</v>
      </c>
      <c r="M120" s="97"/>
      <c r="N120" s="98"/>
    </row>
    <row r="121" spans="2:14" x14ac:dyDescent="0.15">
      <c r="B121" s="97"/>
      <c r="C121" s="57" t="s">
        <v>115</v>
      </c>
      <c r="M121" s="97"/>
    </row>
    <row r="122" spans="2:14" ht="14.25" thickBot="1" x14ac:dyDescent="0.2">
      <c r="B122" s="99"/>
      <c r="C122" s="81" t="s">
        <v>108</v>
      </c>
      <c r="D122" s="100"/>
      <c r="E122" s="100"/>
      <c r="F122" s="100"/>
      <c r="G122" s="100"/>
      <c r="H122" s="100"/>
      <c r="I122" s="100"/>
      <c r="J122" s="100"/>
      <c r="K122" s="100"/>
      <c r="L122" s="101"/>
    </row>
  </sheetData>
  <mergeCells count="27">
    <mergeCell ref="D4:G4"/>
    <mergeCell ref="D5:G5"/>
    <mergeCell ref="D6:G6"/>
    <mergeCell ref="D7:F7"/>
    <mergeCell ref="D8:F8"/>
    <mergeCell ref="B78:D78"/>
    <mergeCell ref="G78:H78"/>
    <mergeCell ref="G79:H79"/>
    <mergeCell ref="G80:H80"/>
    <mergeCell ref="D9:F9"/>
    <mergeCell ref="G10:H10"/>
    <mergeCell ref="C68:D68"/>
    <mergeCell ref="D75:G75"/>
    <mergeCell ref="D76:G76"/>
    <mergeCell ref="B77:I77"/>
    <mergeCell ref="B97:D97"/>
    <mergeCell ref="G85:H85"/>
    <mergeCell ref="G86:H86"/>
    <mergeCell ref="B87:D87"/>
    <mergeCell ref="G87:H87"/>
    <mergeCell ref="G89:H89"/>
    <mergeCell ref="G92:H92"/>
    <mergeCell ref="G81:H81"/>
    <mergeCell ref="G82:H82"/>
    <mergeCell ref="G83:H83"/>
    <mergeCell ref="G96:H96"/>
    <mergeCell ref="G84:H84"/>
  </mergeCells>
  <phoneticPr fontId="23"/>
  <conditionalFormatting sqref="M11:M70">
    <cfRule type="expression" dxfId="17"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7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7D7F7-AAC1-459A-AA88-ACA556549D82}">
  <sheetPr>
    <tabColor rgb="FFC00000"/>
  </sheetPr>
  <dimension ref="B1:Y114"/>
  <sheetViews>
    <sheetView view="pageBreakPreview" zoomScale="75" zoomScaleNormal="75" zoomScaleSheetLayoutView="75" workbookViewId="0">
      <selection activeCell="T26" sqref="T2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260</v>
      </c>
      <c r="L5" s="89" t="str">
        <f>K5</f>
        <v>2023.7.25</v>
      </c>
    </row>
    <row r="6" spans="2:19" ht="18" customHeight="1" x14ac:dyDescent="0.15">
      <c r="B6" s="4"/>
      <c r="C6" s="37"/>
      <c r="D6" s="116" t="s">
        <v>3</v>
      </c>
      <c r="E6" s="116"/>
      <c r="F6" s="116"/>
      <c r="G6" s="116"/>
      <c r="H6" s="37"/>
      <c r="I6" s="37"/>
      <c r="J6" s="5"/>
      <c r="K6" s="103">
        <v>0.41666666666666669</v>
      </c>
      <c r="L6" s="104">
        <v>0.4368055555555555</v>
      </c>
    </row>
    <row r="7" spans="2:19" ht="18" customHeight="1" x14ac:dyDescent="0.15">
      <c r="B7" s="4"/>
      <c r="C7" s="37"/>
      <c r="D7" s="116" t="s">
        <v>4</v>
      </c>
      <c r="E7" s="119"/>
      <c r="F7" s="119"/>
      <c r="G7" s="25" t="s">
        <v>5</v>
      </c>
      <c r="H7" s="37"/>
      <c r="I7" s="37"/>
      <c r="J7" s="5"/>
      <c r="K7" s="105">
        <v>2.2999999999999998</v>
      </c>
      <c r="L7" s="106">
        <v>1.85</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226</v>
      </c>
      <c r="G11" s="37"/>
      <c r="H11" s="37"/>
      <c r="I11" s="37"/>
      <c r="J11" s="37"/>
      <c r="K11" s="62"/>
      <c r="L11" s="63" t="s">
        <v>176</v>
      </c>
      <c r="N11" t="s">
        <v>14</v>
      </c>
      <c r="O11" t="e">
        <f>IF(#REF!="",0,VALUE(MID(#REF!,2,LEN(#REF!)-2)))</f>
        <v>#REF!</v>
      </c>
      <c r="P11">
        <f>IF(L11="",0,VALUE(MID(L11,2,LEN(L11)-2)))</f>
        <v>25</v>
      </c>
      <c r="Q11" t="e">
        <f>IF(#REF!="",0,VALUE(MID(#REF!,2,LEN(#REF!)-2)))</f>
        <v>#REF!</v>
      </c>
      <c r="R11">
        <f t="shared" ref="R11:S16" si="0">IF(K11="＋",0,IF(K11="(＋)",0,ABS(K11)))</f>
        <v>0</v>
      </c>
      <c r="S11">
        <f t="shared" si="0"/>
        <v>25</v>
      </c>
    </row>
    <row r="12" spans="2:19" ht="14.25" customHeight="1" x14ac:dyDescent="0.15">
      <c r="B12" s="30">
        <f t="shared" ref="B12:B43" si="1">B11+1</f>
        <v>2</v>
      </c>
      <c r="C12" s="33"/>
      <c r="D12" s="34"/>
      <c r="E12" s="37"/>
      <c r="F12" s="37" t="s">
        <v>149</v>
      </c>
      <c r="G12" s="37"/>
      <c r="H12" s="37"/>
      <c r="I12" s="37"/>
      <c r="J12" s="37"/>
      <c r="K12" s="62" t="s">
        <v>259</v>
      </c>
      <c r="L12" s="63" t="s">
        <v>198</v>
      </c>
      <c r="N12" s="60" t="s">
        <v>15</v>
      </c>
      <c r="O12" t="str">
        <f>K12</f>
        <v>(225)</v>
      </c>
      <c r="P12" t="str">
        <f>L12</f>
        <v>(125)</v>
      </c>
      <c r="Q12" t="e">
        <f>#REF!</f>
        <v>#REF!</v>
      </c>
      <c r="R12">
        <f t="shared" si="0"/>
        <v>225</v>
      </c>
      <c r="S12">
        <f t="shared" si="0"/>
        <v>125</v>
      </c>
    </row>
    <row r="13" spans="2:19" ht="14.25" customHeight="1" x14ac:dyDescent="0.15">
      <c r="B13" s="30">
        <f t="shared" si="1"/>
        <v>3</v>
      </c>
      <c r="C13" s="33"/>
      <c r="D13" s="34"/>
      <c r="E13" s="37"/>
      <c r="F13" s="37" t="s">
        <v>177</v>
      </c>
      <c r="G13" s="37"/>
      <c r="H13" s="37"/>
      <c r="I13" s="37"/>
      <c r="J13" s="37"/>
      <c r="K13" s="62" t="s">
        <v>258</v>
      </c>
      <c r="L13" s="63" t="s">
        <v>257</v>
      </c>
      <c r="N13" t="s">
        <v>14</v>
      </c>
      <c r="O13" t="e">
        <f>IF(K13="",0,VALUE(MID(K13,2,LEN(K13)-2)))</f>
        <v>#VALUE!</v>
      </c>
      <c r="P13">
        <f>IF(L13="",0,VALUE(MID(L13,2,LEN(L13)-2)))</f>
        <v>0</v>
      </c>
      <c r="Q13" t="e">
        <f>IF(#REF!="",0,VALUE(MID(#REF!,2,LEN(#REF!)-2)))</f>
        <v>#REF!</v>
      </c>
      <c r="R13">
        <f t="shared" si="0"/>
        <v>15</v>
      </c>
      <c r="S13">
        <f t="shared" si="0"/>
        <v>100</v>
      </c>
    </row>
    <row r="14" spans="2:19" ht="14.25" customHeight="1" x14ac:dyDescent="0.15">
      <c r="B14" s="30">
        <f t="shared" si="1"/>
        <v>4</v>
      </c>
      <c r="C14" s="33"/>
      <c r="D14" s="34"/>
      <c r="E14" s="37"/>
      <c r="F14" s="37" t="s">
        <v>123</v>
      </c>
      <c r="G14" s="37"/>
      <c r="H14" s="37"/>
      <c r="I14" s="37"/>
      <c r="J14" s="37"/>
      <c r="K14" s="62" t="s">
        <v>176</v>
      </c>
      <c r="L14" s="63" t="s">
        <v>176</v>
      </c>
      <c r="N14" s="60" t="s">
        <v>15</v>
      </c>
      <c r="O14" t="str">
        <f>K14</f>
        <v>(25)</v>
      </c>
      <c r="P14" t="str">
        <f>L14</f>
        <v>(25)</v>
      </c>
      <c r="Q14" t="e">
        <f>#REF!</f>
        <v>#REF!</v>
      </c>
      <c r="R14">
        <f t="shared" si="0"/>
        <v>25</v>
      </c>
      <c r="S14">
        <f t="shared" si="0"/>
        <v>25</v>
      </c>
    </row>
    <row r="15" spans="2:19" ht="14.25" customHeight="1" x14ac:dyDescent="0.15">
      <c r="B15" s="30">
        <f t="shared" si="1"/>
        <v>5</v>
      </c>
      <c r="C15" s="33"/>
      <c r="D15" s="34"/>
      <c r="E15" s="37"/>
      <c r="F15" s="37" t="s">
        <v>133</v>
      </c>
      <c r="G15" s="37"/>
      <c r="H15" s="37"/>
      <c r="I15" s="37"/>
      <c r="J15" s="37"/>
      <c r="K15" s="62" t="s">
        <v>198</v>
      </c>
      <c r="L15" s="63" t="s">
        <v>193</v>
      </c>
      <c r="N15" t="s">
        <v>14</v>
      </c>
      <c r="O15">
        <f>IF(K15="",0,VALUE(MID(K15,2,LEN(K15)-2)))</f>
        <v>125</v>
      </c>
      <c r="P15">
        <f>IF(L15="",0,VALUE(MID(L15,2,LEN(L15)-2)))</f>
        <v>75</v>
      </c>
      <c r="Q15" t="e">
        <f>IF(#REF!="",0,VALUE(MID(#REF!,2,LEN(#REF!)-2)))</f>
        <v>#REF!</v>
      </c>
      <c r="R15">
        <f t="shared" si="0"/>
        <v>125</v>
      </c>
      <c r="S15">
        <f t="shared" si="0"/>
        <v>75</v>
      </c>
    </row>
    <row r="16" spans="2:19" ht="14.25" customHeight="1" x14ac:dyDescent="0.15">
      <c r="B16" s="30">
        <f t="shared" si="1"/>
        <v>6</v>
      </c>
      <c r="C16" s="33"/>
      <c r="D16" s="34"/>
      <c r="E16" s="37"/>
      <c r="F16" s="37" t="s">
        <v>92</v>
      </c>
      <c r="G16" s="37"/>
      <c r="H16" s="37"/>
      <c r="I16" s="37"/>
      <c r="J16" s="37"/>
      <c r="K16" s="62" t="s">
        <v>193</v>
      </c>
      <c r="L16" s="63" t="s">
        <v>256</v>
      </c>
      <c r="N16" t="s">
        <v>14</v>
      </c>
      <c r="O16" t="e">
        <f>IF(#REF!="",0,VALUE(MID(#REF!,2,LEN(#REF!)-2)))</f>
        <v>#REF!</v>
      </c>
      <c r="P16">
        <f>IF(L16="",0,VALUE(MID(L16,2,LEN(L16)-2)))</f>
        <v>300</v>
      </c>
      <c r="Q16" t="e">
        <f>IF(#REF!="",0,VALUE(MID(#REF!,2,LEN(#REF!)-2)))</f>
        <v>#REF!</v>
      </c>
      <c r="R16">
        <f t="shared" si="0"/>
        <v>75</v>
      </c>
      <c r="S16">
        <f t="shared" si="0"/>
        <v>300</v>
      </c>
    </row>
    <row r="17" spans="2:19" ht="14.25" customHeight="1" x14ac:dyDescent="0.15">
      <c r="B17" s="30">
        <f t="shared" si="1"/>
        <v>7</v>
      </c>
      <c r="C17" s="32" t="s">
        <v>23</v>
      </c>
      <c r="D17" s="32" t="s">
        <v>24</v>
      </c>
      <c r="E17" s="37"/>
      <c r="F17" s="37" t="s">
        <v>91</v>
      </c>
      <c r="G17" s="37"/>
      <c r="H17" s="37"/>
      <c r="I17" s="37"/>
      <c r="J17" s="37"/>
      <c r="K17" s="64">
        <v>2700</v>
      </c>
      <c r="L17" s="65">
        <v>2450</v>
      </c>
      <c r="S17">
        <f>COUNTA(L11:L16)</f>
        <v>6</v>
      </c>
    </row>
    <row r="18" spans="2:19" ht="14.25" customHeight="1" x14ac:dyDescent="0.15">
      <c r="B18" s="30">
        <f t="shared" si="1"/>
        <v>8</v>
      </c>
      <c r="C18" s="32" t="s">
        <v>25</v>
      </c>
      <c r="D18" s="32" t="s">
        <v>26</v>
      </c>
      <c r="E18" s="37"/>
      <c r="F18" s="37" t="s">
        <v>112</v>
      </c>
      <c r="G18" s="37"/>
      <c r="H18" s="37"/>
      <c r="I18" s="37"/>
      <c r="J18" s="37"/>
      <c r="K18" s="64">
        <v>75</v>
      </c>
      <c r="L18" s="65" t="s">
        <v>121</v>
      </c>
    </row>
    <row r="19" spans="2:19" ht="14.25" customHeight="1" x14ac:dyDescent="0.15">
      <c r="B19" s="30">
        <f t="shared" si="1"/>
        <v>9</v>
      </c>
      <c r="C19" s="32" t="s">
        <v>63</v>
      </c>
      <c r="D19" s="32" t="s">
        <v>17</v>
      </c>
      <c r="E19" s="37"/>
      <c r="F19" s="37" t="s">
        <v>138</v>
      </c>
      <c r="G19" s="37"/>
      <c r="H19" s="37"/>
      <c r="I19" s="37"/>
      <c r="J19" s="37"/>
      <c r="K19" s="64"/>
      <c r="L19" s="65" t="s">
        <v>121</v>
      </c>
    </row>
    <row r="20" spans="2:19" ht="14.25" customHeight="1" x14ac:dyDescent="0.15">
      <c r="B20" s="30">
        <f t="shared" si="1"/>
        <v>10</v>
      </c>
      <c r="C20" s="34"/>
      <c r="D20" s="34"/>
      <c r="E20" s="37"/>
      <c r="F20" s="37" t="s">
        <v>19</v>
      </c>
      <c r="G20" s="37"/>
      <c r="H20" s="37"/>
      <c r="I20" s="37"/>
      <c r="J20" s="37"/>
      <c r="K20" s="64">
        <v>375</v>
      </c>
      <c r="L20" s="65">
        <v>650</v>
      </c>
    </row>
    <row r="21" spans="2:19" ht="14.25" customHeight="1" x14ac:dyDescent="0.15">
      <c r="B21" s="30">
        <f t="shared" si="1"/>
        <v>11</v>
      </c>
      <c r="C21" s="34"/>
      <c r="D21" s="34"/>
      <c r="E21" s="37"/>
      <c r="F21" s="37" t="s">
        <v>83</v>
      </c>
      <c r="G21" s="37"/>
      <c r="H21" s="37"/>
      <c r="I21" s="37"/>
      <c r="J21" s="37"/>
      <c r="K21" s="64">
        <v>100</v>
      </c>
      <c r="L21" s="65" t="s">
        <v>121</v>
      </c>
    </row>
    <row r="22" spans="2:19" ht="14.25" customHeight="1" x14ac:dyDescent="0.15">
      <c r="B22" s="30">
        <f t="shared" si="1"/>
        <v>12</v>
      </c>
      <c r="C22" s="34"/>
      <c r="D22" s="34"/>
      <c r="E22" s="37"/>
      <c r="F22" s="37" t="s">
        <v>89</v>
      </c>
      <c r="G22" s="37"/>
      <c r="H22" s="37"/>
      <c r="I22" s="37"/>
      <c r="J22" s="37"/>
      <c r="K22" s="64">
        <v>375</v>
      </c>
      <c r="L22" s="65">
        <v>750</v>
      </c>
    </row>
    <row r="23" spans="2:19" ht="14.25" customHeight="1" x14ac:dyDescent="0.15">
      <c r="B23" s="30">
        <f t="shared" si="1"/>
        <v>13</v>
      </c>
      <c r="C23" s="34"/>
      <c r="D23" s="34"/>
      <c r="E23" s="37"/>
      <c r="F23" s="37" t="s">
        <v>64</v>
      </c>
      <c r="G23" s="37"/>
      <c r="H23" s="37"/>
      <c r="I23" s="37"/>
      <c r="J23" s="37"/>
      <c r="K23" s="64">
        <v>1975</v>
      </c>
      <c r="L23" s="65">
        <v>700</v>
      </c>
    </row>
    <row r="24" spans="2:19" ht="14.25" customHeight="1" x14ac:dyDescent="0.15">
      <c r="B24" s="30">
        <f t="shared" si="1"/>
        <v>14</v>
      </c>
      <c r="C24" s="34"/>
      <c r="D24" s="34"/>
      <c r="E24" s="37"/>
      <c r="F24" s="37" t="s">
        <v>167</v>
      </c>
      <c r="G24" s="37"/>
      <c r="H24" s="37"/>
      <c r="I24" s="37"/>
      <c r="J24" s="37"/>
      <c r="K24" s="64"/>
      <c r="L24" s="65">
        <v>50</v>
      </c>
    </row>
    <row r="25" spans="2:19" ht="14.25" customHeight="1" x14ac:dyDescent="0.15">
      <c r="B25" s="30">
        <f t="shared" si="1"/>
        <v>15</v>
      </c>
      <c r="C25" s="34"/>
      <c r="D25" s="34"/>
      <c r="E25" s="37"/>
      <c r="F25" s="37" t="s">
        <v>20</v>
      </c>
      <c r="G25" s="37"/>
      <c r="H25" s="37"/>
      <c r="I25" s="37"/>
      <c r="J25" s="37"/>
      <c r="K25" s="64">
        <v>47000</v>
      </c>
      <c r="L25" s="65">
        <v>57000</v>
      </c>
    </row>
    <row r="26" spans="2:19" ht="14.25" customHeight="1" x14ac:dyDescent="0.15">
      <c r="B26" s="30">
        <f t="shared" si="1"/>
        <v>16</v>
      </c>
      <c r="C26" s="34"/>
      <c r="D26" s="34"/>
      <c r="E26" s="37"/>
      <c r="F26" s="37" t="s">
        <v>21</v>
      </c>
      <c r="G26" s="37"/>
      <c r="H26" s="37"/>
      <c r="I26" s="37"/>
      <c r="J26" s="37"/>
      <c r="K26" s="64">
        <v>11000</v>
      </c>
      <c r="L26" s="65">
        <v>17000</v>
      </c>
    </row>
    <row r="27" spans="2:19" ht="14.25" customHeight="1" x14ac:dyDescent="0.15">
      <c r="B27" s="30">
        <f t="shared" si="1"/>
        <v>17</v>
      </c>
      <c r="C27" s="32" t="s">
        <v>66</v>
      </c>
      <c r="D27" s="32" t="s">
        <v>27</v>
      </c>
      <c r="E27" s="37"/>
      <c r="F27" s="37" t="s">
        <v>169</v>
      </c>
      <c r="G27" s="37"/>
      <c r="H27" s="37"/>
      <c r="I27" s="37"/>
      <c r="J27" s="37"/>
      <c r="K27" s="64" t="s">
        <v>121</v>
      </c>
      <c r="L27" s="65"/>
    </row>
    <row r="28" spans="2:19" ht="14.25" customHeight="1" x14ac:dyDescent="0.15">
      <c r="B28" s="30">
        <f t="shared" si="1"/>
        <v>18</v>
      </c>
      <c r="C28" s="34"/>
      <c r="D28" s="34"/>
      <c r="E28" s="37"/>
      <c r="F28" s="37" t="s">
        <v>114</v>
      </c>
      <c r="G28" s="37"/>
      <c r="H28" s="37"/>
      <c r="I28" s="37"/>
      <c r="J28" s="37"/>
      <c r="K28" s="64">
        <v>175</v>
      </c>
      <c r="L28" s="65">
        <v>300</v>
      </c>
    </row>
    <row r="29" spans="2:19" ht="14.25" customHeight="1" x14ac:dyDescent="0.15">
      <c r="B29" s="30">
        <f t="shared" si="1"/>
        <v>19</v>
      </c>
      <c r="C29" s="34"/>
      <c r="D29" s="34"/>
      <c r="E29" s="37"/>
      <c r="F29" s="37" t="s">
        <v>185</v>
      </c>
      <c r="G29" s="37"/>
      <c r="H29" s="37"/>
      <c r="I29" s="37"/>
      <c r="J29" s="37"/>
      <c r="K29" s="64" t="s">
        <v>121</v>
      </c>
      <c r="L29" s="65"/>
      <c r="R29">
        <f>COUNTA(K11:K29)</f>
        <v>16</v>
      </c>
      <c r="S29">
        <f>COUNTA(L11:L29)</f>
        <v>17</v>
      </c>
    </row>
    <row r="30" spans="2:19" ht="14.25" customHeight="1" x14ac:dyDescent="0.15">
      <c r="B30" s="30">
        <f t="shared" si="1"/>
        <v>20</v>
      </c>
      <c r="C30" s="34"/>
      <c r="D30" s="34"/>
      <c r="E30" s="37"/>
      <c r="F30" s="37" t="s">
        <v>195</v>
      </c>
      <c r="G30" s="37"/>
      <c r="H30" s="37"/>
      <c r="I30" s="37"/>
      <c r="J30" s="37"/>
      <c r="K30" s="64">
        <v>200</v>
      </c>
      <c r="L30" s="65"/>
    </row>
    <row r="31" spans="2:19" ht="14.25" customHeight="1" x14ac:dyDescent="0.15">
      <c r="B31" s="30">
        <f t="shared" si="1"/>
        <v>21</v>
      </c>
      <c r="C31" s="34"/>
      <c r="D31" s="34"/>
      <c r="E31" s="37"/>
      <c r="F31" s="37" t="s">
        <v>206</v>
      </c>
      <c r="G31" s="37"/>
      <c r="H31" s="37"/>
      <c r="I31" s="37"/>
      <c r="J31" s="37"/>
      <c r="K31" s="64" t="s">
        <v>121</v>
      </c>
      <c r="L31" s="65">
        <v>50</v>
      </c>
    </row>
    <row r="32" spans="2:19" ht="14.25" customHeight="1" x14ac:dyDescent="0.15">
      <c r="B32" s="30">
        <f t="shared" si="1"/>
        <v>22</v>
      </c>
      <c r="C32" s="34"/>
      <c r="D32" s="34"/>
      <c r="E32" s="37"/>
      <c r="F32" s="37" t="s">
        <v>109</v>
      </c>
      <c r="G32" s="37"/>
      <c r="H32" s="37"/>
      <c r="I32" s="37"/>
      <c r="J32" s="37"/>
      <c r="K32" s="64" t="s">
        <v>121</v>
      </c>
      <c r="L32" s="65">
        <v>700</v>
      </c>
    </row>
    <row r="33" spans="2:25" ht="14.25" customHeight="1" x14ac:dyDescent="0.15">
      <c r="B33" s="30">
        <f t="shared" si="1"/>
        <v>23</v>
      </c>
      <c r="C33" s="34"/>
      <c r="D33" s="34"/>
      <c r="E33" s="37"/>
      <c r="F33" s="37" t="s">
        <v>207</v>
      </c>
      <c r="G33" s="37"/>
      <c r="H33" s="37"/>
      <c r="I33" s="37"/>
      <c r="J33" s="37"/>
      <c r="K33" s="64">
        <v>50</v>
      </c>
      <c r="L33" s="65"/>
    </row>
    <row r="34" spans="2:25" ht="14.25" customHeight="1" x14ac:dyDescent="0.15">
      <c r="B34" s="30">
        <f t="shared" si="1"/>
        <v>24</v>
      </c>
      <c r="C34" s="34"/>
      <c r="D34" s="34"/>
      <c r="E34" s="37"/>
      <c r="F34" s="37" t="s">
        <v>172</v>
      </c>
      <c r="G34" s="37"/>
      <c r="H34" s="37"/>
      <c r="I34" s="37"/>
      <c r="J34" s="37"/>
      <c r="K34" s="64">
        <v>25</v>
      </c>
      <c r="L34" s="65"/>
      <c r="N34" s="113"/>
      <c r="Y34" s="114"/>
    </row>
    <row r="35" spans="2:25" ht="14.25" customHeight="1" x14ac:dyDescent="0.15">
      <c r="B35" s="30">
        <f t="shared" si="1"/>
        <v>25</v>
      </c>
      <c r="C35" s="34"/>
      <c r="D35" s="34"/>
      <c r="E35" s="37"/>
      <c r="F35" s="37" t="s">
        <v>157</v>
      </c>
      <c r="G35" s="37"/>
      <c r="H35" s="37"/>
      <c r="I35" s="37"/>
      <c r="J35" s="37"/>
      <c r="K35" s="64"/>
      <c r="L35" s="65">
        <v>16</v>
      </c>
    </row>
    <row r="36" spans="2:25" ht="14.25" customHeight="1" x14ac:dyDescent="0.15">
      <c r="B36" s="30">
        <f t="shared" si="1"/>
        <v>26</v>
      </c>
      <c r="C36" s="34"/>
      <c r="D36" s="34"/>
      <c r="E36" s="37"/>
      <c r="F36" s="37" t="s">
        <v>228</v>
      </c>
      <c r="G36" s="37"/>
      <c r="H36" s="37"/>
      <c r="I36" s="37"/>
      <c r="J36" s="37"/>
      <c r="K36" s="64"/>
      <c r="L36" s="65" t="s">
        <v>121</v>
      </c>
    </row>
    <row r="37" spans="2:25" ht="14.25" customHeight="1" x14ac:dyDescent="0.15">
      <c r="B37" s="30">
        <f t="shared" si="1"/>
        <v>27</v>
      </c>
      <c r="C37" s="34"/>
      <c r="D37" s="34"/>
      <c r="E37" s="37"/>
      <c r="F37" s="37" t="s">
        <v>90</v>
      </c>
      <c r="G37" s="37"/>
      <c r="H37" s="37"/>
      <c r="I37" s="37"/>
      <c r="J37" s="37"/>
      <c r="K37" s="64" t="s">
        <v>121</v>
      </c>
      <c r="L37" s="65">
        <v>100</v>
      </c>
    </row>
    <row r="38" spans="2:25" ht="14.25" customHeight="1" x14ac:dyDescent="0.15">
      <c r="B38" s="30">
        <f t="shared" si="1"/>
        <v>28</v>
      </c>
      <c r="C38" s="34"/>
      <c r="D38" s="34"/>
      <c r="E38" s="37"/>
      <c r="F38" s="37" t="s">
        <v>29</v>
      </c>
      <c r="G38" s="37"/>
      <c r="H38" s="37"/>
      <c r="I38" s="37"/>
      <c r="J38" s="37"/>
      <c r="K38" s="64">
        <v>50</v>
      </c>
      <c r="L38" s="65">
        <v>75</v>
      </c>
    </row>
    <row r="39" spans="2:25" ht="14.25" customHeight="1" x14ac:dyDescent="0.15">
      <c r="B39" s="30">
        <f t="shared" si="1"/>
        <v>29</v>
      </c>
      <c r="C39" s="34"/>
      <c r="D39" s="34"/>
      <c r="E39" s="37"/>
      <c r="F39" s="37" t="s">
        <v>141</v>
      </c>
      <c r="G39" s="37"/>
      <c r="H39" s="37"/>
      <c r="I39" s="37"/>
      <c r="J39" s="37"/>
      <c r="K39" s="64"/>
      <c r="L39" s="65">
        <v>100</v>
      </c>
    </row>
    <row r="40" spans="2:25" ht="14.25" customHeight="1" x14ac:dyDescent="0.15">
      <c r="B40" s="30">
        <f t="shared" si="1"/>
        <v>30</v>
      </c>
      <c r="C40" s="34"/>
      <c r="D40" s="34"/>
      <c r="E40" s="37"/>
      <c r="F40" s="37" t="s">
        <v>158</v>
      </c>
      <c r="G40" s="37"/>
      <c r="H40" s="37"/>
      <c r="I40" s="37"/>
      <c r="J40" s="37"/>
      <c r="K40" s="64" t="s">
        <v>121</v>
      </c>
      <c r="L40" s="65" t="s">
        <v>121</v>
      </c>
    </row>
    <row r="41" spans="2:25" ht="14.25" customHeight="1" x14ac:dyDescent="0.15">
      <c r="B41" s="30">
        <f t="shared" si="1"/>
        <v>31</v>
      </c>
      <c r="C41" s="34"/>
      <c r="D41" s="34"/>
      <c r="E41" s="37"/>
      <c r="F41" s="37" t="s">
        <v>160</v>
      </c>
      <c r="G41" s="37"/>
      <c r="H41" s="37"/>
      <c r="I41" s="37"/>
      <c r="J41" s="37"/>
      <c r="K41" s="64">
        <v>16</v>
      </c>
      <c r="L41" s="65">
        <v>16</v>
      </c>
    </row>
    <row r="42" spans="2:25" ht="14.25" customHeight="1" x14ac:dyDescent="0.15">
      <c r="B42" s="30">
        <f t="shared" si="1"/>
        <v>32</v>
      </c>
      <c r="C42" s="34"/>
      <c r="D42" s="34"/>
      <c r="E42" s="37"/>
      <c r="F42" s="37" t="s">
        <v>161</v>
      </c>
      <c r="G42" s="37"/>
      <c r="H42" s="37"/>
      <c r="I42" s="37"/>
      <c r="J42" s="37"/>
      <c r="K42" s="64" t="s">
        <v>121</v>
      </c>
      <c r="L42" s="65"/>
    </row>
    <row r="43" spans="2:25" ht="14.25" customHeight="1" x14ac:dyDescent="0.15">
      <c r="B43" s="30">
        <f t="shared" si="1"/>
        <v>33</v>
      </c>
      <c r="C43" s="34"/>
      <c r="D43" s="34"/>
      <c r="E43" s="37"/>
      <c r="F43" s="37" t="s">
        <v>196</v>
      </c>
      <c r="G43" s="37"/>
      <c r="H43" s="37"/>
      <c r="I43" s="37"/>
      <c r="J43" s="37"/>
      <c r="K43" s="64" t="s">
        <v>121</v>
      </c>
      <c r="L43" s="65"/>
    </row>
    <row r="44" spans="2:25" ht="14.25" customHeight="1" x14ac:dyDescent="0.15">
      <c r="B44" s="30">
        <f t="shared" ref="B44:B62" si="2">B43+1</f>
        <v>34</v>
      </c>
      <c r="C44" s="34"/>
      <c r="D44" s="34"/>
      <c r="E44" s="37"/>
      <c r="F44" s="37" t="s">
        <v>70</v>
      </c>
      <c r="G44" s="37"/>
      <c r="H44" s="37"/>
      <c r="I44" s="37"/>
      <c r="J44" s="37"/>
      <c r="K44" s="64"/>
      <c r="L44" s="65" t="s">
        <v>121</v>
      </c>
    </row>
    <row r="45" spans="2:25" ht="14.25" customHeight="1" x14ac:dyDescent="0.15">
      <c r="B45" s="30">
        <f t="shared" si="2"/>
        <v>35</v>
      </c>
      <c r="C45" s="34"/>
      <c r="D45" s="34"/>
      <c r="E45" s="37"/>
      <c r="F45" s="37" t="s">
        <v>162</v>
      </c>
      <c r="G45" s="37"/>
      <c r="H45" s="37"/>
      <c r="I45" s="37"/>
      <c r="J45" s="37"/>
      <c r="K45" s="64">
        <v>100</v>
      </c>
      <c r="L45" s="65"/>
    </row>
    <row r="46" spans="2:25" ht="14.25" customHeight="1" x14ac:dyDescent="0.15">
      <c r="B46" s="30">
        <f t="shared" si="2"/>
        <v>36</v>
      </c>
      <c r="C46" s="34"/>
      <c r="D46" s="34"/>
      <c r="E46" s="37"/>
      <c r="F46" s="37" t="s">
        <v>189</v>
      </c>
      <c r="G46" s="37"/>
      <c r="H46" s="37"/>
      <c r="I46" s="37"/>
      <c r="J46" s="37"/>
      <c r="K46" s="64" t="s">
        <v>121</v>
      </c>
      <c r="L46" s="65"/>
    </row>
    <row r="47" spans="2:25" ht="14.25" customHeight="1" x14ac:dyDescent="0.15">
      <c r="B47" s="30">
        <f t="shared" si="2"/>
        <v>37</v>
      </c>
      <c r="C47" s="34"/>
      <c r="D47" s="34"/>
      <c r="E47" s="37"/>
      <c r="F47" s="37" t="s">
        <v>110</v>
      </c>
      <c r="G47" s="37"/>
      <c r="H47" s="37"/>
      <c r="I47" s="37"/>
      <c r="J47" s="37"/>
      <c r="K47" s="64">
        <v>550</v>
      </c>
      <c r="L47" s="65">
        <v>450</v>
      </c>
    </row>
    <row r="48" spans="2:25" ht="14.25" customHeight="1" x14ac:dyDescent="0.15">
      <c r="B48" s="30">
        <f t="shared" si="2"/>
        <v>38</v>
      </c>
      <c r="C48" s="34"/>
      <c r="D48" s="34"/>
      <c r="E48" s="37"/>
      <c r="F48" s="37" t="s">
        <v>111</v>
      </c>
      <c r="G48" s="37"/>
      <c r="H48" s="37"/>
      <c r="I48" s="37"/>
      <c r="J48" s="37"/>
      <c r="K48" s="64">
        <v>25</v>
      </c>
      <c r="L48" s="65"/>
    </row>
    <row r="49" spans="2:19" ht="14.25" customHeight="1" x14ac:dyDescent="0.15">
      <c r="B49" s="30">
        <f t="shared" si="2"/>
        <v>39</v>
      </c>
      <c r="C49" s="34"/>
      <c r="D49" s="34"/>
      <c r="E49" s="37"/>
      <c r="F49" s="37" t="s">
        <v>173</v>
      </c>
      <c r="G49" s="37"/>
      <c r="H49" s="37"/>
      <c r="I49" s="37"/>
      <c r="J49" s="37"/>
      <c r="K49" s="64" t="s">
        <v>121</v>
      </c>
      <c r="L49" s="65">
        <v>25</v>
      </c>
    </row>
    <row r="50" spans="2:19" ht="14.25" customHeight="1" x14ac:dyDescent="0.15">
      <c r="B50" s="30">
        <f t="shared" si="2"/>
        <v>40</v>
      </c>
      <c r="C50" s="34"/>
      <c r="D50" s="34"/>
      <c r="E50" s="37"/>
      <c r="F50" s="37" t="s">
        <v>31</v>
      </c>
      <c r="G50" s="37"/>
      <c r="H50" s="37"/>
      <c r="I50" s="37"/>
      <c r="J50" s="37"/>
      <c r="K50" s="64">
        <v>375</v>
      </c>
      <c r="L50" s="65">
        <v>325</v>
      </c>
    </row>
    <row r="51" spans="2:19" ht="14.25" customHeight="1" x14ac:dyDescent="0.15">
      <c r="B51" s="30">
        <f t="shared" si="2"/>
        <v>41</v>
      </c>
      <c r="C51" s="32" t="s">
        <v>143</v>
      </c>
      <c r="D51" s="32" t="s">
        <v>144</v>
      </c>
      <c r="E51" s="37"/>
      <c r="F51" s="37" t="s">
        <v>215</v>
      </c>
      <c r="G51" s="37"/>
      <c r="H51" s="37"/>
      <c r="I51" s="37"/>
      <c r="J51" s="37"/>
      <c r="K51" s="64"/>
      <c r="L51" s="65" t="s">
        <v>121</v>
      </c>
    </row>
    <row r="52" spans="2:19" ht="14.25" customHeight="1" x14ac:dyDescent="0.15">
      <c r="B52" s="30">
        <f t="shared" si="2"/>
        <v>42</v>
      </c>
      <c r="C52" s="34"/>
      <c r="D52" s="34"/>
      <c r="E52" s="37"/>
      <c r="F52" s="37" t="s">
        <v>191</v>
      </c>
      <c r="G52" s="37"/>
      <c r="H52" s="37"/>
      <c r="I52" s="37"/>
      <c r="J52" s="37"/>
      <c r="K52" s="64" t="s">
        <v>121</v>
      </c>
      <c r="L52" s="65" t="s">
        <v>121</v>
      </c>
    </row>
    <row r="53" spans="2:19" ht="14.25" customHeight="1" x14ac:dyDescent="0.15">
      <c r="B53" s="30">
        <f t="shared" si="2"/>
        <v>43</v>
      </c>
      <c r="C53" s="34"/>
      <c r="D53" s="34"/>
      <c r="E53" s="37"/>
      <c r="F53" s="37" t="s">
        <v>209</v>
      </c>
      <c r="G53" s="37"/>
      <c r="H53" s="37"/>
      <c r="I53" s="37"/>
      <c r="J53" s="37"/>
      <c r="K53" s="64" t="s">
        <v>121</v>
      </c>
      <c r="L53" s="65"/>
    </row>
    <row r="54" spans="2:19" ht="14.25" customHeight="1" x14ac:dyDescent="0.15">
      <c r="B54" s="30">
        <f t="shared" si="2"/>
        <v>44</v>
      </c>
      <c r="C54" s="34"/>
      <c r="D54" s="34"/>
      <c r="E54" s="37"/>
      <c r="F54" s="37" t="s">
        <v>175</v>
      </c>
      <c r="G54" s="37"/>
      <c r="H54" s="37"/>
      <c r="I54" s="37"/>
      <c r="J54" s="37"/>
      <c r="K54" s="64">
        <v>3</v>
      </c>
      <c r="L54" s="65">
        <v>3</v>
      </c>
    </row>
    <row r="55" spans="2:19" ht="14.25" customHeight="1" x14ac:dyDescent="0.15">
      <c r="B55" s="30">
        <f t="shared" si="2"/>
        <v>45</v>
      </c>
      <c r="C55" s="34"/>
      <c r="D55" s="34"/>
      <c r="E55" s="37"/>
      <c r="F55" s="37" t="s">
        <v>164</v>
      </c>
      <c r="G55" s="37"/>
      <c r="H55" s="37"/>
      <c r="I55" s="37"/>
      <c r="J55" s="37"/>
      <c r="K55" s="64" t="s">
        <v>121</v>
      </c>
      <c r="L55" s="65">
        <v>1</v>
      </c>
    </row>
    <row r="56" spans="2:19" ht="14.25" customHeight="1" x14ac:dyDescent="0.15">
      <c r="B56" s="30">
        <f t="shared" si="2"/>
        <v>46</v>
      </c>
      <c r="C56" s="34"/>
      <c r="D56" s="34"/>
      <c r="E56" s="37"/>
      <c r="F56" s="37" t="s">
        <v>146</v>
      </c>
      <c r="G56" s="37"/>
      <c r="H56" s="37"/>
      <c r="I56" s="37"/>
      <c r="J56" s="37"/>
      <c r="K56" s="64" t="s">
        <v>121</v>
      </c>
      <c r="L56" s="65"/>
    </row>
    <row r="57" spans="2:19" ht="14.25" customHeight="1" x14ac:dyDescent="0.15">
      <c r="B57" s="30">
        <f t="shared" si="2"/>
        <v>47</v>
      </c>
      <c r="C57" s="32" t="s">
        <v>32</v>
      </c>
      <c r="D57" s="32" t="s">
        <v>210</v>
      </c>
      <c r="E57" s="37"/>
      <c r="F57" s="37" t="s">
        <v>211</v>
      </c>
      <c r="G57" s="37"/>
      <c r="H57" s="37"/>
      <c r="I57" s="37"/>
      <c r="J57" s="37"/>
      <c r="K57" s="64"/>
      <c r="L57" s="65" t="s">
        <v>121</v>
      </c>
    </row>
    <row r="58" spans="2:19" ht="14.25" customHeight="1" x14ac:dyDescent="0.15">
      <c r="B58" s="30">
        <f t="shared" si="2"/>
        <v>48</v>
      </c>
      <c r="C58" s="34"/>
      <c r="D58" s="32" t="s">
        <v>33</v>
      </c>
      <c r="E58" s="37"/>
      <c r="F58" s="37" t="s">
        <v>34</v>
      </c>
      <c r="G58" s="37"/>
      <c r="H58" s="37"/>
      <c r="I58" s="37"/>
      <c r="J58" s="37"/>
      <c r="K58" s="64"/>
      <c r="L58" s="65">
        <v>75</v>
      </c>
    </row>
    <row r="59" spans="2:19" ht="14.25" customHeight="1" x14ac:dyDescent="0.15">
      <c r="B59" s="30">
        <f t="shared" si="2"/>
        <v>49</v>
      </c>
      <c r="C59" s="35"/>
      <c r="D59" s="39" t="s">
        <v>35</v>
      </c>
      <c r="E59" s="37"/>
      <c r="F59" s="37" t="s">
        <v>36</v>
      </c>
      <c r="G59" s="37"/>
      <c r="H59" s="37"/>
      <c r="I59" s="37"/>
      <c r="J59" s="37"/>
      <c r="K59" s="64" t="s">
        <v>121</v>
      </c>
      <c r="L59" s="65">
        <v>75</v>
      </c>
    </row>
    <row r="60" spans="2:19" ht="14.25" customHeight="1" x14ac:dyDescent="0.15">
      <c r="B60" s="30">
        <f t="shared" si="2"/>
        <v>50</v>
      </c>
      <c r="C60" s="121" t="s">
        <v>38</v>
      </c>
      <c r="D60" s="122"/>
      <c r="E60" s="37"/>
      <c r="F60" s="37" t="s">
        <v>39</v>
      </c>
      <c r="G60" s="37"/>
      <c r="H60" s="37"/>
      <c r="I60" s="37"/>
      <c r="J60" s="37"/>
      <c r="K60" s="64">
        <v>400</v>
      </c>
      <c r="L60" s="65">
        <v>125</v>
      </c>
    </row>
    <row r="61" spans="2:19" ht="14.25" customHeight="1" x14ac:dyDescent="0.15">
      <c r="B61" s="30">
        <f t="shared" si="2"/>
        <v>51</v>
      </c>
      <c r="C61" s="33"/>
      <c r="D61" s="36"/>
      <c r="E61" s="37"/>
      <c r="F61" s="37" t="s">
        <v>40</v>
      </c>
      <c r="G61" s="37"/>
      <c r="H61" s="37"/>
      <c r="I61" s="37"/>
      <c r="J61" s="37"/>
      <c r="K61" s="64">
        <v>200</v>
      </c>
      <c r="L61" s="65">
        <v>150</v>
      </c>
    </row>
    <row r="62" spans="2:19" ht="14.25" customHeight="1" thickBot="1" x14ac:dyDescent="0.2">
      <c r="B62" s="30">
        <f t="shared" si="2"/>
        <v>52</v>
      </c>
      <c r="C62" s="33"/>
      <c r="D62" s="36"/>
      <c r="E62" s="37"/>
      <c r="F62" s="37" t="s">
        <v>74</v>
      </c>
      <c r="G62" s="37"/>
      <c r="H62" s="37"/>
      <c r="I62" s="37"/>
      <c r="J62" s="37"/>
      <c r="K62" s="64">
        <v>200</v>
      </c>
      <c r="L62" s="69">
        <v>100</v>
      </c>
    </row>
    <row r="63" spans="2:19" ht="13.9" customHeight="1" x14ac:dyDescent="0.15">
      <c r="B63" s="66"/>
      <c r="C63" s="67"/>
      <c r="D63" s="67"/>
      <c r="E63" s="68"/>
      <c r="F63" s="68"/>
      <c r="G63" s="68"/>
      <c r="H63" s="68"/>
      <c r="I63" s="68"/>
      <c r="J63" s="68"/>
      <c r="K63" s="68"/>
      <c r="L63" s="68"/>
    </row>
    <row r="64" spans="2:19" ht="18" customHeight="1" x14ac:dyDescent="0.15">
      <c r="R64">
        <f>COUNTA(K11:K62)</f>
        <v>42</v>
      </c>
      <c r="S64">
        <f>COUNTA(L11:L62)</f>
        <v>40</v>
      </c>
    </row>
    <row r="65" spans="2:19" ht="18" customHeight="1" x14ac:dyDescent="0.15">
      <c r="B65" s="18"/>
      <c r="R65">
        <f>SUM(R11:R16,K17:K62)</f>
        <v>66434</v>
      </c>
      <c r="S65">
        <f>SUM(S11:S16,L17:L62)</f>
        <v>81936</v>
      </c>
    </row>
    <row r="66" spans="2:19" ht="9" customHeight="1" thickBot="1" x14ac:dyDescent="0.2"/>
    <row r="67" spans="2:19" ht="18" customHeight="1" x14ac:dyDescent="0.15">
      <c r="B67" s="1"/>
      <c r="C67" s="2"/>
      <c r="D67" s="118" t="s">
        <v>1</v>
      </c>
      <c r="E67" s="118"/>
      <c r="F67" s="118"/>
      <c r="G67" s="118"/>
      <c r="H67" s="2"/>
      <c r="I67" s="2"/>
      <c r="J67" s="3"/>
      <c r="K67" s="71" t="s">
        <v>57</v>
      </c>
      <c r="L67" s="88" t="s">
        <v>58</v>
      </c>
    </row>
    <row r="68" spans="2:19" ht="18" customHeight="1" thickBot="1" x14ac:dyDescent="0.2">
      <c r="B68" s="6"/>
      <c r="C68" s="7"/>
      <c r="D68" s="117" t="s">
        <v>2</v>
      </c>
      <c r="E68" s="117"/>
      <c r="F68" s="117"/>
      <c r="G68" s="117"/>
      <c r="H68" s="7"/>
      <c r="I68" s="7"/>
      <c r="J68" s="8"/>
      <c r="K68" s="75" t="str">
        <f>K5</f>
        <v>2023.7.25</v>
      </c>
      <c r="L68" s="92" t="str">
        <f>K68</f>
        <v>2023.7.25</v>
      </c>
    </row>
    <row r="69" spans="2:19" ht="19.899999999999999" customHeight="1" thickTop="1" x14ac:dyDescent="0.15">
      <c r="B69" s="123" t="s">
        <v>79</v>
      </c>
      <c r="C69" s="124"/>
      <c r="D69" s="124"/>
      <c r="E69" s="124"/>
      <c r="F69" s="124"/>
      <c r="G69" s="124"/>
      <c r="H69" s="124"/>
      <c r="I69" s="124"/>
      <c r="J69" s="29"/>
      <c r="K69" s="76">
        <f>SUM(K70:K78)</f>
        <v>66434</v>
      </c>
      <c r="L69" s="93">
        <f>SUM(L70:L78)</f>
        <v>81936</v>
      </c>
    </row>
    <row r="70" spans="2:19" ht="13.9" customHeight="1" x14ac:dyDescent="0.15">
      <c r="B70" s="125" t="s">
        <v>42</v>
      </c>
      <c r="C70" s="126"/>
      <c r="D70" s="127"/>
      <c r="E70" s="41"/>
      <c r="F70" s="15"/>
      <c r="G70" s="116" t="s">
        <v>13</v>
      </c>
      <c r="H70" s="116"/>
      <c r="I70" s="15"/>
      <c r="J70" s="16"/>
      <c r="K70" s="38">
        <f>SUM(R$11:R$16)</f>
        <v>465</v>
      </c>
      <c r="L70" s="94">
        <f>SUM(S$11:S$16)</f>
        <v>650</v>
      </c>
    </row>
    <row r="71" spans="2:19" ht="13.9" customHeight="1" x14ac:dyDescent="0.15">
      <c r="B71" s="17"/>
      <c r="C71" s="18"/>
      <c r="D71" s="19"/>
      <c r="E71" s="20"/>
      <c r="F71" s="37"/>
      <c r="G71" s="116" t="s">
        <v>67</v>
      </c>
      <c r="H71" s="116"/>
      <c r="I71" s="110"/>
      <c r="J71" s="42"/>
      <c r="K71" s="38">
        <f>SUM(K$17)</f>
        <v>2700</v>
      </c>
      <c r="L71" s="94">
        <f>SUM(L$17)</f>
        <v>2450</v>
      </c>
    </row>
    <row r="72" spans="2:19" ht="13.9" customHeight="1" x14ac:dyDescent="0.15">
      <c r="B72" s="17"/>
      <c r="C72" s="18"/>
      <c r="D72" s="19"/>
      <c r="E72" s="20"/>
      <c r="F72" s="37"/>
      <c r="G72" s="116" t="s">
        <v>26</v>
      </c>
      <c r="H72" s="116"/>
      <c r="I72" s="15"/>
      <c r="J72" s="16"/>
      <c r="K72" s="38">
        <f>SUM(K$18:K$18)</f>
        <v>75</v>
      </c>
      <c r="L72" s="94">
        <f>SUM(L$18:L$18)</f>
        <v>0</v>
      </c>
    </row>
    <row r="73" spans="2:19" ht="13.9" customHeight="1" x14ac:dyDescent="0.15">
      <c r="B73" s="17"/>
      <c r="C73" s="18"/>
      <c r="D73" s="19"/>
      <c r="E73" s="20"/>
      <c r="F73" s="37"/>
      <c r="G73" s="116" t="s">
        <v>16</v>
      </c>
      <c r="H73" s="116"/>
      <c r="I73" s="15"/>
      <c r="J73" s="16"/>
      <c r="K73" s="38">
        <v>0</v>
      </c>
      <c r="L73" s="94">
        <v>0</v>
      </c>
    </row>
    <row r="74" spans="2:19" ht="13.9" customHeight="1" x14ac:dyDescent="0.15">
      <c r="B74" s="17"/>
      <c r="C74" s="18"/>
      <c r="D74" s="19"/>
      <c r="E74" s="20"/>
      <c r="F74" s="37"/>
      <c r="G74" s="116" t="s">
        <v>17</v>
      </c>
      <c r="H74" s="116"/>
      <c r="I74" s="15"/>
      <c r="J74" s="16"/>
      <c r="K74" s="38">
        <f>SUM(K$19:K$26)</f>
        <v>60825</v>
      </c>
      <c r="L74" s="94">
        <f>SUM(L$19:L$26)</f>
        <v>76150</v>
      </c>
    </row>
    <row r="75" spans="2:19" ht="13.9" customHeight="1" x14ac:dyDescent="0.15">
      <c r="B75" s="17"/>
      <c r="C75" s="18"/>
      <c r="D75" s="19"/>
      <c r="E75" s="20"/>
      <c r="F75" s="37"/>
      <c r="G75" s="116" t="s">
        <v>65</v>
      </c>
      <c r="H75" s="116"/>
      <c r="I75" s="15"/>
      <c r="J75" s="16"/>
      <c r="K75" s="38">
        <v>0</v>
      </c>
      <c r="L75" s="94">
        <v>0</v>
      </c>
    </row>
    <row r="76" spans="2:19" ht="13.9" customHeight="1" x14ac:dyDescent="0.15">
      <c r="B76" s="17"/>
      <c r="C76" s="18"/>
      <c r="D76" s="19"/>
      <c r="E76" s="20"/>
      <c r="F76" s="37"/>
      <c r="G76" s="116" t="s">
        <v>27</v>
      </c>
      <c r="H76" s="116"/>
      <c r="I76" s="15"/>
      <c r="J76" s="16"/>
      <c r="K76" s="38">
        <f>SUM(K$27:K$50)</f>
        <v>1566</v>
      </c>
      <c r="L76" s="94">
        <f>SUM(L$27:L$50)</f>
        <v>2157</v>
      </c>
    </row>
    <row r="77" spans="2:19" ht="13.9" customHeight="1" x14ac:dyDescent="0.15">
      <c r="B77" s="17"/>
      <c r="C77" s="18"/>
      <c r="D77" s="19"/>
      <c r="E77" s="20"/>
      <c r="F77" s="37"/>
      <c r="G77" s="116" t="s">
        <v>73</v>
      </c>
      <c r="H77" s="116"/>
      <c r="I77" s="15"/>
      <c r="J77" s="16"/>
      <c r="K77" s="38">
        <f>SUM(K$60:K$61)</f>
        <v>600</v>
      </c>
      <c r="L77" s="94">
        <f>SUM(L$60:L$61)</f>
        <v>275</v>
      </c>
      <c r="R77">
        <f>COUNTA(K$11:K$62)</f>
        <v>42</v>
      </c>
      <c r="S77">
        <f>COUNTA(L$11:L$62)</f>
        <v>40</v>
      </c>
    </row>
    <row r="78" spans="2:19" ht="13.9" customHeight="1" thickBot="1" x14ac:dyDescent="0.2">
      <c r="B78" s="21"/>
      <c r="C78" s="22"/>
      <c r="D78" s="23"/>
      <c r="E78" s="43"/>
      <c r="F78" s="10"/>
      <c r="G78" s="117" t="s">
        <v>41</v>
      </c>
      <c r="H78" s="117"/>
      <c r="I78" s="44"/>
      <c r="J78" s="45"/>
      <c r="K78" s="40">
        <f>SUM(K$51:K$59,K$62)</f>
        <v>203</v>
      </c>
      <c r="L78" s="95">
        <f>SUM(L$51:L$59,L$62)</f>
        <v>254</v>
      </c>
      <c r="R78">
        <f>SUM(R$11:R$16,K$17:K$62)</f>
        <v>66434</v>
      </c>
      <c r="S78">
        <f>SUM(S$11:S$16,L$17:L$62)</f>
        <v>81936</v>
      </c>
    </row>
    <row r="79" spans="2:19" ht="18" customHeight="1" thickTop="1" x14ac:dyDescent="0.15">
      <c r="B79" s="128" t="s">
        <v>43</v>
      </c>
      <c r="C79" s="129"/>
      <c r="D79" s="130"/>
      <c r="E79" s="51"/>
      <c r="F79" s="111"/>
      <c r="G79" s="131" t="s">
        <v>44</v>
      </c>
      <c r="H79" s="131"/>
      <c r="I79" s="111"/>
      <c r="J79" s="112"/>
      <c r="K79" s="77" t="s">
        <v>45</v>
      </c>
      <c r="L79" s="82"/>
    </row>
    <row r="80" spans="2:19" ht="18" customHeight="1" x14ac:dyDescent="0.15">
      <c r="B80" s="48"/>
      <c r="C80" s="49"/>
      <c r="D80" s="49"/>
      <c r="E80" s="46"/>
      <c r="F80" s="47"/>
      <c r="G80" s="31"/>
      <c r="H80" s="31"/>
      <c r="I80" s="47"/>
      <c r="J80" s="50"/>
      <c r="K80" s="78" t="s">
        <v>46</v>
      </c>
      <c r="L80" s="83"/>
    </row>
    <row r="81" spans="2:12" ht="18" customHeight="1" x14ac:dyDescent="0.15">
      <c r="B81" s="17"/>
      <c r="C81" s="18"/>
      <c r="D81" s="18"/>
      <c r="E81" s="52"/>
      <c r="F81" s="7"/>
      <c r="G81" s="132" t="s">
        <v>47</v>
      </c>
      <c r="H81" s="132"/>
      <c r="I81" s="108"/>
      <c r="J81" s="109"/>
      <c r="K81" s="79" t="s">
        <v>48</v>
      </c>
      <c r="L81" s="84"/>
    </row>
    <row r="82" spans="2:12" ht="18" customHeight="1" x14ac:dyDescent="0.15">
      <c r="B82" s="17"/>
      <c r="C82" s="18"/>
      <c r="D82" s="18"/>
      <c r="E82" s="53"/>
      <c r="F82" s="18"/>
      <c r="G82" s="54"/>
      <c r="H82" s="54"/>
      <c r="I82" s="49"/>
      <c r="J82" s="55"/>
      <c r="K82" s="80" t="s">
        <v>71</v>
      </c>
      <c r="L82" s="85"/>
    </row>
    <row r="83" spans="2:12" ht="18" customHeight="1" x14ac:dyDescent="0.15">
      <c r="B83" s="17"/>
      <c r="C83" s="18"/>
      <c r="D83" s="18"/>
      <c r="E83" s="53"/>
      <c r="F83" s="18"/>
      <c r="G83" s="54"/>
      <c r="H83" s="54"/>
      <c r="I83" s="49"/>
      <c r="J83" s="55"/>
      <c r="K83" s="80" t="s">
        <v>72</v>
      </c>
      <c r="L83" s="85"/>
    </row>
    <row r="84" spans="2:12" ht="18" customHeight="1" x14ac:dyDescent="0.15">
      <c r="B84" s="17"/>
      <c r="C84" s="18"/>
      <c r="D84" s="18"/>
      <c r="E84" s="52"/>
      <c r="F84" s="7"/>
      <c r="G84" s="132" t="s">
        <v>49</v>
      </c>
      <c r="H84" s="132"/>
      <c r="I84" s="108"/>
      <c r="J84" s="109"/>
      <c r="K84" s="79" t="s">
        <v>75</v>
      </c>
      <c r="L84" s="84"/>
    </row>
    <row r="85" spans="2:12" ht="18" customHeight="1" x14ac:dyDescent="0.15">
      <c r="B85" s="17"/>
      <c r="C85" s="18"/>
      <c r="D85" s="18"/>
      <c r="E85" s="53"/>
      <c r="F85" s="18"/>
      <c r="G85" s="54"/>
      <c r="H85" s="54"/>
      <c r="I85" s="49"/>
      <c r="J85" s="55"/>
      <c r="K85" s="80" t="s">
        <v>76</v>
      </c>
      <c r="L85" s="85"/>
    </row>
    <row r="86" spans="2:12" ht="18" customHeight="1" x14ac:dyDescent="0.15">
      <c r="B86" s="17"/>
      <c r="C86" s="18"/>
      <c r="D86" s="18"/>
      <c r="E86" s="53"/>
      <c r="F86" s="18"/>
      <c r="G86" s="54"/>
      <c r="H86" s="54"/>
      <c r="I86" s="49"/>
      <c r="J86" s="55"/>
      <c r="K86" s="80" t="s">
        <v>77</v>
      </c>
      <c r="L86" s="85"/>
    </row>
    <row r="87" spans="2:12" ht="18" customHeight="1" x14ac:dyDescent="0.15">
      <c r="B87" s="17"/>
      <c r="C87" s="18"/>
      <c r="D87" s="18"/>
      <c r="E87" s="12"/>
      <c r="F87" s="13"/>
      <c r="G87" s="31"/>
      <c r="H87" s="31"/>
      <c r="I87" s="47"/>
      <c r="J87" s="50"/>
      <c r="K87" s="80" t="s">
        <v>78</v>
      </c>
      <c r="L87" s="83"/>
    </row>
    <row r="88" spans="2:12" ht="18" customHeight="1" x14ac:dyDescent="0.15">
      <c r="B88" s="24"/>
      <c r="C88" s="13"/>
      <c r="D88" s="13"/>
      <c r="E88" s="20"/>
      <c r="F88" s="37"/>
      <c r="G88" s="116" t="s">
        <v>50</v>
      </c>
      <c r="H88" s="116"/>
      <c r="I88" s="15"/>
      <c r="J88" s="16"/>
      <c r="K88" s="70" t="s">
        <v>129</v>
      </c>
      <c r="L88" s="86"/>
    </row>
    <row r="89" spans="2:12" ht="18" customHeight="1" x14ac:dyDescent="0.15">
      <c r="B89" s="125" t="s">
        <v>51</v>
      </c>
      <c r="C89" s="126"/>
      <c r="D89" s="126"/>
      <c r="E89" s="7"/>
      <c r="F89" s="7"/>
      <c r="G89" s="7"/>
      <c r="H89" s="7"/>
      <c r="I89" s="7"/>
      <c r="J89" s="7"/>
      <c r="K89" s="7"/>
      <c r="L89" s="96"/>
    </row>
    <row r="90" spans="2:12" ht="14.1" customHeight="1" x14ac:dyDescent="0.15">
      <c r="B90" s="56"/>
      <c r="C90" s="57" t="s">
        <v>52</v>
      </c>
      <c r="D90" s="58"/>
      <c r="E90" s="57"/>
      <c r="F90" s="57"/>
      <c r="G90" s="57"/>
      <c r="H90" s="57"/>
      <c r="I90" s="57"/>
      <c r="J90" s="57"/>
      <c r="K90" s="57"/>
      <c r="L90" s="87"/>
    </row>
    <row r="91" spans="2:12" ht="14.1" customHeight="1" x14ac:dyDescent="0.15">
      <c r="B91" s="56"/>
      <c r="C91" s="57" t="s">
        <v>53</v>
      </c>
      <c r="D91" s="58"/>
      <c r="E91" s="57"/>
      <c r="F91" s="57"/>
      <c r="G91" s="57"/>
      <c r="H91" s="57"/>
      <c r="I91" s="57"/>
      <c r="J91" s="57"/>
      <c r="K91" s="57"/>
      <c r="L91" s="87"/>
    </row>
    <row r="92" spans="2:12" ht="14.1" customHeight="1" x14ac:dyDescent="0.15">
      <c r="B92" s="56"/>
      <c r="C92" s="57" t="s">
        <v>54</v>
      </c>
      <c r="D92" s="58"/>
      <c r="E92" s="57"/>
      <c r="F92" s="57"/>
      <c r="G92" s="57"/>
      <c r="H92" s="57"/>
      <c r="I92" s="57"/>
      <c r="J92" s="57"/>
      <c r="K92" s="57"/>
      <c r="L92" s="87"/>
    </row>
    <row r="93" spans="2:12" ht="14.1" customHeight="1" x14ac:dyDescent="0.15">
      <c r="B93" s="56"/>
      <c r="C93" s="57" t="s">
        <v>99</v>
      </c>
      <c r="D93" s="58"/>
      <c r="E93" s="57"/>
      <c r="F93" s="57"/>
      <c r="G93" s="57"/>
      <c r="H93" s="57"/>
      <c r="I93" s="57"/>
      <c r="J93" s="57"/>
      <c r="K93" s="57"/>
      <c r="L93" s="87"/>
    </row>
    <row r="94" spans="2:12" ht="14.1" customHeight="1" x14ac:dyDescent="0.15">
      <c r="B94" s="56"/>
      <c r="C94" s="57" t="s">
        <v>97</v>
      </c>
      <c r="D94" s="58"/>
      <c r="E94" s="57"/>
      <c r="F94" s="57"/>
      <c r="G94" s="57"/>
      <c r="H94" s="57"/>
      <c r="I94" s="57"/>
      <c r="J94" s="57"/>
      <c r="K94" s="57"/>
      <c r="L94" s="87"/>
    </row>
    <row r="95" spans="2:12" ht="14.1" customHeight="1" x14ac:dyDescent="0.15">
      <c r="B95" s="59"/>
      <c r="C95" s="57" t="s">
        <v>100</v>
      </c>
      <c r="D95" s="57"/>
      <c r="E95" s="57"/>
      <c r="F95" s="57"/>
      <c r="G95" s="57"/>
      <c r="H95" s="57"/>
      <c r="I95" s="57"/>
      <c r="J95" s="57"/>
      <c r="K95" s="57"/>
      <c r="L95" s="87"/>
    </row>
    <row r="96" spans="2:12" ht="14.1" customHeight="1" x14ac:dyDescent="0.15">
      <c r="B96" s="59"/>
      <c r="C96" s="57" t="s">
        <v>101</v>
      </c>
      <c r="D96" s="57"/>
      <c r="E96" s="57"/>
      <c r="F96" s="57"/>
      <c r="G96" s="57"/>
      <c r="H96" s="57"/>
      <c r="I96" s="57"/>
      <c r="J96" s="57"/>
      <c r="K96" s="57"/>
      <c r="L96" s="87"/>
    </row>
    <row r="97" spans="2:14" ht="14.1" customHeight="1" x14ac:dyDescent="0.15">
      <c r="B97" s="59"/>
      <c r="C97" s="57" t="s">
        <v>86</v>
      </c>
      <c r="D97" s="57"/>
      <c r="E97" s="57"/>
      <c r="F97" s="57"/>
      <c r="G97" s="57"/>
      <c r="H97" s="57"/>
      <c r="I97" s="57"/>
      <c r="J97" s="57"/>
      <c r="K97" s="57"/>
      <c r="L97" s="87"/>
    </row>
    <row r="98" spans="2:14" ht="14.1" customHeight="1" x14ac:dyDescent="0.15">
      <c r="B98" s="59"/>
      <c r="C98" s="57" t="s">
        <v>87</v>
      </c>
      <c r="D98" s="57"/>
      <c r="E98" s="57"/>
      <c r="F98" s="57"/>
      <c r="G98" s="57"/>
      <c r="H98" s="57"/>
      <c r="I98" s="57"/>
      <c r="J98" s="57"/>
      <c r="K98" s="57"/>
      <c r="L98" s="87"/>
    </row>
    <row r="99" spans="2:14" ht="14.1" customHeight="1" x14ac:dyDescent="0.15">
      <c r="B99" s="59"/>
      <c r="C99" s="57" t="s">
        <v>94</v>
      </c>
      <c r="D99" s="57"/>
      <c r="E99" s="57"/>
      <c r="F99" s="57"/>
      <c r="G99" s="57"/>
      <c r="H99" s="57"/>
      <c r="I99" s="57"/>
      <c r="J99" s="57"/>
      <c r="K99" s="57"/>
      <c r="L99" s="87"/>
    </row>
    <row r="100" spans="2:14" ht="14.1" customHeight="1" x14ac:dyDescent="0.15">
      <c r="B100" s="59"/>
      <c r="C100" s="57" t="s">
        <v>102</v>
      </c>
      <c r="D100" s="57"/>
      <c r="E100" s="57"/>
      <c r="F100" s="57"/>
      <c r="G100" s="57"/>
      <c r="H100" s="57"/>
      <c r="I100" s="57"/>
      <c r="J100" s="57"/>
      <c r="K100" s="57"/>
      <c r="L100" s="87"/>
    </row>
    <row r="101" spans="2:14" ht="14.1" customHeight="1" x14ac:dyDescent="0.15">
      <c r="B101" s="59"/>
      <c r="C101" s="57" t="s">
        <v>103</v>
      </c>
      <c r="D101" s="57"/>
      <c r="E101" s="57"/>
      <c r="F101" s="57"/>
      <c r="G101" s="57"/>
      <c r="H101" s="57"/>
      <c r="I101" s="57"/>
      <c r="J101" s="57"/>
      <c r="K101" s="57"/>
      <c r="L101" s="87"/>
    </row>
    <row r="102" spans="2:14" ht="14.1" customHeight="1" x14ac:dyDescent="0.15">
      <c r="B102" s="59"/>
      <c r="C102" s="57" t="s">
        <v>104</v>
      </c>
      <c r="D102" s="57"/>
      <c r="E102" s="57"/>
      <c r="F102" s="57"/>
      <c r="G102" s="57"/>
      <c r="H102" s="57"/>
      <c r="I102" s="57"/>
      <c r="J102" s="57"/>
      <c r="K102" s="57"/>
      <c r="L102" s="87"/>
    </row>
    <row r="103" spans="2:14" ht="18" customHeight="1" x14ac:dyDescent="0.15">
      <c r="B103" s="59"/>
      <c r="C103" s="57" t="s">
        <v>88</v>
      </c>
      <c r="D103" s="57"/>
      <c r="E103" s="57"/>
      <c r="F103" s="57"/>
      <c r="G103" s="57"/>
      <c r="H103" s="57"/>
      <c r="I103" s="57"/>
      <c r="J103" s="57"/>
      <c r="K103" s="57"/>
      <c r="L103" s="57"/>
      <c r="M103" s="97"/>
    </row>
    <row r="104" spans="2:14" x14ac:dyDescent="0.15">
      <c r="B104" s="59"/>
      <c r="C104" s="57" t="s">
        <v>95</v>
      </c>
      <c r="D104" s="57"/>
      <c r="E104" s="57"/>
      <c r="F104" s="57"/>
      <c r="G104" s="57"/>
      <c r="H104" s="57"/>
      <c r="I104" s="57"/>
      <c r="J104" s="57"/>
      <c r="K104" s="57"/>
      <c r="L104" s="57"/>
      <c r="M104" s="97"/>
    </row>
    <row r="105" spans="2:14" x14ac:dyDescent="0.15">
      <c r="B105" s="59"/>
      <c r="C105" s="57" t="s">
        <v>96</v>
      </c>
      <c r="D105" s="57"/>
      <c r="E105" s="57"/>
      <c r="F105" s="57"/>
      <c r="G105" s="57"/>
      <c r="H105" s="57"/>
      <c r="I105" s="57"/>
      <c r="J105" s="57"/>
      <c r="K105" s="57"/>
      <c r="L105" s="57"/>
      <c r="M105" s="97"/>
    </row>
    <row r="106" spans="2:14" x14ac:dyDescent="0.15">
      <c r="B106" s="59"/>
      <c r="C106" s="57" t="s">
        <v>105</v>
      </c>
      <c r="D106" s="57"/>
      <c r="E106" s="57"/>
      <c r="F106" s="57"/>
      <c r="G106" s="57"/>
      <c r="H106" s="57"/>
      <c r="I106" s="57"/>
      <c r="J106" s="57"/>
      <c r="K106" s="57"/>
      <c r="L106" s="57"/>
      <c r="M106" s="97"/>
    </row>
    <row r="107" spans="2:14" ht="14.1" customHeight="1" x14ac:dyDescent="0.15">
      <c r="B107" s="59"/>
      <c r="C107" s="57" t="s">
        <v>98</v>
      </c>
      <c r="D107" s="57"/>
      <c r="E107" s="57"/>
      <c r="F107" s="57"/>
      <c r="G107" s="57"/>
      <c r="H107" s="57"/>
      <c r="I107" s="57"/>
      <c r="J107" s="57"/>
      <c r="K107" s="57"/>
      <c r="L107" s="57"/>
      <c r="M107" s="59"/>
      <c r="N107" s="102"/>
    </row>
    <row r="108" spans="2:14" ht="14.1" customHeight="1" x14ac:dyDescent="0.15">
      <c r="B108" s="59"/>
      <c r="C108" s="57" t="s">
        <v>119</v>
      </c>
      <c r="D108" s="57"/>
      <c r="E108" s="57"/>
      <c r="F108" s="57"/>
      <c r="G108" s="57"/>
      <c r="H108" s="57"/>
      <c r="I108" s="57"/>
      <c r="J108" s="57"/>
      <c r="K108" s="57"/>
      <c r="L108" s="57"/>
      <c r="M108" s="59"/>
      <c r="N108" s="57"/>
    </row>
    <row r="109" spans="2:14" x14ac:dyDescent="0.15">
      <c r="B109" s="59"/>
      <c r="C109" s="57" t="s">
        <v>106</v>
      </c>
      <c r="D109" s="57"/>
      <c r="E109" s="57"/>
      <c r="F109" s="57"/>
      <c r="G109" s="57"/>
      <c r="H109" s="57"/>
      <c r="I109" s="57"/>
      <c r="J109" s="57"/>
      <c r="K109" s="57"/>
      <c r="L109" s="57"/>
      <c r="M109" s="97"/>
    </row>
    <row r="110" spans="2:14" x14ac:dyDescent="0.15">
      <c r="B110" s="59"/>
      <c r="C110" s="57" t="s">
        <v>69</v>
      </c>
      <c r="D110" s="57"/>
      <c r="E110" s="57"/>
      <c r="F110" s="57"/>
      <c r="G110" s="57"/>
      <c r="H110" s="57"/>
      <c r="I110" s="57"/>
      <c r="J110" s="57"/>
      <c r="K110" s="57"/>
      <c r="L110" s="57"/>
      <c r="M110" s="97"/>
    </row>
    <row r="111" spans="2:14" x14ac:dyDescent="0.15">
      <c r="B111" s="97"/>
      <c r="C111" s="57" t="s">
        <v>55</v>
      </c>
      <c r="M111" s="97"/>
    </row>
    <row r="112" spans="2:14" x14ac:dyDescent="0.15">
      <c r="B112" s="97"/>
      <c r="C112" s="57" t="s">
        <v>107</v>
      </c>
      <c r="M112" s="97"/>
      <c r="N112" s="98"/>
    </row>
    <row r="113" spans="2:13" x14ac:dyDescent="0.15">
      <c r="B113" s="97"/>
      <c r="C113" s="57" t="s">
        <v>115</v>
      </c>
      <c r="M113" s="97"/>
    </row>
    <row r="114" spans="2:13" ht="14.25" thickBot="1" x14ac:dyDescent="0.2">
      <c r="B114" s="99"/>
      <c r="C114" s="81" t="s">
        <v>108</v>
      </c>
      <c r="D114" s="100"/>
      <c r="E114" s="100"/>
      <c r="F114" s="100"/>
      <c r="G114" s="100"/>
      <c r="H114" s="100"/>
      <c r="I114" s="100"/>
      <c r="J114" s="100"/>
      <c r="K114" s="100"/>
      <c r="L114" s="101"/>
    </row>
  </sheetData>
  <mergeCells count="27">
    <mergeCell ref="G88:H88"/>
    <mergeCell ref="B89:D89"/>
    <mergeCell ref="G77:H77"/>
    <mergeCell ref="G78:H78"/>
    <mergeCell ref="B79:D79"/>
    <mergeCell ref="G79:H79"/>
    <mergeCell ref="G81:H81"/>
    <mergeCell ref="G84:H84"/>
    <mergeCell ref="G76:H76"/>
    <mergeCell ref="G10:H10"/>
    <mergeCell ref="C60:D60"/>
    <mergeCell ref="D67:G67"/>
    <mergeCell ref="D68:G68"/>
    <mergeCell ref="B69:I69"/>
    <mergeCell ref="B70:D70"/>
    <mergeCell ref="G70:H70"/>
    <mergeCell ref="G71:H71"/>
    <mergeCell ref="G72:H72"/>
    <mergeCell ref="G73:H73"/>
    <mergeCell ref="G74:H74"/>
    <mergeCell ref="G75:H75"/>
    <mergeCell ref="D9:F9"/>
    <mergeCell ref="D4:G4"/>
    <mergeCell ref="D5:G5"/>
    <mergeCell ref="D6:G6"/>
    <mergeCell ref="D7:F7"/>
    <mergeCell ref="D8:F8"/>
  </mergeCells>
  <phoneticPr fontId="23"/>
  <conditionalFormatting sqref="M11:M62">
    <cfRule type="expression" dxfId="16"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C0E15-F170-4BF3-8D11-348B5A8F9D7C}">
  <sheetPr>
    <tabColor rgb="FFC00000"/>
  </sheetPr>
  <dimension ref="B1:Y124"/>
  <sheetViews>
    <sheetView view="pageBreakPreview" zoomScale="75" zoomScaleNormal="75" zoomScaleSheetLayoutView="75" workbookViewId="0"/>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56</v>
      </c>
    </row>
    <row r="3" spans="2:19" ht="9" customHeight="1" thickBot="1" x14ac:dyDescent="0.2"/>
    <row r="4" spans="2:19" ht="18" customHeight="1" x14ac:dyDescent="0.15">
      <c r="B4" s="1"/>
      <c r="C4" s="2"/>
      <c r="D4" s="118" t="s">
        <v>1</v>
      </c>
      <c r="E4" s="118"/>
      <c r="F4" s="118"/>
      <c r="G4" s="118"/>
      <c r="H4" s="2"/>
      <c r="I4" s="2"/>
      <c r="J4" s="3"/>
      <c r="K4" s="71" t="s">
        <v>57</v>
      </c>
      <c r="L4" s="88" t="s">
        <v>58</v>
      </c>
    </row>
    <row r="5" spans="2:19" ht="18" customHeight="1" x14ac:dyDescent="0.15">
      <c r="B5" s="4"/>
      <c r="C5" s="37"/>
      <c r="D5" s="116" t="s">
        <v>2</v>
      </c>
      <c r="E5" s="116"/>
      <c r="F5" s="116"/>
      <c r="G5" s="116"/>
      <c r="H5" s="37"/>
      <c r="I5" s="37"/>
      <c r="J5" s="5"/>
      <c r="K5" s="72" t="s">
        <v>263</v>
      </c>
      <c r="L5" s="89" t="str">
        <f>K5</f>
        <v>2023.8.9</v>
      </c>
    </row>
    <row r="6" spans="2:19" ht="18" customHeight="1" x14ac:dyDescent="0.15">
      <c r="B6" s="4"/>
      <c r="C6" s="37"/>
      <c r="D6" s="116" t="s">
        <v>3</v>
      </c>
      <c r="E6" s="116"/>
      <c r="F6" s="116"/>
      <c r="G6" s="116"/>
      <c r="H6" s="37"/>
      <c r="I6" s="37"/>
      <c r="J6" s="5"/>
      <c r="K6" s="103">
        <v>0.40277777777777773</v>
      </c>
      <c r="L6" s="104">
        <v>0.41875000000000001</v>
      </c>
    </row>
    <row r="7" spans="2:19" ht="18" customHeight="1" x14ac:dyDescent="0.15">
      <c r="B7" s="4"/>
      <c r="C7" s="37"/>
      <c r="D7" s="116" t="s">
        <v>4</v>
      </c>
      <c r="E7" s="119"/>
      <c r="F7" s="119"/>
      <c r="G7" s="25" t="s">
        <v>5</v>
      </c>
      <c r="H7" s="37"/>
      <c r="I7" s="37"/>
      <c r="J7" s="5"/>
      <c r="K7" s="105">
        <v>2.2999999999999998</v>
      </c>
      <c r="L7" s="106">
        <v>1.88</v>
      </c>
    </row>
    <row r="8" spans="2:19" ht="18" customHeight="1" x14ac:dyDescent="0.15">
      <c r="B8" s="6"/>
      <c r="C8" s="7"/>
      <c r="D8" s="116" t="s">
        <v>6</v>
      </c>
      <c r="E8" s="116"/>
      <c r="F8" s="116"/>
      <c r="G8" s="25" t="s">
        <v>5</v>
      </c>
      <c r="H8" s="7"/>
      <c r="I8" s="7"/>
      <c r="J8" s="8"/>
      <c r="K8" s="107">
        <v>0.5</v>
      </c>
      <c r="L8" s="90">
        <v>0.5</v>
      </c>
    </row>
    <row r="9" spans="2:19" ht="18" customHeight="1" thickBot="1" x14ac:dyDescent="0.2">
      <c r="B9" s="9"/>
      <c r="C9" s="10"/>
      <c r="D9" s="117" t="s">
        <v>7</v>
      </c>
      <c r="E9" s="117"/>
      <c r="F9" s="117"/>
      <c r="G9" s="26" t="s">
        <v>8</v>
      </c>
      <c r="H9" s="10"/>
      <c r="I9" s="10"/>
      <c r="J9" s="11"/>
      <c r="K9" s="73">
        <v>100</v>
      </c>
      <c r="L9" s="91">
        <v>100</v>
      </c>
      <c r="O9" s="61" t="s">
        <v>59</v>
      </c>
      <c r="P9" s="61" t="s">
        <v>60</v>
      </c>
      <c r="Q9" s="61" t="s">
        <v>61</v>
      </c>
      <c r="R9" s="61" t="s">
        <v>59</v>
      </c>
      <c r="S9" s="61" t="s">
        <v>60</v>
      </c>
    </row>
    <row r="10" spans="2:19" ht="18" customHeight="1" thickTop="1" x14ac:dyDescent="0.15">
      <c r="B10" s="27" t="s">
        <v>9</v>
      </c>
      <c r="C10" s="28" t="s">
        <v>10</v>
      </c>
      <c r="D10" s="28" t="s">
        <v>11</v>
      </c>
      <c r="E10" s="12"/>
      <c r="F10" s="13"/>
      <c r="G10" s="120" t="s">
        <v>12</v>
      </c>
      <c r="H10" s="120"/>
      <c r="I10" s="13"/>
      <c r="J10" s="14"/>
      <c r="K10" s="74"/>
      <c r="L10" s="93"/>
    </row>
    <row r="11" spans="2:19" ht="14.25" customHeight="1" x14ac:dyDescent="0.15">
      <c r="B11" s="30">
        <v>1</v>
      </c>
      <c r="C11" s="32" t="s">
        <v>62</v>
      </c>
      <c r="D11" s="32" t="s">
        <v>13</v>
      </c>
      <c r="E11" s="37"/>
      <c r="F11" s="37" t="s">
        <v>226</v>
      </c>
      <c r="G11" s="37"/>
      <c r="H11" s="37"/>
      <c r="I11" s="37"/>
      <c r="J11" s="37"/>
      <c r="K11" s="62"/>
      <c r="L11" s="63" t="s">
        <v>176</v>
      </c>
      <c r="N11" t="s">
        <v>14</v>
      </c>
      <c r="O11" t="e">
        <f>IF(#REF!="",0,VALUE(MID(#REF!,2,LEN(#REF!)-2)))</f>
        <v>#REF!</v>
      </c>
      <c r="P11">
        <f>IF(L11="",0,VALUE(MID(L11,2,LEN(L11)-2)))</f>
        <v>25</v>
      </c>
      <c r="Q11" t="e">
        <f>IF(#REF!="",0,VALUE(MID(#REF!,2,LEN(#REF!)-2)))</f>
        <v>#REF!</v>
      </c>
      <c r="R11">
        <f t="shared" ref="R11:S17" si="0">IF(K11="＋",0,IF(K11="(＋)",0,ABS(K11)))</f>
        <v>0</v>
      </c>
      <c r="S11">
        <f t="shared" si="0"/>
        <v>25</v>
      </c>
    </row>
    <row r="12" spans="2:19" ht="14.25" customHeight="1" x14ac:dyDescent="0.15">
      <c r="B12" s="30">
        <f t="shared" ref="B12:B43" si="1">B11+1</f>
        <v>2</v>
      </c>
      <c r="C12" s="33"/>
      <c r="D12" s="34"/>
      <c r="E12" s="37"/>
      <c r="F12" s="37" t="s">
        <v>149</v>
      </c>
      <c r="G12" s="37"/>
      <c r="H12" s="37"/>
      <c r="I12" s="37"/>
      <c r="J12" s="37"/>
      <c r="K12" s="62" t="s">
        <v>166</v>
      </c>
      <c r="L12" s="63" t="s">
        <v>180</v>
      </c>
      <c r="N12" s="60" t="s">
        <v>15</v>
      </c>
      <c r="O12" t="str">
        <f>K12</f>
        <v>(100)</v>
      </c>
      <c r="P12" t="str">
        <f>L12</f>
        <v>(50)</v>
      </c>
      <c r="Q12" t="e">
        <f>#REF!</f>
        <v>#REF!</v>
      </c>
      <c r="R12">
        <f t="shared" si="0"/>
        <v>100</v>
      </c>
      <c r="S12">
        <f t="shared" si="0"/>
        <v>50</v>
      </c>
    </row>
    <row r="13" spans="2:19" ht="14.25" customHeight="1" x14ac:dyDescent="0.15">
      <c r="B13" s="30">
        <f t="shared" si="1"/>
        <v>3</v>
      </c>
      <c r="C13" s="33"/>
      <c r="D13" s="34"/>
      <c r="E13" s="37"/>
      <c r="F13" s="37" t="s">
        <v>177</v>
      </c>
      <c r="G13" s="37"/>
      <c r="H13" s="37"/>
      <c r="I13" s="37"/>
      <c r="J13" s="37"/>
      <c r="K13" s="62" t="s">
        <v>121</v>
      </c>
      <c r="L13" s="63" t="s">
        <v>121</v>
      </c>
      <c r="N13" t="s">
        <v>14</v>
      </c>
      <c r="O13" t="e">
        <f>IF(K13="",0,VALUE(MID(K13,2,LEN(K13)-2)))</f>
        <v>#VALUE!</v>
      </c>
      <c r="P13" t="e">
        <f>IF(L13="",0,VALUE(MID(L13,2,LEN(L13)-2)))</f>
        <v>#VALUE!</v>
      </c>
      <c r="Q13" t="e">
        <f>IF(#REF!="",0,VALUE(MID(#REF!,2,LEN(#REF!)-2)))</f>
        <v>#REF!</v>
      </c>
      <c r="R13">
        <f t="shared" si="0"/>
        <v>0</v>
      </c>
      <c r="S13">
        <f t="shared" si="0"/>
        <v>0</v>
      </c>
    </row>
    <row r="14" spans="2:19" ht="14.25" customHeight="1" x14ac:dyDescent="0.15">
      <c r="B14" s="30">
        <f t="shared" si="1"/>
        <v>4</v>
      </c>
      <c r="C14" s="33"/>
      <c r="D14" s="34"/>
      <c r="E14" s="37"/>
      <c r="F14" s="37" t="s">
        <v>123</v>
      </c>
      <c r="G14" s="37"/>
      <c r="H14" s="37"/>
      <c r="I14" s="37"/>
      <c r="J14" s="37"/>
      <c r="K14" s="62" t="s">
        <v>120</v>
      </c>
      <c r="L14" s="63" t="s">
        <v>180</v>
      </c>
      <c r="N14" s="60" t="s">
        <v>15</v>
      </c>
      <c r="O14" t="str">
        <f>K14</f>
        <v>(＋)</v>
      </c>
      <c r="P14" t="str">
        <f>L14</f>
        <v>(50)</v>
      </c>
      <c r="Q14" t="e">
        <f>#REF!</f>
        <v>#REF!</v>
      </c>
      <c r="R14">
        <f t="shared" si="0"/>
        <v>0</v>
      </c>
      <c r="S14">
        <f t="shared" si="0"/>
        <v>50</v>
      </c>
    </row>
    <row r="15" spans="2:19" ht="14.25" customHeight="1" x14ac:dyDescent="0.15">
      <c r="B15" s="30">
        <f t="shared" si="1"/>
        <v>5</v>
      </c>
      <c r="C15" s="33"/>
      <c r="D15" s="34"/>
      <c r="E15" s="37"/>
      <c r="F15" s="37" t="s">
        <v>202</v>
      </c>
      <c r="G15" s="37"/>
      <c r="H15" s="37"/>
      <c r="I15" s="37"/>
      <c r="J15" s="37"/>
      <c r="K15" s="62" t="s">
        <v>176</v>
      </c>
      <c r="L15" s="63" t="s">
        <v>242</v>
      </c>
      <c r="N15" t="s">
        <v>14</v>
      </c>
      <c r="O15">
        <f>IF(K15="",0,VALUE(MID(K15,2,LEN(K15)-2)))</f>
        <v>25</v>
      </c>
      <c r="P15">
        <f>IF(L15="",0,VALUE(MID(L15,2,LEN(L15)-2)))</f>
        <v>1</v>
      </c>
      <c r="Q15" t="e">
        <f>IF(#REF!="",0,VALUE(MID(#REF!,2,LEN(#REF!)-2)))</f>
        <v>#REF!</v>
      </c>
      <c r="R15">
        <f t="shared" si="0"/>
        <v>25</v>
      </c>
      <c r="S15">
        <f t="shared" si="0"/>
        <v>1</v>
      </c>
    </row>
    <row r="16" spans="2:19" ht="14.25" customHeight="1" x14ac:dyDescent="0.15">
      <c r="B16" s="30">
        <f t="shared" si="1"/>
        <v>6</v>
      </c>
      <c r="C16" s="33"/>
      <c r="D16" s="34"/>
      <c r="E16" s="37"/>
      <c r="F16" s="37" t="s">
        <v>133</v>
      </c>
      <c r="G16" s="37"/>
      <c r="H16" s="37"/>
      <c r="I16" s="37"/>
      <c r="J16" s="37"/>
      <c r="K16" s="62" t="s">
        <v>180</v>
      </c>
      <c r="L16" s="63" t="s">
        <v>120</v>
      </c>
      <c r="N16" t="s">
        <v>14</v>
      </c>
      <c r="O16">
        <f>IF(K16="",0,VALUE(MID(K16,2,LEN(K16)-2)))</f>
        <v>50</v>
      </c>
      <c r="P16" t="e">
        <f>IF(L16="",0,VALUE(MID(L16,2,LEN(L16)-2)))</f>
        <v>#VALUE!</v>
      </c>
      <c r="Q16" t="e">
        <f>IF(#REF!="",0,VALUE(MID(#REF!,2,LEN(#REF!)-2)))</f>
        <v>#REF!</v>
      </c>
      <c r="R16">
        <f t="shared" si="0"/>
        <v>50</v>
      </c>
      <c r="S16">
        <f t="shared" si="0"/>
        <v>0</v>
      </c>
    </row>
    <row r="17" spans="2:19" ht="14.25" customHeight="1" x14ac:dyDescent="0.15">
      <c r="B17" s="30">
        <f t="shared" si="1"/>
        <v>7</v>
      </c>
      <c r="C17" s="33"/>
      <c r="D17" s="34"/>
      <c r="E17" s="37"/>
      <c r="F17" s="37" t="s">
        <v>92</v>
      </c>
      <c r="G17" s="37"/>
      <c r="H17" s="37"/>
      <c r="I17" s="37"/>
      <c r="J17" s="37"/>
      <c r="K17" s="62" t="s">
        <v>151</v>
      </c>
      <c r="L17" s="63" t="s">
        <v>262</v>
      </c>
      <c r="N17" t="s">
        <v>14</v>
      </c>
      <c r="O17" t="e">
        <f>IF(#REF!="",0,VALUE(MID(#REF!,2,LEN(#REF!)-2)))</f>
        <v>#REF!</v>
      </c>
      <c r="P17">
        <f>IF(L17="",0,VALUE(MID(L17,2,LEN(L17)-2)))</f>
        <v>400</v>
      </c>
      <c r="Q17" t="e">
        <f>IF(#REF!="",0,VALUE(MID(#REF!,2,LEN(#REF!)-2)))</f>
        <v>#REF!</v>
      </c>
      <c r="R17">
        <f t="shared" si="0"/>
        <v>150</v>
      </c>
      <c r="S17">
        <f t="shared" si="0"/>
        <v>400</v>
      </c>
    </row>
    <row r="18" spans="2:19" ht="14.25" customHeight="1" x14ac:dyDescent="0.15">
      <c r="B18" s="30">
        <f t="shared" si="1"/>
        <v>8</v>
      </c>
      <c r="C18" s="32" t="s">
        <v>23</v>
      </c>
      <c r="D18" s="32" t="s">
        <v>24</v>
      </c>
      <c r="E18" s="37"/>
      <c r="F18" s="37" t="s">
        <v>91</v>
      </c>
      <c r="G18" s="37"/>
      <c r="H18" s="37"/>
      <c r="I18" s="37"/>
      <c r="J18" s="37"/>
      <c r="K18" s="64">
        <v>1500</v>
      </c>
      <c r="L18" s="65">
        <v>900</v>
      </c>
      <c r="S18">
        <f>COUNTA(L11:L17)</f>
        <v>7</v>
      </c>
    </row>
    <row r="19" spans="2:19" ht="14.25" customHeight="1" x14ac:dyDescent="0.15">
      <c r="B19" s="30">
        <f t="shared" si="1"/>
        <v>9</v>
      </c>
      <c r="C19" s="32" t="s">
        <v>25</v>
      </c>
      <c r="D19" s="32" t="s">
        <v>26</v>
      </c>
      <c r="E19" s="37"/>
      <c r="F19" s="37" t="s">
        <v>112</v>
      </c>
      <c r="G19" s="37"/>
      <c r="H19" s="37"/>
      <c r="I19" s="37"/>
      <c r="J19" s="37"/>
      <c r="K19" s="64" t="s">
        <v>121</v>
      </c>
      <c r="L19" s="65" t="s">
        <v>121</v>
      </c>
    </row>
    <row r="20" spans="2:19" ht="14.25" customHeight="1" x14ac:dyDescent="0.15">
      <c r="B20" s="30">
        <f t="shared" si="1"/>
        <v>10</v>
      </c>
      <c r="C20" s="32" t="s">
        <v>63</v>
      </c>
      <c r="D20" s="32" t="s">
        <v>17</v>
      </c>
      <c r="E20" s="37"/>
      <c r="F20" s="37" t="s">
        <v>81</v>
      </c>
      <c r="G20" s="37"/>
      <c r="H20" s="37"/>
      <c r="I20" s="37"/>
      <c r="J20" s="37"/>
      <c r="K20" s="64">
        <v>150</v>
      </c>
      <c r="L20" s="65"/>
    </row>
    <row r="21" spans="2:19" ht="14.25" customHeight="1" x14ac:dyDescent="0.15">
      <c r="B21" s="30">
        <f t="shared" si="1"/>
        <v>11</v>
      </c>
      <c r="C21" s="34"/>
      <c r="D21" s="34"/>
      <c r="E21" s="37"/>
      <c r="F21" s="37" t="s">
        <v>82</v>
      </c>
      <c r="G21" s="37"/>
      <c r="H21" s="37"/>
      <c r="I21" s="37"/>
      <c r="J21" s="37"/>
      <c r="K21" s="64"/>
      <c r="L21" s="65">
        <v>75</v>
      </c>
    </row>
    <row r="22" spans="2:19" ht="14.25" customHeight="1" x14ac:dyDescent="0.15">
      <c r="B22" s="30">
        <f t="shared" si="1"/>
        <v>12</v>
      </c>
      <c r="C22" s="34"/>
      <c r="D22" s="34"/>
      <c r="E22" s="37"/>
      <c r="F22" s="37" t="s">
        <v>138</v>
      </c>
      <c r="G22" s="37"/>
      <c r="H22" s="37"/>
      <c r="I22" s="37"/>
      <c r="J22" s="37"/>
      <c r="K22" s="64">
        <v>250</v>
      </c>
      <c r="L22" s="65">
        <v>50</v>
      </c>
    </row>
    <row r="23" spans="2:19" ht="14.25" customHeight="1" x14ac:dyDescent="0.15">
      <c r="B23" s="30">
        <f t="shared" si="1"/>
        <v>13</v>
      </c>
      <c r="C23" s="34"/>
      <c r="D23" s="34"/>
      <c r="E23" s="37"/>
      <c r="F23" s="37" t="s">
        <v>19</v>
      </c>
      <c r="G23" s="37"/>
      <c r="H23" s="37"/>
      <c r="I23" s="37"/>
      <c r="J23" s="37"/>
      <c r="K23" s="64">
        <v>175</v>
      </c>
      <c r="L23" s="65">
        <v>275</v>
      </c>
    </row>
    <row r="24" spans="2:19" ht="14.25" customHeight="1" x14ac:dyDescent="0.15">
      <c r="B24" s="30">
        <f t="shared" si="1"/>
        <v>14</v>
      </c>
      <c r="C24" s="34"/>
      <c r="D24" s="34"/>
      <c r="E24" s="37"/>
      <c r="F24" s="37" t="s">
        <v>83</v>
      </c>
      <c r="G24" s="37"/>
      <c r="H24" s="37"/>
      <c r="I24" s="37"/>
      <c r="J24" s="37"/>
      <c r="K24" s="64">
        <v>100</v>
      </c>
      <c r="L24" s="65">
        <v>300</v>
      </c>
    </row>
    <row r="25" spans="2:19" ht="14.25" customHeight="1" x14ac:dyDescent="0.15">
      <c r="B25" s="30">
        <f t="shared" si="1"/>
        <v>15</v>
      </c>
      <c r="C25" s="34"/>
      <c r="D25" s="34"/>
      <c r="E25" s="37"/>
      <c r="F25" s="37" t="s">
        <v>89</v>
      </c>
      <c r="G25" s="37"/>
      <c r="H25" s="37"/>
      <c r="I25" s="37"/>
      <c r="J25" s="37"/>
      <c r="K25" s="64">
        <v>375</v>
      </c>
      <c r="L25" s="65">
        <v>850</v>
      </c>
    </row>
    <row r="26" spans="2:19" ht="14.25" customHeight="1" x14ac:dyDescent="0.15">
      <c r="B26" s="30">
        <f t="shared" si="1"/>
        <v>16</v>
      </c>
      <c r="C26" s="34"/>
      <c r="D26" s="34"/>
      <c r="E26" s="37"/>
      <c r="F26" s="37" t="s">
        <v>64</v>
      </c>
      <c r="G26" s="37"/>
      <c r="H26" s="37"/>
      <c r="I26" s="37"/>
      <c r="J26" s="37"/>
      <c r="K26" s="64">
        <v>1000</v>
      </c>
      <c r="L26" s="65">
        <v>675</v>
      </c>
    </row>
    <row r="27" spans="2:19" ht="14.25" customHeight="1" x14ac:dyDescent="0.15">
      <c r="B27" s="30">
        <f t="shared" si="1"/>
        <v>17</v>
      </c>
      <c r="C27" s="34"/>
      <c r="D27" s="34"/>
      <c r="E27" s="37"/>
      <c r="F27" s="37" t="s">
        <v>93</v>
      </c>
      <c r="G27" s="37"/>
      <c r="H27" s="37"/>
      <c r="I27" s="37"/>
      <c r="J27" s="37"/>
      <c r="K27" s="64"/>
      <c r="L27" s="65" t="s">
        <v>121</v>
      </c>
    </row>
    <row r="28" spans="2:19" ht="14.25" customHeight="1" x14ac:dyDescent="0.15">
      <c r="B28" s="30">
        <f t="shared" si="1"/>
        <v>18</v>
      </c>
      <c r="C28" s="34"/>
      <c r="D28" s="34"/>
      <c r="E28" s="37"/>
      <c r="F28" s="37" t="s">
        <v>113</v>
      </c>
      <c r="G28" s="37"/>
      <c r="H28" s="37"/>
      <c r="I28" s="37"/>
      <c r="J28" s="37"/>
      <c r="K28" s="64"/>
      <c r="L28" s="65" t="s">
        <v>121</v>
      </c>
    </row>
    <row r="29" spans="2:19" ht="14.25" customHeight="1" x14ac:dyDescent="0.15">
      <c r="B29" s="30">
        <f t="shared" si="1"/>
        <v>19</v>
      </c>
      <c r="C29" s="34"/>
      <c r="D29" s="34"/>
      <c r="E29" s="37"/>
      <c r="F29" s="37" t="s">
        <v>20</v>
      </c>
      <c r="G29" s="37"/>
      <c r="H29" s="37"/>
      <c r="I29" s="37"/>
      <c r="J29" s="37"/>
      <c r="K29" s="64">
        <v>18000</v>
      </c>
      <c r="L29" s="65">
        <v>27500</v>
      </c>
    </row>
    <row r="30" spans="2:19" ht="14.25" customHeight="1" x14ac:dyDescent="0.15">
      <c r="B30" s="30">
        <f t="shared" si="1"/>
        <v>20</v>
      </c>
      <c r="C30" s="34"/>
      <c r="D30" s="34"/>
      <c r="E30" s="37"/>
      <c r="F30" s="37" t="s">
        <v>21</v>
      </c>
      <c r="G30" s="37"/>
      <c r="H30" s="37"/>
      <c r="I30" s="37"/>
      <c r="J30" s="37"/>
      <c r="K30" s="64">
        <v>6750</v>
      </c>
      <c r="L30" s="65">
        <v>6750</v>
      </c>
    </row>
    <row r="31" spans="2:19" ht="14.25" customHeight="1" x14ac:dyDescent="0.15">
      <c r="B31" s="30">
        <f t="shared" si="1"/>
        <v>21</v>
      </c>
      <c r="C31" s="34"/>
      <c r="D31" s="34"/>
      <c r="E31" s="37"/>
      <c r="F31" s="37" t="s">
        <v>22</v>
      </c>
      <c r="G31" s="37"/>
      <c r="H31" s="37"/>
      <c r="I31" s="37"/>
      <c r="J31" s="37"/>
      <c r="K31" s="64">
        <v>50</v>
      </c>
      <c r="L31" s="65" t="s">
        <v>121</v>
      </c>
    </row>
    <row r="32" spans="2:19" ht="14.25" customHeight="1" x14ac:dyDescent="0.15">
      <c r="B32" s="30">
        <f t="shared" si="1"/>
        <v>22</v>
      </c>
      <c r="C32" s="32" t="s">
        <v>68</v>
      </c>
      <c r="D32" s="32" t="s">
        <v>65</v>
      </c>
      <c r="E32" s="37"/>
      <c r="F32" s="37" t="s">
        <v>126</v>
      </c>
      <c r="G32" s="37"/>
      <c r="H32" s="37"/>
      <c r="I32" s="37"/>
      <c r="J32" s="37"/>
      <c r="K32" s="64">
        <v>25</v>
      </c>
      <c r="L32" s="65"/>
    </row>
    <row r="33" spans="2:25" ht="14.25" customHeight="1" x14ac:dyDescent="0.15">
      <c r="B33" s="30">
        <f t="shared" si="1"/>
        <v>23</v>
      </c>
      <c r="C33" s="32" t="s">
        <v>66</v>
      </c>
      <c r="D33" s="32" t="s">
        <v>27</v>
      </c>
      <c r="E33" s="37"/>
      <c r="F33" s="37" t="s">
        <v>127</v>
      </c>
      <c r="G33" s="37"/>
      <c r="H33" s="37"/>
      <c r="I33" s="37"/>
      <c r="J33" s="37"/>
      <c r="K33" s="64" t="s">
        <v>121</v>
      </c>
      <c r="L33" s="65" t="s">
        <v>121</v>
      </c>
    </row>
    <row r="34" spans="2:25" ht="14.25" customHeight="1" x14ac:dyDescent="0.15">
      <c r="B34" s="30">
        <f t="shared" si="1"/>
        <v>24</v>
      </c>
      <c r="C34" s="34"/>
      <c r="D34" s="34"/>
      <c r="E34" s="37"/>
      <c r="F34" s="37" t="s">
        <v>170</v>
      </c>
      <c r="G34" s="37"/>
      <c r="H34" s="37"/>
      <c r="I34" s="37"/>
      <c r="J34" s="37"/>
      <c r="K34" s="64" t="s">
        <v>121</v>
      </c>
      <c r="L34" s="65"/>
    </row>
    <row r="35" spans="2:25" ht="14.25" customHeight="1" x14ac:dyDescent="0.15">
      <c r="B35" s="30">
        <f t="shared" si="1"/>
        <v>25</v>
      </c>
      <c r="C35" s="34"/>
      <c r="D35" s="34"/>
      <c r="E35" s="37"/>
      <c r="F35" s="37" t="s">
        <v>114</v>
      </c>
      <c r="G35" s="37"/>
      <c r="H35" s="37"/>
      <c r="I35" s="37"/>
      <c r="J35" s="37"/>
      <c r="K35" s="64">
        <v>25</v>
      </c>
      <c r="L35" s="65">
        <v>75</v>
      </c>
    </row>
    <row r="36" spans="2:25" ht="14.25" customHeight="1" x14ac:dyDescent="0.15">
      <c r="B36" s="30">
        <f t="shared" si="1"/>
        <v>26</v>
      </c>
      <c r="C36" s="34"/>
      <c r="D36" s="34"/>
      <c r="E36" s="37"/>
      <c r="F36" s="37" t="s">
        <v>140</v>
      </c>
      <c r="G36" s="37"/>
      <c r="H36" s="37"/>
      <c r="I36" s="37"/>
      <c r="J36" s="37"/>
      <c r="K36" s="64" t="s">
        <v>121</v>
      </c>
      <c r="L36" s="65" t="s">
        <v>121</v>
      </c>
    </row>
    <row r="37" spans="2:25" ht="14.25" customHeight="1" x14ac:dyDescent="0.15">
      <c r="B37" s="30">
        <f t="shared" si="1"/>
        <v>27</v>
      </c>
      <c r="C37" s="34"/>
      <c r="D37" s="34"/>
      <c r="E37" s="37"/>
      <c r="F37" s="37" t="s">
        <v>222</v>
      </c>
      <c r="G37" s="37"/>
      <c r="H37" s="37"/>
      <c r="I37" s="37"/>
      <c r="J37" s="37"/>
      <c r="K37" s="64">
        <v>25</v>
      </c>
      <c r="L37" s="65"/>
    </row>
    <row r="38" spans="2:25" ht="14.25" customHeight="1" x14ac:dyDescent="0.15">
      <c r="B38" s="30">
        <f t="shared" si="1"/>
        <v>28</v>
      </c>
      <c r="C38" s="34"/>
      <c r="D38" s="34"/>
      <c r="E38" s="37"/>
      <c r="F38" s="37" t="s">
        <v>195</v>
      </c>
      <c r="G38" s="37"/>
      <c r="H38" s="37"/>
      <c r="I38" s="37"/>
      <c r="J38" s="37"/>
      <c r="K38" s="64" t="s">
        <v>121</v>
      </c>
      <c r="L38" s="65"/>
    </row>
    <row r="39" spans="2:25" ht="14.25" customHeight="1" x14ac:dyDescent="0.15">
      <c r="B39" s="30">
        <f t="shared" si="1"/>
        <v>29</v>
      </c>
      <c r="C39" s="34"/>
      <c r="D39" s="34"/>
      <c r="E39" s="37"/>
      <c r="F39" s="37" t="s">
        <v>187</v>
      </c>
      <c r="G39" s="37"/>
      <c r="H39" s="37"/>
      <c r="I39" s="37"/>
      <c r="J39" s="37"/>
      <c r="K39" s="64" t="s">
        <v>121</v>
      </c>
      <c r="L39" s="65">
        <v>200</v>
      </c>
    </row>
    <row r="40" spans="2:25" ht="14.25" customHeight="1" x14ac:dyDescent="0.15">
      <c r="B40" s="30">
        <f t="shared" si="1"/>
        <v>30</v>
      </c>
      <c r="C40" s="34"/>
      <c r="D40" s="34"/>
      <c r="E40" s="37"/>
      <c r="F40" s="37" t="s">
        <v>156</v>
      </c>
      <c r="G40" s="37"/>
      <c r="H40" s="37"/>
      <c r="I40" s="37"/>
      <c r="J40" s="37"/>
      <c r="K40" s="64" t="s">
        <v>121</v>
      </c>
      <c r="L40" s="65"/>
    </row>
    <row r="41" spans="2:25" ht="14.25" customHeight="1" x14ac:dyDescent="0.15">
      <c r="B41" s="30">
        <f t="shared" si="1"/>
        <v>31</v>
      </c>
      <c r="C41" s="34"/>
      <c r="D41" s="34"/>
      <c r="E41" s="37"/>
      <c r="F41" s="37" t="s">
        <v>109</v>
      </c>
      <c r="G41" s="37"/>
      <c r="H41" s="37"/>
      <c r="I41" s="37"/>
      <c r="J41" s="37"/>
      <c r="K41" s="64">
        <v>200</v>
      </c>
      <c r="L41" s="65" t="s">
        <v>121</v>
      </c>
    </row>
    <row r="42" spans="2:25" ht="14.25" customHeight="1" x14ac:dyDescent="0.15">
      <c r="B42" s="30">
        <f t="shared" si="1"/>
        <v>32</v>
      </c>
      <c r="C42" s="34"/>
      <c r="D42" s="34"/>
      <c r="E42" s="37"/>
      <c r="F42" s="37" t="s">
        <v>200</v>
      </c>
      <c r="G42" s="37"/>
      <c r="H42" s="37"/>
      <c r="I42" s="37"/>
      <c r="J42" s="37"/>
      <c r="K42" s="64" t="s">
        <v>121</v>
      </c>
      <c r="L42" s="65" t="s">
        <v>121</v>
      </c>
    </row>
    <row r="43" spans="2:25" ht="14.25" customHeight="1" x14ac:dyDescent="0.15">
      <c r="B43" s="30">
        <f t="shared" si="1"/>
        <v>33</v>
      </c>
      <c r="C43" s="34"/>
      <c r="D43" s="34"/>
      <c r="E43" s="37"/>
      <c r="F43" s="37" t="s">
        <v>172</v>
      </c>
      <c r="G43" s="37"/>
      <c r="H43" s="37"/>
      <c r="I43" s="37"/>
      <c r="J43" s="37"/>
      <c r="K43" s="64"/>
      <c r="L43" s="65" t="s">
        <v>121</v>
      </c>
      <c r="N43" s="113"/>
      <c r="Y43" s="114"/>
    </row>
    <row r="44" spans="2:25" ht="14.25" customHeight="1" x14ac:dyDescent="0.15">
      <c r="B44" s="30">
        <f t="shared" ref="B44:B72" si="2">B43+1</f>
        <v>34</v>
      </c>
      <c r="C44" s="34"/>
      <c r="D44" s="34"/>
      <c r="E44" s="37"/>
      <c r="F44" s="37" t="s">
        <v>90</v>
      </c>
      <c r="G44" s="37"/>
      <c r="H44" s="37"/>
      <c r="I44" s="37"/>
      <c r="J44" s="37"/>
      <c r="K44" s="64">
        <v>100</v>
      </c>
      <c r="L44" s="65" t="s">
        <v>121</v>
      </c>
    </row>
    <row r="45" spans="2:25" ht="14.25" customHeight="1" x14ac:dyDescent="0.15">
      <c r="B45" s="30">
        <f t="shared" si="2"/>
        <v>35</v>
      </c>
      <c r="C45" s="34"/>
      <c r="D45" s="34"/>
      <c r="E45" s="37"/>
      <c r="F45" s="37" t="s">
        <v>29</v>
      </c>
      <c r="G45" s="37"/>
      <c r="H45" s="37"/>
      <c r="I45" s="37"/>
      <c r="J45" s="37"/>
      <c r="K45" s="64" t="s">
        <v>121</v>
      </c>
      <c r="L45" s="65" t="s">
        <v>121</v>
      </c>
    </row>
    <row r="46" spans="2:25" ht="14.25" customHeight="1" x14ac:dyDescent="0.15">
      <c r="B46" s="30">
        <f t="shared" si="2"/>
        <v>36</v>
      </c>
      <c r="C46" s="34"/>
      <c r="D46" s="34"/>
      <c r="E46" s="37"/>
      <c r="F46" s="37" t="s">
        <v>230</v>
      </c>
      <c r="G46" s="37"/>
      <c r="H46" s="37"/>
      <c r="I46" s="37"/>
      <c r="J46" s="37"/>
      <c r="K46" s="64">
        <v>100</v>
      </c>
      <c r="L46" s="65" t="s">
        <v>121</v>
      </c>
    </row>
    <row r="47" spans="2:25" ht="14.25" customHeight="1" x14ac:dyDescent="0.15">
      <c r="B47" s="30">
        <f t="shared" si="2"/>
        <v>37</v>
      </c>
      <c r="C47" s="34"/>
      <c r="D47" s="34"/>
      <c r="E47" s="37"/>
      <c r="F47" s="37" t="s">
        <v>261</v>
      </c>
      <c r="G47" s="37"/>
      <c r="H47" s="37"/>
      <c r="I47" s="37"/>
      <c r="J47" s="37"/>
      <c r="K47" s="64">
        <v>8</v>
      </c>
      <c r="L47" s="65"/>
    </row>
    <row r="48" spans="2:25" ht="14.25" customHeight="1" x14ac:dyDescent="0.15">
      <c r="B48" s="30">
        <f t="shared" si="2"/>
        <v>38</v>
      </c>
      <c r="C48" s="34"/>
      <c r="D48" s="34"/>
      <c r="E48" s="37"/>
      <c r="F48" s="37" t="s">
        <v>160</v>
      </c>
      <c r="G48" s="37"/>
      <c r="H48" s="37"/>
      <c r="I48" s="37"/>
      <c r="J48" s="37"/>
      <c r="K48" s="64">
        <v>64</v>
      </c>
      <c r="L48" s="65" t="s">
        <v>121</v>
      </c>
    </row>
    <row r="49" spans="2:12" ht="14.25" customHeight="1" x14ac:dyDescent="0.15">
      <c r="B49" s="30">
        <f t="shared" si="2"/>
        <v>39</v>
      </c>
      <c r="C49" s="34"/>
      <c r="D49" s="34"/>
      <c r="E49" s="37"/>
      <c r="F49" s="37" t="s">
        <v>161</v>
      </c>
      <c r="G49" s="37"/>
      <c r="H49" s="37"/>
      <c r="I49" s="37"/>
      <c r="J49" s="37"/>
      <c r="K49" s="64" t="s">
        <v>121</v>
      </c>
      <c r="L49" s="65">
        <v>32</v>
      </c>
    </row>
    <row r="50" spans="2:12" ht="14.25" customHeight="1" x14ac:dyDescent="0.15">
      <c r="B50" s="30">
        <f t="shared" si="2"/>
        <v>40</v>
      </c>
      <c r="C50" s="34"/>
      <c r="D50" s="34"/>
      <c r="E50" s="37"/>
      <c r="F50" s="37" t="s">
        <v>196</v>
      </c>
      <c r="G50" s="37"/>
      <c r="H50" s="37"/>
      <c r="I50" s="37"/>
      <c r="J50" s="37"/>
      <c r="K50" s="64">
        <v>8</v>
      </c>
      <c r="L50" s="65">
        <v>8</v>
      </c>
    </row>
    <row r="51" spans="2:12" ht="14.25" customHeight="1" x14ac:dyDescent="0.15">
      <c r="B51" s="30">
        <f t="shared" si="2"/>
        <v>41</v>
      </c>
      <c r="C51" s="34"/>
      <c r="D51" s="34"/>
      <c r="E51" s="37"/>
      <c r="F51" s="37" t="s">
        <v>197</v>
      </c>
      <c r="G51" s="37"/>
      <c r="H51" s="37"/>
      <c r="I51" s="37"/>
      <c r="J51" s="37"/>
      <c r="K51" s="64"/>
      <c r="L51" s="65">
        <v>50</v>
      </c>
    </row>
    <row r="52" spans="2:12" ht="14.25" customHeight="1" x14ac:dyDescent="0.15">
      <c r="B52" s="30">
        <f t="shared" si="2"/>
        <v>42</v>
      </c>
      <c r="C52" s="34"/>
      <c r="D52" s="34"/>
      <c r="E52" s="37"/>
      <c r="F52" s="37" t="s">
        <v>70</v>
      </c>
      <c r="G52" s="37"/>
      <c r="H52" s="37"/>
      <c r="I52" s="37"/>
      <c r="J52" s="37"/>
      <c r="K52" s="64" t="s">
        <v>121</v>
      </c>
      <c r="L52" s="65">
        <v>100</v>
      </c>
    </row>
    <row r="53" spans="2:12" ht="14.25" customHeight="1" x14ac:dyDescent="0.15">
      <c r="B53" s="30">
        <f t="shared" si="2"/>
        <v>43</v>
      </c>
      <c r="C53" s="34"/>
      <c r="D53" s="34"/>
      <c r="E53" s="37"/>
      <c r="F53" s="37" t="s">
        <v>162</v>
      </c>
      <c r="G53" s="37"/>
      <c r="H53" s="37"/>
      <c r="I53" s="37"/>
      <c r="J53" s="37"/>
      <c r="K53" s="64">
        <v>100</v>
      </c>
      <c r="L53" s="65">
        <v>300</v>
      </c>
    </row>
    <row r="54" spans="2:12" ht="14.25" customHeight="1" x14ac:dyDescent="0.15">
      <c r="B54" s="30">
        <f t="shared" si="2"/>
        <v>44</v>
      </c>
      <c r="C54" s="34"/>
      <c r="D54" s="34"/>
      <c r="E54" s="37"/>
      <c r="F54" s="37" t="s">
        <v>189</v>
      </c>
      <c r="G54" s="37"/>
      <c r="H54" s="37"/>
      <c r="I54" s="37"/>
      <c r="J54" s="37"/>
      <c r="K54" s="64"/>
      <c r="L54" s="65" t="s">
        <v>121</v>
      </c>
    </row>
    <row r="55" spans="2:12" ht="14.25" customHeight="1" x14ac:dyDescent="0.15">
      <c r="B55" s="30">
        <f t="shared" si="2"/>
        <v>45</v>
      </c>
      <c r="C55" s="34"/>
      <c r="D55" s="34"/>
      <c r="E55" s="37"/>
      <c r="F55" s="37" t="s">
        <v>110</v>
      </c>
      <c r="G55" s="37"/>
      <c r="H55" s="37"/>
      <c r="I55" s="37"/>
      <c r="J55" s="37"/>
      <c r="K55" s="64">
        <v>750</v>
      </c>
      <c r="L55" s="65">
        <v>300</v>
      </c>
    </row>
    <row r="56" spans="2:12" ht="14.25" customHeight="1" x14ac:dyDescent="0.15">
      <c r="B56" s="30">
        <f t="shared" si="2"/>
        <v>46</v>
      </c>
      <c r="C56" s="34"/>
      <c r="D56" s="34"/>
      <c r="E56" s="37"/>
      <c r="F56" s="37" t="s">
        <v>163</v>
      </c>
      <c r="G56" s="37"/>
      <c r="H56" s="37"/>
      <c r="I56" s="37"/>
      <c r="J56" s="37"/>
      <c r="K56" s="64">
        <v>100</v>
      </c>
      <c r="L56" s="65"/>
    </row>
    <row r="57" spans="2:12" ht="14.25" customHeight="1" x14ac:dyDescent="0.15">
      <c r="B57" s="30">
        <f t="shared" si="2"/>
        <v>47</v>
      </c>
      <c r="C57" s="34"/>
      <c r="D57" s="34"/>
      <c r="E57" s="37"/>
      <c r="F57" s="37" t="s">
        <v>173</v>
      </c>
      <c r="G57" s="37"/>
      <c r="H57" s="37"/>
      <c r="I57" s="37"/>
      <c r="J57" s="37"/>
      <c r="K57" s="64" t="s">
        <v>121</v>
      </c>
      <c r="L57" s="65">
        <v>25</v>
      </c>
    </row>
    <row r="58" spans="2:12" ht="14.25" customHeight="1" x14ac:dyDescent="0.15">
      <c r="B58" s="30">
        <f t="shared" si="2"/>
        <v>48</v>
      </c>
      <c r="C58" s="34"/>
      <c r="D58" s="34"/>
      <c r="E58" s="37"/>
      <c r="F58" s="37" t="s">
        <v>31</v>
      </c>
      <c r="G58" s="37"/>
      <c r="H58" s="37"/>
      <c r="I58" s="37"/>
      <c r="J58" s="37"/>
      <c r="K58" s="64">
        <v>175</v>
      </c>
      <c r="L58" s="65">
        <v>325</v>
      </c>
    </row>
    <row r="59" spans="2:12" ht="14.25" customHeight="1" x14ac:dyDescent="0.15">
      <c r="B59" s="30">
        <f t="shared" si="2"/>
        <v>49</v>
      </c>
      <c r="C59" s="32" t="s">
        <v>143</v>
      </c>
      <c r="D59" s="32" t="s">
        <v>144</v>
      </c>
      <c r="E59" s="37"/>
      <c r="F59" s="37" t="s">
        <v>191</v>
      </c>
      <c r="G59" s="37"/>
      <c r="H59" s="37"/>
      <c r="I59" s="37"/>
      <c r="J59" s="37"/>
      <c r="K59" s="64">
        <v>1</v>
      </c>
      <c r="L59" s="65">
        <v>1</v>
      </c>
    </row>
    <row r="60" spans="2:12" ht="14.25" customHeight="1" x14ac:dyDescent="0.15">
      <c r="B60" s="30">
        <f t="shared" si="2"/>
        <v>50</v>
      </c>
      <c r="C60" s="34"/>
      <c r="D60" s="34"/>
      <c r="E60" s="37"/>
      <c r="F60" s="37" t="s">
        <v>175</v>
      </c>
      <c r="G60" s="37"/>
      <c r="H60" s="37"/>
      <c r="I60" s="37"/>
      <c r="J60" s="37"/>
      <c r="K60" s="64">
        <v>2</v>
      </c>
      <c r="L60" s="65" t="s">
        <v>121</v>
      </c>
    </row>
    <row r="61" spans="2:12" ht="14.25" customHeight="1" x14ac:dyDescent="0.15">
      <c r="B61" s="30">
        <f t="shared" si="2"/>
        <v>51</v>
      </c>
      <c r="C61" s="34"/>
      <c r="D61" s="34"/>
      <c r="E61" s="37"/>
      <c r="F61" s="37" t="s">
        <v>216</v>
      </c>
      <c r="G61" s="37"/>
      <c r="H61" s="37"/>
      <c r="I61" s="37"/>
      <c r="J61" s="37"/>
      <c r="K61" s="64"/>
      <c r="L61" s="65" t="s">
        <v>121</v>
      </c>
    </row>
    <row r="62" spans="2:12" ht="14.25" customHeight="1" x14ac:dyDescent="0.15">
      <c r="B62" s="30">
        <f t="shared" si="2"/>
        <v>52</v>
      </c>
      <c r="C62" s="34"/>
      <c r="D62" s="34"/>
      <c r="E62" s="37"/>
      <c r="F62" s="37" t="s">
        <v>145</v>
      </c>
      <c r="G62" s="37"/>
      <c r="H62" s="37"/>
      <c r="I62" s="37"/>
      <c r="J62" s="37"/>
      <c r="K62" s="64">
        <v>1</v>
      </c>
      <c r="L62" s="65"/>
    </row>
    <row r="63" spans="2:12" ht="14.25" customHeight="1" x14ac:dyDescent="0.15">
      <c r="B63" s="30">
        <f t="shared" si="2"/>
        <v>53</v>
      </c>
      <c r="C63" s="34"/>
      <c r="D63" s="34"/>
      <c r="E63" s="37"/>
      <c r="F63" s="37" t="s">
        <v>164</v>
      </c>
      <c r="G63" s="37"/>
      <c r="H63" s="37"/>
      <c r="I63" s="37"/>
      <c r="J63" s="37"/>
      <c r="K63" s="64">
        <v>2</v>
      </c>
      <c r="L63" s="65" t="s">
        <v>121</v>
      </c>
    </row>
    <row r="64" spans="2:12" ht="14.25" customHeight="1" x14ac:dyDescent="0.15">
      <c r="B64" s="30">
        <f t="shared" si="2"/>
        <v>54</v>
      </c>
      <c r="C64" s="34"/>
      <c r="D64" s="34"/>
      <c r="E64" s="37"/>
      <c r="F64" s="37" t="s">
        <v>146</v>
      </c>
      <c r="G64" s="37"/>
      <c r="H64" s="37"/>
      <c r="I64" s="37"/>
      <c r="J64" s="37"/>
      <c r="K64" s="64">
        <v>1</v>
      </c>
      <c r="L64" s="65">
        <v>1</v>
      </c>
    </row>
    <row r="65" spans="2:19" ht="14.25" customHeight="1" x14ac:dyDescent="0.15">
      <c r="B65" s="30">
        <f t="shared" si="2"/>
        <v>55</v>
      </c>
      <c r="C65" s="32" t="s">
        <v>32</v>
      </c>
      <c r="D65" s="32" t="s">
        <v>85</v>
      </c>
      <c r="E65" s="37"/>
      <c r="F65" s="37" t="s">
        <v>84</v>
      </c>
      <c r="G65" s="37"/>
      <c r="H65" s="37"/>
      <c r="I65" s="37"/>
      <c r="J65" s="37"/>
      <c r="K65" s="64" t="s">
        <v>121</v>
      </c>
      <c r="L65" s="65"/>
    </row>
    <row r="66" spans="2:19" ht="14.25" customHeight="1" x14ac:dyDescent="0.15">
      <c r="B66" s="30">
        <f t="shared" si="2"/>
        <v>56</v>
      </c>
      <c r="C66" s="34"/>
      <c r="D66" s="32" t="s">
        <v>33</v>
      </c>
      <c r="E66" s="37"/>
      <c r="F66" s="37" t="s">
        <v>165</v>
      </c>
      <c r="G66" s="37"/>
      <c r="H66" s="37"/>
      <c r="I66" s="37"/>
      <c r="J66" s="37"/>
      <c r="K66" s="64"/>
      <c r="L66" s="65">
        <v>4</v>
      </c>
    </row>
    <row r="67" spans="2:19" ht="14.25" customHeight="1" x14ac:dyDescent="0.15">
      <c r="B67" s="30">
        <f t="shared" si="2"/>
        <v>57</v>
      </c>
      <c r="C67" s="34"/>
      <c r="D67" s="35"/>
      <c r="E67" s="37"/>
      <c r="F67" s="37" t="s">
        <v>34</v>
      </c>
      <c r="G67" s="37"/>
      <c r="H67" s="37"/>
      <c r="I67" s="37"/>
      <c r="J67" s="37"/>
      <c r="K67" s="64">
        <v>50</v>
      </c>
      <c r="L67" s="65">
        <v>100</v>
      </c>
    </row>
    <row r="68" spans="2:19" ht="14.25" customHeight="1" x14ac:dyDescent="0.15">
      <c r="B68" s="30">
        <f t="shared" si="2"/>
        <v>58</v>
      </c>
      <c r="C68" s="35"/>
      <c r="D68" s="39" t="s">
        <v>35</v>
      </c>
      <c r="E68" s="37"/>
      <c r="F68" s="37" t="s">
        <v>36</v>
      </c>
      <c r="G68" s="37"/>
      <c r="H68" s="37"/>
      <c r="I68" s="37"/>
      <c r="J68" s="37"/>
      <c r="K68" s="64">
        <v>25</v>
      </c>
      <c r="L68" s="65">
        <v>50</v>
      </c>
    </row>
    <row r="69" spans="2:19" ht="14.25" customHeight="1" x14ac:dyDescent="0.15">
      <c r="B69" s="30">
        <f t="shared" si="2"/>
        <v>59</v>
      </c>
      <c r="C69" s="32" t="s">
        <v>0</v>
      </c>
      <c r="D69" s="39" t="s">
        <v>37</v>
      </c>
      <c r="E69" s="37"/>
      <c r="F69" s="37" t="s">
        <v>118</v>
      </c>
      <c r="G69" s="37"/>
      <c r="H69" s="37"/>
      <c r="I69" s="37"/>
      <c r="J69" s="37"/>
      <c r="K69" s="64" t="s">
        <v>121</v>
      </c>
      <c r="L69" s="65"/>
      <c r="R69">
        <f>COUNTA(K59:K69)</f>
        <v>9</v>
      </c>
      <c r="S69">
        <f>COUNTA(L59:L69)</f>
        <v>8</v>
      </c>
    </row>
    <row r="70" spans="2:19" ht="14.25" customHeight="1" x14ac:dyDescent="0.15">
      <c r="B70" s="30">
        <f t="shared" si="2"/>
        <v>60</v>
      </c>
      <c r="C70" s="121" t="s">
        <v>38</v>
      </c>
      <c r="D70" s="122"/>
      <c r="E70" s="37"/>
      <c r="F70" s="37" t="s">
        <v>39</v>
      </c>
      <c r="G70" s="37"/>
      <c r="H70" s="37"/>
      <c r="I70" s="37"/>
      <c r="J70" s="37"/>
      <c r="K70" s="64">
        <v>325</v>
      </c>
      <c r="L70" s="65">
        <v>200</v>
      </c>
    </row>
    <row r="71" spans="2:19" ht="14.25" customHeight="1" x14ac:dyDescent="0.15">
      <c r="B71" s="30">
        <f t="shared" si="2"/>
        <v>61</v>
      </c>
      <c r="C71" s="33"/>
      <c r="D71" s="36"/>
      <c r="E71" s="37"/>
      <c r="F71" s="37" t="s">
        <v>40</v>
      </c>
      <c r="G71" s="37"/>
      <c r="H71" s="37"/>
      <c r="I71" s="37"/>
      <c r="J71" s="37"/>
      <c r="K71" s="64">
        <v>50</v>
      </c>
      <c r="L71" s="65">
        <v>100</v>
      </c>
    </row>
    <row r="72" spans="2:19" ht="14.25" customHeight="1" thickBot="1" x14ac:dyDescent="0.2">
      <c r="B72" s="30">
        <f t="shared" si="2"/>
        <v>62</v>
      </c>
      <c r="C72" s="33"/>
      <c r="D72" s="36"/>
      <c r="E72" s="37"/>
      <c r="F72" s="37" t="s">
        <v>74</v>
      </c>
      <c r="G72" s="37"/>
      <c r="H72" s="37"/>
      <c r="I72" s="37"/>
      <c r="J72" s="37"/>
      <c r="K72" s="64">
        <v>150</v>
      </c>
      <c r="L72" s="69">
        <v>100</v>
      </c>
    </row>
    <row r="73" spans="2:19" ht="13.9" customHeight="1" x14ac:dyDescent="0.15">
      <c r="B73" s="66"/>
      <c r="C73" s="67"/>
      <c r="D73" s="67"/>
      <c r="E73" s="68"/>
      <c r="F73" s="68"/>
      <c r="G73" s="68"/>
      <c r="H73" s="68"/>
      <c r="I73" s="68"/>
      <c r="J73" s="68"/>
      <c r="K73" s="68"/>
      <c r="L73" s="68"/>
    </row>
    <row r="74" spans="2:19" ht="18" customHeight="1" x14ac:dyDescent="0.15">
      <c r="R74">
        <f>COUNTA(K11:K72)</f>
        <v>53</v>
      </c>
      <c r="S74">
        <f>COUNTA(L11:L72)</f>
        <v>51</v>
      </c>
    </row>
    <row r="75" spans="2:19" ht="18" customHeight="1" x14ac:dyDescent="0.15">
      <c r="B75" s="18"/>
      <c r="R75">
        <f>SUM(R11:R17,K18:K72)</f>
        <v>30962</v>
      </c>
      <c r="S75">
        <f>SUM(S11:S17,L18:L72)</f>
        <v>39872</v>
      </c>
    </row>
    <row r="76" spans="2:19" ht="9" customHeight="1" thickBot="1" x14ac:dyDescent="0.2"/>
    <row r="77" spans="2:19" ht="18" customHeight="1" x14ac:dyDescent="0.15">
      <c r="B77" s="1"/>
      <c r="C77" s="2"/>
      <c r="D77" s="118" t="s">
        <v>1</v>
      </c>
      <c r="E77" s="118"/>
      <c r="F77" s="118"/>
      <c r="G77" s="118"/>
      <c r="H77" s="2"/>
      <c r="I77" s="2"/>
      <c r="J77" s="3"/>
      <c r="K77" s="71" t="s">
        <v>57</v>
      </c>
      <c r="L77" s="88" t="s">
        <v>58</v>
      </c>
    </row>
    <row r="78" spans="2:19" ht="18" customHeight="1" thickBot="1" x14ac:dyDescent="0.2">
      <c r="B78" s="6"/>
      <c r="C78" s="7"/>
      <c r="D78" s="117" t="s">
        <v>2</v>
      </c>
      <c r="E78" s="117"/>
      <c r="F78" s="117"/>
      <c r="G78" s="117"/>
      <c r="H78" s="7"/>
      <c r="I78" s="7"/>
      <c r="J78" s="8"/>
      <c r="K78" s="75" t="str">
        <f>K5</f>
        <v>2023.8.9</v>
      </c>
      <c r="L78" s="92" t="str">
        <f>K78</f>
        <v>2023.8.9</v>
      </c>
    </row>
    <row r="79" spans="2:19" ht="19.899999999999999" customHeight="1" thickTop="1" x14ac:dyDescent="0.15">
      <c r="B79" s="123" t="s">
        <v>79</v>
      </c>
      <c r="C79" s="124"/>
      <c r="D79" s="124"/>
      <c r="E79" s="124"/>
      <c r="F79" s="124"/>
      <c r="G79" s="124"/>
      <c r="H79" s="124"/>
      <c r="I79" s="124"/>
      <c r="J79" s="29"/>
      <c r="K79" s="76">
        <f>SUM(K80:K88)</f>
        <v>30962</v>
      </c>
      <c r="L79" s="93">
        <f>SUM(L80:L88)</f>
        <v>39872</v>
      </c>
    </row>
    <row r="80" spans="2:19" ht="13.9" customHeight="1" x14ac:dyDescent="0.15">
      <c r="B80" s="125" t="s">
        <v>42</v>
      </c>
      <c r="C80" s="126"/>
      <c r="D80" s="127"/>
      <c r="E80" s="41"/>
      <c r="F80" s="15"/>
      <c r="G80" s="116" t="s">
        <v>13</v>
      </c>
      <c r="H80" s="116"/>
      <c r="I80" s="15"/>
      <c r="J80" s="16"/>
      <c r="K80" s="38">
        <f>SUM(R$11:R$17)</f>
        <v>325</v>
      </c>
      <c r="L80" s="94">
        <f>SUM(S$11:S$17)</f>
        <v>526</v>
      </c>
    </row>
    <row r="81" spans="2:19" ht="13.9" customHeight="1" x14ac:dyDescent="0.15">
      <c r="B81" s="17"/>
      <c r="C81" s="18"/>
      <c r="D81" s="19"/>
      <c r="E81" s="20"/>
      <c r="F81" s="37"/>
      <c r="G81" s="116" t="s">
        <v>67</v>
      </c>
      <c r="H81" s="116"/>
      <c r="I81" s="110"/>
      <c r="J81" s="42"/>
      <c r="K81" s="38">
        <f>SUM(K$18)</f>
        <v>1500</v>
      </c>
      <c r="L81" s="94">
        <f>SUM(L$18)</f>
        <v>900</v>
      </c>
    </row>
    <row r="82" spans="2:19" ht="13.9" customHeight="1" x14ac:dyDescent="0.15">
      <c r="B82" s="17"/>
      <c r="C82" s="18"/>
      <c r="D82" s="19"/>
      <c r="E82" s="20"/>
      <c r="F82" s="37"/>
      <c r="G82" s="116" t="s">
        <v>26</v>
      </c>
      <c r="H82" s="116"/>
      <c r="I82" s="15"/>
      <c r="J82" s="16"/>
      <c r="K82" s="38">
        <f>SUM(K$19:K$19)</f>
        <v>0</v>
      </c>
      <c r="L82" s="94">
        <f>SUM(L$19:L$19)</f>
        <v>0</v>
      </c>
    </row>
    <row r="83" spans="2:19" ht="13.9" customHeight="1" x14ac:dyDescent="0.15">
      <c r="B83" s="17"/>
      <c r="C83" s="18"/>
      <c r="D83" s="19"/>
      <c r="E83" s="20"/>
      <c r="F83" s="37"/>
      <c r="G83" s="116" t="s">
        <v>16</v>
      </c>
      <c r="H83" s="116"/>
      <c r="I83" s="15"/>
      <c r="J83" s="16"/>
      <c r="K83" s="38">
        <v>0</v>
      </c>
      <c r="L83" s="94">
        <v>0</v>
      </c>
    </row>
    <row r="84" spans="2:19" ht="13.9" customHeight="1" x14ac:dyDescent="0.15">
      <c r="B84" s="17"/>
      <c r="C84" s="18"/>
      <c r="D84" s="19"/>
      <c r="E84" s="20"/>
      <c r="F84" s="37"/>
      <c r="G84" s="116" t="s">
        <v>17</v>
      </c>
      <c r="H84" s="116"/>
      <c r="I84" s="15"/>
      <c r="J84" s="16"/>
      <c r="K84" s="38">
        <f>SUM(K$20:K$31)</f>
        <v>26850</v>
      </c>
      <c r="L84" s="94">
        <f>SUM(L$20:L$31)</f>
        <v>36475</v>
      </c>
    </row>
    <row r="85" spans="2:19" ht="13.9" customHeight="1" x14ac:dyDescent="0.15">
      <c r="B85" s="17"/>
      <c r="C85" s="18"/>
      <c r="D85" s="19"/>
      <c r="E85" s="20"/>
      <c r="F85" s="37"/>
      <c r="G85" s="116" t="s">
        <v>65</v>
      </c>
      <c r="H85" s="116"/>
      <c r="I85" s="15"/>
      <c r="J85" s="16"/>
      <c r="K85" s="38">
        <f>SUM(K$32:K$32)</f>
        <v>25</v>
      </c>
      <c r="L85" s="94">
        <f>SUM(L$32:L$32)</f>
        <v>0</v>
      </c>
    </row>
    <row r="86" spans="2:19" ht="13.9" customHeight="1" x14ac:dyDescent="0.15">
      <c r="B86" s="17"/>
      <c r="C86" s="18"/>
      <c r="D86" s="19"/>
      <c r="E86" s="20"/>
      <c r="F86" s="37"/>
      <c r="G86" s="116" t="s">
        <v>27</v>
      </c>
      <c r="H86" s="116"/>
      <c r="I86" s="15"/>
      <c r="J86" s="16"/>
      <c r="K86" s="38">
        <f>SUM(K$33:K$58)</f>
        <v>1655</v>
      </c>
      <c r="L86" s="94">
        <f>SUM(L$33:L$58)</f>
        <v>1415</v>
      </c>
    </row>
    <row r="87" spans="2:19" ht="13.9" customHeight="1" x14ac:dyDescent="0.15">
      <c r="B87" s="17"/>
      <c r="C87" s="18"/>
      <c r="D87" s="19"/>
      <c r="E87" s="20"/>
      <c r="F87" s="37"/>
      <c r="G87" s="116" t="s">
        <v>73</v>
      </c>
      <c r="H87" s="116"/>
      <c r="I87" s="15"/>
      <c r="J87" s="16"/>
      <c r="K87" s="38">
        <f>SUM(K$70:K$71)</f>
        <v>375</v>
      </c>
      <c r="L87" s="94">
        <f>SUM(L$70:L$71)</f>
        <v>300</v>
      </c>
      <c r="R87">
        <f>COUNTA(K$11:K$72)</f>
        <v>53</v>
      </c>
      <c r="S87">
        <f>COUNTA(L$11:L$72)</f>
        <v>51</v>
      </c>
    </row>
    <row r="88" spans="2:19" ht="13.9" customHeight="1" thickBot="1" x14ac:dyDescent="0.2">
      <c r="B88" s="21"/>
      <c r="C88" s="22"/>
      <c r="D88" s="23"/>
      <c r="E88" s="43"/>
      <c r="F88" s="10"/>
      <c r="G88" s="117" t="s">
        <v>41</v>
      </c>
      <c r="H88" s="117"/>
      <c r="I88" s="44"/>
      <c r="J88" s="45"/>
      <c r="K88" s="40">
        <f>SUM(K$59:K$69,K$72)</f>
        <v>232</v>
      </c>
      <c r="L88" s="95">
        <f>SUM(L$59:L$69,L$72)</f>
        <v>256</v>
      </c>
      <c r="R88">
        <f>SUM(R$11:R$17,K$18:K$72)</f>
        <v>30962</v>
      </c>
      <c r="S88">
        <f>SUM(S$11:S$17,L$18:L$72)</f>
        <v>39872</v>
      </c>
    </row>
    <row r="89" spans="2:19" ht="18" customHeight="1" thickTop="1" x14ac:dyDescent="0.15">
      <c r="B89" s="128" t="s">
        <v>43</v>
      </c>
      <c r="C89" s="129"/>
      <c r="D89" s="130"/>
      <c r="E89" s="51"/>
      <c r="F89" s="111"/>
      <c r="G89" s="131" t="s">
        <v>44</v>
      </c>
      <c r="H89" s="131"/>
      <c r="I89" s="111"/>
      <c r="J89" s="112"/>
      <c r="K89" s="77" t="s">
        <v>45</v>
      </c>
      <c r="L89" s="82"/>
    </row>
    <row r="90" spans="2:19" ht="18" customHeight="1" x14ac:dyDescent="0.15">
      <c r="B90" s="48"/>
      <c r="C90" s="49"/>
      <c r="D90" s="49"/>
      <c r="E90" s="46"/>
      <c r="F90" s="47"/>
      <c r="G90" s="31"/>
      <c r="H90" s="31"/>
      <c r="I90" s="47"/>
      <c r="J90" s="50"/>
      <c r="K90" s="78" t="s">
        <v>46</v>
      </c>
      <c r="L90" s="83"/>
    </row>
    <row r="91" spans="2:19" ht="18" customHeight="1" x14ac:dyDescent="0.15">
      <c r="B91" s="17"/>
      <c r="C91" s="18"/>
      <c r="D91" s="18"/>
      <c r="E91" s="52"/>
      <c r="F91" s="7"/>
      <c r="G91" s="132" t="s">
        <v>47</v>
      </c>
      <c r="H91" s="132"/>
      <c r="I91" s="108"/>
      <c r="J91" s="109"/>
      <c r="K91" s="79" t="s">
        <v>48</v>
      </c>
      <c r="L91" s="84"/>
    </row>
    <row r="92" spans="2:19" ht="18" customHeight="1" x14ac:dyDescent="0.15">
      <c r="B92" s="17"/>
      <c r="C92" s="18"/>
      <c r="D92" s="18"/>
      <c r="E92" s="53"/>
      <c r="F92" s="18"/>
      <c r="G92" s="54"/>
      <c r="H92" s="54"/>
      <c r="I92" s="49"/>
      <c r="J92" s="55"/>
      <c r="K92" s="80" t="s">
        <v>71</v>
      </c>
      <c r="L92" s="85"/>
    </row>
    <row r="93" spans="2:19" ht="18" customHeight="1" x14ac:dyDescent="0.15">
      <c r="B93" s="17"/>
      <c r="C93" s="18"/>
      <c r="D93" s="18"/>
      <c r="E93" s="53"/>
      <c r="F93" s="18"/>
      <c r="G93" s="54"/>
      <c r="H93" s="54"/>
      <c r="I93" s="49"/>
      <c r="J93" s="55"/>
      <c r="K93" s="80" t="s">
        <v>72</v>
      </c>
      <c r="L93" s="85"/>
    </row>
    <row r="94" spans="2:19" ht="18" customHeight="1" x14ac:dyDescent="0.15">
      <c r="B94" s="17"/>
      <c r="C94" s="18"/>
      <c r="D94" s="18"/>
      <c r="E94" s="52"/>
      <c r="F94" s="7"/>
      <c r="G94" s="132" t="s">
        <v>49</v>
      </c>
      <c r="H94" s="132"/>
      <c r="I94" s="108"/>
      <c r="J94" s="109"/>
      <c r="K94" s="79" t="s">
        <v>75</v>
      </c>
      <c r="L94" s="84"/>
    </row>
    <row r="95" spans="2:19" ht="18" customHeight="1" x14ac:dyDescent="0.15">
      <c r="B95" s="17"/>
      <c r="C95" s="18"/>
      <c r="D95" s="18"/>
      <c r="E95" s="53"/>
      <c r="F95" s="18"/>
      <c r="G95" s="54"/>
      <c r="H95" s="54"/>
      <c r="I95" s="49"/>
      <c r="J95" s="55"/>
      <c r="K95" s="80" t="s">
        <v>76</v>
      </c>
      <c r="L95" s="85"/>
    </row>
    <row r="96" spans="2:19" ht="18" customHeight="1" x14ac:dyDescent="0.15">
      <c r="B96" s="17"/>
      <c r="C96" s="18"/>
      <c r="D96" s="18"/>
      <c r="E96" s="53"/>
      <c r="F96" s="18"/>
      <c r="G96" s="54"/>
      <c r="H96" s="54"/>
      <c r="I96" s="49"/>
      <c r="J96" s="55"/>
      <c r="K96" s="80" t="s">
        <v>77</v>
      </c>
      <c r="L96" s="85"/>
    </row>
    <row r="97" spans="2:12" ht="18" customHeight="1" x14ac:dyDescent="0.15">
      <c r="B97" s="17"/>
      <c r="C97" s="18"/>
      <c r="D97" s="18"/>
      <c r="E97" s="12"/>
      <c r="F97" s="13"/>
      <c r="G97" s="31"/>
      <c r="H97" s="31"/>
      <c r="I97" s="47"/>
      <c r="J97" s="50"/>
      <c r="K97" s="80" t="s">
        <v>78</v>
      </c>
      <c r="L97" s="83"/>
    </row>
    <row r="98" spans="2:12" ht="18" customHeight="1" x14ac:dyDescent="0.15">
      <c r="B98" s="24"/>
      <c r="C98" s="13"/>
      <c r="D98" s="13"/>
      <c r="E98" s="20"/>
      <c r="F98" s="37"/>
      <c r="G98" s="116" t="s">
        <v>50</v>
      </c>
      <c r="H98" s="116"/>
      <c r="I98" s="15"/>
      <c r="J98" s="16"/>
      <c r="K98" s="70" t="s">
        <v>129</v>
      </c>
      <c r="L98" s="86"/>
    </row>
    <row r="99" spans="2:12" ht="18" customHeight="1" x14ac:dyDescent="0.15">
      <c r="B99" s="125" t="s">
        <v>51</v>
      </c>
      <c r="C99" s="126"/>
      <c r="D99" s="126"/>
      <c r="E99" s="7"/>
      <c r="F99" s="7"/>
      <c r="G99" s="7"/>
      <c r="H99" s="7"/>
      <c r="I99" s="7"/>
      <c r="J99" s="7"/>
      <c r="K99" s="7"/>
      <c r="L99" s="96"/>
    </row>
    <row r="100" spans="2:12" ht="14.1" customHeight="1" x14ac:dyDescent="0.15">
      <c r="B100" s="56"/>
      <c r="C100" s="57" t="s">
        <v>52</v>
      </c>
      <c r="D100" s="58"/>
      <c r="E100" s="57"/>
      <c r="F100" s="57"/>
      <c r="G100" s="57"/>
      <c r="H100" s="57"/>
      <c r="I100" s="57"/>
      <c r="J100" s="57"/>
      <c r="K100" s="57"/>
      <c r="L100" s="87"/>
    </row>
    <row r="101" spans="2:12" ht="14.1" customHeight="1" x14ac:dyDescent="0.15">
      <c r="B101" s="56"/>
      <c r="C101" s="57" t="s">
        <v>53</v>
      </c>
      <c r="D101" s="58"/>
      <c r="E101" s="57"/>
      <c r="F101" s="57"/>
      <c r="G101" s="57"/>
      <c r="H101" s="57"/>
      <c r="I101" s="57"/>
      <c r="J101" s="57"/>
      <c r="K101" s="57"/>
      <c r="L101" s="87"/>
    </row>
    <row r="102" spans="2:12" ht="14.1" customHeight="1" x14ac:dyDescent="0.15">
      <c r="B102" s="56"/>
      <c r="C102" s="57" t="s">
        <v>54</v>
      </c>
      <c r="D102" s="58"/>
      <c r="E102" s="57"/>
      <c r="F102" s="57"/>
      <c r="G102" s="57"/>
      <c r="H102" s="57"/>
      <c r="I102" s="57"/>
      <c r="J102" s="57"/>
      <c r="K102" s="57"/>
      <c r="L102" s="87"/>
    </row>
    <row r="103" spans="2:12" ht="14.1" customHeight="1" x14ac:dyDescent="0.15">
      <c r="B103" s="56"/>
      <c r="C103" s="57" t="s">
        <v>99</v>
      </c>
      <c r="D103" s="58"/>
      <c r="E103" s="57"/>
      <c r="F103" s="57"/>
      <c r="G103" s="57"/>
      <c r="H103" s="57"/>
      <c r="I103" s="57"/>
      <c r="J103" s="57"/>
      <c r="K103" s="57"/>
      <c r="L103" s="87"/>
    </row>
    <row r="104" spans="2:12" ht="14.1" customHeight="1" x14ac:dyDescent="0.15">
      <c r="B104" s="56"/>
      <c r="C104" s="57" t="s">
        <v>97</v>
      </c>
      <c r="D104" s="58"/>
      <c r="E104" s="57"/>
      <c r="F104" s="57"/>
      <c r="G104" s="57"/>
      <c r="H104" s="57"/>
      <c r="I104" s="57"/>
      <c r="J104" s="57"/>
      <c r="K104" s="57"/>
      <c r="L104" s="87"/>
    </row>
    <row r="105" spans="2:12" ht="14.1" customHeight="1" x14ac:dyDescent="0.15">
      <c r="B105" s="59"/>
      <c r="C105" s="57" t="s">
        <v>100</v>
      </c>
      <c r="D105" s="57"/>
      <c r="E105" s="57"/>
      <c r="F105" s="57"/>
      <c r="G105" s="57"/>
      <c r="H105" s="57"/>
      <c r="I105" s="57"/>
      <c r="J105" s="57"/>
      <c r="K105" s="57"/>
      <c r="L105" s="87"/>
    </row>
    <row r="106" spans="2:12" ht="14.1" customHeight="1" x14ac:dyDescent="0.15">
      <c r="B106" s="59"/>
      <c r="C106" s="57" t="s">
        <v>101</v>
      </c>
      <c r="D106" s="57"/>
      <c r="E106" s="57"/>
      <c r="F106" s="57"/>
      <c r="G106" s="57"/>
      <c r="H106" s="57"/>
      <c r="I106" s="57"/>
      <c r="J106" s="57"/>
      <c r="K106" s="57"/>
      <c r="L106" s="87"/>
    </row>
    <row r="107" spans="2:12" ht="14.1" customHeight="1" x14ac:dyDescent="0.15">
      <c r="B107" s="59"/>
      <c r="C107" s="57" t="s">
        <v>86</v>
      </c>
      <c r="D107" s="57"/>
      <c r="E107" s="57"/>
      <c r="F107" s="57"/>
      <c r="G107" s="57"/>
      <c r="H107" s="57"/>
      <c r="I107" s="57"/>
      <c r="J107" s="57"/>
      <c r="K107" s="57"/>
      <c r="L107" s="87"/>
    </row>
    <row r="108" spans="2:12" ht="14.1" customHeight="1" x14ac:dyDescent="0.15">
      <c r="B108" s="59"/>
      <c r="C108" s="57" t="s">
        <v>87</v>
      </c>
      <c r="D108" s="57"/>
      <c r="E108" s="57"/>
      <c r="F108" s="57"/>
      <c r="G108" s="57"/>
      <c r="H108" s="57"/>
      <c r="I108" s="57"/>
      <c r="J108" s="57"/>
      <c r="K108" s="57"/>
      <c r="L108" s="87"/>
    </row>
    <row r="109" spans="2:12" ht="14.1" customHeight="1" x14ac:dyDescent="0.15">
      <c r="B109" s="59"/>
      <c r="C109" s="57" t="s">
        <v>94</v>
      </c>
      <c r="D109" s="57"/>
      <c r="E109" s="57"/>
      <c r="F109" s="57"/>
      <c r="G109" s="57"/>
      <c r="H109" s="57"/>
      <c r="I109" s="57"/>
      <c r="J109" s="57"/>
      <c r="K109" s="57"/>
      <c r="L109" s="87"/>
    </row>
    <row r="110" spans="2:12" ht="14.1" customHeight="1" x14ac:dyDescent="0.15">
      <c r="B110" s="59"/>
      <c r="C110" s="57" t="s">
        <v>102</v>
      </c>
      <c r="D110" s="57"/>
      <c r="E110" s="57"/>
      <c r="F110" s="57"/>
      <c r="G110" s="57"/>
      <c r="H110" s="57"/>
      <c r="I110" s="57"/>
      <c r="J110" s="57"/>
      <c r="K110" s="57"/>
      <c r="L110" s="87"/>
    </row>
    <row r="111" spans="2:12" ht="14.1" customHeight="1" x14ac:dyDescent="0.15">
      <c r="B111" s="59"/>
      <c r="C111" s="57" t="s">
        <v>103</v>
      </c>
      <c r="D111" s="57"/>
      <c r="E111" s="57"/>
      <c r="F111" s="57"/>
      <c r="G111" s="57"/>
      <c r="H111" s="57"/>
      <c r="I111" s="57"/>
      <c r="J111" s="57"/>
      <c r="K111" s="57"/>
      <c r="L111" s="87"/>
    </row>
    <row r="112" spans="2:12" ht="14.1" customHeight="1" x14ac:dyDescent="0.15">
      <c r="B112" s="59"/>
      <c r="C112" s="57" t="s">
        <v>104</v>
      </c>
      <c r="D112" s="57"/>
      <c r="E112" s="57"/>
      <c r="F112" s="57"/>
      <c r="G112" s="57"/>
      <c r="H112" s="57"/>
      <c r="I112" s="57"/>
      <c r="J112" s="57"/>
      <c r="K112" s="57"/>
      <c r="L112" s="87"/>
    </row>
    <row r="113" spans="2:14" ht="18" customHeight="1" x14ac:dyDescent="0.15">
      <c r="B113" s="59"/>
      <c r="C113" s="57" t="s">
        <v>88</v>
      </c>
      <c r="D113" s="57"/>
      <c r="E113" s="57"/>
      <c r="F113" s="57"/>
      <c r="G113" s="57"/>
      <c r="H113" s="57"/>
      <c r="I113" s="57"/>
      <c r="J113" s="57"/>
      <c r="K113" s="57"/>
      <c r="L113" s="57"/>
      <c r="M113" s="97"/>
    </row>
    <row r="114" spans="2:14" x14ac:dyDescent="0.15">
      <c r="B114" s="59"/>
      <c r="C114" s="57" t="s">
        <v>95</v>
      </c>
      <c r="D114" s="57"/>
      <c r="E114" s="57"/>
      <c r="F114" s="57"/>
      <c r="G114" s="57"/>
      <c r="H114" s="57"/>
      <c r="I114" s="57"/>
      <c r="J114" s="57"/>
      <c r="K114" s="57"/>
      <c r="L114" s="57"/>
      <c r="M114" s="97"/>
    </row>
    <row r="115" spans="2:14" x14ac:dyDescent="0.15">
      <c r="B115" s="59"/>
      <c r="C115" s="57" t="s">
        <v>96</v>
      </c>
      <c r="D115" s="57"/>
      <c r="E115" s="57"/>
      <c r="F115" s="57"/>
      <c r="G115" s="57"/>
      <c r="H115" s="57"/>
      <c r="I115" s="57"/>
      <c r="J115" s="57"/>
      <c r="K115" s="57"/>
      <c r="L115" s="57"/>
      <c r="M115" s="97"/>
    </row>
    <row r="116" spans="2:14" x14ac:dyDescent="0.15">
      <c r="B116" s="59"/>
      <c r="C116" s="57" t="s">
        <v>105</v>
      </c>
      <c r="D116" s="57"/>
      <c r="E116" s="57"/>
      <c r="F116" s="57"/>
      <c r="G116" s="57"/>
      <c r="H116" s="57"/>
      <c r="I116" s="57"/>
      <c r="J116" s="57"/>
      <c r="K116" s="57"/>
      <c r="L116" s="57"/>
      <c r="M116" s="97"/>
    </row>
    <row r="117" spans="2:14" ht="14.1" customHeight="1" x14ac:dyDescent="0.15">
      <c r="B117" s="59"/>
      <c r="C117" s="57" t="s">
        <v>98</v>
      </c>
      <c r="D117" s="57"/>
      <c r="E117" s="57"/>
      <c r="F117" s="57"/>
      <c r="G117" s="57"/>
      <c r="H117" s="57"/>
      <c r="I117" s="57"/>
      <c r="J117" s="57"/>
      <c r="K117" s="57"/>
      <c r="L117" s="57"/>
      <c r="M117" s="59"/>
      <c r="N117" s="102"/>
    </row>
    <row r="118" spans="2:14" ht="14.1" customHeight="1" x14ac:dyDescent="0.15">
      <c r="B118" s="59"/>
      <c r="C118" s="57" t="s">
        <v>119</v>
      </c>
      <c r="D118" s="57"/>
      <c r="E118" s="57"/>
      <c r="F118" s="57"/>
      <c r="G118" s="57"/>
      <c r="H118" s="57"/>
      <c r="I118" s="57"/>
      <c r="J118" s="57"/>
      <c r="K118" s="57"/>
      <c r="L118" s="57"/>
      <c r="M118" s="59"/>
      <c r="N118" s="57"/>
    </row>
    <row r="119" spans="2:14" x14ac:dyDescent="0.15">
      <c r="B119" s="59"/>
      <c r="C119" s="57" t="s">
        <v>106</v>
      </c>
      <c r="D119" s="57"/>
      <c r="E119" s="57"/>
      <c r="F119" s="57"/>
      <c r="G119" s="57"/>
      <c r="H119" s="57"/>
      <c r="I119" s="57"/>
      <c r="J119" s="57"/>
      <c r="K119" s="57"/>
      <c r="L119" s="57"/>
      <c r="M119" s="97"/>
    </row>
    <row r="120" spans="2:14" x14ac:dyDescent="0.15">
      <c r="B120" s="59"/>
      <c r="C120" s="57" t="s">
        <v>69</v>
      </c>
      <c r="D120" s="57"/>
      <c r="E120" s="57"/>
      <c r="F120" s="57"/>
      <c r="G120" s="57"/>
      <c r="H120" s="57"/>
      <c r="I120" s="57"/>
      <c r="J120" s="57"/>
      <c r="K120" s="57"/>
      <c r="L120" s="57"/>
      <c r="M120" s="97"/>
    </row>
    <row r="121" spans="2:14" x14ac:dyDescent="0.15">
      <c r="B121" s="97"/>
      <c r="C121" s="57" t="s">
        <v>55</v>
      </c>
      <c r="M121" s="97"/>
    </row>
    <row r="122" spans="2:14" x14ac:dyDescent="0.15">
      <c r="B122" s="97"/>
      <c r="C122" s="57" t="s">
        <v>107</v>
      </c>
      <c r="M122" s="97"/>
      <c r="N122" s="98"/>
    </row>
    <row r="123" spans="2:14" x14ac:dyDescent="0.15">
      <c r="B123" s="97"/>
      <c r="C123" s="57" t="s">
        <v>115</v>
      </c>
      <c r="M123" s="97"/>
    </row>
    <row r="124" spans="2:14" ht="14.25" thickBot="1" x14ac:dyDescent="0.2">
      <c r="B124" s="99"/>
      <c r="C124" s="81" t="s">
        <v>108</v>
      </c>
      <c r="D124" s="100"/>
      <c r="E124" s="100"/>
      <c r="F124" s="100"/>
      <c r="G124" s="100"/>
      <c r="H124" s="100"/>
      <c r="I124" s="100"/>
      <c r="J124" s="100"/>
      <c r="K124" s="100"/>
      <c r="L124" s="101"/>
    </row>
  </sheetData>
  <mergeCells count="27">
    <mergeCell ref="D4:G4"/>
    <mergeCell ref="D5:G5"/>
    <mergeCell ref="D6:G6"/>
    <mergeCell ref="D7:F7"/>
    <mergeCell ref="D8:F8"/>
    <mergeCell ref="B80:D80"/>
    <mergeCell ref="G80:H80"/>
    <mergeCell ref="G81:H81"/>
    <mergeCell ref="G82:H82"/>
    <mergeCell ref="D9:F9"/>
    <mergeCell ref="G10:H10"/>
    <mergeCell ref="C70:D70"/>
    <mergeCell ref="D77:G77"/>
    <mergeCell ref="D78:G78"/>
    <mergeCell ref="B79:I79"/>
    <mergeCell ref="B99:D99"/>
    <mergeCell ref="G87:H87"/>
    <mergeCell ref="G88:H88"/>
    <mergeCell ref="B89:D89"/>
    <mergeCell ref="G89:H89"/>
    <mergeCell ref="G91:H91"/>
    <mergeCell ref="G94:H94"/>
    <mergeCell ref="G83:H83"/>
    <mergeCell ref="G84:H84"/>
    <mergeCell ref="G85:H85"/>
    <mergeCell ref="G98:H98"/>
    <mergeCell ref="G86:H86"/>
  </mergeCells>
  <phoneticPr fontId="23"/>
  <conditionalFormatting sqref="M11:M72">
    <cfRule type="expression" dxfId="15"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手賀4.4</vt:lpstr>
      <vt:lpstr>手賀4.18</vt:lpstr>
      <vt:lpstr>手賀5.12</vt:lpstr>
      <vt:lpstr>手賀5.26</vt:lpstr>
      <vt:lpstr>手賀6.15</vt:lpstr>
      <vt:lpstr>手賀6.26</vt:lpstr>
      <vt:lpstr>手賀7.11</vt:lpstr>
      <vt:lpstr>手賀7.25</vt:lpstr>
      <vt:lpstr>手賀8.9</vt:lpstr>
      <vt:lpstr>手賀8.25</vt:lpstr>
      <vt:lpstr>手賀9.15</vt:lpstr>
      <vt:lpstr>手賀9.26</vt:lpstr>
      <vt:lpstr>手賀10.11</vt:lpstr>
      <vt:lpstr>手賀10.26</vt:lpstr>
      <vt:lpstr>手賀11.15</vt:lpstr>
      <vt:lpstr>手賀11.21</vt:lpstr>
      <vt:lpstr>手賀12.5</vt:lpstr>
      <vt:lpstr>手賀12.21</vt:lpstr>
      <vt:lpstr>手賀1.9</vt:lpstr>
      <vt:lpstr>手賀1.23</vt:lpstr>
      <vt:lpstr>手賀2.8</vt:lpstr>
      <vt:lpstr>手賀2.19</vt:lpstr>
      <vt:lpstr>手賀3.4</vt:lpstr>
      <vt:lpstr>手賀3.11</vt:lpstr>
      <vt:lpstr>手賀1.23!Print_Area</vt:lpstr>
      <vt:lpstr>手賀1.9!Print_Area</vt:lpstr>
      <vt:lpstr>手賀10.11!Print_Area</vt:lpstr>
      <vt:lpstr>手賀10.26!Print_Area</vt:lpstr>
      <vt:lpstr>手賀11.15!Print_Area</vt:lpstr>
      <vt:lpstr>手賀11.21!Print_Area</vt:lpstr>
      <vt:lpstr>手賀12.21!Print_Area</vt:lpstr>
      <vt:lpstr>手賀12.5!Print_Area</vt:lpstr>
      <vt:lpstr>手賀2.19!Print_Area</vt:lpstr>
      <vt:lpstr>手賀2.8!Print_Area</vt:lpstr>
      <vt:lpstr>手賀3.11!Print_Area</vt:lpstr>
      <vt:lpstr>手賀3.4!Print_Area</vt:lpstr>
      <vt:lpstr>手賀4.18!Print_Area</vt:lpstr>
      <vt:lpstr>手賀4.4!Print_Area</vt:lpstr>
      <vt:lpstr>手賀5.12!Print_Area</vt:lpstr>
      <vt:lpstr>手賀5.26!Print_Area</vt:lpstr>
      <vt:lpstr>手賀6.15!Print_Area</vt:lpstr>
      <vt:lpstr>手賀6.26!Print_Area</vt:lpstr>
      <vt:lpstr>手賀7.11!Print_Area</vt:lpstr>
      <vt:lpstr>手賀7.25!Print_Area</vt:lpstr>
      <vt:lpstr>手賀8.25!Print_Area</vt:lpstr>
      <vt:lpstr>手賀8.9!Print_Area</vt:lpstr>
      <vt:lpstr>手賀9.15!Print_Area</vt:lpstr>
      <vt:lpstr>手賀9.26!Print_Area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2023-03-14T00:52:56Z</dcterms:created>
  <dcterms:modified xsi:type="dcterms:W3CDTF">2025-04-22T04:38:09Z</dcterms:modified>
</cp:coreProperties>
</file>