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Objects="placeholders" codeName="ThisWorkbook"/>
  <mc:AlternateContent xmlns:mc="http://schemas.openxmlformats.org/markup-compatibility/2006">
    <mc:Choice Requires="x15">
      <x15ac:absPath xmlns:x15ac="http://schemas.microsoft.com/office/spreadsheetml/2010/11/ac" url="\\Dstfs01\14030_水質保全課$\01_所属全体フォルダ\04 監視\101 公共用水域\R04\06_R3報告書(3月)\第1章 公共用水域の水質調査関連\資料編\HP用\"/>
    </mc:Choice>
  </mc:AlternateContent>
  <xr:revisionPtr revIDLastSave="0" documentId="13_ncr:1_{87653293-C0D6-47D2-8951-3F1169E8B889}" xr6:coauthVersionLast="47" xr6:coauthVersionMax="47" xr10:uidLastSave="{00000000-0000-0000-0000-000000000000}"/>
  <bookViews>
    <workbookView xWindow="-28920" yWindow="-120" windowWidth="29040" windowHeight="15720" tabRatio="860" firstSheet="5" activeTab="18" xr2:uid="{00000000-000D-0000-FFFF-FFFF00000000}"/>
  </bookViews>
  <sheets>
    <sheet name="手賀4.6" sheetId="392" r:id="rId1"/>
    <sheet name="手賀4.21" sheetId="393" r:id="rId2"/>
    <sheet name="手賀5.7" sheetId="394" r:id="rId3"/>
    <sheet name="手賀5.20" sheetId="395" r:id="rId4"/>
    <sheet name="手賀6.3" sheetId="396" r:id="rId5"/>
    <sheet name="手賀6.23" sheetId="397" r:id="rId6"/>
    <sheet name="手賀7.6" sheetId="398" r:id="rId7"/>
    <sheet name="手賀7.20" sheetId="399" r:id="rId8"/>
    <sheet name="手賀8.4" sheetId="400" r:id="rId9"/>
    <sheet name="手賀8.19" sheetId="401" r:id="rId10"/>
    <sheet name="手賀9.16" sheetId="413" r:id="rId11"/>
    <sheet name="手賀9.27" sheetId="414" r:id="rId12"/>
    <sheet name="手賀10.15" sheetId="404" r:id="rId13"/>
    <sheet name="手賀10.25" sheetId="415" r:id="rId14"/>
    <sheet name="手賀11.2" sheetId="406" r:id="rId15"/>
    <sheet name="手賀11.16" sheetId="416" r:id="rId16"/>
    <sheet name="手賀12.16" sheetId="408" r:id="rId17"/>
    <sheet name="手賀12.23" sheetId="410" r:id="rId18"/>
    <sheet name="手賀1.17" sheetId="411" r:id="rId19"/>
    <sheet name="手賀1.25" sheetId="412" r:id="rId20"/>
    <sheet name="手賀2.9" sheetId="417" r:id="rId21"/>
    <sheet name="手賀2.22" sheetId="418" r:id="rId22"/>
    <sheet name="手賀3.2" sheetId="419" r:id="rId23"/>
    <sheet name="手賀3.8" sheetId="420" r:id="rId24"/>
  </sheets>
  <definedNames>
    <definedName name="_xlnm.Print_Area" localSheetId="18">'手賀1.17'!$A$1:$M$94</definedName>
    <definedName name="_xlnm.Print_Area" localSheetId="19">'手賀1.25'!$A$1:$M$102</definedName>
    <definedName name="_xlnm.Print_Area" localSheetId="12">'手賀10.15'!$A$1:$M$112</definedName>
    <definedName name="_xlnm.Print_Area" localSheetId="13">'手賀10.25'!$A$1:$M$90</definedName>
    <definedName name="_xlnm.Print_Area" localSheetId="15">'手賀11.16'!$A$1:$M$93</definedName>
    <definedName name="_xlnm.Print_Area" localSheetId="14">'手賀11.2'!$A$1:$M$88</definedName>
    <definedName name="_xlnm.Print_Area" localSheetId="16">'手賀12.16'!$A$1:$M$83</definedName>
    <definedName name="_xlnm.Print_Area" localSheetId="17">'手賀12.23'!$A$1:$M$84</definedName>
    <definedName name="_xlnm.Print_Area" localSheetId="21">'手賀2.22'!$A$1:$M$100</definedName>
    <definedName name="_xlnm.Print_Area" localSheetId="20">'手賀2.9'!$A$1:$M$92</definedName>
    <definedName name="_xlnm.Print_Area" localSheetId="22">'手賀3.2'!$A$1:$M$104</definedName>
    <definedName name="_xlnm.Print_Area" localSheetId="23">'手賀3.8'!$A$1:$M$106</definedName>
    <definedName name="_xlnm.Print_Area" localSheetId="1">'手賀4.21'!$A$1:$M$109</definedName>
    <definedName name="_xlnm.Print_Area" localSheetId="0">'手賀4.6'!$A$1:$N$103</definedName>
    <definedName name="_xlnm.Print_Area" localSheetId="3">'手賀5.20'!$A$1:$M$105</definedName>
    <definedName name="_xlnm.Print_Area" localSheetId="2">'手賀5.7'!$A$1:$M$103</definedName>
    <definedName name="_xlnm.Print_Area" localSheetId="5">'手賀6.23'!$A$1:$M$121</definedName>
    <definedName name="_xlnm.Print_Area" localSheetId="4">'手賀6.3'!$A$1:$M$108</definedName>
    <definedName name="_xlnm.Print_Area" localSheetId="7">'手賀7.20'!$A$1:$M$113</definedName>
    <definedName name="_xlnm.Print_Area" localSheetId="6">'手賀7.6'!$A$1:$M$114</definedName>
    <definedName name="_xlnm.Print_Area" localSheetId="9">'手賀8.19'!$A$1:$M$123</definedName>
    <definedName name="_xlnm.Print_Area" localSheetId="8">'手賀8.4'!$A$1:$M$129</definedName>
    <definedName name="_xlnm.Print_Area" localSheetId="10">'手賀9.16'!$A$1:$M$114</definedName>
    <definedName name="_xlnm.Print_Area" localSheetId="11">'手賀9.27'!$A$1:$M$111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420" l="1"/>
  <c r="K70" i="420"/>
  <c r="S69" i="420"/>
  <c r="R69" i="420"/>
  <c r="L69" i="420"/>
  <c r="K69" i="420"/>
  <c r="L68" i="420"/>
  <c r="K68" i="420"/>
  <c r="L67" i="420"/>
  <c r="K67" i="420"/>
  <c r="L66" i="420"/>
  <c r="K66" i="420"/>
  <c r="L65" i="420"/>
  <c r="K65" i="420"/>
  <c r="L64" i="420"/>
  <c r="K64" i="420"/>
  <c r="L63" i="420"/>
  <c r="K63" i="420"/>
  <c r="K60" i="420"/>
  <c r="L60" i="420" s="1"/>
  <c r="S56" i="420"/>
  <c r="R56" i="420"/>
  <c r="S16" i="420"/>
  <c r="S15" i="420"/>
  <c r="R15" i="420"/>
  <c r="Q15" i="420"/>
  <c r="P15" i="420"/>
  <c r="O15" i="420"/>
  <c r="S14" i="420"/>
  <c r="R14" i="420"/>
  <c r="Q14" i="420"/>
  <c r="P14" i="420"/>
  <c r="O14" i="420"/>
  <c r="S13" i="420"/>
  <c r="R13" i="420"/>
  <c r="Q13" i="420"/>
  <c r="P13" i="420"/>
  <c r="O13" i="420"/>
  <c r="S12" i="420"/>
  <c r="R12" i="420"/>
  <c r="Q12" i="420"/>
  <c r="P12" i="420"/>
  <c r="O12" i="420"/>
  <c r="B12" i="420"/>
  <c r="B13" i="420" s="1"/>
  <c r="B14" i="420" s="1"/>
  <c r="B15" i="420" s="1"/>
  <c r="B16" i="420" s="1"/>
  <c r="B17" i="420" s="1"/>
  <c r="B18" i="420" s="1"/>
  <c r="B19" i="420" s="1"/>
  <c r="B20" i="420" s="1"/>
  <c r="B21" i="420" s="1"/>
  <c r="B22" i="420" s="1"/>
  <c r="B23" i="420" s="1"/>
  <c r="B24" i="420" s="1"/>
  <c r="B25" i="420" s="1"/>
  <c r="B26" i="420" s="1"/>
  <c r="B27" i="420" s="1"/>
  <c r="B28" i="420" s="1"/>
  <c r="B29" i="420" s="1"/>
  <c r="B30" i="420" s="1"/>
  <c r="B31" i="420" s="1"/>
  <c r="B32" i="420" s="1"/>
  <c r="B33" i="420" s="1"/>
  <c r="B34" i="420" s="1"/>
  <c r="B35" i="420" s="1"/>
  <c r="B36" i="420" s="1"/>
  <c r="B37" i="420" s="1"/>
  <c r="B38" i="420" s="1"/>
  <c r="B39" i="420" s="1"/>
  <c r="B40" i="420" s="1"/>
  <c r="B41" i="420" s="1"/>
  <c r="B42" i="420" s="1"/>
  <c r="B43" i="420" s="1"/>
  <c r="B44" i="420" s="1"/>
  <c r="B45" i="420" s="1"/>
  <c r="B46" i="420" s="1"/>
  <c r="B47" i="420" s="1"/>
  <c r="B48" i="420" s="1"/>
  <c r="B49" i="420" s="1"/>
  <c r="B50" i="420" s="1"/>
  <c r="B51" i="420" s="1"/>
  <c r="B52" i="420" s="1"/>
  <c r="B53" i="420" s="1"/>
  <c r="B54" i="420" s="1"/>
  <c r="S11" i="420"/>
  <c r="R11" i="420"/>
  <c r="Q11" i="420"/>
  <c r="P11" i="420"/>
  <c r="O11" i="420"/>
  <c r="L5" i="420"/>
  <c r="S70" i="420" l="1"/>
  <c r="R70" i="420"/>
  <c r="K62" i="420"/>
  <c r="K61" i="420" s="1"/>
  <c r="L62" i="420"/>
  <c r="L61" i="420" s="1"/>
  <c r="R57" i="420"/>
  <c r="S57" i="420"/>
  <c r="L68" i="419"/>
  <c r="K68" i="419"/>
  <c r="S67" i="419"/>
  <c r="R67" i="419"/>
  <c r="L67" i="419"/>
  <c r="K67" i="419"/>
  <c r="L66" i="419"/>
  <c r="K66" i="419"/>
  <c r="L65" i="419"/>
  <c r="K65" i="419"/>
  <c r="L64" i="419"/>
  <c r="K64" i="419"/>
  <c r="L63" i="419"/>
  <c r="K63" i="419"/>
  <c r="L62" i="419"/>
  <c r="K62" i="419"/>
  <c r="L61" i="419"/>
  <c r="K61" i="419"/>
  <c r="K58" i="419"/>
  <c r="L58" i="419" s="1"/>
  <c r="S54" i="419"/>
  <c r="R54" i="419"/>
  <c r="S14" i="419"/>
  <c r="S13" i="419"/>
  <c r="R13" i="419"/>
  <c r="R68" i="419" s="1"/>
  <c r="Q13" i="419"/>
  <c r="P13" i="419"/>
  <c r="O13" i="419"/>
  <c r="S12" i="419"/>
  <c r="R12" i="419"/>
  <c r="Q12" i="419"/>
  <c r="P12" i="419"/>
  <c r="O12" i="419"/>
  <c r="B12" i="419"/>
  <c r="B13" i="419" s="1"/>
  <c r="B14" i="419" s="1"/>
  <c r="B15" i="419" s="1"/>
  <c r="B16" i="419" s="1"/>
  <c r="B17" i="419" s="1"/>
  <c r="B18" i="419" s="1"/>
  <c r="B19" i="419" s="1"/>
  <c r="B20" i="419" s="1"/>
  <c r="B21" i="419" s="1"/>
  <c r="B22" i="419" s="1"/>
  <c r="B23" i="419" s="1"/>
  <c r="B24" i="419" s="1"/>
  <c r="B25" i="419" s="1"/>
  <c r="B26" i="419" s="1"/>
  <c r="B27" i="419" s="1"/>
  <c r="B28" i="419" s="1"/>
  <c r="B29" i="419" s="1"/>
  <c r="B30" i="419" s="1"/>
  <c r="B31" i="419" s="1"/>
  <c r="B32" i="419" s="1"/>
  <c r="B33" i="419" s="1"/>
  <c r="B34" i="419" s="1"/>
  <c r="B35" i="419" s="1"/>
  <c r="B36" i="419" s="1"/>
  <c r="B37" i="419" s="1"/>
  <c r="B38" i="419" s="1"/>
  <c r="B39" i="419" s="1"/>
  <c r="B40" i="419" s="1"/>
  <c r="B41" i="419" s="1"/>
  <c r="B42" i="419" s="1"/>
  <c r="B43" i="419" s="1"/>
  <c r="B44" i="419" s="1"/>
  <c r="B45" i="419" s="1"/>
  <c r="B46" i="419" s="1"/>
  <c r="B47" i="419" s="1"/>
  <c r="B48" i="419" s="1"/>
  <c r="B49" i="419" s="1"/>
  <c r="B50" i="419" s="1"/>
  <c r="B51" i="419" s="1"/>
  <c r="B52" i="419" s="1"/>
  <c r="S11" i="419"/>
  <c r="R11" i="419"/>
  <c r="Q11" i="419"/>
  <c r="P11" i="419"/>
  <c r="O11" i="419"/>
  <c r="L5" i="419"/>
  <c r="S55" i="419" l="1"/>
  <c r="S68" i="419"/>
  <c r="R55" i="419"/>
  <c r="K60" i="419"/>
  <c r="K59" i="419" s="1"/>
  <c r="L60" i="419"/>
  <c r="L59" i="419" s="1"/>
  <c r="U47" i="418"/>
  <c r="V47" i="418"/>
  <c r="U48" i="418"/>
  <c r="V48" i="418"/>
  <c r="U14" i="418"/>
  <c r="U58" i="418" s="1"/>
  <c r="V14" i="418"/>
  <c r="V58" i="418" s="1"/>
  <c r="U15" i="418"/>
  <c r="V15" i="418"/>
  <c r="U16" i="418"/>
  <c r="V16" i="418"/>
  <c r="U17" i="418"/>
  <c r="V17" i="418"/>
  <c r="U18" i="418"/>
  <c r="V18" i="418"/>
  <c r="U19" i="418"/>
  <c r="V19" i="418"/>
  <c r="U20" i="418"/>
  <c r="V20" i="418"/>
  <c r="U21" i="418"/>
  <c r="V21" i="418"/>
  <c r="U22" i="418"/>
  <c r="V22" i="418"/>
  <c r="U23" i="418"/>
  <c r="V23" i="418"/>
  <c r="U24" i="418"/>
  <c r="V24" i="418"/>
  <c r="U25" i="418"/>
  <c r="V25" i="418"/>
  <c r="U26" i="418"/>
  <c r="V26" i="418"/>
  <c r="U27" i="418"/>
  <c r="V27" i="418"/>
  <c r="U28" i="418"/>
  <c r="V28" i="418"/>
  <c r="U29" i="418"/>
  <c r="U61" i="418" s="1"/>
  <c r="V29" i="418"/>
  <c r="U30" i="418"/>
  <c r="V30" i="418"/>
  <c r="U31" i="418"/>
  <c r="V31" i="418"/>
  <c r="U32" i="418"/>
  <c r="V32" i="418"/>
  <c r="U33" i="418"/>
  <c r="V33" i="418"/>
  <c r="U34" i="418"/>
  <c r="V34" i="418"/>
  <c r="U35" i="418"/>
  <c r="V35" i="418"/>
  <c r="U36" i="418"/>
  <c r="V36" i="418"/>
  <c r="U37" i="418"/>
  <c r="V37" i="418"/>
  <c r="U38" i="418"/>
  <c r="V38" i="418"/>
  <c r="U39" i="418"/>
  <c r="V39" i="418"/>
  <c r="U40" i="418"/>
  <c r="V40" i="418"/>
  <c r="U41" i="418"/>
  <c r="V41" i="418"/>
  <c r="U42" i="418"/>
  <c r="V42" i="418"/>
  <c r="U43" i="418"/>
  <c r="V43" i="418"/>
  <c r="U44" i="418"/>
  <c r="V44" i="418"/>
  <c r="V64" i="418" s="1"/>
  <c r="U45" i="418"/>
  <c r="V45" i="418"/>
  <c r="U46" i="418"/>
  <c r="V46" i="418"/>
  <c r="V13" i="418"/>
  <c r="V57" i="418" s="1"/>
  <c r="U13" i="418"/>
  <c r="U57" i="418" s="1"/>
  <c r="V59" i="418" l="1"/>
  <c r="V63" i="418"/>
  <c r="U63" i="418"/>
  <c r="V61" i="418"/>
  <c r="U60" i="418"/>
  <c r="U62" i="418"/>
  <c r="U59" i="418"/>
  <c r="U64" i="418"/>
  <c r="V62" i="418"/>
  <c r="V60" i="418"/>
  <c r="L64" i="418"/>
  <c r="K64" i="418"/>
  <c r="S63" i="418"/>
  <c r="R63" i="418"/>
  <c r="L63" i="418"/>
  <c r="K63" i="418"/>
  <c r="L62" i="418"/>
  <c r="K62" i="418"/>
  <c r="L61" i="418"/>
  <c r="K61" i="418"/>
  <c r="L60" i="418"/>
  <c r="K60" i="418"/>
  <c r="L59" i="418"/>
  <c r="K59" i="418"/>
  <c r="L58" i="418"/>
  <c r="K58" i="418"/>
  <c r="L57" i="418"/>
  <c r="K57" i="418"/>
  <c r="K54" i="418"/>
  <c r="L54" i="418" s="1"/>
  <c r="S50" i="418"/>
  <c r="R50" i="418"/>
  <c r="S33" i="418"/>
  <c r="R33" i="418"/>
  <c r="S13" i="418"/>
  <c r="S12" i="418"/>
  <c r="V12" i="418" s="1"/>
  <c r="R12" i="418"/>
  <c r="U12" i="418" s="1"/>
  <c r="Q12" i="418"/>
  <c r="P12" i="418"/>
  <c r="O12" i="418"/>
  <c r="B12" i="418"/>
  <c r="B13" i="418" s="1"/>
  <c r="B14" i="418" s="1"/>
  <c r="B15" i="418" s="1"/>
  <c r="B16" i="418" s="1"/>
  <c r="B17" i="418" s="1"/>
  <c r="B18" i="418" s="1"/>
  <c r="B19" i="418" s="1"/>
  <c r="B20" i="418" s="1"/>
  <c r="B21" i="418" s="1"/>
  <c r="B22" i="418" s="1"/>
  <c r="B23" i="418" s="1"/>
  <c r="B24" i="418" s="1"/>
  <c r="B25" i="418" s="1"/>
  <c r="B26" i="418" s="1"/>
  <c r="B27" i="418" s="1"/>
  <c r="B28" i="418" s="1"/>
  <c r="B29" i="418" s="1"/>
  <c r="B30" i="418" s="1"/>
  <c r="B31" i="418" s="1"/>
  <c r="B32" i="418" s="1"/>
  <c r="B33" i="418" s="1"/>
  <c r="B34" i="418" s="1"/>
  <c r="B35" i="418" s="1"/>
  <c r="B36" i="418" s="1"/>
  <c r="B37" i="418" s="1"/>
  <c r="B38" i="418" s="1"/>
  <c r="B39" i="418" s="1"/>
  <c r="B40" i="418" s="1"/>
  <c r="B41" i="418" s="1"/>
  <c r="B42" i="418" s="1"/>
  <c r="B43" i="418" s="1"/>
  <c r="B44" i="418" s="1"/>
  <c r="B45" i="418" s="1"/>
  <c r="B46" i="418" s="1"/>
  <c r="B47" i="418" s="1"/>
  <c r="B48" i="418" s="1"/>
  <c r="S11" i="418"/>
  <c r="R11" i="418"/>
  <c r="Q11" i="418"/>
  <c r="P11" i="418"/>
  <c r="O11" i="418"/>
  <c r="L5" i="418"/>
  <c r="K56" i="418" l="1"/>
  <c r="R64" i="418"/>
  <c r="U11" i="418"/>
  <c r="U56" i="418" s="1"/>
  <c r="U55" i="418" s="1"/>
  <c r="S64" i="418"/>
  <c r="V11" i="418"/>
  <c r="V56" i="418" s="1"/>
  <c r="V55" i="418" s="1"/>
  <c r="K55" i="418"/>
  <c r="L56" i="418"/>
  <c r="L55" i="418" s="1"/>
  <c r="R51" i="418"/>
  <c r="S51" i="418"/>
  <c r="L56" i="417"/>
  <c r="K56" i="417"/>
  <c r="S55" i="417"/>
  <c r="R55" i="417"/>
  <c r="L55" i="417"/>
  <c r="K55" i="417"/>
  <c r="L54" i="417"/>
  <c r="K54" i="417"/>
  <c r="L53" i="417"/>
  <c r="K53" i="417"/>
  <c r="L52" i="417"/>
  <c r="K52" i="417"/>
  <c r="L51" i="417"/>
  <c r="K51" i="417"/>
  <c r="L50" i="417"/>
  <c r="K50" i="417"/>
  <c r="L49" i="417"/>
  <c r="K49" i="417"/>
  <c r="S12" i="417"/>
  <c r="B12" i="417"/>
  <c r="B13" i="417" s="1"/>
  <c r="B14" i="417" s="1"/>
  <c r="B15" i="417" s="1"/>
  <c r="B16" i="417" s="1"/>
  <c r="B17" i="417" s="1"/>
  <c r="B18" i="417" s="1"/>
  <c r="B19" i="417" s="1"/>
  <c r="B20" i="417" s="1"/>
  <c r="B21" i="417" s="1"/>
  <c r="B22" i="417" s="1"/>
  <c r="B23" i="417" s="1"/>
  <c r="B24" i="417" s="1"/>
  <c r="B25" i="417" s="1"/>
  <c r="B26" i="417" s="1"/>
  <c r="B27" i="417" s="1"/>
  <c r="B28" i="417" s="1"/>
  <c r="B29" i="417" s="1"/>
  <c r="B30" i="417" s="1"/>
  <c r="B31" i="417" s="1"/>
  <c r="B32" i="417" s="1"/>
  <c r="B33" i="417" s="1"/>
  <c r="B34" i="417" s="1"/>
  <c r="B35" i="417" s="1"/>
  <c r="B36" i="417" s="1"/>
  <c r="B37" i="417" s="1"/>
  <c r="B38" i="417" s="1"/>
  <c r="B39" i="417" s="1"/>
  <c r="B40" i="417" s="1"/>
  <c r="B41" i="417" s="1"/>
  <c r="B42" i="417" s="1"/>
  <c r="B43" i="417" s="1"/>
  <c r="B44" i="417" s="1"/>
  <c r="B45" i="417" s="1"/>
  <c r="B46" i="417" s="1"/>
  <c r="S11" i="417"/>
  <c r="L48" i="417" s="1"/>
  <c r="R11" i="417"/>
  <c r="R56" i="417" s="1"/>
  <c r="Q11" i="417"/>
  <c r="P11" i="417"/>
  <c r="O11" i="417"/>
  <c r="L5" i="417"/>
  <c r="L47" i="417" l="1"/>
  <c r="S56" i="417"/>
  <c r="K48" i="417"/>
  <c r="K47" i="417" s="1"/>
  <c r="L57" i="416" l="1"/>
  <c r="K57" i="416"/>
  <c r="S56" i="416"/>
  <c r="R56" i="416"/>
  <c r="L56" i="416"/>
  <c r="K56" i="416"/>
  <c r="L55" i="416"/>
  <c r="K55" i="416"/>
  <c r="L54" i="416"/>
  <c r="K54" i="416"/>
  <c r="L53" i="416"/>
  <c r="K53" i="416"/>
  <c r="L52" i="416"/>
  <c r="K52" i="416"/>
  <c r="L51" i="416"/>
  <c r="K51" i="416"/>
  <c r="L50" i="416"/>
  <c r="K50" i="416"/>
  <c r="S44" i="416"/>
  <c r="R44" i="416"/>
  <c r="S28" i="416"/>
  <c r="R28" i="416"/>
  <c r="S15" i="416"/>
  <c r="S14" i="416"/>
  <c r="R14" i="416"/>
  <c r="Q14" i="416"/>
  <c r="P14" i="416"/>
  <c r="O14" i="416"/>
  <c r="S13" i="416"/>
  <c r="R13" i="416"/>
  <c r="Q13" i="416"/>
  <c r="P13" i="416"/>
  <c r="O13" i="416"/>
  <c r="S12" i="416"/>
  <c r="R12" i="416"/>
  <c r="Q12" i="416"/>
  <c r="P12" i="416"/>
  <c r="O12" i="416"/>
  <c r="B12" i="416"/>
  <c r="B13" i="416" s="1"/>
  <c r="B14" i="416" s="1"/>
  <c r="B15" i="416" s="1"/>
  <c r="B16" i="416" s="1"/>
  <c r="B17" i="416" s="1"/>
  <c r="B18" i="416" s="1"/>
  <c r="B19" i="416" s="1"/>
  <c r="B20" i="416" s="1"/>
  <c r="B21" i="416" s="1"/>
  <c r="B22" i="416" s="1"/>
  <c r="B23" i="416" s="1"/>
  <c r="B24" i="416" s="1"/>
  <c r="B25" i="416" s="1"/>
  <c r="B26" i="416" s="1"/>
  <c r="B27" i="416" s="1"/>
  <c r="B28" i="416" s="1"/>
  <c r="B29" i="416" s="1"/>
  <c r="B30" i="416" s="1"/>
  <c r="B31" i="416" s="1"/>
  <c r="B32" i="416" s="1"/>
  <c r="B33" i="416" s="1"/>
  <c r="B34" i="416" s="1"/>
  <c r="B35" i="416" s="1"/>
  <c r="B36" i="416" s="1"/>
  <c r="B37" i="416" s="1"/>
  <c r="B38" i="416" s="1"/>
  <c r="B39" i="416" s="1"/>
  <c r="B40" i="416" s="1"/>
  <c r="B41" i="416" s="1"/>
  <c r="B42" i="416" s="1"/>
  <c r="B43" i="416" s="1"/>
  <c r="B44" i="416" s="1"/>
  <c r="B45" i="416" s="1"/>
  <c r="B46" i="416" s="1"/>
  <c r="B47" i="416" s="1"/>
  <c r="S11" i="416"/>
  <c r="R11" i="416"/>
  <c r="Q11" i="416"/>
  <c r="P11" i="416"/>
  <c r="O11" i="416"/>
  <c r="L5" i="416"/>
  <c r="L54" i="415"/>
  <c r="K54" i="415"/>
  <c r="S53" i="415"/>
  <c r="R53" i="415"/>
  <c r="L53" i="415"/>
  <c r="K53" i="415"/>
  <c r="L52" i="415"/>
  <c r="K52" i="415"/>
  <c r="L51" i="415"/>
  <c r="K51" i="415"/>
  <c r="L50" i="415"/>
  <c r="K50" i="415"/>
  <c r="L48" i="415"/>
  <c r="K48" i="415"/>
  <c r="L47" i="415"/>
  <c r="K47" i="415"/>
  <c r="S41" i="415"/>
  <c r="R41" i="415"/>
  <c r="S15" i="415"/>
  <c r="S14" i="415"/>
  <c r="R14" i="415"/>
  <c r="Q14" i="415"/>
  <c r="P14" i="415"/>
  <c r="O14" i="415"/>
  <c r="S13" i="415"/>
  <c r="R13" i="415"/>
  <c r="Q13" i="415"/>
  <c r="P13" i="415"/>
  <c r="O13" i="415"/>
  <c r="S12" i="415"/>
  <c r="R12" i="415"/>
  <c r="B12" i="415"/>
  <c r="B13" i="415" s="1"/>
  <c r="B14" i="415" s="1"/>
  <c r="B15" i="415" s="1"/>
  <c r="B16" i="415" s="1"/>
  <c r="B17" i="415" s="1"/>
  <c r="B18" i="415" s="1"/>
  <c r="B19" i="415" s="1"/>
  <c r="B20" i="415" s="1"/>
  <c r="B21" i="415" s="1"/>
  <c r="B22" i="415" s="1"/>
  <c r="B23" i="415" s="1"/>
  <c r="B24" i="415" s="1"/>
  <c r="B25" i="415" s="1"/>
  <c r="B26" i="415" s="1"/>
  <c r="B27" i="415" s="1"/>
  <c r="B28" i="415" s="1"/>
  <c r="B29" i="415" s="1"/>
  <c r="B30" i="415" s="1"/>
  <c r="B31" i="415" s="1"/>
  <c r="B32" i="415" s="1"/>
  <c r="B33" i="415" s="1"/>
  <c r="B34" i="415" s="1"/>
  <c r="B35" i="415" s="1"/>
  <c r="B36" i="415" s="1"/>
  <c r="B37" i="415" s="1"/>
  <c r="B38" i="415" s="1"/>
  <c r="B39" i="415" s="1"/>
  <c r="B40" i="415" s="1"/>
  <c r="B41" i="415" s="1"/>
  <c r="B42" i="415" s="1"/>
  <c r="B43" i="415" s="1"/>
  <c r="B44" i="415" s="1"/>
  <c r="S11" i="415"/>
  <c r="R11" i="415"/>
  <c r="Q11" i="415"/>
  <c r="P11" i="415"/>
  <c r="O11" i="415"/>
  <c r="L5" i="415"/>
  <c r="L75" i="414"/>
  <c r="K75" i="414"/>
  <c r="S74" i="414"/>
  <c r="R74" i="414"/>
  <c r="L74" i="414"/>
  <c r="K74" i="414"/>
  <c r="L73" i="414"/>
  <c r="K73" i="414"/>
  <c r="L72" i="414"/>
  <c r="K72" i="414"/>
  <c r="L71" i="414"/>
  <c r="K71" i="414"/>
  <c r="L69" i="414"/>
  <c r="K69" i="414"/>
  <c r="L68" i="414"/>
  <c r="K68" i="414"/>
  <c r="K65" i="414"/>
  <c r="L65" i="414" s="1"/>
  <c r="S61" i="414"/>
  <c r="R61" i="414"/>
  <c r="S56" i="414"/>
  <c r="R56" i="414"/>
  <c r="S17" i="414"/>
  <c r="S16" i="414"/>
  <c r="R16" i="414"/>
  <c r="Q16" i="414"/>
  <c r="P16" i="414"/>
  <c r="O16" i="414"/>
  <c r="S15" i="414"/>
  <c r="R15" i="414"/>
  <c r="Q15" i="414"/>
  <c r="P15" i="414"/>
  <c r="O15" i="414"/>
  <c r="S14" i="414"/>
  <c r="R14" i="414"/>
  <c r="Q14" i="414"/>
  <c r="P14" i="414"/>
  <c r="O14" i="414"/>
  <c r="S13" i="414"/>
  <c r="R13" i="414"/>
  <c r="S12" i="414"/>
  <c r="R12" i="414"/>
  <c r="Q12" i="414"/>
  <c r="P12" i="414"/>
  <c r="O12" i="414"/>
  <c r="B12" i="414"/>
  <c r="B13" i="414" s="1"/>
  <c r="B14" i="414" s="1"/>
  <c r="B15" i="414" s="1"/>
  <c r="B16" i="414" s="1"/>
  <c r="B17" i="414" s="1"/>
  <c r="B18" i="414" s="1"/>
  <c r="B19" i="414" s="1"/>
  <c r="B20" i="414" s="1"/>
  <c r="B21" i="414" s="1"/>
  <c r="B22" i="414" s="1"/>
  <c r="B23" i="414" s="1"/>
  <c r="B24" i="414" s="1"/>
  <c r="B25" i="414" s="1"/>
  <c r="B26" i="414" s="1"/>
  <c r="B27" i="414" s="1"/>
  <c r="B28" i="414" s="1"/>
  <c r="B29" i="414" s="1"/>
  <c r="B30" i="414" s="1"/>
  <c r="B31" i="414" s="1"/>
  <c r="B32" i="414" s="1"/>
  <c r="B33" i="414" s="1"/>
  <c r="B34" i="414" s="1"/>
  <c r="B35" i="414" s="1"/>
  <c r="B36" i="414" s="1"/>
  <c r="B37" i="414" s="1"/>
  <c r="B38" i="414" s="1"/>
  <c r="B39" i="414" s="1"/>
  <c r="B40" i="414" s="1"/>
  <c r="B41" i="414" s="1"/>
  <c r="B42" i="414" s="1"/>
  <c r="B43" i="414" s="1"/>
  <c r="B44" i="414" s="1"/>
  <c r="B45" i="414" s="1"/>
  <c r="B46" i="414" s="1"/>
  <c r="B47" i="414" s="1"/>
  <c r="B48" i="414" s="1"/>
  <c r="B49" i="414" s="1"/>
  <c r="B50" i="414" s="1"/>
  <c r="B51" i="414" s="1"/>
  <c r="B52" i="414" s="1"/>
  <c r="B53" i="414" s="1"/>
  <c r="B54" i="414" s="1"/>
  <c r="B55" i="414" s="1"/>
  <c r="B56" i="414" s="1"/>
  <c r="B57" i="414" s="1"/>
  <c r="B58" i="414" s="1"/>
  <c r="B59" i="414" s="1"/>
  <c r="S11" i="414"/>
  <c r="R11" i="414"/>
  <c r="Q11" i="414"/>
  <c r="P11" i="414"/>
  <c r="O11" i="414"/>
  <c r="L5" i="414"/>
  <c r="L78" i="413"/>
  <c r="K78" i="413"/>
  <c r="S77" i="413"/>
  <c r="R77" i="413"/>
  <c r="L77" i="413"/>
  <c r="K77" i="413"/>
  <c r="L76" i="413"/>
  <c r="K76" i="413"/>
  <c r="L75" i="413"/>
  <c r="K75" i="413"/>
  <c r="L74" i="413"/>
  <c r="K74" i="413"/>
  <c r="L72" i="413"/>
  <c r="K72" i="413"/>
  <c r="L71" i="413"/>
  <c r="K71" i="413"/>
  <c r="K68" i="413"/>
  <c r="L68" i="413" s="1"/>
  <c r="S64" i="413"/>
  <c r="R64" i="413"/>
  <c r="S59" i="413"/>
  <c r="R59" i="413"/>
  <c r="S21" i="413"/>
  <c r="S20" i="413"/>
  <c r="R20" i="413"/>
  <c r="Q20" i="413"/>
  <c r="P20" i="413"/>
  <c r="O20" i="413"/>
  <c r="S19" i="413"/>
  <c r="R19" i="413"/>
  <c r="Q19" i="413"/>
  <c r="P19" i="413"/>
  <c r="O19" i="413"/>
  <c r="S18" i="413"/>
  <c r="R18" i="413"/>
  <c r="Q18" i="413"/>
  <c r="P18" i="413"/>
  <c r="O18" i="413"/>
  <c r="S17" i="413"/>
  <c r="R17" i="413"/>
  <c r="Q17" i="413"/>
  <c r="P17" i="413"/>
  <c r="O17" i="413"/>
  <c r="S16" i="413"/>
  <c r="R16" i="413"/>
  <c r="Q16" i="413"/>
  <c r="P16" i="413"/>
  <c r="O16" i="413"/>
  <c r="S15" i="413"/>
  <c r="R15" i="413"/>
  <c r="Q15" i="413"/>
  <c r="P15" i="413"/>
  <c r="O15" i="413"/>
  <c r="S14" i="413"/>
  <c r="R14" i="413"/>
  <c r="Q14" i="413"/>
  <c r="P14" i="413"/>
  <c r="O14" i="413"/>
  <c r="S13" i="413"/>
  <c r="R13" i="413"/>
  <c r="S12" i="413"/>
  <c r="R12" i="413"/>
  <c r="Q12" i="413"/>
  <c r="P12" i="413"/>
  <c r="O12" i="413"/>
  <c r="B12" i="413"/>
  <c r="B13" i="413" s="1"/>
  <c r="B14" i="413" s="1"/>
  <c r="B15" i="413" s="1"/>
  <c r="B16" i="413" s="1"/>
  <c r="B17" i="413" s="1"/>
  <c r="B18" i="413" s="1"/>
  <c r="B19" i="413" s="1"/>
  <c r="B20" i="413" s="1"/>
  <c r="B21" i="413" s="1"/>
  <c r="B22" i="413" s="1"/>
  <c r="B23" i="413" s="1"/>
  <c r="B24" i="413" s="1"/>
  <c r="B25" i="413" s="1"/>
  <c r="B26" i="413" s="1"/>
  <c r="B27" i="413" s="1"/>
  <c r="B28" i="413" s="1"/>
  <c r="B29" i="413" s="1"/>
  <c r="B30" i="413" s="1"/>
  <c r="B31" i="413" s="1"/>
  <c r="B32" i="413" s="1"/>
  <c r="B33" i="413" s="1"/>
  <c r="B34" i="413" s="1"/>
  <c r="B35" i="413" s="1"/>
  <c r="B36" i="413" s="1"/>
  <c r="B37" i="413" s="1"/>
  <c r="B38" i="413" s="1"/>
  <c r="B39" i="413" s="1"/>
  <c r="B40" i="413" s="1"/>
  <c r="B41" i="413" s="1"/>
  <c r="B42" i="413" s="1"/>
  <c r="B43" i="413" s="1"/>
  <c r="B44" i="413" s="1"/>
  <c r="B45" i="413" s="1"/>
  <c r="B46" i="413" s="1"/>
  <c r="B47" i="413" s="1"/>
  <c r="B48" i="413" s="1"/>
  <c r="B49" i="413" s="1"/>
  <c r="B50" i="413" s="1"/>
  <c r="B51" i="413" s="1"/>
  <c r="B52" i="413" s="1"/>
  <c r="B53" i="413" s="1"/>
  <c r="B54" i="413" s="1"/>
  <c r="B55" i="413" s="1"/>
  <c r="B56" i="413" s="1"/>
  <c r="B57" i="413" s="1"/>
  <c r="B58" i="413" s="1"/>
  <c r="B59" i="413" s="1"/>
  <c r="B60" i="413" s="1"/>
  <c r="B61" i="413" s="1"/>
  <c r="B62" i="413" s="1"/>
  <c r="S11" i="413"/>
  <c r="R11" i="413"/>
  <c r="Q11" i="413"/>
  <c r="P11" i="413"/>
  <c r="O11" i="413"/>
  <c r="L5" i="413"/>
  <c r="S78" i="413" l="1"/>
  <c r="L67" i="414"/>
  <c r="L66" i="414" s="1"/>
  <c r="S57" i="416"/>
  <c r="K46" i="415"/>
  <c r="K45" i="415" s="1"/>
  <c r="R54" i="415"/>
  <c r="L46" i="415"/>
  <c r="L45" i="415" s="1"/>
  <c r="R78" i="413"/>
  <c r="R75" i="414"/>
  <c r="R57" i="416"/>
  <c r="K49" i="416"/>
  <c r="K48" i="416" s="1"/>
  <c r="L49" i="416"/>
  <c r="L48" i="416" s="1"/>
  <c r="S54" i="415"/>
  <c r="S62" i="414"/>
  <c r="S75" i="414"/>
  <c r="K67" i="414"/>
  <c r="K66" i="414" s="1"/>
  <c r="R62" i="414"/>
  <c r="K70" i="413"/>
  <c r="K69" i="413" s="1"/>
  <c r="L70" i="413"/>
  <c r="L69" i="413" s="1"/>
  <c r="R65" i="413"/>
  <c r="S65" i="413"/>
  <c r="L66" i="412"/>
  <c r="K66" i="412"/>
  <c r="S65" i="412"/>
  <c r="R65" i="412"/>
  <c r="L65" i="412"/>
  <c r="K65" i="412"/>
  <c r="L64" i="412"/>
  <c r="K64" i="412"/>
  <c r="L63" i="412"/>
  <c r="K63" i="412"/>
  <c r="L62" i="412"/>
  <c r="K62" i="412"/>
  <c r="L61" i="412"/>
  <c r="K61" i="412"/>
  <c r="L60" i="412"/>
  <c r="K60" i="412"/>
  <c r="L59" i="412"/>
  <c r="K59" i="412"/>
  <c r="K56" i="412"/>
  <c r="L56" i="412" s="1"/>
  <c r="S52" i="412"/>
  <c r="R52" i="412"/>
  <c r="S12" i="412"/>
  <c r="B12" i="412"/>
  <c r="B13" i="412" s="1"/>
  <c r="B14" i="412" s="1"/>
  <c r="B15" i="412" s="1"/>
  <c r="B16" i="412" s="1"/>
  <c r="B17" i="412" s="1"/>
  <c r="B18" i="412" s="1"/>
  <c r="B19" i="412" s="1"/>
  <c r="B20" i="412" s="1"/>
  <c r="B21" i="412" s="1"/>
  <c r="B22" i="412" s="1"/>
  <c r="B23" i="412" s="1"/>
  <c r="B24" i="412" s="1"/>
  <c r="B25" i="412" s="1"/>
  <c r="B26" i="412" s="1"/>
  <c r="B27" i="412" s="1"/>
  <c r="B28" i="412" s="1"/>
  <c r="B29" i="412" s="1"/>
  <c r="B30" i="412" s="1"/>
  <c r="B31" i="412" s="1"/>
  <c r="B32" i="412" s="1"/>
  <c r="B33" i="412" s="1"/>
  <c r="B34" i="412" s="1"/>
  <c r="B35" i="412" s="1"/>
  <c r="B36" i="412" s="1"/>
  <c r="B37" i="412" s="1"/>
  <c r="B38" i="412" s="1"/>
  <c r="B39" i="412" s="1"/>
  <c r="B40" i="412" s="1"/>
  <c r="B41" i="412" s="1"/>
  <c r="B42" i="412" s="1"/>
  <c r="B43" i="412" s="1"/>
  <c r="B44" i="412" s="1"/>
  <c r="B45" i="412" s="1"/>
  <c r="B46" i="412" s="1"/>
  <c r="B47" i="412" s="1"/>
  <c r="B48" i="412" s="1"/>
  <c r="B49" i="412" s="1"/>
  <c r="B50" i="412" s="1"/>
  <c r="S11" i="412"/>
  <c r="S66" i="412" s="1"/>
  <c r="R11" i="412"/>
  <c r="R66" i="412" s="1"/>
  <c r="Q11" i="412"/>
  <c r="P11" i="412"/>
  <c r="O11" i="412"/>
  <c r="L5" i="412"/>
  <c r="S53" i="412" l="1"/>
  <c r="K58" i="412"/>
  <c r="K57" i="412" s="1"/>
  <c r="L58" i="412"/>
  <c r="L57" i="412" s="1"/>
  <c r="R53" i="412"/>
  <c r="L58" i="411" l="1"/>
  <c r="K58" i="411"/>
  <c r="S57" i="411"/>
  <c r="R57" i="411"/>
  <c r="L57" i="411"/>
  <c r="K57" i="411"/>
  <c r="L56" i="411"/>
  <c r="K56" i="411"/>
  <c r="L55" i="411"/>
  <c r="K55" i="411"/>
  <c r="L54" i="411"/>
  <c r="K54" i="411"/>
  <c r="L53" i="411"/>
  <c r="K53" i="411"/>
  <c r="L52" i="411"/>
  <c r="K52" i="411"/>
  <c r="L51" i="411"/>
  <c r="K51" i="411"/>
  <c r="S15" i="411"/>
  <c r="S14" i="411"/>
  <c r="R14" i="411"/>
  <c r="Q14" i="411"/>
  <c r="P14" i="411"/>
  <c r="O14" i="411"/>
  <c r="S13" i="411"/>
  <c r="R13" i="411"/>
  <c r="Q13" i="411"/>
  <c r="P13" i="411"/>
  <c r="O13" i="411"/>
  <c r="S12" i="411"/>
  <c r="R12" i="411"/>
  <c r="Q12" i="411"/>
  <c r="P12" i="411"/>
  <c r="O12" i="411"/>
  <c r="B12" i="411"/>
  <c r="B13" i="411" s="1"/>
  <c r="B14" i="411" s="1"/>
  <c r="B15" i="411" s="1"/>
  <c r="B16" i="411" s="1"/>
  <c r="B17" i="411" s="1"/>
  <c r="B18" i="411" s="1"/>
  <c r="B19" i="411" s="1"/>
  <c r="B20" i="411" s="1"/>
  <c r="B21" i="411" s="1"/>
  <c r="B22" i="411" s="1"/>
  <c r="B23" i="411" s="1"/>
  <c r="B24" i="411" s="1"/>
  <c r="B25" i="411" s="1"/>
  <c r="B26" i="411" s="1"/>
  <c r="B27" i="411" s="1"/>
  <c r="B28" i="411" s="1"/>
  <c r="B29" i="411" s="1"/>
  <c r="B30" i="411" s="1"/>
  <c r="B31" i="411" s="1"/>
  <c r="B32" i="411" s="1"/>
  <c r="B33" i="411" s="1"/>
  <c r="B34" i="411" s="1"/>
  <c r="B35" i="411" s="1"/>
  <c r="B36" i="411" s="1"/>
  <c r="B37" i="411" s="1"/>
  <c r="B38" i="411" s="1"/>
  <c r="B39" i="411" s="1"/>
  <c r="B40" i="411" s="1"/>
  <c r="B41" i="411" s="1"/>
  <c r="B42" i="411" s="1"/>
  <c r="B43" i="411" s="1"/>
  <c r="B44" i="411" s="1"/>
  <c r="B45" i="411" s="1"/>
  <c r="B46" i="411" s="1"/>
  <c r="B47" i="411" s="1"/>
  <c r="B48" i="411" s="1"/>
  <c r="S11" i="411"/>
  <c r="R11" i="411"/>
  <c r="Q11" i="411"/>
  <c r="P11" i="411"/>
  <c r="O11" i="411"/>
  <c r="L5" i="411"/>
  <c r="S58" i="411" l="1"/>
  <c r="R58" i="411"/>
  <c r="L50" i="411"/>
  <c r="L49" i="411" s="1"/>
  <c r="K50" i="411"/>
  <c r="K49" i="411" s="1"/>
  <c r="L48" i="410"/>
  <c r="K48" i="410"/>
  <c r="S47" i="410"/>
  <c r="R47" i="410"/>
  <c r="L47" i="410"/>
  <c r="K47" i="410"/>
  <c r="L46" i="410"/>
  <c r="K46" i="410"/>
  <c r="L44" i="410"/>
  <c r="K44" i="410"/>
  <c r="L43" i="410"/>
  <c r="K43" i="410"/>
  <c r="L42" i="410"/>
  <c r="K42" i="410"/>
  <c r="L41" i="410"/>
  <c r="K41" i="410"/>
  <c r="S13" i="410"/>
  <c r="S12" i="410"/>
  <c r="S48" i="410" s="1"/>
  <c r="R12" i="410"/>
  <c r="Q12" i="410"/>
  <c r="P12" i="410"/>
  <c r="O12" i="410"/>
  <c r="B12" i="410"/>
  <c r="B13" i="410" s="1"/>
  <c r="B14" i="410" s="1"/>
  <c r="B15" i="410" s="1"/>
  <c r="B16" i="410" s="1"/>
  <c r="B17" i="410" s="1"/>
  <c r="B18" i="410" s="1"/>
  <c r="B19" i="410" s="1"/>
  <c r="B20" i="410" s="1"/>
  <c r="B21" i="410" s="1"/>
  <c r="B22" i="410" s="1"/>
  <c r="B23" i="410" s="1"/>
  <c r="B24" i="410" s="1"/>
  <c r="B25" i="410" s="1"/>
  <c r="B26" i="410" s="1"/>
  <c r="B27" i="410" s="1"/>
  <c r="B28" i="410" s="1"/>
  <c r="B29" i="410" s="1"/>
  <c r="B30" i="410" s="1"/>
  <c r="B31" i="410" s="1"/>
  <c r="B32" i="410" s="1"/>
  <c r="B33" i="410" s="1"/>
  <c r="B34" i="410" s="1"/>
  <c r="B35" i="410" s="1"/>
  <c r="B36" i="410" s="1"/>
  <c r="B37" i="410" s="1"/>
  <c r="B38" i="410" s="1"/>
  <c r="S11" i="410"/>
  <c r="R11" i="410"/>
  <c r="Q11" i="410"/>
  <c r="P11" i="410"/>
  <c r="O11" i="410"/>
  <c r="L5" i="410"/>
  <c r="L40" i="410" l="1"/>
  <c r="L39" i="410" s="1"/>
  <c r="K40" i="410"/>
  <c r="K39" i="410" s="1"/>
  <c r="R48" i="410"/>
  <c r="L47" i="408"/>
  <c r="K47" i="408"/>
  <c r="S46" i="408"/>
  <c r="R46" i="408"/>
  <c r="L46" i="408"/>
  <c r="K46" i="408"/>
  <c r="L45" i="408"/>
  <c r="K45" i="408"/>
  <c r="L44" i="408"/>
  <c r="K44" i="408"/>
  <c r="L43" i="408"/>
  <c r="K43" i="408"/>
  <c r="L40" i="408"/>
  <c r="K40" i="408"/>
  <c r="S34" i="408"/>
  <c r="R34" i="408"/>
  <c r="S13" i="408"/>
  <c r="S12" i="408"/>
  <c r="R12" i="408"/>
  <c r="K39" i="408" s="1"/>
  <c r="Q12" i="408"/>
  <c r="P12" i="408"/>
  <c r="O12" i="408"/>
  <c r="B12" i="408"/>
  <c r="B13" i="408" s="1"/>
  <c r="B14" i="408" s="1"/>
  <c r="B15" i="408" s="1"/>
  <c r="B16" i="408" s="1"/>
  <c r="B17" i="408" s="1"/>
  <c r="B18" i="408" s="1"/>
  <c r="B19" i="408" s="1"/>
  <c r="B20" i="408" s="1"/>
  <c r="B21" i="408" s="1"/>
  <c r="B22" i="408" s="1"/>
  <c r="B23" i="408" s="1"/>
  <c r="B24" i="408" s="1"/>
  <c r="B25" i="408" s="1"/>
  <c r="B26" i="408" s="1"/>
  <c r="B27" i="408" s="1"/>
  <c r="B28" i="408" s="1"/>
  <c r="B29" i="408" s="1"/>
  <c r="B30" i="408" s="1"/>
  <c r="B31" i="408" s="1"/>
  <c r="B32" i="408" s="1"/>
  <c r="B33" i="408" s="1"/>
  <c r="B34" i="408" s="1"/>
  <c r="B35" i="408" s="1"/>
  <c r="B36" i="408" s="1"/>
  <c r="B37" i="408" s="1"/>
  <c r="S11" i="408"/>
  <c r="R11" i="408"/>
  <c r="Q11" i="408"/>
  <c r="P11" i="408"/>
  <c r="O11" i="408"/>
  <c r="L5" i="408"/>
  <c r="S47" i="408" l="1"/>
  <c r="K38" i="408"/>
  <c r="R47" i="408"/>
  <c r="L39" i="408"/>
  <c r="L38" i="408" s="1"/>
  <c r="L52" i="406" l="1"/>
  <c r="K52" i="406"/>
  <c r="S51" i="406"/>
  <c r="R51" i="406"/>
  <c r="L51" i="406"/>
  <c r="K51" i="406"/>
  <c r="L50" i="406"/>
  <c r="K50" i="406"/>
  <c r="L49" i="406"/>
  <c r="K49" i="406"/>
  <c r="L48" i="406"/>
  <c r="K48" i="406"/>
  <c r="L45" i="406"/>
  <c r="K45" i="406"/>
  <c r="S39" i="406"/>
  <c r="R39" i="406"/>
  <c r="S16" i="406"/>
  <c r="S15" i="406"/>
  <c r="R15" i="406"/>
  <c r="Q15" i="406"/>
  <c r="P15" i="406"/>
  <c r="O15" i="406"/>
  <c r="S14" i="406"/>
  <c r="R14" i="406"/>
  <c r="Q14" i="406"/>
  <c r="P14" i="406"/>
  <c r="O14" i="406"/>
  <c r="S13" i="406"/>
  <c r="R13" i="406"/>
  <c r="Q13" i="406"/>
  <c r="P13" i="406"/>
  <c r="O13" i="406"/>
  <c r="S12" i="406"/>
  <c r="R12" i="406"/>
  <c r="Q12" i="406"/>
  <c r="P12" i="406"/>
  <c r="O12" i="406"/>
  <c r="B12" i="406"/>
  <c r="B13" i="406" s="1"/>
  <c r="B14" i="406" s="1"/>
  <c r="B15" i="406" s="1"/>
  <c r="B16" i="406" s="1"/>
  <c r="B17" i="406" s="1"/>
  <c r="B18" i="406" s="1"/>
  <c r="B19" i="406" s="1"/>
  <c r="B20" i="406" s="1"/>
  <c r="B21" i="406" s="1"/>
  <c r="B22" i="406" s="1"/>
  <c r="B23" i="406" s="1"/>
  <c r="B24" i="406" s="1"/>
  <c r="B25" i="406" s="1"/>
  <c r="B26" i="406" s="1"/>
  <c r="B27" i="406" s="1"/>
  <c r="B28" i="406" s="1"/>
  <c r="B29" i="406" s="1"/>
  <c r="B30" i="406" s="1"/>
  <c r="B31" i="406" s="1"/>
  <c r="B32" i="406" s="1"/>
  <c r="B33" i="406" s="1"/>
  <c r="B34" i="406" s="1"/>
  <c r="B35" i="406" s="1"/>
  <c r="B36" i="406" s="1"/>
  <c r="B37" i="406" s="1"/>
  <c r="B38" i="406" s="1"/>
  <c r="B39" i="406" s="1"/>
  <c r="B40" i="406" s="1"/>
  <c r="B41" i="406" s="1"/>
  <c r="B42" i="406" s="1"/>
  <c r="S11" i="406"/>
  <c r="R11" i="406"/>
  <c r="L5" i="406"/>
  <c r="R52" i="406" l="1"/>
  <c r="S52" i="406"/>
  <c r="K44" i="406"/>
  <c r="K43" i="406" s="1"/>
  <c r="L44" i="406"/>
  <c r="L43" i="406" s="1"/>
  <c r="L76" i="404" l="1"/>
  <c r="K76" i="404"/>
  <c r="S75" i="404"/>
  <c r="R75" i="404"/>
  <c r="L75" i="404"/>
  <c r="K75" i="404"/>
  <c r="L74" i="404"/>
  <c r="K74" i="404"/>
  <c r="L72" i="404"/>
  <c r="K72" i="404"/>
  <c r="L70" i="404"/>
  <c r="K70" i="404"/>
  <c r="L69" i="404"/>
  <c r="K69" i="404"/>
  <c r="K66" i="404"/>
  <c r="L66" i="404" s="1"/>
  <c r="S62" i="404"/>
  <c r="R62" i="404"/>
  <c r="S57" i="404"/>
  <c r="R57" i="404"/>
  <c r="S19" i="404"/>
  <c r="S18" i="404"/>
  <c r="R18" i="404"/>
  <c r="Q18" i="404"/>
  <c r="P18" i="404"/>
  <c r="O18" i="404"/>
  <c r="S17" i="404"/>
  <c r="R17" i="404"/>
  <c r="Q17" i="404"/>
  <c r="P17" i="404"/>
  <c r="O17" i="404"/>
  <c r="S16" i="404"/>
  <c r="R16" i="404"/>
  <c r="Q16" i="404"/>
  <c r="P16" i="404"/>
  <c r="O16" i="404"/>
  <c r="S15" i="404"/>
  <c r="R15" i="404"/>
  <c r="Q15" i="404"/>
  <c r="P15" i="404"/>
  <c r="O15" i="404"/>
  <c r="S14" i="404"/>
  <c r="R14" i="404"/>
  <c r="Q14" i="404"/>
  <c r="P14" i="404"/>
  <c r="O14" i="404"/>
  <c r="S13" i="404"/>
  <c r="R13" i="404"/>
  <c r="S12" i="404"/>
  <c r="R12" i="404"/>
  <c r="Q12" i="404"/>
  <c r="P12" i="404"/>
  <c r="O12" i="404"/>
  <c r="B12" i="404"/>
  <c r="B13" i="404" s="1"/>
  <c r="B14" i="404" s="1"/>
  <c r="B15" i="404" s="1"/>
  <c r="B16" i="404" s="1"/>
  <c r="B17" i="404" s="1"/>
  <c r="B18" i="404" s="1"/>
  <c r="B19" i="404" s="1"/>
  <c r="B20" i="404" s="1"/>
  <c r="B21" i="404" s="1"/>
  <c r="B22" i="404" s="1"/>
  <c r="B23" i="404" s="1"/>
  <c r="B24" i="404" s="1"/>
  <c r="B25" i="404" s="1"/>
  <c r="B26" i="404" s="1"/>
  <c r="B27" i="404" s="1"/>
  <c r="B28" i="404" s="1"/>
  <c r="B29" i="404" s="1"/>
  <c r="B30" i="404" s="1"/>
  <c r="B31" i="404" s="1"/>
  <c r="B32" i="404" s="1"/>
  <c r="B33" i="404" s="1"/>
  <c r="B34" i="404" s="1"/>
  <c r="B35" i="404" s="1"/>
  <c r="B36" i="404" s="1"/>
  <c r="B37" i="404" s="1"/>
  <c r="B38" i="404" s="1"/>
  <c r="B39" i="404" s="1"/>
  <c r="B40" i="404" s="1"/>
  <c r="B41" i="404" s="1"/>
  <c r="B42" i="404" s="1"/>
  <c r="B43" i="404" s="1"/>
  <c r="B44" i="404" s="1"/>
  <c r="B45" i="404" s="1"/>
  <c r="B46" i="404" s="1"/>
  <c r="B47" i="404" s="1"/>
  <c r="B48" i="404" s="1"/>
  <c r="B49" i="404" s="1"/>
  <c r="B50" i="404" s="1"/>
  <c r="B51" i="404" s="1"/>
  <c r="B52" i="404" s="1"/>
  <c r="B53" i="404" s="1"/>
  <c r="B54" i="404" s="1"/>
  <c r="B55" i="404" s="1"/>
  <c r="B56" i="404" s="1"/>
  <c r="B57" i="404" s="1"/>
  <c r="B58" i="404" s="1"/>
  <c r="B59" i="404" s="1"/>
  <c r="B60" i="404" s="1"/>
  <c r="S11" i="404"/>
  <c r="R11" i="404"/>
  <c r="Q11" i="404"/>
  <c r="P11" i="404"/>
  <c r="O11" i="404"/>
  <c r="L5" i="404"/>
  <c r="S63" i="404" l="1"/>
  <c r="S76" i="404"/>
  <c r="R76" i="404"/>
  <c r="R63" i="404"/>
  <c r="L68" i="404"/>
  <c r="L67" i="404" s="1"/>
  <c r="K68" i="404"/>
  <c r="K67" i="404" s="1"/>
  <c r="L88" i="401" l="1"/>
  <c r="K88" i="401"/>
  <c r="S87" i="401"/>
  <c r="R87" i="401"/>
  <c r="L87" i="401"/>
  <c r="K87" i="401"/>
  <c r="L86" i="401"/>
  <c r="K86" i="401"/>
  <c r="L85" i="401"/>
  <c r="K85" i="401"/>
  <c r="L84" i="401"/>
  <c r="K84" i="401"/>
  <c r="L83" i="401"/>
  <c r="K83" i="401"/>
  <c r="L82" i="401"/>
  <c r="K82" i="401"/>
  <c r="L81" i="401"/>
  <c r="K81" i="401"/>
  <c r="K78" i="401"/>
  <c r="L78" i="401" s="1"/>
  <c r="S74" i="401"/>
  <c r="R74" i="401"/>
  <c r="S69" i="401"/>
  <c r="R69" i="401"/>
  <c r="S20" i="401"/>
  <c r="S19" i="401"/>
  <c r="R19" i="401"/>
  <c r="Q19" i="401"/>
  <c r="P19" i="401"/>
  <c r="O19" i="401"/>
  <c r="S18" i="401"/>
  <c r="R18" i="401"/>
  <c r="Q18" i="401"/>
  <c r="P18" i="401"/>
  <c r="O18" i="401"/>
  <c r="S17" i="401"/>
  <c r="R17" i="401"/>
  <c r="Q17" i="401"/>
  <c r="P17" i="401"/>
  <c r="O17" i="401"/>
  <c r="S16" i="401"/>
  <c r="R16" i="401"/>
  <c r="S15" i="401"/>
  <c r="R15" i="401"/>
  <c r="Q15" i="401"/>
  <c r="P15" i="401"/>
  <c r="O15" i="401"/>
  <c r="S14" i="401"/>
  <c r="R14" i="401"/>
  <c r="Q14" i="401"/>
  <c r="P14" i="401"/>
  <c r="O14" i="401"/>
  <c r="S13" i="401"/>
  <c r="R13" i="401"/>
  <c r="S12" i="401"/>
  <c r="R12" i="401"/>
  <c r="Q12" i="401"/>
  <c r="P12" i="401"/>
  <c r="O12" i="401"/>
  <c r="B12" i="401"/>
  <c r="B13" i="401" s="1"/>
  <c r="B14" i="401" s="1"/>
  <c r="B15" i="401" s="1"/>
  <c r="B16" i="401" s="1"/>
  <c r="B17" i="401" s="1"/>
  <c r="B18" i="401" s="1"/>
  <c r="B19" i="401" s="1"/>
  <c r="B20" i="401" s="1"/>
  <c r="B21" i="401" s="1"/>
  <c r="B22" i="401" s="1"/>
  <c r="B23" i="401" s="1"/>
  <c r="B24" i="401" s="1"/>
  <c r="B25" i="401" s="1"/>
  <c r="B26" i="401" s="1"/>
  <c r="B27" i="401" s="1"/>
  <c r="B28" i="401" s="1"/>
  <c r="B29" i="401" s="1"/>
  <c r="B30" i="401" s="1"/>
  <c r="B31" i="401" s="1"/>
  <c r="B32" i="401" s="1"/>
  <c r="B33" i="401" s="1"/>
  <c r="B34" i="401" s="1"/>
  <c r="B35" i="401" s="1"/>
  <c r="B36" i="401" s="1"/>
  <c r="B37" i="401" s="1"/>
  <c r="B38" i="401" s="1"/>
  <c r="B39" i="401" s="1"/>
  <c r="B40" i="401" s="1"/>
  <c r="B41" i="401" s="1"/>
  <c r="B42" i="401" s="1"/>
  <c r="B43" i="401" s="1"/>
  <c r="B44" i="401" s="1"/>
  <c r="B45" i="401" s="1"/>
  <c r="B46" i="401" s="1"/>
  <c r="B47" i="401" s="1"/>
  <c r="B48" i="401" s="1"/>
  <c r="B49" i="401" s="1"/>
  <c r="B50" i="401" s="1"/>
  <c r="B51" i="401" s="1"/>
  <c r="B52" i="401" s="1"/>
  <c r="B53" i="401" s="1"/>
  <c r="B54" i="401" s="1"/>
  <c r="B55" i="401" s="1"/>
  <c r="B56" i="401" s="1"/>
  <c r="B57" i="401" s="1"/>
  <c r="B58" i="401" s="1"/>
  <c r="B59" i="401" s="1"/>
  <c r="B60" i="401" s="1"/>
  <c r="B61" i="401" s="1"/>
  <c r="B62" i="401" s="1"/>
  <c r="B63" i="401" s="1"/>
  <c r="B64" i="401" s="1"/>
  <c r="B65" i="401" s="1"/>
  <c r="B66" i="401" s="1"/>
  <c r="B67" i="401" s="1"/>
  <c r="B68" i="401" s="1"/>
  <c r="B69" i="401" s="1"/>
  <c r="B70" i="401" s="1"/>
  <c r="B71" i="401" s="1"/>
  <c r="B72" i="401" s="1"/>
  <c r="S11" i="401"/>
  <c r="R11" i="401"/>
  <c r="Q11" i="401"/>
  <c r="P11" i="401"/>
  <c r="O11" i="401"/>
  <c r="L5" i="401"/>
  <c r="R75" i="401" l="1"/>
  <c r="S88" i="401"/>
  <c r="R88" i="401"/>
  <c r="R42" i="401"/>
  <c r="S42" i="401"/>
  <c r="K80" i="401"/>
  <c r="K79" i="401" s="1"/>
  <c r="L80" i="401"/>
  <c r="L79" i="401" s="1"/>
  <c r="S75" i="401"/>
  <c r="L94" i="400" l="1"/>
  <c r="K94" i="400"/>
  <c r="S93" i="400"/>
  <c r="R93" i="400"/>
  <c r="L93" i="400"/>
  <c r="K93" i="400"/>
  <c r="L92" i="400"/>
  <c r="K92" i="400"/>
  <c r="L91" i="400"/>
  <c r="K91" i="400"/>
  <c r="L90" i="400"/>
  <c r="K90" i="400"/>
  <c r="L89" i="400"/>
  <c r="K89" i="400"/>
  <c r="L88" i="400"/>
  <c r="K88" i="400"/>
  <c r="L87" i="400"/>
  <c r="K87" i="400"/>
  <c r="K84" i="400"/>
  <c r="L84" i="400" s="1"/>
  <c r="S80" i="400"/>
  <c r="R80" i="400"/>
  <c r="S75" i="400"/>
  <c r="R75" i="400"/>
  <c r="S20" i="400"/>
  <c r="S19" i="400"/>
  <c r="R19" i="400"/>
  <c r="Q19" i="400"/>
  <c r="P19" i="400"/>
  <c r="O19" i="400"/>
  <c r="S18" i="400"/>
  <c r="R18" i="400"/>
  <c r="Q18" i="400"/>
  <c r="P18" i="400"/>
  <c r="O18" i="400"/>
  <c r="S17" i="400"/>
  <c r="R17" i="400"/>
  <c r="Q17" i="400"/>
  <c r="P17" i="400"/>
  <c r="O17" i="400"/>
  <c r="S16" i="400"/>
  <c r="R16" i="400"/>
  <c r="Q16" i="400"/>
  <c r="P16" i="400"/>
  <c r="O16" i="400"/>
  <c r="S15" i="400"/>
  <c r="R15" i="400"/>
  <c r="Q15" i="400"/>
  <c r="P15" i="400"/>
  <c r="O15" i="400"/>
  <c r="S14" i="400"/>
  <c r="R14" i="400"/>
  <c r="Q14" i="400"/>
  <c r="P14" i="400"/>
  <c r="O14" i="400"/>
  <c r="S13" i="400"/>
  <c r="R13" i="400"/>
  <c r="S12" i="400"/>
  <c r="R12" i="400"/>
  <c r="Q12" i="400"/>
  <c r="P12" i="400"/>
  <c r="O12" i="400"/>
  <c r="B12" i="400"/>
  <c r="B13" i="400" s="1"/>
  <c r="B14" i="400" s="1"/>
  <c r="B15" i="400" s="1"/>
  <c r="B16" i="400" s="1"/>
  <c r="B17" i="400" s="1"/>
  <c r="B18" i="400" s="1"/>
  <c r="B19" i="400" s="1"/>
  <c r="B20" i="400" s="1"/>
  <c r="B21" i="400" s="1"/>
  <c r="B22" i="400" s="1"/>
  <c r="B23" i="400" s="1"/>
  <c r="B24" i="400" s="1"/>
  <c r="B25" i="400" s="1"/>
  <c r="B26" i="400" s="1"/>
  <c r="B27" i="400" s="1"/>
  <c r="B28" i="400" s="1"/>
  <c r="B29" i="400" s="1"/>
  <c r="B30" i="400" s="1"/>
  <c r="B31" i="400" s="1"/>
  <c r="B32" i="400" s="1"/>
  <c r="B33" i="400" s="1"/>
  <c r="B34" i="400" s="1"/>
  <c r="B35" i="400" s="1"/>
  <c r="B36" i="400" s="1"/>
  <c r="B37" i="400" s="1"/>
  <c r="B38" i="400" s="1"/>
  <c r="B39" i="400" s="1"/>
  <c r="B40" i="400" s="1"/>
  <c r="B41" i="400" s="1"/>
  <c r="B42" i="400" s="1"/>
  <c r="B43" i="400" s="1"/>
  <c r="B44" i="400" s="1"/>
  <c r="B45" i="400" s="1"/>
  <c r="B46" i="400" s="1"/>
  <c r="B47" i="400" s="1"/>
  <c r="B48" i="400" s="1"/>
  <c r="B49" i="400" s="1"/>
  <c r="B50" i="400" s="1"/>
  <c r="B51" i="400" s="1"/>
  <c r="B52" i="400" s="1"/>
  <c r="B53" i="400" s="1"/>
  <c r="B54" i="400" s="1"/>
  <c r="B55" i="400" s="1"/>
  <c r="B56" i="400" s="1"/>
  <c r="B57" i="400" s="1"/>
  <c r="B58" i="400" s="1"/>
  <c r="B59" i="400" s="1"/>
  <c r="B60" i="400" s="1"/>
  <c r="B61" i="400" s="1"/>
  <c r="B62" i="400" s="1"/>
  <c r="B63" i="400" s="1"/>
  <c r="B64" i="400" s="1"/>
  <c r="B65" i="400" s="1"/>
  <c r="B66" i="400" s="1"/>
  <c r="B67" i="400" s="1"/>
  <c r="B68" i="400" s="1"/>
  <c r="B69" i="400" s="1"/>
  <c r="B70" i="400" s="1"/>
  <c r="B71" i="400" s="1"/>
  <c r="B72" i="400" s="1"/>
  <c r="B73" i="400" s="1"/>
  <c r="B74" i="400" s="1"/>
  <c r="B75" i="400" s="1"/>
  <c r="B76" i="400" s="1"/>
  <c r="B77" i="400" s="1"/>
  <c r="B78" i="400" s="1"/>
  <c r="S11" i="400"/>
  <c r="R11" i="400"/>
  <c r="Q11" i="400"/>
  <c r="P11" i="400"/>
  <c r="O11" i="400"/>
  <c r="L5" i="400"/>
  <c r="R94" i="400" l="1"/>
  <c r="S94" i="400"/>
  <c r="K86" i="400"/>
  <c r="K85" i="400" s="1"/>
  <c r="L86" i="400"/>
  <c r="L85" i="400" s="1"/>
  <c r="R81" i="400"/>
  <c r="S81" i="400"/>
  <c r="L78" i="399"/>
  <c r="K78" i="399"/>
  <c r="S77" i="399"/>
  <c r="R77" i="399"/>
  <c r="L77" i="399"/>
  <c r="K77" i="399"/>
  <c r="L76" i="399"/>
  <c r="K76" i="399"/>
  <c r="L75" i="399"/>
  <c r="K75" i="399"/>
  <c r="L74" i="399"/>
  <c r="K74" i="399"/>
  <c r="L72" i="399"/>
  <c r="K72" i="399"/>
  <c r="L71" i="399"/>
  <c r="K71" i="399"/>
  <c r="K68" i="399"/>
  <c r="L68" i="399" s="1"/>
  <c r="S64" i="399"/>
  <c r="R64" i="399"/>
  <c r="S59" i="399"/>
  <c r="R59" i="399"/>
  <c r="S18" i="399"/>
  <c r="S17" i="399"/>
  <c r="R17" i="399"/>
  <c r="Q17" i="399"/>
  <c r="P17" i="399"/>
  <c r="O17" i="399"/>
  <c r="S16" i="399"/>
  <c r="R16" i="399"/>
  <c r="Q16" i="399"/>
  <c r="P16" i="399"/>
  <c r="O16" i="399"/>
  <c r="S15" i="399"/>
  <c r="R15" i="399"/>
  <c r="Q15" i="399"/>
  <c r="P15" i="399"/>
  <c r="O15" i="399"/>
  <c r="S14" i="399"/>
  <c r="R14" i="399"/>
  <c r="S13" i="399"/>
  <c r="R13" i="399"/>
  <c r="Q13" i="399"/>
  <c r="P13" i="399"/>
  <c r="O13" i="399"/>
  <c r="S12" i="399"/>
  <c r="R12" i="399"/>
  <c r="Q12" i="399"/>
  <c r="P12" i="399"/>
  <c r="O12" i="399"/>
  <c r="B12" i="399"/>
  <c r="B13" i="399" s="1"/>
  <c r="B14" i="399" s="1"/>
  <c r="B15" i="399" s="1"/>
  <c r="B16" i="399" s="1"/>
  <c r="B17" i="399" s="1"/>
  <c r="B18" i="399" s="1"/>
  <c r="B19" i="399" s="1"/>
  <c r="B20" i="399" s="1"/>
  <c r="B21" i="399" s="1"/>
  <c r="B22" i="399" s="1"/>
  <c r="B23" i="399" s="1"/>
  <c r="B24" i="399" s="1"/>
  <c r="B25" i="399" s="1"/>
  <c r="B26" i="399" s="1"/>
  <c r="B27" i="399" s="1"/>
  <c r="B28" i="399" s="1"/>
  <c r="B29" i="399" s="1"/>
  <c r="B30" i="399" s="1"/>
  <c r="B31" i="399" s="1"/>
  <c r="B32" i="399" s="1"/>
  <c r="B33" i="399" s="1"/>
  <c r="B34" i="399" s="1"/>
  <c r="B35" i="399" s="1"/>
  <c r="B36" i="399" s="1"/>
  <c r="B37" i="399" s="1"/>
  <c r="B38" i="399" s="1"/>
  <c r="B39" i="399" s="1"/>
  <c r="B40" i="399" s="1"/>
  <c r="B41" i="399" s="1"/>
  <c r="B42" i="399" s="1"/>
  <c r="B43" i="399" s="1"/>
  <c r="B44" i="399" s="1"/>
  <c r="B45" i="399" s="1"/>
  <c r="B46" i="399" s="1"/>
  <c r="B47" i="399" s="1"/>
  <c r="B48" i="399" s="1"/>
  <c r="B49" i="399" s="1"/>
  <c r="B50" i="399" s="1"/>
  <c r="B51" i="399" s="1"/>
  <c r="B52" i="399" s="1"/>
  <c r="B53" i="399" s="1"/>
  <c r="B54" i="399" s="1"/>
  <c r="B55" i="399" s="1"/>
  <c r="B56" i="399" s="1"/>
  <c r="B57" i="399" s="1"/>
  <c r="B58" i="399" s="1"/>
  <c r="B59" i="399" s="1"/>
  <c r="B60" i="399" s="1"/>
  <c r="B61" i="399" s="1"/>
  <c r="B62" i="399" s="1"/>
  <c r="S11" i="399"/>
  <c r="R11" i="399"/>
  <c r="Q11" i="399"/>
  <c r="P11" i="399"/>
  <c r="O11" i="399"/>
  <c r="L5" i="399"/>
  <c r="R78" i="399" l="1"/>
  <c r="S78" i="399"/>
  <c r="K70" i="399"/>
  <c r="K69" i="399" s="1"/>
  <c r="L70" i="399"/>
  <c r="L69" i="399" s="1"/>
  <c r="R65" i="399"/>
  <c r="S65" i="399"/>
  <c r="L79" i="398"/>
  <c r="K79" i="398"/>
  <c r="S78" i="398"/>
  <c r="R78" i="398"/>
  <c r="L78" i="398"/>
  <c r="K78" i="398"/>
  <c r="L77" i="398"/>
  <c r="K77" i="398"/>
  <c r="L75" i="398"/>
  <c r="K75" i="398"/>
  <c r="L74" i="398"/>
  <c r="K74" i="398"/>
  <c r="L73" i="398"/>
  <c r="K73" i="398"/>
  <c r="L72" i="398"/>
  <c r="K72" i="398"/>
  <c r="K69" i="398"/>
  <c r="L69" i="398" s="1"/>
  <c r="S65" i="398"/>
  <c r="R65" i="398"/>
  <c r="S60" i="398"/>
  <c r="R60" i="398"/>
  <c r="S17" i="398"/>
  <c r="S16" i="398"/>
  <c r="R16" i="398"/>
  <c r="Q16" i="398"/>
  <c r="P16" i="398"/>
  <c r="O16" i="398"/>
  <c r="S15" i="398"/>
  <c r="R15" i="398"/>
  <c r="Q15" i="398"/>
  <c r="P15" i="398"/>
  <c r="O15" i="398"/>
  <c r="S14" i="398"/>
  <c r="R14" i="398"/>
  <c r="S13" i="398"/>
  <c r="R13" i="398"/>
  <c r="Q13" i="398"/>
  <c r="P13" i="398"/>
  <c r="O13" i="398"/>
  <c r="S12" i="398"/>
  <c r="R12" i="398"/>
  <c r="Q12" i="398"/>
  <c r="P12" i="398"/>
  <c r="O12" i="398"/>
  <c r="B12" i="398"/>
  <c r="B13" i="398" s="1"/>
  <c r="B14" i="398" s="1"/>
  <c r="B15" i="398" s="1"/>
  <c r="B16" i="398" s="1"/>
  <c r="B17" i="398" s="1"/>
  <c r="B18" i="398" s="1"/>
  <c r="B19" i="398" s="1"/>
  <c r="B20" i="398" s="1"/>
  <c r="B21" i="398" s="1"/>
  <c r="B22" i="398" s="1"/>
  <c r="B23" i="398" s="1"/>
  <c r="B24" i="398" s="1"/>
  <c r="B25" i="398" s="1"/>
  <c r="B26" i="398" s="1"/>
  <c r="B27" i="398" s="1"/>
  <c r="B28" i="398" s="1"/>
  <c r="B29" i="398" s="1"/>
  <c r="B30" i="398" s="1"/>
  <c r="B31" i="398" s="1"/>
  <c r="B32" i="398" s="1"/>
  <c r="B33" i="398" s="1"/>
  <c r="B34" i="398" s="1"/>
  <c r="B35" i="398" s="1"/>
  <c r="B36" i="398" s="1"/>
  <c r="B37" i="398" s="1"/>
  <c r="B38" i="398" s="1"/>
  <c r="B39" i="398" s="1"/>
  <c r="B40" i="398" s="1"/>
  <c r="B41" i="398" s="1"/>
  <c r="B42" i="398" s="1"/>
  <c r="B43" i="398" s="1"/>
  <c r="B44" i="398" s="1"/>
  <c r="B45" i="398" s="1"/>
  <c r="B46" i="398" s="1"/>
  <c r="B47" i="398" s="1"/>
  <c r="B48" i="398" s="1"/>
  <c r="B49" i="398" s="1"/>
  <c r="B50" i="398" s="1"/>
  <c r="B51" i="398" s="1"/>
  <c r="B52" i="398" s="1"/>
  <c r="B53" i="398" s="1"/>
  <c r="B54" i="398" s="1"/>
  <c r="B55" i="398" s="1"/>
  <c r="B56" i="398" s="1"/>
  <c r="B57" i="398" s="1"/>
  <c r="B58" i="398" s="1"/>
  <c r="B59" i="398" s="1"/>
  <c r="B60" i="398" s="1"/>
  <c r="B61" i="398" s="1"/>
  <c r="B62" i="398" s="1"/>
  <c r="B63" i="398" s="1"/>
  <c r="S11" i="398"/>
  <c r="R11" i="398"/>
  <c r="Q11" i="398"/>
  <c r="P11" i="398"/>
  <c r="O11" i="398"/>
  <c r="L5" i="398"/>
  <c r="S36" i="398" l="1"/>
  <c r="R36" i="398"/>
  <c r="R79" i="398"/>
  <c r="S66" i="398"/>
  <c r="L71" i="398"/>
  <c r="L70" i="398" s="1"/>
  <c r="S79" i="398"/>
  <c r="K71" i="398"/>
  <c r="K70" i="398" s="1"/>
  <c r="R66" i="398"/>
  <c r="L86" i="397" l="1"/>
  <c r="K86" i="397"/>
  <c r="S85" i="397"/>
  <c r="R85" i="397"/>
  <c r="L85" i="397"/>
  <c r="K85" i="397"/>
  <c r="L84" i="397"/>
  <c r="K84" i="397"/>
  <c r="L83" i="397"/>
  <c r="K83" i="397"/>
  <c r="L82" i="397"/>
  <c r="K82" i="397"/>
  <c r="L80" i="397"/>
  <c r="K80" i="397"/>
  <c r="L79" i="397"/>
  <c r="K79" i="397"/>
  <c r="K76" i="397"/>
  <c r="L76" i="397" s="1"/>
  <c r="S72" i="397"/>
  <c r="R72" i="397"/>
  <c r="S67" i="397"/>
  <c r="R67" i="397"/>
  <c r="S36" i="397"/>
  <c r="R36" i="397"/>
  <c r="S18" i="397"/>
  <c r="S17" i="397"/>
  <c r="R17" i="397"/>
  <c r="Q17" i="397"/>
  <c r="P17" i="397"/>
  <c r="O17" i="397"/>
  <c r="S16" i="397"/>
  <c r="R16" i="397"/>
  <c r="Q16" i="397"/>
  <c r="P16" i="397"/>
  <c r="O16" i="397"/>
  <c r="S15" i="397"/>
  <c r="R15" i="397"/>
  <c r="Q15" i="397"/>
  <c r="P15" i="397"/>
  <c r="O15" i="397"/>
  <c r="S14" i="397"/>
  <c r="R14" i="397"/>
  <c r="Q14" i="397"/>
  <c r="P14" i="397"/>
  <c r="O14" i="397"/>
  <c r="S13" i="397"/>
  <c r="R13" i="397"/>
  <c r="Q13" i="397"/>
  <c r="P13" i="397"/>
  <c r="O13" i="397"/>
  <c r="S12" i="397"/>
  <c r="R12" i="397"/>
  <c r="Q12" i="397"/>
  <c r="P12" i="397"/>
  <c r="O12" i="397"/>
  <c r="B12" i="397"/>
  <c r="B13" i="397" s="1"/>
  <c r="B14" i="397" s="1"/>
  <c r="B15" i="397" s="1"/>
  <c r="B16" i="397" s="1"/>
  <c r="B17" i="397" s="1"/>
  <c r="B18" i="397" s="1"/>
  <c r="B19" i="397" s="1"/>
  <c r="B20" i="397" s="1"/>
  <c r="B21" i="397" s="1"/>
  <c r="B22" i="397" s="1"/>
  <c r="B23" i="397" s="1"/>
  <c r="B24" i="397" s="1"/>
  <c r="B25" i="397" s="1"/>
  <c r="B26" i="397" s="1"/>
  <c r="B27" i="397" s="1"/>
  <c r="B28" i="397" s="1"/>
  <c r="B29" i="397" s="1"/>
  <c r="B30" i="397" s="1"/>
  <c r="B31" i="397" s="1"/>
  <c r="B32" i="397" s="1"/>
  <c r="B33" i="397" s="1"/>
  <c r="B34" i="397" s="1"/>
  <c r="B35" i="397" s="1"/>
  <c r="B36" i="397" s="1"/>
  <c r="B37" i="397" s="1"/>
  <c r="B38" i="397" s="1"/>
  <c r="B39" i="397" s="1"/>
  <c r="B40" i="397" s="1"/>
  <c r="B41" i="397" s="1"/>
  <c r="B42" i="397" s="1"/>
  <c r="B43" i="397" s="1"/>
  <c r="B44" i="397" s="1"/>
  <c r="B45" i="397" s="1"/>
  <c r="B46" i="397" s="1"/>
  <c r="B47" i="397" s="1"/>
  <c r="B48" i="397" s="1"/>
  <c r="B49" i="397" s="1"/>
  <c r="B50" i="397" s="1"/>
  <c r="B51" i="397" s="1"/>
  <c r="B52" i="397" s="1"/>
  <c r="B53" i="397" s="1"/>
  <c r="B54" i="397" s="1"/>
  <c r="B55" i="397" s="1"/>
  <c r="B56" i="397" s="1"/>
  <c r="B57" i="397" s="1"/>
  <c r="B58" i="397" s="1"/>
  <c r="B59" i="397" s="1"/>
  <c r="B60" i="397" s="1"/>
  <c r="B61" i="397" s="1"/>
  <c r="B62" i="397" s="1"/>
  <c r="B63" i="397" s="1"/>
  <c r="B64" i="397" s="1"/>
  <c r="B65" i="397" s="1"/>
  <c r="B66" i="397" s="1"/>
  <c r="B67" i="397" s="1"/>
  <c r="B68" i="397" s="1"/>
  <c r="B69" i="397" s="1"/>
  <c r="B70" i="397" s="1"/>
  <c r="S11" i="397"/>
  <c r="R11" i="397"/>
  <c r="Q11" i="397"/>
  <c r="P11" i="397"/>
  <c r="O11" i="397"/>
  <c r="L5" i="397"/>
  <c r="L73" i="396"/>
  <c r="K73" i="396"/>
  <c r="S72" i="396"/>
  <c r="R72" i="396"/>
  <c r="L72" i="396"/>
  <c r="K72" i="396"/>
  <c r="L71" i="396"/>
  <c r="K71" i="396"/>
  <c r="L69" i="396"/>
  <c r="K69" i="396"/>
  <c r="L67" i="396"/>
  <c r="K67" i="396"/>
  <c r="L66" i="396"/>
  <c r="K66" i="396"/>
  <c r="K63" i="396"/>
  <c r="L63" i="396" s="1"/>
  <c r="S59" i="396"/>
  <c r="R59" i="396"/>
  <c r="S16" i="396"/>
  <c r="S15" i="396"/>
  <c r="R15" i="396"/>
  <c r="Q15" i="396"/>
  <c r="P15" i="396"/>
  <c r="O15" i="396"/>
  <c r="S14" i="396"/>
  <c r="R14" i="396"/>
  <c r="Q14" i="396"/>
  <c r="P14" i="396"/>
  <c r="O14" i="396"/>
  <c r="S13" i="396"/>
  <c r="R13" i="396"/>
  <c r="S12" i="396"/>
  <c r="R12" i="396"/>
  <c r="Q12" i="396"/>
  <c r="P12" i="396"/>
  <c r="O12" i="396"/>
  <c r="B12" i="396"/>
  <c r="B13" i="396" s="1"/>
  <c r="B14" i="396" s="1"/>
  <c r="B15" i="396" s="1"/>
  <c r="B16" i="396" s="1"/>
  <c r="B17" i="396" s="1"/>
  <c r="B18" i="396" s="1"/>
  <c r="B19" i="396" s="1"/>
  <c r="B20" i="396" s="1"/>
  <c r="B21" i="396" s="1"/>
  <c r="B22" i="396" s="1"/>
  <c r="B23" i="396" s="1"/>
  <c r="B24" i="396" s="1"/>
  <c r="B25" i="396" s="1"/>
  <c r="B26" i="396" s="1"/>
  <c r="B27" i="396" s="1"/>
  <c r="B28" i="396" s="1"/>
  <c r="B29" i="396" s="1"/>
  <c r="B30" i="396" s="1"/>
  <c r="B31" i="396" s="1"/>
  <c r="B32" i="396" s="1"/>
  <c r="B33" i="396" s="1"/>
  <c r="B34" i="396" s="1"/>
  <c r="B35" i="396" s="1"/>
  <c r="B36" i="396" s="1"/>
  <c r="B37" i="396" s="1"/>
  <c r="B38" i="396" s="1"/>
  <c r="B39" i="396" s="1"/>
  <c r="B40" i="396" s="1"/>
  <c r="B41" i="396" s="1"/>
  <c r="B42" i="396" s="1"/>
  <c r="B43" i="396" s="1"/>
  <c r="B44" i="396" s="1"/>
  <c r="B45" i="396" s="1"/>
  <c r="B46" i="396" s="1"/>
  <c r="B47" i="396" s="1"/>
  <c r="B48" i="396" s="1"/>
  <c r="B49" i="396" s="1"/>
  <c r="B50" i="396" s="1"/>
  <c r="B51" i="396" s="1"/>
  <c r="B52" i="396" s="1"/>
  <c r="B53" i="396" s="1"/>
  <c r="B54" i="396" s="1"/>
  <c r="B55" i="396" s="1"/>
  <c r="B56" i="396" s="1"/>
  <c r="B57" i="396" s="1"/>
  <c r="S11" i="396"/>
  <c r="R11" i="396"/>
  <c r="Q11" i="396"/>
  <c r="P11" i="396"/>
  <c r="O11" i="396"/>
  <c r="L5" i="396"/>
  <c r="R60" i="396" l="1"/>
  <c r="R73" i="396"/>
  <c r="S60" i="396"/>
  <c r="R37" i="397"/>
  <c r="S73" i="396"/>
  <c r="S86" i="397"/>
  <c r="S37" i="397"/>
  <c r="K78" i="397"/>
  <c r="K77" i="397" s="1"/>
  <c r="L78" i="397"/>
  <c r="L77" i="397" s="1"/>
  <c r="R73" i="397"/>
  <c r="R86" i="397"/>
  <c r="S73" i="397"/>
  <c r="K65" i="396"/>
  <c r="K64" i="396" s="1"/>
  <c r="L65" i="396"/>
  <c r="L64" i="396" s="1"/>
  <c r="L70" i="395"/>
  <c r="K70" i="395"/>
  <c r="S69" i="395"/>
  <c r="R69" i="395"/>
  <c r="L69" i="395"/>
  <c r="K69" i="395"/>
  <c r="L68" i="395"/>
  <c r="K68" i="395"/>
  <c r="L67" i="395"/>
  <c r="K67" i="395"/>
  <c r="L66" i="395"/>
  <c r="K66" i="395"/>
  <c r="L64" i="395"/>
  <c r="K64" i="395"/>
  <c r="L63" i="395"/>
  <c r="K63" i="395"/>
  <c r="K60" i="395"/>
  <c r="L60" i="395" s="1"/>
  <c r="S56" i="395"/>
  <c r="R56" i="395"/>
  <c r="S51" i="395"/>
  <c r="R51" i="395"/>
  <c r="S19" i="395"/>
  <c r="S18" i="395"/>
  <c r="R18" i="395"/>
  <c r="Q18" i="395"/>
  <c r="P18" i="395"/>
  <c r="O18" i="395"/>
  <c r="S17" i="395"/>
  <c r="R17" i="395"/>
  <c r="Q17" i="395"/>
  <c r="P17" i="395"/>
  <c r="O17" i="395"/>
  <c r="S16" i="395"/>
  <c r="R16" i="395"/>
  <c r="Q16" i="395"/>
  <c r="P16" i="395"/>
  <c r="O16" i="395"/>
  <c r="S15" i="395"/>
  <c r="R15" i="395"/>
  <c r="Q15" i="395"/>
  <c r="P15" i="395"/>
  <c r="O15" i="395"/>
  <c r="S14" i="395"/>
  <c r="R14" i="395"/>
  <c r="Q14" i="395"/>
  <c r="P14" i="395"/>
  <c r="O14" i="395"/>
  <c r="S13" i="395"/>
  <c r="R13" i="395"/>
  <c r="Q13" i="395"/>
  <c r="P13" i="395"/>
  <c r="O13" i="395"/>
  <c r="S12" i="395"/>
  <c r="R12" i="395"/>
  <c r="Q12" i="395"/>
  <c r="P12" i="395"/>
  <c r="O12" i="395"/>
  <c r="B12" i="395"/>
  <c r="B13" i="395" s="1"/>
  <c r="B14" i="395" s="1"/>
  <c r="B15" i="395" s="1"/>
  <c r="B16" i="395" s="1"/>
  <c r="B17" i="395" s="1"/>
  <c r="B18" i="395" s="1"/>
  <c r="B19" i="395" s="1"/>
  <c r="B20" i="395" s="1"/>
  <c r="B21" i="395" s="1"/>
  <c r="B22" i="395" s="1"/>
  <c r="B23" i="395" s="1"/>
  <c r="B24" i="395" s="1"/>
  <c r="B25" i="395" s="1"/>
  <c r="B26" i="395" s="1"/>
  <c r="B27" i="395" s="1"/>
  <c r="B28" i="395" s="1"/>
  <c r="B29" i="395" s="1"/>
  <c r="B30" i="395" s="1"/>
  <c r="B31" i="395" s="1"/>
  <c r="B32" i="395" s="1"/>
  <c r="B33" i="395" s="1"/>
  <c r="B34" i="395" s="1"/>
  <c r="B35" i="395" s="1"/>
  <c r="B36" i="395" s="1"/>
  <c r="B37" i="395" s="1"/>
  <c r="B38" i="395" s="1"/>
  <c r="B39" i="395" s="1"/>
  <c r="B40" i="395" s="1"/>
  <c r="B41" i="395" s="1"/>
  <c r="B42" i="395" s="1"/>
  <c r="B43" i="395" s="1"/>
  <c r="B44" i="395" s="1"/>
  <c r="B45" i="395" s="1"/>
  <c r="B46" i="395" s="1"/>
  <c r="B47" i="395" s="1"/>
  <c r="B48" i="395" s="1"/>
  <c r="B49" i="395" s="1"/>
  <c r="B50" i="395" s="1"/>
  <c r="B51" i="395" s="1"/>
  <c r="B52" i="395" s="1"/>
  <c r="B53" i="395" s="1"/>
  <c r="B54" i="395" s="1"/>
  <c r="S11" i="395"/>
  <c r="R11" i="395"/>
  <c r="Q11" i="395"/>
  <c r="P11" i="395"/>
  <c r="O11" i="395"/>
  <c r="L5" i="395"/>
  <c r="L68" i="394"/>
  <c r="K68" i="394"/>
  <c r="S67" i="394"/>
  <c r="R67" i="394"/>
  <c r="L67" i="394"/>
  <c r="K67" i="394"/>
  <c r="L66" i="394"/>
  <c r="K66" i="394"/>
  <c r="L65" i="394"/>
  <c r="K65" i="394"/>
  <c r="L64" i="394"/>
  <c r="K64" i="394"/>
  <c r="L62" i="394"/>
  <c r="K62" i="394"/>
  <c r="L61" i="394"/>
  <c r="K61" i="394"/>
  <c r="K58" i="394"/>
  <c r="L58" i="394" s="1"/>
  <c r="S54" i="394"/>
  <c r="R54" i="394"/>
  <c r="S29" i="394"/>
  <c r="R29" i="394"/>
  <c r="S14" i="394"/>
  <c r="S13" i="394"/>
  <c r="R13" i="394"/>
  <c r="Q13" i="394"/>
  <c r="P13" i="394"/>
  <c r="O13" i="394"/>
  <c r="S12" i="394"/>
  <c r="R12" i="394"/>
  <c r="Q12" i="394"/>
  <c r="P12" i="394"/>
  <c r="O12" i="394"/>
  <c r="B12" i="394"/>
  <c r="B13" i="394" s="1"/>
  <c r="B14" i="394" s="1"/>
  <c r="B15" i="394" s="1"/>
  <c r="B16" i="394" s="1"/>
  <c r="B17" i="394" s="1"/>
  <c r="B18" i="394" s="1"/>
  <c r="B19" i="394" s="1"/>
  <c r="B20" i="394" s="1"/>
  <c r="B21" i="394" s="1"/>
  <c r="B22" i="394" s="1"/>
  <c r="B23" i="394" s="1"/>
  <c r="B24" i="394" s="1"/>
  <c r="B25" i="394" s="1"/>
  <c r="B26" i="394" s="1"/>
  <c r="B27" i="394" s="1"/>
  <c r="B28" i="394" s="1"/>
  <c r="B29" i="394" s="1"/>
  <c r="B30" i="394" s="1"/>
  <c r="B31" i="394" s="1"/>
  <c r="B32" i="394" s="1"/>
  <c r="B33" i="394" s="1"/>
  <c r="B34" i="394" s="1"/>
  <c r="B35" i="394" s="1"/>
  <c r="B36" i="394" s="1"/>
  <c r="B37" i="394" s="1"/>
  <c r="B38" i="394" s="1"/>
  <c r="B39" i="394" s="1"/>
  <c r="B40" i="394" s="1"/>
  <c r="B41" i="394" s="1"/>
  <c r="B42" i="394" s="1"/>
  <c r="B43" i="394" s="1"/>
  <c r="B44" i="394" s="1"/>
  <c r="B45" i="394" s="1"/>
  <c r="B46" i="394" s="1"/>
  <c r="B47" i="394" s="1"/>
  <c r="B48" i="394" s="1"/>
  <c r="B49" i="394" s="1"/>
  <c r="B50" i="394" s="1"/>
  <c r="B51" i="394" s="1"/>
  <c r="B52" i="394" s="1"/>
  <c r="S11" i="394"/>
  <c r="R11" i="394"/>
  <c r="Q11" i="394"/>
  <c r="P11" i="394"/>
  <c r="O11" i="394"/>
  <c r="L5" i="394"/>
  <c r="S68" i="394" l="1"/>
  <c r="R70" i="395"/>
  <c r="R68" i="394"/>
  <c r="S70" i="395"/>
  <c r="K62" i="395"/>
  <c r="K61" i="395" s="1"/>
  <c r="L62" i="395"/>
  <c r="L61" i="395" s="1"/>
  <c r="R57" i="395"/>
  <c r="S57" i="395"/>
  <c r="K60" i="394"/>
  <c r="K59" i="394" s="1"/>
  <c r="L60" i="394"/>
  <c r="L59" i="394" s="1"/>
  <c r="R55" i="394"/>
  <c r="S55" i="394"/>
  <c r="B12" i="393"/>
  <c r="B13" i="393" s="1"/>
  <c r="B14" i="393" s="1"/>
  <c r="B15" i="393" s="1"/>
  <c r="B16" i="393" s="1"/>
  <c r="B17" i="393" s="1"/>
  <c r="B18" i="393" s="1"/>
  <c r="B19" i="393" s="1"/>
  <c r="B20" i="393" s="1"/>
  <c r="B21" i="393" s="1"/>
  <c r="B22" i="393" s="1"/>
  <c r="B23" i="393" s="1"/>
  <c r="B24" i="393" s="1"/>
  <c r="B25" i="393" s="1"/>
  <c r="B26" i="393" s="1"/>
  <c r="B27" i="393" s="1"/>
  <c r="B28" i="393" s="1"/>
  <c r="B29" i="393" s="1"/>
  <c r="B30" i="393" s="1"/>
  <c r="B31" i="393" s="1"/>
  <c r="B32" i="393" s="1"/>
  <c r="B33" i="393" s="1"/>
  <c r="B34" i="393" s="1"/>
  <c r="B35" i="393" s="1"/>
  <c r="B36" i="393" s="1"/>
  <c r="B37" i="393" s="1"/>
  <c r="B38" i="393" s="1"/>
  <c r="B39" i="393" s="1"/>
  <c r="B40" i="393" s="1"/>
  <c r="B41" i="393" s="1"/>
  <c r="B42" i="393" s="1"/>
  <c r="B43" i="393" s="1"/>
  <c r="B44" i="393" s="1"/>
  <c r="B45" i="393" s="1"/>
  <c r="B46" i="393" s="1"/>
  <c r="B47" i="393" s="1"/>
  <c r="B48" i="393" s="1"/>
  <c r="B49" i="393" s="1"/>
  <c r="B50" i="393" s="1"/>
  <c r="B51" i="393" s="1"/>
  <c r="B52" i="393" s="1"/>
  <c r="B53" i="393" s="1"/>
  <c r="B54" i="393" s="1"/>
  <c r="B55" i="393" s="1"/>
  <c r="B56" i="393" s="1"/>
  <c r="B57" i="393" s="1"/>
  <c r="B58" i="393" s="1"/>
  <c r="L73" i="393"/>
  <c r="K73" i="393"/>
  <c r="L74" i="393"/>
  <c r="K74" i="393"/>
  <c r="S73" i="393"/>
  <c r="R73" i="393"/>
  <c r="L72" i="393"/>
  <c r="K72" i="393"/>
  <c r="L71" i="393"/>
  <c r="K71" i="393"/>
  <c r="L70" i="393"/>
  <c r="K70" i="393"/>
  <c r="L68" i="393"/>
  <c r="K68" i="393"/>
  <c r="L67" i="393"/>
  <c r="K67" i="393"/>
  <c r="K64" i="393"/>
  <c r="L64" i="393" s="1"/>
  <c r="S60" i="393"/>
  <c r="R60" i="393"/>
  <c r="S15" i="393"/>
  <c r="S14" i="393"/>
  <c r="R14" i="393"/>
  <c r="Q14" i="393"/>
  <c r="P14" i="393"/>
  <c r="O14" i="393"/>
  <c r="S13" i="393"/>
  <c r="R13" i="393"/>
  <c r="Q13" i="393"/>
  <c r="P13" i="393"/>
  <c r="O13" i="393"/>
  <c r="S12" i="393"/>
  <c r="R12" i="393"/>
  <c r="Q12" i="393"/>
  <c r="P12" i="393"/>
  <c r="O12" i="393"/>
  <c r="S11" i="393"/>
  <c r="R11" i="393"/>
  <c r="Q11" i="393"/>
  <c r="P11" i="393"/>
  <c r="O11" i="393"/>
  <c r="L5" i="393"/>
  <c r="S61" i="393" l="1"/>
  <c r="R74" i="393"/>
  <c r="S74" i="393"/>
  <c r="K66" i="393"/>
  <c r="K65" i="393" s="1"/>
  <c r="L66" i="393"/>
  <c r="L65" i="393" s="1"/>
  <c r="R61" i="393"/>
  <c r="R54" i="392" l="1"/>
  <c r="S54" i="392"/>
  <c r="K58" i="392"/>
  <c r="L58" i="392" s="1"/>
  <c r="B12" i="392"/>
  <c r="B13" i="392" s="1"/>
  <c r="B14" i="392" s="1"/>
  <c r="B15" i="392" s="1"/>
  <c r="B16" i="392" s="1"/>
  <c r="B17" i="392" s="1"/>
  <c r="B18" i="392" s="1"/>
  <c r="B19" i="392" s="1"/>
  <c r="B20" i="392" s="1"/>
  <c r="B21" i="392" s="1"/>
  <c r="B22" i="392" s="1"/>
  <c r="B23" i="392" s="1"/>
  <c r="B24" i="392" s="1"/>
  <c r="B25" i="392" s="1"/>
  <c r="B26" i="392" s="1"/>
  <c r="B27" i="392" s="1"/>
  <c r="B28" i="392" s="1"/>
  <c r="B29" i="392" s="1"/>
  <c r="B30" i="392" s="1"/>
  <c r="B31" i="392" s="1"/>
  <c r="B32" i="392" s="1"/>
  <c r="B33" i="392" s="1"/>
  <c r="B34" i="392" s="1"/>
  <c r="B35" i="392" s="1"/>
  <c r="B36" i="392" s="1"/>
  <c r="B37" i="392" s="1"/>
  <c r="B38" i="392" s="1"/>
  <c r="B39" i="392" s="1"/>
  <c r="B40" i="392" s="1"/>
  <c r="B41" i="392" s="1"/>
  <c r="B42" i="392" s="1"/>
  <c r="B43" i="392" s="1"/>
  <c r="B44" i="392" s="1"/>
  <c r="B45" i="392" s="1"/>
  <c r="B46" i="392" s="1"/>
  <c r="B47" i="392" s="1"/>
  <c r="B48" i="392" s="1"/>
  <c r="B49" i="392" s="1"/>
  <c r="B50" i="392" s="1"/>
  <c r="B51" i="392" s="1"/>
  <c r="B52" i="392" s="1"/>
  <c r="L67" i="392"/>
  <c r="K67" i="392"/>
  <c r="L68" i="392"/>
  <c r="K68" i="392"/>
  <c r="S67" i="392"/>
  <c r="R67" i="392"/>
  <c r="L66" i="392"/>
  <c r="K66" i="392"/>
  <c r="L65" i="392"/>
  <c r="K65" i="392"/>
  <c r="L64" i="392"/>
  <c r="K64" i="392"/>
  <c r="L62" i="392"/>
  <c r="K62" i="392"/>
  <c r="L61" i="392"/>
  <c r="K61" i="392"/>
  <c r="S49" i="392"/>
  <c r="R49" i="392"/>
  <c r="S14" i="392"/>
  <c r="S13" i="392"/>
  <c r="R13" i="392"/>
  <c r="Q13" i="392"/>
  <c r="P13" i="392"/>
  <c r="O13" i="392"/>
  <c r="S12" i="392"/>
  <c r="R12" i="392"/>
  <c r="Q12" i="392"/>
  <c r="P12" i="392"/>
  <c r="O12" i="392"/>
  <c r="S11" i="392"/>
  <c r="R11" i="392"/>
  <c r="Q11" i="392"/>
  <c r="P11" i="392"/>
  <c r="O11" i="392"/>
  <c r="L5" i="392"/>
  <c r="R55" i="392" l="1"/>
  <c r="S55" i="392"/>
  <c r="S68" i="392"/>
  <c r="R68" i="392"/>
  <c r="K60" i="392"/>
  <c r="K59" i="392" s="1"/>
  <c r="L60" i="392"/>
  <c r="L59" i="392" s="1"/>
</calcChain>
</file>

<file path=xl/sharedStrings.xml><?xml version="1.0" encoding="utf-8"?>
<sst xmlns="http://schemas.openxmlformats.org/spreadsheetml/2006/main" count="4095" uniqueCount="300">
  <si>
    <t>肉質鞭毛虫</t>
  </si>
  <si>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</si>
  <si>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</si>
  <si>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</si>
  <si>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</si>
  <si>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</si>
  <si>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</si>
  <si>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</si>
  <si>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</si>
  <si>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</si>
  <si>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</si>
  <si>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</si>
  <si>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</si>
  <si>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</si>
  <si>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</si>
  <si>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</si>
  <si>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</si>
  <si>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</si>
  <si>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Melosira varians</t>
  </si>
  <si>
    <t>Nitzschia acicularis</t>
  </si>
  <si>
    <t>Thalassiosiraceae－5</t>
  </si>
  <si>
    <t>Thalassiosiraceae－10</t>
  </si>
  <si>
    <t>Thalassiosiraceae－25</t>
  </si>
  <si>
    <t>クリプト植物</t>
  </si>
  <si>
    <t>クリプト藻</t>
  </si>
  <si>
    <t>渦鞭毛植物</t>
  </si>
  <si>
    <t>渦鞭毛藻</t>
  </si>
  <si>
    <t>緑藻</t>
  </si>
  <si>
    <t>Monoraphidium spp.</t>
  </si>
  <si>
    <t>Pandorina morum</t>
  </si>
  <si>
    <t>Pediastrum boryanum</t>
  </si>
  <si>
    <t>Pediastrum duplex</t>
  </si>
  <si>
    <t>Tetrastrum elegans</t>
  </si>
  <si>
    <t>CHLOROPHYCEAE</t>
  </si>
  <si>
    <t>輪形動物</t>
  </si>
  <si>
    <t>輪虫</t>
  </si>
  <si>
    <t>EUROTATOREA</t>
  </si>
  <si>
    <t>繊毛虫</t>
  </si>
  <si>
    <t>多膜口</t>
  </si>
  <si>
    <t>POLYHYMENOPHORA</t>
  </si>
  <si>
    <t>－</t>
  </si>
  <si>
    <t>CILIOPHORA</t>
  </si>
  <si>
    <t>真正太陽虫</t>
  </si>
  <si>
    <t>不明プランクトン</t>
  </si>
  <si>
    <t>微小鞭毛藻（５μｍ以下）</t>
  </si>
  <si>
    <t>鞭毛藻</t>
  </si>
  <si>
    <t>動物性</t>
  </si>
  <si>
    <t>種　　類　　組　　成</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</si>
  <si>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</si>
  <si>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</si>
  <si>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</si>
  <si>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</si>
  <si>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</si>
  <si>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</si>
  <si>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</si>
  <si>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</si>
  <si>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</si>
  <si>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</si>
  <si>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</si>
  <si>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</si>
  <si>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</si>
  <si>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調査名：千葉県公共用水域水質監視調査（手賀沼）プランクトン同定計数結果</t>
  </si>
  <si>
    <t>根　戸　下</t>
  </si>
  <si>
    <t>手賀沼中央</t>
  </si>
  <si>
    <t>根戸</t>
  </si>
  <si>
    <t>手中</t>
  </si>
  <si>
    <t>下手</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</si>
  <si>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</si>
  <si>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</si>
  <si>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</si>
  <si>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</si>
  <si>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</si>
  <si>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</si>
  <si>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</si>
  <si>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</si>
  <si>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Fragilaria crotonensis</t>
  </si>
  <si>
    <t>Scenedesmus acuminatus</t>
  </si>
  <si>
    <t>Scenedesmus bicaudatus</t>
  </si>
  <si>
    <t>定性試料：採水試料50mlをプランクトンネット（5μmメッシュ）</t>
    <phoneticPr fontId="2"/>
  </si>
  <si>
    <t>　　　　　により10倍に濃縮した。</t>
    <rPh sb="10" eb="11">
      <t>バイ</t>
    </rPh>
    <phoneticPr fontId="2"/>
  </si>
  <si>
    <t>その他の植物性</t>
    <phoneticPr fontId="23"/>
  </si>
  <si>
    <t>鞭毛虫</t>
    <phoneticPr fontId="23"/>
  </si>
  <si>
    <t>定量試料：枠付界線入スライドガラス (1.0ml）に検鏡試料を</t>
    <rPh sb="5" eb="6">
      <t>ワク</t>
    </rPh>
    <rPh sb="6" eb="7">
      <t>ヅケ</t>
    </rPh>
    <rPh sb="7" eb="8">
      <t>カイ</t>
    </rPh>
    <rPh sb="8" eb="9">
      <t>セン</t>
    </rPh>
    <rPh sb="9" eb="10">
      <t>ニュウ</t>
    </rPh>
    <rPh sb="26" eb="28">
      <t>ケンキョウ</t>
    </rPh>
    <rPh sb="28" eb="30">
      <t>シリョウ</t>
    </rPh>
    <phoneticPr fontId="2"/>
  </si>
  <si>
    <t>　　　　　注入し、倒立型顕微鏡（100～ 400倍）で検鏡した。</t>
    <phoneticPr fontId="23"/>
  </si>
  <si>
    <t>定性試料：枠付界線入スライドガラス (1.0ml）に検鏡試料を</t>
    <phoneticPr fontId="23"/>
  </si>
  <si>
    <t>　　　　　注入し、倒立型顕微鏡（100～ 400倍）で検鏡した。</t>
    <phoneticPr fontId="2"/>
  </si>
  <si>
    <t>総　　　　　　　　　　　数</t>
    <phoneticPr fontId="23"/>
  </si>
  <si>
    <t>Asterionella formosa</t>
    <phoneticPr fontId="23"/>
  </si>
  <si>
    <t>Aulacoseira ambigua</t>
  </si>
  <si>
    <t>Aulacoseira pusilla</t>
    <phoneticPr fontId="23"/>
  </si>
  <si>
    <t>Aulacoseira granulata</t>
  </si>
  <si>
    <t>Bacillaria paxillifer</t>
  </si>
  <si>
    <t>Nitzschia fruticosa</t>
  </si>
  <si>
    <t>Staurosirella berolinensis</t>
  </si>
  <si>
    <t>SESSILIDA</t>
    <phoneticPr fontId="23"/>
  </si>
  <si>
    <t>貧膜口</t>
    <phoneticPr fontId="23"/>
  </si>
  <si>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</si>
  <si>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</si>
  <si>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Aulacoseira 属の種は、従来 Melosira 属で分類されていたが、胞紋構造や連結針の違いからAulacoseira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2" eb="75">
      <t>クミカ</t>
    </rPh>
    <rPh sb="82" eb="85">
      <t>イッパンテキ</t>
    </rPh>
    <rPh sb="86" eb="88">
      <t>シヨウ</t>
    </rPh>
    <rPh sb="97" eb="98">
      <t>ホン</t>
    </rPh>
    <rPh sb="98" eb="99">
      <t>ケッカ</t>
    </rPh>
    <phoneticPr fontId="2"/>
  </si>
  <si>
    <t>Nitzschia spp.</t>
    <phoneticPr fontId="23"/>
  </si>
  <si>
    <t>Chlorogonium spp.</t>
    <phoneticPr fontId="23"/>
  </si>
  <si>
    <t>CRYPTOPHYCEAE</t>
    <phoneticPr fontId="23"/>
  </si>
  <si>
    <t>OSCILLATORIALES</t>
    <phoneticPr fontId="23"/>
  </si>
  <si>
    <t>CHROOCOCCALES</t>
    <phoneticPr fontId="23"/>
  </si>
  <si>
    <t>Ulnaria japonica</t>
    <phoneticPr fontId="23"/>
  </si>
  <si>
    <t>BDELLOIDEA</t>
    <phoneticPr fontId="23"/>
  </si>
  <si>
    <t>Navicula sp.</t>
    <phoneticPr fontId="23"/>
  </si>
  <si>
    <t>Actinastrum spp.</t>
    <phoneticPr fontId="23"/>
  </si>
  <si>
    <t>Eudorina sp.</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</si>
  <si>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</si>
  <si>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</si>
  <si>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</si>
  <si>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　従った。</t>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</si>
  <si>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</si>
  <si>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</si>
  <si>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</si>
  <si>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</si>
  <si>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</si>
  <si>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</si>
  <si>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 は、従来シノニムである Atteya zachariasii とされていたが、本結果では Acanthoceras zachariasii を採用した。</t>
    <rPh sb="32" eb="34">
      <t>ジュウライ</t>
    </rPh>
    <rPh sb="69" eb="70">
      <t>ホン</t>
    </rPh>
    <rPh sb="70" eb="72">
      <t>ケッカ</t>
    </rPh>
    <rPh sb="101" eb="103">
      <t>サイヨウ</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</si>
  <si>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</si>
  <si>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</si>
  <si>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</si>
  <si>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</si>
  <si>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Dictyosphaerium spp.</t>
    <phoneticPr fontId="23"/>
  </si>
  <si>
    <t>Scenedesmus spp.</t>
    <phoneticPr fontId="23"/>
  </si>
  <si>
    <t>Euglena spp.</t>
    <phoneticPr fontId="23"/>
  </si>
  <si>
    <t>（一財）千葉県環境財団　業務部　五味真人</t>
    <rPh sb="1" eb="2">
      <t>イチ</t>
    </rPh>
    <rPh sb="12" eb="14">
      <t>ギョウム</t>
    </rPh>
    <rPh sb="14" eb="15">
      <t>ブ</t>
    </rPh>
    <rPh sb="16" eb="18">
      <t>ゴミ</t>
    </rPh>
    <rPh sb="18" eb="20">
      <t>マサト</t>
    </rPh>
    <phoneticPr fontId="2"/>
  </si>
  <si>
    <t>Peridinium spp.</t>
    <phoneticPr fontId="23"/>
  </si>
  <si>
    <t>Ulnaria sp.</t>
    <phoneticPr fontId="23"/>
  </si>
  <si>
    <t>Amphora sp.</t>
    <phoneticPr fontId="23"/>
  </si>
  <si>
    <t>Tintinnidium sp.</t>
    <phoneticPr fontId="23"/>
  </si>
  <si>
    <t>Micractinium sp.</t>
    <phoneticPr fontId="23"/>
  </si>
  <si>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</si>
  <si>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Brachionus sp.</t>
    <phoneticPr fontId="2"/>
  </si>
  <si>
    <t>Fragilaria sp.</t>
    <phoneticPr fontId="23"/>
  </si>
  <si>
    <t>Gonium sp.</t>
    <phoneticPr fontId="23"/>
  </si>
  <si>
    <t>HELIOZOA</t>
    <phoneticPr fontId="23"/>
  </si>
  <si>
    <t>Tetraedron spp.</t>
    <phoneticPr fontId="23"/>
  </si>
  <si>
    <t>Pseudanabaena sp.</t>
    <phoneticPr fontId="23"/>
  </si>
  <si>
    <t>2021.4.6</t>
    <phoneticPr fontId="23"/>
  </si>
  <si>
    <t>(10)</t>
    <phoneticPr fontId="23"/>
  </si>
  <si>
    <t>＋</t>
    <phoneticPr fontId="23"/>
  </si>
  <si>
    <t>(＋)</t>
    <phoneticPr fontId="23"/>
  </si>
  <si>
    <t>(150)</t>
    <phoneticPr fontId="23"/>
  </si>
  <si>
    <t>Aphanizomenon sp.</t>
    <phoneticPr fontId="23"/>
  </si>
  <si>
    <t>2021.4.21</t>
    <phoneticPr fontId="23"/>
  </si>
  <si>
    <t>(5)</t>
    <phoneticPr fontId="23"/>
  </si>
  <si>
    <t>(110)</t>
    <phoneticPr fontId="23"/>
  </si>
  <si>
    <t>＋</t>
    <phoneticPr fontId="23"/>
  </si>
  <si>
    <t>(425)</t>
    <phoneticPr fontId="23"/>
  </si>
  <si>
    <t>Aphanothece sp.</t>
    <phoneticPr fontId="23"/>
  </si>
  <si>
    <t>Gymnodinium sp.</t>
    <phoneticPr fontId="23"/>
  </si>
  <si>
    <t>Euglena sp.</t>
    <phoneticPr fontId="23"/>
  </si>
  <si>
    <t>Schroederia spp.</t>
    <phoneticPr fontId="23"/>
  </si>
  <si>
    <t>2021.5.7</t>
    <phoneticPr fontId="23"/>
  </si>
  <si>
    <t>Merismopedia spp.</t>
    <phoneticPr fontId="23"/>
  </si>
  <si>
    <t>(25)</t>
    <phoneticPr fontId="23"/>
  </si>
  <si>
    <t>(100)</t>
    <phoneticPr fontId="23"/>
  </si>
  <si>
    <t>Trachelomonas sp.</t>
    <phoneticPr fontId="23"/>
  </si>
  <si>
    <t>Ankistrodesmus sp.</t>
    <phoneticPr fontId="23"/>
  </si>
  <si>
    <t>Staurastrum sp.</t>
    <phoneticPr fontId="23"/>
  </si>
  <si>
    <t>Polyarthra sp.</t>
    <phoneticPr fontId="23"/>
  </si>
  <si>
    <t>Synchaeta sp.</t>
    <phoneticPr fontId="23"/>
  </si>
  <si>
    <t>Trichocercidae</t>
  </si>
  <si>
    <t>Tintinnidium spp.</t>
    <phoneticPr fontId="23"/>
  </si>
  <si>
    <t>2021.5.20</t>
    <phoneticPr fontId="23"/>
  </si>
  <si>
    <t>Aphanocapsa sp.</t>
    <phoneticPr fontId="23"/>
  </si>
  <si>
    <t>Coelosphaerium sp.</t>
    <phoneticPr fontId="23"/>
  </si>
  <si>
    <t>Merismopedia sp.</t>
    <phoneticPr fontId="23"/>
  </si>
  <si>
    <t>Microcystis aeruginosa</t>
    <phoneticPr fontId="23"/>
  </si>
  <si>
    <t>(50)</t>
    <phoneticPr fontId="23"/>
  </si>
  <si>
    <t>Phacus sp.</t>
    <phoneticPr fontId="23"/>
  </si>
  <si>
    <t>Chlorogonium sp.</t>
    <phoneticPr fontId="23"/>
  </si>
  <si>
    <t>Coelastrum spp.</t>
    <phoneticPr fontId="23"/>
  </si>
  <si>
    <t>Crucigenia tetrapedia</t>
    <phoneticPr fontId="23"/>
  </si>
  <si>
    <t>Golenkinia sp.</t>
    <phoneticPr fontId="23"/>
  </si>
  <si>
    <t>Oocystis spp.</t>
    <phoneticPr fontId="23"/>
  </si>
  <si>
    <t>Tetraedron sp.</t>
    <phoneticPr fontId="23"/>
  </si>
  <si>
    <t>Brachionus spp.</t>
    <phoneticPr fontId="2"/>
  </si>
  <si>
    <t>Filinia sp.</t>
    <phoneticPr fontId="23"/>
  </si>
  <si>
    <t>2021.6.3</t>
    <phoneticPr fontId="23"/>
  </si>
  <si>
    <t>Snowella sp.</t>
    <phoneticPr fontId="23"/>
  </si>
  <si>
    <t>渦鞭毛藻</t>
    <phoneticPr fontId="23"/>
  </si>
  <si>
    <t>Actinastrum sp.</t>
    <phoneticPr fontId="23"/>
  </si>
  <si>
    <t>Crucigeniella crucifera</t>
  </si>
  <si>
    <t>Dictyosphaerium sp.</t>
    <phoneticPr fontId="23"/>
  </si>
  <si>
    <t>Oocystis sp.</t>
    <phoneticPr fontId="23"/>
  </si>
  <si>
    <t>Pediastrum simplex</t>
  </si>
  <si>
    <t>Pediastrum tetras</t>
  </si>
  <si>
    <t>Scenedesmus denticulatus</t>
  </si>
  <si>
    <t>2021.6.23</t>
    <phoneticPr fontId="23"/>
  </si>
  <si>
    <t>Aphanocapsa spp.</t>
    <phoneticPr fontId="23"/>
  </si>
  <si>
    <t>(75)</t>
    <phoneticPr fontId="23"/>
  </si>
  <si>
    <t>Aphanothece spp.</t>
    <phoneticPr fontId="23"/>
  </si>
  <si>
    <t>(125)</t>
    <phoneticPr fontId="23"/>
  </si>
  <si>
    <t>(575)</t>
    <phoneticPr fontId="23"/>
  </si>
  <si>
    <t>ラフィド藻</t>
  </si>
  <si>
    <t>RAPHIDOPHYCEAE</t>
    <phoneticPr fontId="2"/>
  </si>
  <si>
    <t>Acanthoceras zachariasi</t>
  </si>
  <si>
    <t>Chodatella wratislawiensis</t>
  </si>
  <si>
    <t>Chodatella sp.</t>
    <phoneticPr fontId="23"/>
  </si>
  <si>
    <t>Coelastrum sp.</t>
    <phoneticPr fontId="23"/>
  </si>
  <si>
    <t>Crucigenia spp.</t>
    <phoneticPr fontId="23"/>
  </si>
  <si>
    <t>Dichotomococcus spp.</t>
    <phoneticPr fontId="23"/>
  </si>
  <si>
    <t>Elakatothrix sp.</t>
    <phoneticPr fontId="23"/>
  </si>
  <si>
    <t>Golenkinia spp.</t>
    <phoneticPr fontId="23"/>
  </si>
  <si>
    <t>Treubaria sp.</t>
    <phoneticPr fontId="23"/>
  </si>
  <si>
    <t>2021.7.6</t>
    <phoneticPr fontId="23"/>
  </si>
  <si>
    <t>Romeria sp.</t>
    <phoneticPr fontId="23"/>
  </si>
  <si>
    <t>Gymnodinium spp.</t>
    <phoneticPr fontId="23"/>
  </si>
  <si>
    <t>Peridinium sp.</t>
    <phoneticPr fontId="23"/>
  </si>
  <si>
    <t>Mallomonas sp.</t>
    <phoneticPr fontId="23"/>
  </si>
  <si>
    <t>Closterium spp.</t>
    <phoneticPr fontId="23"/>
  </si>
  <si>
    <t>Micractinium spp.</t>
    <phoneticPr fontId="23"/>
  </si>
  <si>
    <t>2021.7.20</t>
    <phoneticPr fontId="23"/>
  </si>
  <si>
    <t>(30)</t>
    <phoneticPr fontId="23"/>
  </si>
  <si>
    <t>(175)</t>
    <phoneticPr fontId="23"/>
  </si>
  <si>
    <t>(95)</t>
    <phoneticPr fontId="23"/>
  </si>
  <si>
    <t>(800)</t>
    <phoneticPr fontId="23"/>
  </si>
  <si>
    <t>Romeria spp.</t>
    <phoneticPr fontId="23"/>
  </si>
  <si>
    <t>(400)</t>
    <phoneticPr fontId="23"/>
  </si>
  <si>
    <t>Pseudanabaenaceae</t>
    <phoneticPr fontId="23"/>
  </si>
  <si>
    <t>Fragilaria spp.</t>
    <phoneticPr fontId="23"/>
  </si>
  <si>
    <t>Closterium sp.</t>
    <phoneticPr fontId="23"/>
  </si>
  <si>
    <t>Crucigenia lauterbornii</t>
    <phoneticPr fontId="23"/>
  </si>
  <si>
    <t>Schroederia sp.</t>
    <phoneticPr fontId="23"/>
  </si>
  <si>
    <t>Polyarthra spp.</t>
    <phoneticPr fontId="23"/>
  </si>
  <si>
    <t>Schizocerca diversicornis</t>
    <phoneticPr fontId="23"/>
  </si>
  <si>
    <t>2021.8.4</t>
    <phoneticPr fontId="23"/>
  </si>
  <si>
    <t>Cyanodictyon spp.</t>
    <phoneticPr fontId="23"/>
  </si>
  <si>
    <t>(1000)</t>
    <phoneticPr fontId="23"/>
  </si>
  <si>
    <t>(4125)</t>
    <phoneticPr fontId="23"/>
  </si>
  <si>
    <t>50</t>
    <phoneticPr fontId="23"/>
  </si>
  <si>
    <t>Pseudanabaena spp.</t>
    <phoneticPr fontId="23"/>
  </si>
  <si>
    <t>(225)</t>
    <phoneticPr fontId="23"/>
  </si>
  <si>
    <t>(375)</t>
    <phoneticPr fontId="23"/>
  </si>
  <si>
    <t>Cosmarium sp.</t>
    <phoneticPr fontId="23"/>
  </si>
  <si>
    <t>Dichotomococcus sp.</t>
    <phoneticPr fontId="23"/>
  </si>
  <si>
    <t>Pteromonas sp.</t>
    <phoneticPr fontId="23"/>
  </si>
  <si>
    <t>葉状根足虫</t>
  </si>
  <si>
    <t>LOBOSEA</t>
  </si>
  <si>
    <t>2021.8.19</t>
    <phoneticPr fontId="23"/>
  </si>
  <si>
    <t>(20)</t>
    <phoneticPr fontId="23"/>
  </si>
  <si>
    <t>(15)</t>
    <phoneticPr fontId="23"/>
  </si>
  <si>
    <t>Nostocaceae</t>
    <phoneticPr fontId="23"/>
  </si>
  <si>
    <t>(35)</t>
    <phoneticPr fontId="23"/>
  </si>
  <si>
    <t>(40)</t>
    <phoneticPr fontId="23"/>
  </si>
  <si>
    <t>黄緑藻</t>
  </si>
  <si>
    <t>XANTHOPHYCEAE</t>
  </si>
  <si>
    <t>Acanthosphaera sp.</t>
    <phoneticPr fontId="23"/>
  </si>
  <si>
    <t>Chodatella chodatii</t>
  </si>
  <si>
    <t>Crucigenia sp.</t>
    <phoneticPr fontId="23"/>
  </si>
  <si>
    <t>Surirella sp.</t>
    <phoneticPr fontId="23"/>
  </si>
  <si>
    <t>2021.9.16</t>
    <phoneticPr fontId="23"/>
  </si>
  <si>
    <t>(3750)</t>
    <phoneticPr fontId="23"/>
  </si>
  <si>
    <t>Microcystis wesenbergii</t>
  </si>
  <si>
    <t>(825)</t>
    <phoneticPr fontId="23"/>
  </si>
  <si>
    <t>(1875)</t>
    <phoneticPr fontId="23"/>
  </si>
  <si>
    <t>Pinnularia sp.</t>
    <phoneticPr fontId="23"/>
  </si>
  <si>
    <t>Surirella spp.</t>
    <phoneticPr fontId="23"/>
  </si>
  <si>
    <t>・珪藻綱 Pinnularia 属は、類似の属を含めて計数した。</t>
    <rPh sb="16" eb="17">
      <t>ゾク</t>
    </rPh>
    <phoneticPr fontId="23"/>
  </si>
  <si>
    <t>2021.9.27</t>
    <phoneticPr fontId="23"/>
  </si>
  <si>
    <t>(370)</t>
    <phoneticPr fontId="23"/>
  </si>
  <si>
    <t>(3125)</t>
    <phoneticPr fontId="23"/>
  </si>
  <si>
    <t>(325)</t>
    <phoneticPr fontId="23"/>
  </si>
  <si>
    <t>Gyrosigma sp.</t>
    <phoneticPr fontId="23"/>
  </si>
  <si>
    <t>Navicula spp.</t>
    <phoneticPr fontId="23"/>
  </si>
  <si>
    <t>Polyedriopsis spinulosa</t>
  </si>
  <si>
    <t>2021.10.15</t>
    <phoneticPr fontId="23"/>
  </si>
  <si>
    <t>(140)</t>
    <phoneticPr fontId="23"/>
  </si>
  <si>
    <t>(3000)</t>
    <phoneticPr fontId="23"/>
  </si>
  <si>
    <t>Urosolenia sp.</t>
    <phoneticPr fontId="23"/>
  </si>
  <si>
    <t>Ankistrodesmus spp.</t>
    <phoneticPr fontId="23"/>
  </si>
  <si>
    <t>2021.10.25</t>
    <phoneticPr fontId="23"/>
  </si>
  <si>
    <t>Monoraphidium sp.</t>
    <phoneticPr fontId="23"/>
  </si>
  <si>
    <t>Synchaeta spp.</t>
    <phoneticPr fontId="23"/>
  </si>
  <si>
    <t>2021.11.2</t>
    <phoneticPr fontId="23"/>
  </si>
  <si>
    <t>2021.11.16</t>
    <phoneticPr fontId="23"/>
  </si>
  <si>
    <t>Synura sp.</t>
    <phoneticPr fontId="23"/>
  </si>
  <si>
    <t>2021.12.16</t>
    <phoneticPr fontId="23"/>
  </si>
  <si>
    <t>2021.12.23</t>
    <phoneticPr fontId="23"/>
  </si>
  <si>
    <t>CHRYSOPHYCEAE</t>
    <phoneticPr fontId="2"/>
  </si>
  <si>
    <t>Tetrastrum spp.</t>
    <phoneticPr fontId="23"/>
  </si>
  <si>
    <t>2022.1.17</t>
    <phoneticPr fontId="23"/>
  </si>
  <si>
    <t>Mallomonas spp.</t>
    <phoneticPr fontId="23"/>
  </si>
  <si>
    <t>Synura spp.</t>
    <phoneticPr fontId="23"/>
  </si>
  <si>
    <t>Tetrastrum sp.</t>
    <phoneticPr fontId="23"/>
  </si>
  <si>
    <t>2022.1.25</t>
    <phoneticPr fontId="23"/>
  </si>
  <si>
    <t>Dinobryon sp.</t>
    <phoneticPr fontId="23"/>
  </si>
  <si>
    <t>Chodatella quadriseta</t>
  </si>
  <si>
    <t>2022.2.9</t>
    <phoneticPr fontId="23"/>
  </si>
  <si>
    <t>Ulnaria spp.</t>
    <phoneticPr fontId="23"/>
  </si>
  <si>
    <t>2022.2.22</t>
    <phoneticPr fontId="23"/>
  </si>
  <si>
    <t>Dinobryon spp.</t>
    <phoneticPr fontId="23"/>
  </si>
  <si>
    <t>2022.3.2</t>
    <phoneticPr fontId="23"/>
  </si>
  <si>
    <t>2022.3.8</t>
    <phoneticPr fontId="23"/>
  </si>
  <si>
    <t>Aulacoseira sp.</t>
    <phoneticPr fontId="23"/>
  </si>
  <si>
    <t>Crucigenia fenestrata</t>
    <phoneticPr fontId="23"/>
  </si>
  <si>
    <t>Tetrastrum heterocanthum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</si>
</sst>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medium">
        <color auto="1"/>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22" fillId="4" borderId="0" applyNumberFormat="0" applyBorder="0" applyAlignment="0" applyProtection="0">
      <alignment vertical="center"/>
    </xf>
    <xf numFmtId="0" fontId="1" fillId="0" borderId="0"/>
  </cellStyleXfs>
  <cellXfs count="142">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0" fillId="0" borderId="23" xfId="0" applyBorder="1" applyAlignment="1">
      <alignment horizontal="distributed" vertical="center"/>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Border="1" applyAlignment="1">
      <alignment vertical="center"/>
    </xf>
    <xf numFmtId="0" fontId="0" fillId="0" borderId="41" xfId="0" applyBorder="1" applyAlignment="1">
      <alignment vertical="center"/>
    </xf>
    <xf numFmtId="0" fontId="0" fillId="0" borderId="41" xfId="0" applyBorder="1" applyAlignment="1">
      <alignment horizontal="distributed" vertical="center" justifyLastLine="1"/>
    </xf>
    <xf numFmtId="0" fontId="0" fillId="0" borderId="42" xfId="0" applyBorder="1" applyAlignment="1">
      <alignment vertical="center"/>
    </xf>
    <xf numFmtId="0" fontId="0" fillId="0" borderId="27" xfId="0" applyBorder="1" applyAlignment="1">
      <alignment horizontal="center" vertical="center"/>
    </xf>
    <xf numFmtId="0" fontId="0" fillId="0" borderId="15" xfId="0" applyBorder="1" applyAlignment="1">
      <alignment horizontal="distributed" vertical="center"/>
    </xf>
    <xf numFmtId="0" fontId="0" fillId="0" borderId="43"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0" xfId="0"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0" fontId="0" fillId="0" borderId="0" xfId="0" applyAlignment="1">
      <alignment horizontal="right"/>
    </xf>
    <xf numFmtId="0" fontId="0" fillId="0" borderId="0" xfId="0" applyAlignment="1">
      <alignment horizontal="center"/>
    </xf>
    <xf numFmtId="49" fontId="0" fillId="0" borderId="41" xfId="0" applyNumberFormat="1" applyBorder="1" applyAlignment="1">
      <alignment horizontal="right" vertical="center"/>
    </xf>
    <xf numFmtId="49" fontId="0" fillId="0" borderId="46" xfId="0" applyNumberFormat="1" applyBorder="1" applyAlignment="1">
      <alignment horizontal="right" vertical="center"/>
    </xf>
    <xf numFmtId="0" fontId="0" fillId="0" borderId="41"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center" vertical="center"/>
    </xf>
    <xf numFmtId="0" fontId="0" fillId="0" borderId="47" xfId="0" applyBorder="1" applyAlignment="1">
      <alignment horizontal="distributed" vertical="center" justifyLastLine="1"/>
    </xf>
    <xf numFmtId="0" fontId="0" fillId="0" borderId="47" xfId="0" applyBorder="1" applyAlignment="1">
      <alignment vertical="center"/>
    </xf>
    <xf numFmtId="0" fontId="0" fillId="0" borderId="49" xfId="0" applyBorder="1" applyAlignment="1">
      <alignment horizontal="right" vertical="center"/>
    </xf>
    <xf numFmtId="0" fontId="5" fillId="0" borderId="27" xfId="0" applyFont="1" applyBorder="1" applyAlignment="1">
      <alignment vertical="center"/>
    </xf>
    <xf numFmtId="0" fontId="0" fillId="0" borderId="4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vertical="center"/>
    </xf>
    <xf numFmtId="0" fontId="0" fillId="0" borderId="38" xfId="0" applyBorder="1" applyAlignment="1">
      <alignment horizontal="center" vertical="center"/>
    </xf>
    <xf numFmtId="0" fontId="0" fillId="0" borderId="50" xfId="0" applyBorder="1" applyAlignment="1">
      <alignment vertical="center"/>
    </xf>
    <xf numFmtId="0" fontId="5" fillId="0" borderId="44" xfId="0" applyFont="1" applyBorder="1" applyAlignment="1">
      <alignment vertical="center"/>
    </xf>
    <xf numFmtId="0" fontId="5" fillId="0" borderId="22" xfId="0" applyFont="1" applyBorder="1" applyAlignment="1">
      <alignment vertical="center"/>
    </xf>
    <xf numFmtId="0" fontId="5" fillId="0" borderId="45" xfId="0" applyFont="1" applyBorder="1" applyAlignment="1">
      <alignment vertical="center"/>
    </xf>
    <xf numFmtId="0" fontId="5" fillId="0" borderId="39" xfId="0" applyFont="1" applyBorder="1" applyAlignment="1">
      <alignment vertical="center"/>
    </xf>
    <xf numFmtId="0" fontId="4" fillId="0" borderId="51"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4" fillId="0" borderId="55" xfId="0" applyFont="1" applyBorder="1" applyAlignment="1">
      <alignment vertical="center"/>
    </xf>
    <xf numFmtId="0" fontId="0" fillId="0" borderId="57" xfId="0" applyBorder="1" applyAlignment="1">
      <alignment horizontal="center" vertical="center"/>
    </xf>
    <xf numFmtId="0" fontId="0" fillId="0" borderId="46" xfId="0" applyBorder="1" applyAlignment="1">
      <alignment horizontal="center" vertical="center"/>
    </xf>
    <xf numFmtId="2"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vertical="center"/>
    </xf>
    <xf numFmtId="0" fontId="0" fillId="0" borderId="46" xfId="0" applyBorder="1" applyAlignment="1">
      <alignment vertical="center"/>
    </xf>
    <xf numFmtId="0" fontId="0" fillId="0" borderId="59" xfId="0" applyBorder="1" applyAlignment="1">
      <alignment vertical="center"/>
    </xf>
    <xf numFmtId="0" fontId="0" fillId="0" borderId="54" xfId="0" applyBorder="1" applyAlignment="1">
      <alignment vertical="center"/>
    </xf>
    <xf numFmtId="0" fontId="0" fillId="0" borderId="25" xfId="0" applyBorder="1"/>
    <xf numFmtId="0" fontId="0" fillId="0" borderId="55" xfId="0" applyBorder="1"/>
    <xf numFmtId="0" fontId="0" fillId="0" borderId="61" xfId="0" applyBorder="1"/>
    <xf numFmtId="0" fontId="0" fillId="0" borderId="51" xfId="0" applyBorder="1"/>
    <xf numFmtId="0" fontId="0" fillId="0" borderId="62" xfId="0" applyBorder="1"/>
    <xf numFmtId="0" fontId="4" fillId="0" borderId="63" xfId="0" applyFont="1" applyBorder="1" applyAlignment="1">
      <alignment vertical="center"/>
    </xf>
    <xf numFmtId="20" fontId="0" fillId="0" borderId="41" xfId="0" applyNumberFormat="1" applyBorder="1" applyAlignment="1">
      <alignment horizontal="center" vertical="center"/>
    </xf>
    <xf numFmtId="20" fontId="0" fillId="0" borderId="46" xfId="0" applyNumberFormat="1" applyBorder="1" applyAlignment="1">
      <alignment horizontal="center" vertical="center"/>
    </xf>
    <xf numFmtId="2" fontId="0" fillId="0" borderId="41" xfId="0" applyNumberFormat="1" applyBorder="1" applyAlignment="1">
      <alignment horizontal="center" vertical="center"/>
    </xf>
    <xf numFmtId="2" fontId="0" fillId="0" borderId="46" xfId="0" applyNumberFormat="1" applyBorder="1" applyAlignment="1">
      <alignment horizontal="center" vertical="center"/>
    </xf>
    <xf numFmtId="2" fontId="0" fillId="0" borderId="38"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right" vertical="center"/>
    </xf>
    <xf numFmtId="0" fontId="1" fillId="0" borderId="0" xfId="43" applyAlignment="1">
      <alignment vertical="center"/>
    </xf>
    <xf numFmtId="49" fontId="0" fillId="0" borderId="56" xfId="0" applyNumberFormat="1" applyBorder="1" applyAlignment="1">
      <alignment horizontal="right" vertical="center"/>
    </xf>
    <xf numFmtId="0" fontId="0" fillId="0" borderId="40" xfId="0" applyBorder="1"/>
    <xf numFmtId="0" fontId="0" fillId="0" borderId="67" xfId="0" applyBorder="1" applyAlignment="1">
      <alignment horizontal="center" vertical="center"/>
    </xf>
    <xf numFmtId="0" fontId="0" fillId="0" borderId="68" xfId="0" applyBorder="1"/>
    <xf numFmtId="0" fontId="0" fillId="0" borderId="69" xfId="0" applyBorder="1"/>
    <xf numFmtId="0" fontId="0" fillId="0" borderId="68"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63" xfId="0" applyBorder="1" applyAlignment="1">
      <alignment vertical="center"/>
    </xf>
    <xf numFmtId="0" fontId="0" fillId="0" borderId="71" xfId="0" applyBorder="1" applyAlignment="1">
      <alignment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vertical="center"/>
    </xf>
    <xf numFmtId="0" fontId="0" fillId="0" borderId="64" xfId="0" applyBorder="1" applyAlignment="1">
      <alignment horizontal="distributed" vertical="center"/>
    </xf>
    <xf numFmtId="0" fontId="0" fillId="0" borderId="45" xfId="0" applyBorder="1" applyAlignment="1">
      <alignment horizontal="distributed" vertical="center" justifyLastLine="1"/>
    </xf>
    <xf numFmtId="0" fontId="0" fillId="0" borderId="18" xfId="0" applyBorder="1" applyAlignment="1">
      <alignment horizontal="distributed" vertical="center" justifyLastLine="1"/>
    </xf>
    <xf numFmtId="0" fontId="3" fillId="0" borderId="65" xfId="0" applyFont="1" applyBorder="1" applyAlignment="1">
      <alignment horizontal="center" vertical="center"/>
    </xf>
    <xf numFmtId="0" fontId="0" fillId="0" borderId="6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原本_手賀沼プランクトン同定計数結果Ｈ26 2" xfId="43" xr:uid="{00000000-0005-0000-0000-00002A000000}"/>
    <cellStyle name="良い" xfId="42" builtinId="26" customBuiltin="1"/>
  </cellStyles>
  <dxfs count="28">
    <dxf>
      <fill>
        <patternFill>
          <bgColor rgb="FFFF9966"/>
        </patternFill>
      </fill>
    </dxf>
    <dxf>
      <fill>
        <patternFill>
          <bgColor rgb="FFFF9966"/>
        </patternFill>
      </fill>
    </dxf>
    <dxf>
      <font>
        <color rgb="FF9C0006"/>
      </font>
      <fill>
        <patternFill>
          <bgColor rgb="FFFFC7CE"/>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s>
  <tableStyles count="0" defaultTableStyle="TableStyleMedium2" defaultPivotStyle="PivotStyleLight16"/>
  <colors>
    <mruColors>
      <color rgb="FFFF99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S103"/>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140</v>
      </c>
      <c r="L5" s="89" t="str">
        <f>K5</f>
        <v>2021.4.6</v>
      </c>
    </row>
    <row r="6" spans="2:19" ht="18" customHeight="1" x14ac:dyDescent="0.2">
      <c r="B6" s="4"/>
      <c r="C6" s="37"/>
      <c r="D6" s="127" t="s">
        <v>3</v>
      </c>
      <c r="E6" s="127"/>
      <c r="F6" s="127"/>
      <c r="G6" s="127"/>
      <c r="H6" s="37"/>
      <c r="I6" s="37"/>
      <c r="J6" s="5"/>
      <c r="K6" s="103">
        <v>0.43541666666666662</v>
      </c>
      <c r="L6" s="104">
        <v>0.41666666666666669</v>
      </c>
    </row>
    <row r="7" spans="2:19" ht="18" customHeight="1" x14ac:dyDescent="0.2">
      <c r="B7" s="4"/>
      <c r="C7" s="37"/>
      <c r="D7" s="127" t="s">
        <v>4</v>
      </c>
      <c r="E7" s="128"/>
      <c r="F7" s="128"/>
      <c r="G7" s="25" t="s">
        <v>5</v>
      </c>
      <c r="H7" s="37"/>
      <c r="I7" s="37"/>
      <c r="J7" s="5"/>
      <c r="K7" s="105">
        <v>2.33</v>
      </c>
      <c r="L7" s="106">
        <v>1.8</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145</v>
      </c>
      <c r="G11" s="37"/>
      <c r="H11" s="37"/>
      <c r="I11" s="37"/>
      <c r="J11" s="37"/>
      <c r="K11" s="62"/>
      <c r="L11" s="63" t="s">
        <v>143</v>
      </c>
      <c r="N11" t="s">
        <v>14</v>
      </c>
      <c r="O11" t="e">
        <f>IF(#REF!="",0,VALUE(MID(#REF!,2,LEN(#REF!)-2)))</f>
        <v>#REF!</v>
      </c>
      <c r="P11" t="e">
        <f t="shared" ref="P11" si="0">IF(L11="",0,VALUE(MID(L11,2,LEN(L11)-2)))</f>
        <v>#VALUE!</v>
      </c>
      <c r="Q11" t="e">
        <f>IF(#REF!="",0,VALUE(MID(#REF!,2,LEN(#REF!)-2)))</f>
        <v>#REF!</v>
      </c>
      <c r="R11">
        <f>IF(K11="＋",0,IF(K11="(＋)",0,ABS(K11)))</f>
        <v>0</v>
      </c>
      <c r="S11">
        <f t="shared" ref="S11" si="1">IF(L11="＋",0,IF(L11="(＋)",0,ABS(L11)))</f>
        <v>0</v>
      </c>
    </row>
    <row r="12" spans="2:19" ht="14.25" customHeight="1" x14ac:dyDescent="0.2">
      <c r="B12" s="30">
        <f>B11+1</f>
        <v>2</v>
      </c>
      <c r="C12" s="33"/>
      <c r="D12" s="34"/>
      <c r="E12" s="37"/>
      <c r="F12" s="37" t="s">
        <v>103</v>
      </c>
      <c r="G12" s="37"/>
      <c r="H12" s="37"/>
      <c r="I12" s="37"/>
      <c r="J12" s="37"/>
      <c r="K12" s="62"/>
      <c r="L12" s="63" t="s">
        <v>143</v>
      </c>
      <c r="N12" t="s">
        <v>14</v>
      </c>
      <c r="O12">
        <f t="shared" ref="O12:P12" si="2">IF(K12="",0,VALUE(MID(K12,2,LEN(K12)-2)))</f>
        <v>0</v>
      </c>
      <c r="P12" t="e">
        <f t="shared" si="2"/>
        <v>#VALUE!</v>
      </c>
      <c r="Q12" t="e">
        <f>IF(#REF!="",0,VALUE(MID(#REF!,2,LEN(#REF!)-2)))</f>
        <v>#REF!</v>
      </c>
      <c r="R12">
        <f>IF(K12="＋",0,IF(K12="(＋)",0,ABS(K12)))</f>
        <v>0</v>
      </c>
      <c r="S12">
        <f>IF(L12="＋",0,IF(L12="(＋)",0,ABS(L12)))</f>
        <v>0</v>
      </c>
    </row>
    <row r="13" spans="2:19" ht="14.25" customHeight="1" x14ac:dyDescent="0.2">
      <c r="B13" s="30">
        <f t="shared" ref="B13:B52" si="3">B12+1</f>
        <v>3</v>
      </c>
      <c r="C13" s="33"/>
      <c r="D13" s="34"/>
      <c r="E13" s="37"/>
      <c r="F13" s="37" t="s">
        <v>102</v>
      </c>
      <c r="G13" s="37"/>
      <c r="H13" s="37"/>
      <c r="I13" s="37"/>
      <c r="J13" s="37"/>
      <c r="K13" s="62" t="s">
        <v>141</v>
      </c>
      <c r="L13" s="63" t="s">
        <v>144</v>
      </c>
      <c r="N13" t="s">
        <v>14</v>
      </c>
      <c r="O13" t="e">
        <f>IF(#REF!="",0,VALUE(MID(#REF!,2,LEN(#REF!)-2)))</f>
        <v>#REF!</v>
      </c>
      <c r="P13">
        <f>IF(L13="",0,VALUE(MID(L13,2,LEN(L13)-2)))</f>
        <v>150</v>
      </c>
      <c r="Q13" t="e">
        <f>IF(#REF!="",0,VALUE(MID(#REF!,2,LEN(#REF!)-2)))</f>
        <v>#REF!</v>
      </c>
      <c r="R13">
        <f t="shared" ref="R13:S13" si="4">IF(K13="＋",0,IF(K13="(＋)",0,ABS(K13)))</f>
        <v>10</v>
      </c>
      <c r="S13">
        <f t="shared" si="4"/>
        <v>150</v>
      </c>
    </row>
    <row r="14" spans="2:19" ht="14.25" customHeight="1" x14ac:dyDescent="0.2">
      <c r="B14" s="30">
        <f t="shared" si="3"/>
        <v>4</v>
      </c>
      <c r="C14" s="32" t="s">
        <v>23</v>
      </c>
      <c r="D14" s="32" t="s">
        <v>24</v>
      </c>
      <c r="E14" s="37"/>
      <c r="F14" s="37" t="s">
        <v>101</v>
      </c>
      <c r="G14" s="37"/>
      <c r="H14" s="37"/>
      <c r="I14" s="37"/>
      <c r="J14" s="37"/>
      <c r="K14" s="64">
        <v>110</v>
      </c>
      <c r="L14" s="65">
        <v>525</v>
      </c>
      <c r="S14">
        <f>COUNTA(L11:L13)</f>
        <v>3</v>
      </c>
    </row>
    <row r="15" spans="2:19" ht="14.25" customHeight="1" x14ac:dyDescent="0.2">
      <c r="B15" s="30">
        <f t="shared" si="3"/>
        <v>5</v>
      </c>
      <c r="C15" s="32" t="s">
        <v>25</v>
      </c>
      <c r="D15" s="32" t="s">
        <v>26</v>
      </c>
      <c r="E15" s="37"/>
      <c r="F15" s="37" t="s">
        <v>128</v>
      </c>
      <c r="G15" s="37"/>
      <c r="H15" s="37"/>
      <c r="I15" s="37"/>
      <c r="J15" s="37"/>
      <c r="K15" s="64">
        <v>5</v>
      </c>
      <c r="L15" s="65">
        <v>50</v>
      </c>
    </row>
    <row r="16" spans="2:19" ht="14.25" customHeight="1" x14ac:dyDescent="0.2">
      <c r="B16" s="30">
        <f t="shared" si="3"/>
        <v>6</v>
      </c>
      <c r="C16" s="32" t="s">
        <v>68</v>
      </c>
      <c r="D16" s="32" t="s">
        <v>17</v>
      </c>
      <c r="E16" s="37"/>
      <c r="F16" s="37" t="s">
        <v>87</v>
      </c>
      <c r="G16" s="37"/>
      <c r="H16" s="37"/>
      <c r="I16" s="37"/>
      <c r="J16" s="37"/>
      <c r="K16" s="64" t="s">
        <v>142</v>
      </c>
      <c r="L16" s="65" t="s">
        <v>142</v>
      </c>
    </row>
    <row r="17" spans="2:12" ht="14.25" customHeight="1" x14ac:dyDescent="0.2">
      <c r="B17" s="30">
        <f t="shared" si="3"/>
        <v>7</v>
      </c>
      <c r="C17" s="34"/>
      <c r="D17" s="34"/>
      <c r="E17" s="37"/>
      <c r="F17" s="37" t="s">
        <v>89</v>
      </c>
      <c r="G17" s="37"/>
      <c r="H17" s="37"/>
      <c r="I17" s="37"/>
      <c r="J17" s="37"/>
      <c r="K17" s="64">
        <v>20</v>
      </c>
      <c r="L17" s="65">
        <v>100</v>
      </c>
    </row>
    <row r="18" spans="2:12" ht="14.25" customHeight="1" x14ac:dyDescent="0.2">
      <c r="B18" s="30">
        <f t="shared" si="3"/>
        <v>8</v>
      </c>
      <c r="C18" s="34"/>
      <c r="D18" s="34"/>
      <c r="E18" s="37"/>
      <c r="F18" s="37" t="s">
        <v>91</v>
      </c>
      <c r="G18" s="37"/>
      <c r="H18" s="37"/>
      <c r="I18" s="37"/>
      <c r="J18" s="37"/>
      <c r="K18" s="64" t="s">
        <v>142</v>
      </c>
      <c r="L18" s="65"/>
    </row>
    <row r="19" spans="2:12" ht="14.25" customHeight="1" x14ac:dyDescent="0.2">
      <c r="B19" s="30">
        <f t="shared" si="3"/>
        <v>9</v>
      </c>
      <c r="C19" s="34"/>
      <c r="D19" s="34"/>
      <c r="E19" s="37"/>
      <c r="F19" s="37" t="s">
        <v>75</v>
      </c>
      <c r="G19" s="37"/>
      <c r="H19" s="37"/>
      <c r="I19" s="37"/>
      <c r="J19" s="37"/>
      <c r="K19" s="64"/>
      <c r="L19" s="65" t="s">
        <v>142</v>
      </c>
    </row>
    <row r="20" spans="2:12" ht="14.25" customHeight="1" x14ac:dyDescent="0.2">
      <c r="B20" s="30">
        <f t="shared" si="3"/>
        <v>10</v>
      </c>
      <c r="C20" s="34"/>
      <c r="D20" s="34"/>
      <c r="E20" s="37"/>
      <c r="F20" s="37" t="s">
        <v>135</v>
      </c>
      <c r="G20" s="37"/>
      <c r="H20" s="37"/>
      <c r="I20" s="37"/>
      <c r="J20" s="37"/>
      <c r="K20" s="64">
        <v>15</v>
      </c>
      <c r="L20" s="65"/>
    </row>
    <row r="21" spans="2:12" ht="14.25" customHeight="1" x14ac:dyDescent="0.2">
      <c r="B21" s="30">
        <f t="shared" si="3"/>
        <v>11</v>
      </c>
      <c r="C21" s="34"/>
      <c r="D21" s="34"/>
      <c r="E21" s="37"/>
      <c r="F21" s="37" t="s">
        <v>18</v>
      </c>
      <c r="G21" s="37"/>
      <c r="H21" s="37"/>
      <c r="I21" s="37"/>
      <c r="J21" s="37"/>
      <c r="K21" s="64" t="s">
        <v>142</v>
      </c>
      <c r="L21" s="65" t="s">
        <v>142</v>
      </c>
    </row>
    <row r="22" spans="2:12" ht="14.25" customHeight="1" x14ac:dyDescent="0.2">
      <c r="B22" s="30">
        <f t="shared" si="3"/>
        <v>12</v>
      </c>
      <c r="C22" s="34"/>
      <c r="D22" s="34"/>
      <c r="E22" s="37"/>
      <c r="F22" s="37" t="s">
        <v>106</v>
      </c>
      <c r="G22" s="37"/>
      <c r="H22" s="37"/>
      <c r="I22" s="37"/>
      <c r="J22" s="37"/>
      <c r="K22" s="64"/>
      <c r="L22" s="65" t="s">
        <v>142</v>
      </c>
    </row>
    <row r="23" spans="2:12" ht="14.25" customHeight="1" x14ac:dyDescent="0.2">
      <c r="B23" s="30">
        <f t="shared" si="3"/>
        <v>13</v>
      </c>
      <c r="C23" s="34"/>
      <c r="D23" s="34"/>
      <c r="E23" s="37"/>
      <c r="F23" s="37" t="s">
        <v>19</v>
      </c>
      <c r="G23" s="37"/>
      <c r="H23" s="37"/>
      <c r="I23" s="37"/>
      <c r="J23" s="37"/>
      <c r="K23" s="64">
        <v>20</v>
      </c>
      <c r="L23" s="65">
        <v>125</v>
      </c>
    </row>
    <row r="24" spans="2:12" ht="14.25" customHeight="1" x14ac:dyDescent="0.2">
      <c r="B24" s="30">
        <f t="shared" si="3"/>
        <v>14</v>
      </c>
      <c r="C24" s="34"/>
      <c r="D24" s="34"/>
      <c r="E24" s="37"/>
      <c r="F24" s="37" t="s">
        <v>92</v>
      </c>
      <c r="G24" s="37"/>
      <c r="H24" s="37"/>
      <c r="I24" s="37"/>
      <c r="J24" s="37"/>
      <c r="K24" s="64" t="s">
        <v>142</v>
      </c>
      <c r="L24" s="65" t="s">
        <v>142</v>
      </c>
    </row>
    <row r="25" spans="2:12" ht="14.25" customHeight="1" x14ac:dyDescent="0.2">
      <c r="B25" s="30">
        <f t="shared" si="3"/>
        <v>15</v>
      </c>
      <c r="C25" s="34"/>
      <c r="D25" s="34"/>
      <c r="E25" s="37"/>
      <c r="F25" s="37" t="s">
        <v>99</v>
      </c>
      <c r="G25" s="37"/>
      <c r="H25" s="37"/>
      <c r="I25" s="37"/>
      <c r="J25" s="37"/>
      <c r="K25" s="64">
        <v>15</v>
      </c>
      <c r="L25" s="65">
        <v>150</v>
      </c>
    </row>
    <row r="26" spans="2:12" ht="14.25" customHeight="1" x14ac:dyDescent="0.2">
      <c r="B26" s="30">
        <f t="shared" si="3"/>
        <v>16</v>
      </c>
      <c r="C26" s="34"/>
      <c r="D26" s="34"/>
      <c r="E26" s="37"/>
      <c r="F26" s="37" t="s">
        <v>69</v>
      </c>
      <c r="G26" s="37"/>
      <c r="H26" s="37"/>
      <c r="I26" s="37"/>
      <c r="J26" s="37"/>
      <c r="K26" s="64">
        <v>13750</v>
      </c>
      <c r="L26" s="65">
        <v>84250</v>
      </c>
    </row>
    <row r="27" spans="2:12" ht="14.25" customHeight="1" x14ac:dyDescent="0.2">
      <c r="B27" s="30">
        <f t="shared" si="3"/>
        <v>17</v>
      </c>
      <c r="C27" s="34"/>
      <c r="D27" s="34"/>
      <c r="E27" s="37"/>
      <c r="F27" s="37" t="s">
        <v>104</v>
      </c>
      <c r="G27" s="37"/>
      <c r="H27" s="37"/>
      <c r="I27" s="37"/>
      <c r="J27" s="37"/>
      <c r="K27" s="64">
        <v>110</v>
      </c>
      <c r="L27" s="65">
        <v>2375</v>
      </c>
    </row>
    <row r="28" spans="2:12" ht="14.25" customHeight="1" x14ac:dyDescent="0.2">
      <c r="B28" s="30">
        <f t="shared" si="3"/>
        <v>18</v>
      </c>
      <c r="C28" s="34"/>
      <c r="D28" s="34"/>
      <c r="E28" s="37"/>
      <c r="F28" s="37" t="s">
        <v>129</v>
      </c>
      <c r="G28" s="37"/>
      <c r="H28" s="37"/>
      <c r="I28" s="37"/>
      <c r="J28" s="37"/>
      <c r="K28" s="64" t="s">
        <v>142</v>
      </c>
      <c r="L28" s="65"/>
    </row>
    <row r="29" spans="2:12" ht="14.25" customHeight="1" x14ac:dyDescent="0.2">
      <c r="B29" s="30">
        <f t="shared" si="3"/>
        <v>19</v>
      </c>
      <c r="C29" s="34"/>
      <c r="D29" s="34"/>
      <c r="E29" s="37"/>
      <c r="F29" s="37" t="s">
        <v>20</v>
      </c>
      <c r="G29" s="37"/>
      <c r="H29" s="37"/>
      <c r="I29" s="37"/>
      <c r="J29" s="37"/>
      <c r="K29" s="64">
        <v>1850</v>
      </c>
      <c r="L29" s="65">
        <v>2500</v>
      </c>
    </row>
    <row r="30" spans="2:12" ht="14.25" customHeight="1" x14ac:dyDescent="0.2">
      <c r="B30" s="30">
        <f t="shared" si="3"/>
        <v>20</v>
      </c>
      <c r="C30" s="34"/>
      <c r="D30" s="34"/>
      <c r="E30" s="37"/>
      <c r="F30" s="37" t="s">
        <v>21</v>
      </c>
      <c r="G30" s="37"/>
      <c r="H30" s="37"/>
      <c r="I30" s="37"/>
      <c r="J30" s="37"/>
      <c r="K30" s="64">
        <v>2450</v>
      </c>
      <c r="L30" s="65">
        <v>9000</v>
      </c>
    </row>
    <row r="31" spans="2:12" ht="14.25" customHeight="1" x14ac:dyDescent="0.2">
      <c r="B31" s="30">
        <f t="shared" si="3"/>
        <v>21</v>
      </c>
      <c r="C31" s="32" t="s">
        <v>73</v>
      </c>
      <c r="D31" s="32" t="s">
        <v>70</v>
      </c>
      <c r="E31" s="37"/>
      <c r="F31" s="37" t="s">
        <v>126</v>
      </c>
      <c r="G31" s="37"/>
      <c r="H31" s="37"/>
      <c r="I31" s="37"/>
      <c r="J31" s="37"/>
      <c r="K31" s="64" t="s">
        <v>142</v>
      </c>
      <c r="L31" s="65" t="s">
        <v>142</v>
      </c>
    </row>
    <row r="32" spans="2:12" ht="14.25" customHeight="1" x14ac:dyDescent="0.2">
      <c r="B32" s="30">
        <f t="shared" si="3"/>
        <v>22</v>
      </c>
      <c r="C32" s="32" t="s">
        <v>71</v>
      </c>
      <c r="D32" s="32" t="s">
        <v>27</v>
      </c>
      <c r="E32" s="37"/>
      <c r="F32" s="37" t="s">
        <v>107</v>
      </c>
      <c r="G32" s="37"/>
      <c r="H32" s="37"/>
      <c r="I32" s="37"/>
      <c r="J32" s="37"/>
      <c r="K32" s="64" t="s">
        <v>142</v>
      </c>
      <c r="L32" s="65">
        <v>200</v>
      </c>
    </row>
    <row r="33" spans="2:12" ht="14.25" customHeight="1" x14ac:dyDescent="0.2">
      <c r="B33" s="30">
        <f t="shared" si="3"/>
        <v>23</v>
      </c>
      <c r="C33" s="34"/>
      <c r="D33" s="34"/>
      <c r="E33" s="37"/>
      <c r="F33" s="37" t="s">
        <v>100</v>
      </c>
      <c r="G33" s="37"/>
      <c r="H33" s="37"/>
      <c r="I33" s="37"/>
      <c r="J33" s="37"/>
      <c r="K33" s="64">
        <v>35</v>
      </c>
      <c r="L33" s="65">
        <v>75</v>
      </c>
    </row>
    <row r="34" spans="2:12" ht="14.25" customHeight="1" x14ac:dyDescent="0.2">
      <c r="B34" s="30">
        <f t="shared" si="3"/>
        <v>24</v>
      </c>
      <c r="C34" s="34"/>
      <c r="D34" s="34"/>
      <c r="E34" s="37"/>
      <c r="F34" s="37" t="s">
        <v>124</v>
      </c>
      <c r="G34" s="37"/>
      <c r="H34" s="37"/>
      <c r="I34" s="37"/>
      <c r="J34" s="37"/>
      <c r="K34" s="64">
        <v>100</v>
      </c>
      <c r="L34" s="65" t="s">
        <v>142</v>
      </c>
    </row>
    <row r="35" spans="2:12" ht="14.25" customHeight="1" x14ac:dyDescent="0.2">
      <c r="B35" s="30">
        <f t="shared" si="3"/>
        <v>25</v>
      </c>
      <c r="C35" s="34"/>
      <c r="D35" s="34"/>
      <c r="E35" s="37"/>
      <c r="F35" s="37" t="s">
        <v>108</v>
      </c>
      <c r="G35" s="37"/>
      <c r="H35" s="37"/>
      <c r="I35" s="37"/>
      <c r="J35" s="37"/>
      <c r="K35" s="64"/>
      <c r="L35" s="65" t="s">
        <v>142</v>
      </c>
    </row>
    <row r="36" spans="2:12" ht="14.25" customHeight="1" x14ac:dyDescent="0.2">
      <c r="B36" s="30">
        <f t="shared" si="3"/>
        <v>26</v>
      </c>
      <c r="C36" s="34"/>
      <c r="D36" s="34"/>
      <c r="E36" s="37"/>
      <c r="F36" s="37" t="s">
        <v>136</v>
      </c>
      <c r="G36" s="37"/>
      <c r="H36" s="37"/>
      <c r="I36" s="37"/>
      <c r="J36" s="37"/>
      <c r="K36" s="64" t="s">
        <v>142</v>
      </c>
      <c r="L36" s="65"/>
    </row>
    <row r="37" spans="2:12" ht="14.25" customHeight="1" x14ac:dyDescent="0.2">
      <c r="B37" s="30">
        <f t="shared" si="3"/>
        <v>27</v>
      </c>
      <c r="C37" s="34"/>
      <c r="D37" s="34"/>
      <c r="E37" s="37"/>
      <c r="F37" s="37" t="s">
        <v>132</v>
      </c>
      <c r="G37" s="37"/>
      <c r="H37" s="37"/>
      <c r="I37" s="37"/>
      <c r="J37" s="37"/>
      <c r="K37" s="64" t="s">
        <v>142</v>
      </c>
      <c r="L37" s="65"/>
    </row>
    <row r="38" spans="2:12" ht="14.25" customHeight="1" x14ac:dyDescent="0.2">
      <c r="B38" s="30">
        <f t="shared" si="3"/>
        <v>28</v>
      </c>
      <c r="C38" s="34"/>
      <c r="D38" s="34"/>
      <c r="E38" s="37"/>
      <c r="F38" s="37" t="s">
        <v>28</v>
      </c>
      <c r="G38" s="37"/>
      <c r="H38" s="37"/>
      <c r="I38" s="37"/>
      <c r="J38" s="37"/>
      <c r="K38" s="64">
        <v>35</v>
      </c>
      <c r="L38" s="65"/>
    </row>
    <row r="39" spans="2:12" ht="14.25" customHeight="1" x14ac:dyDescent="0.2">
      <c r="B39" s="30">
        <f t="shared" si="3"/>
        <v>29</v>
      </c>
      <c r="C39" s="34"/>
      <c r="D39" s="34"/>
      <c r="E39" s="37"/>
      <c r="F39" s="37" t="s">
        <v>29</v>
      </c>
      <c r="G39" s="37"/>
      <c r="H39" s="37"/>
      <c r="I39" s="37"/>
      <c r="J39" s="37"/>
      <c r="K39" s="64" t="s">
        <v>142</v>
      </c>
      <c r="L39" s="65" t="s">
        <v>142</v>
      </c>
    </row>
    <row r="40" spans="2:12" ht="14.25" customHeight="1" x14ac:dyDescent="0.2">
      <c r="B40" s="30">
        <f t="shared" si="3"/>
        <v>30</v>
      </c>
      <c r="C40" s="34"/>
      <c r="D40" s="34"/>
      <c r="E40" s="37"/>
      <c r="F40" s="37" t="s">
        <v>31</v>
      </c>
      <c r="G40" s="37"/>
      <c r="H40" s="37"/>
      <c r="I40" s="37"/>
      <c r="J40" s="37"/>
      <c r="K40" s="64">
        <v>16</v>
      </c>
      <c r="L40" s="65"/>
    </row>
    <row r="41" spans="2:12" ht="14.25" customHeight="1" x14ac:dyDescent="0.2">
      <c r="B41" s="30">
        <f t="shared" si="3"/>
        <v>31</v>
      </c>
      <c r="C41" s="34"/>
      <c r="D41" s="34"/>
      <c r="E41" s="37"/>
      <c r="F41" s="37" t="s">
        <v>125</v>
      </c>
      <c r="G41" s="37"/>
      <c r="H41" s="37"/>
      <c r="I41" s="37"/>
      <c r="J41" s="37"/>
      <c r="K41" s="64">
        <v>90</v>
      </c>
      <c r="L41" s="65">
        <v>200</v>
      </c>
    </row>
    <row r="42" spans="2:12" ht="14.25" customHeight="1" x14ac:dyDescent="0.2">
      <c r="B42" s="30">
        <f t="shared" si="3"/>
        <v>32</v>
      </c>
      <c r="C42" s="34"/>
      <c r="D42" s="34"/>
      <c r="E42" s="37"/>
      <c r="F42" s="37" t="s">
        <v>138</v>
      </c>
      <c r="G42" s="37"/>
      <c r="H42" s="37"/>
      <c r="I42" s="37"/>
      <c r="J42" s="37"/>
      <c r="K42" s="64"/>
      <c r="L42" s="65">
        <v>50</v>
      </c>
    </row>
    <row r="43" spans="2:12" ht="14.25" customHeight="1" x14ac:dyDescent="0.2">
      <c r="B43" s="30">
        <f t="shared" si="3"/>
        <v>33</v>
      </c>
      <c r="C43" s="34"/>
      <c r="D43" s="34"/>
      <c r="E43" s="37"/>
      <c r="F43" s="37" t="s">
        <v>32</v>
      </c>
      <c r="G43" s="37"/>
      <c r="H43" s="37"/>
      <c r="I43" s="37"/>
      <c r="J43" s="37"/>
      <c r="K43" s="64">
        <v>20</v>
      </c>
      <c r="L43" s="65"/>
    </row>
    <row r="44" spans="2:12" ht="14.25" customHeight="1" x14ac:dyDescent="0.2">
      <c r="B44" s="30">
        <f t="shared" si="3"/>
        <v>34</v>
      </c>
      <c r="C44" s="34"/>
      <c r="D44" s="34"/>
      <c r="E44" s="37"/>
      <c r="F44" s="37" t="s">
        <v>33</v>
      </c>
      <c r="G44" s="37"/>
      <c r="H44" s="37"/>
      <c r="I44" s="37"/>
      <c r="J44" s="37"/>
      <c r="K44" s="64">
        <v>230</v>
      </c>
      <c r="L44" s="65">
        <v>350</v>
      </c>
    </row>
    <row r="45" spans="2:12" ht="14.25" customHeight="1" x14ac:dyDescent="0.2">
      <c r="B45" s="30">
        <f t="shared" si="3"/>
        <v>35</v>
      </c>
      <c r="C45" s="32" t="s">
        <v>34</v>
      </c>
      <c r="D45" s="32" t="s">
        <v>35</v>
      </c>
      <c r="E45" s="37"/>
      <c r="F45" s="37" t="s">
        <v>134</v>
      </c>
      <c r="G45" s="37"/>
      <c r="H45" s="37"/>
      <c r="I45" s="37"/>
      <c r="J45" s="37"/>
      <c r="K45" s="64"/>
      <c r="L45" s="65" t="s">
        <v>142</v>
      </c>
    </row>
    <row r="46" spans="2:12" ht="14.25" customHeight="1" x14ac:dyDescent="0.2">
      <c r="B46" s="30">
        <f t="shared" si="3"/>
        <v>36</v>
      </c>
      <c r="C46" s="32" t="s">
        <v>37</v>
      </c>
      <c r="D46" s="32" t="s">
        <v>38</v>
      </c>
      <c r="E46" s="37"/>
      <c r="F46" s="37" t="s">
        <v>131</v>
      </c>
      <c r="G46" s="37"/>
      <c r="H46" s="37"/>
      <c r="I46" s="37"/>
      <c r="J46" s="37"/>
      <c r="K46" s="64"/>
      <c r="L46" s="65">
        <v>1</v>
      </c>
    </row>
    <row r="47" spans="2:12" ht="14.25" customHeight="1" x14ac:dyDescent="0.2">
      <c r="B47" s="30">
        <f t="shared" si="3"/>
        <v>37</v>
      </c>
      <c r="C47" s="34"/>
      <c r="D47" s="35"/>
      <c r="E47" s="37"/>
      <c r="F47" s="37" t="s">
        <v>39</v>
      </c>
      <c r="G47" s="37"/>
      <c r="H47" s="37"/>
      <c r="I47" s="37"/>
      <c r="J47" s="37"/>
      <c r="K47" s="64">
        <v>5</v>
      </c>
      <c r="L47" s="65"/>
    </row>
    <row r="48" spans="2:12" ht="14.25" customHeight="1" x14ac:dyDescent="0.2">
      <c r="B48" s="30">
        <f t="shared" si="3"/>
        <v>38</v>
      </c>
      <c r="C48" s="35"/>
      <c r="D48" s="39" t="s">
        <v>40</v>
      </c>
      <c r="E48" s="37"/>
      <c r="F48" s="37" t="s">
        <v>41</v>
      </c>
      <c r="G48" s="37"/>
      <c r="H48" s="37"/>
      <c r="I48" s="37"/>
      <c r="J48" s="37"/>
      <c r="K48" s="64">
        <v>10</v>
      </c>
      <c r="L48" s="65">
        <v>50</v>
      </c>
    </row>
    <row r="49" spans="2:19" ht="14.25" customHeight="1" x14ac:dyDescent="0.2">
      <c r="B49" s="30">
        <f t="shared" si="3"/>
        <v>39</v>
      </c>
      <c r="C49" s="32" t="s">
        <v>0</v>
      </c>
      <c r="D49" s="39" t="s">
        <v>42</v>
      </c>
      <c r="E49" s="37"/>
      <c r="F49" s="37" t="s">
        <v>137</v>
      </c>
      <c r="G49" s="37"/>
      <c r="H49" s="37"/>
      <c r="I49" s="37"/>
      <c r="J49" s="37"/>
      <c r="K49" s="64"/>
      <c r="L49" s="65" t="s">
        <v>142</v>
      </c>
      <c r="R49">
        <f>COUNTA(K45:K49)</f>
        <v>2</v>
      </c>
      <c r="S49">
        <f>COUNTA(L45:L49)</f>
        <v>4</v>
      </c>
    </row>
    <row r="50" spans="2:19" ht="14.25" customHeight="1" x14ac:dyDescent="0.2">
      <c r="B50" s="30">
        <f t="shared" si="3"/>
        <v>40</v>
      </c>
      <c r="C50" s="130" t="s">
        <v>43</v>
      </c>
      <c r="D50" s="131"/>
      <c r="E50" s="37"/>
      <c r="F50" s="37" t="s">
        <v>44</v>
      </c>
      <c r="G50" s="37"/>
      <c r="H50" s="37"/>
      <c r="I50" s="37"/>
      <c r="J50" s="37"/>
      <c r="K50" s="64">
        <v>250</v>
      </c>
      <c r="L50" s="65">
        <v>50</v>
      </c>
    </row>
    <row r="51" spans="2:19" ht="14.25" customHeight="1" x14ac:dyDescent="0.2">
      <c r="B51" s="30">
        <f t="shared" si="3"/>
        <v>41</v>
      </c>
      <c r="C51" s="33"/>
      <c r="D51" s="36"/>
      <c r="E51" s="37"/>
      <c r="F51" s="37" t="s">
        <v>45</v>
      </c>
      <c r="G51" s="37"/>
      <c r="H51" s="37"/>
      <c r="I51" s="37"/>
      <c r="J51" s="37"/>
      <c r="K51" s="64">
        <v>250</v>
      </c>
      <c r="L51" s="65">
        <v>150</v>
      </c>
    </row>
    <row r="52" spans="2:19" ht="14.25" customHeight="1" thickBot="1" x14ac:dyDescent="0.25">
      <c r="B52" s="30">
        <f t="shared" si="3"/>
        <v>42</v>
      </c>
      <c r="C52" s="33"/>
      <c r="D52" s="36"/>
      <c r="E52" s="37"/>
      <c r="F52" s="37" t="s">
        <v>81</v>
      </c>
      <c r="G52" s="37"/>
      <c r="H52" s="37"/>
      <c r="I52" s="37"/>
      <c r="J52" s="37"/>
      <c r="K52" s="64">
        <v>300</v>
      </c>
      <c r="L52" s="69">
        <v>350</v>
      </c>
    </row>
    <row r="53" spans="2:19" ht="13.95" customHeight="1" x14ac:dyDescent="0.2">
      <c r="B53" s="66"/>
      <c r="C53" s="67"/>
      <c r="D53" s="67"/>
      <c r="E53" s="68"/>
      <c r="F53" s="68"/>
      <c r="G53" s="68"/>
      <c r="H53" s="68"/>
      <c r="I53" s="68"/>
      <c r="J53" s="68"/>
      <c r="K53" s="68"/>
      <c r="L53" s="68"/>
    </row>
    <row r="54" spans="2:19" ht="18" customHeight="1" x14ac:dyDescent="0.2">
      <c r="R54">
        <f>COUNTA(K11:K52)</f>
        <v>33</v>
      </c>
      <c r="S54">
        <f>COUNTA(L11:L52)</f>
        <v>33</v>
      </c>
    </row>
    <row r="55" spans="2:19" ht="18" customHeight="1" x14ac:dyDescent="0.2">
      <c r="B55" s="18"/>
      <c r="R55">
        <f>SUM(R11:R13,K14:K52)</f>
        <v>19696</v>
      </c>
      <c r="S55">
        <f>SUM(S11:S13,L14:L52)</f>
        <v>100701</v>
      </c>
    </row>
    <row r="56" spans="2:19" ht="9" customHeight="1" thickBot="1" x14ac:dyDescent="0.25"/>
    <row r="57" spans="2:19" ht="18" customHeight="1" x14ac:dyDescent="0.2">
      <c r="B57" s="1"/>
      <c r="C57" s="2"/>
      <c r="D57" s="126" t="s">
        <v>1</v>
      </c>
      <c r="E57" s="126"/>
      <c r="F57" s="126"/>
      <c r="G57" s="126"/>
      <c r="H57" s="2"/>
      <c r="I57" s="2"/>
      <c r="J57" s="3"/>
      <c r="K57" s="71" t="s">
        <v>62</v>
      </c>
      <c r="L57" s="88" t="s">
        <v>63</v>
      </c>
    </row>
    <row r="58" spans="2:19" ht="18" customHeight="1" thickBot="1" x14ac:dyDescent="0.25">
      <c r="B58" s="6"/>
      <c r="C58" s="7"/>
      <c r="D58" s="125" t="s">
        <v>2</v>
      </c>
      <c r="E58" s="125"/>
      <c r="F58" s="125"/>
      <c r="G58" s="125"/>
      <c r="H58" s="7"/>
      <c r="I58" s="7"/>
      <c r="J58" s="8"/>
      <c r="K58" s="75" t="str">
        <f>K5</f>
        <v>2021.4.6</v>
      </c>
      <c r="L58" s="92" t="str">
        <f>K58</f>
        <v>2021.4.6</v>
      </c>
    </row>
    <row r="59" spans="2:19" ht="19.95" customHeight="1" thickTop="1" x14ac:dyDescent="0.2">
      <c r="B59" s="132" t="s">
        <v>86</v>
      </c>
      <c r="C59" s="133"/>
      <c r="D59" s="133"/>
      <c r="E59" s="133"/>
      <c r="F59" s="133"/>
      <c r="G59" s="133"/>
      <c r="H59" s="133"/>
      <c r="I59" s="133"/>
      <c r="J59" s="29"/>
      <c r="K59" s="76">
        <f>SUM(K60:K68)</f>
        <v>19696</v>
      </c>
      <c r="L59" s="93">
        <f>SUM(L60:L68)</f>
        <v>100701</v>
      </c>
    </row>
    <row r="60" spans="2:19" ht="13.95" customHeight="1" x14ac:dyDescent="0.2">
      <c r="B60" s="134" t="s">
        <v>47</v>
      </c>
      <c r="C60" s="135"/>
      <c r="D60" s="136"/>
      <c r="E60" s="41"/>
      <c r="F60" s="15"/>
      <c r="G60" s="127" t="s">
        <v>13</v>
      </c>
      <c r="H60" s="127"/>
      <c r="I60" s="15"/>
      <c r="J60" s="16"/>
      <c r="K60" s="38">
        <f>SUM(R$11:R$13)</f>
        <v>10</v>
      </c>
      <c r="L60" s="94">
        <f>SUM(S$11:S$13)</f>
        <v>150</v>
      </c>
    </row>
    <row r="61" spans="2:19" ht="13.95" customHeight="1" x14ac:dyDescent="0.2">
      <c r="B61" s="17"/>
      <c r="C61" s="18"/>
      <c r="D61" s="19"/>
      <c r="E61" s="20"/>
      <c r="F61" s="37"/>
      <c r="G61" s="127" t="s">
        <v>72</v>
      </c>
      <c r="H61" s="127"/>
      <c r="I61" s="110"/>
      <c r="J61" s="42"/>
      <c r="K61" s="38">
        <f>SUM(K$14)</f>
        <v>110</v>
      </c>
      <c r="L61" s="94">
        <f>SUM(L$14)</f>
        <v>525</v>
      </c>
    </row>
    <row r="62" spans="2:19" ht="13.95" customHeight="1" x14ac:dyDescent="0.2">
      <c r="B62" s="17"/>
      <c r="C62" s="18"/>
      <c r="D62" s="19"/>
      <c r="E62" s="20"/>
      <c r="F62" s="37"/>
      <c r="G62" s="127" t="s">
        <v>26</v>
      </c>
      <c r="H62" s="127"/>
      <c r="I62" s="15"/>
      <c r="J62" s="16"/>
      <c r="K62" s="38">
        <f>SUM(K$15:K$15)</f>
        <v>5</v>
      </c>
      <c r="L62" s="94">
        <f>SUM(L$15:L$15)</f>
        <v>50</v>
      </c>
    </row>
    <row r="63" spans="2:19" ht="13.95" customHeight="1" x14ac:dyDescent="0.2">
      <c r="B63" s="17"/>
      <c r="C63" s="18"/>
      <c r="D63" s="19"/>
      <c r="E63" s="20"/>
      <c r="F63" s="37"/>
      <c r="G63" s="127" t="s">
        <v>16</v>
      </c>
      <c r="H63" s="127"/>
      <c r="I63" s="15"/>
      <c r="J63" s="16"/>
      <c r="K63" s="38">
        <v>0</v>
      </c>
      <c r="L63" s="94">
        <v>0</v>
      </c>
    </row>
    <row r="64" spans="2:19" ht="13.95" customHeight="1" x14ac:dyDescent="0.2">
      <c r="B64" s="17"/>
      <c r="C64" s="18"/>
      <c r="D64" s="19"/>
      <c r="E64" s="20"/>
      <c r="F64" s="37"/>
      <c r="G64" s="127" t="s">
        <v>17</v>
      </c>
      <c r="H64" s="127"/>
      <c r="I64" s="15"/>
      <c r="J64" s="16"/>
      <c r="K64" s="38">
        <f>SUM(K$16:K$30)</f>
        <v>18230</v>
      </c>
      <c r="L64" s="94">
        <f>SUM(L$16:L$30)</f>
        <v>98500</v>
      </c>
    </row>
    <row r="65" spans="2:19" ht="13.95" customHeight="1" x14ac:dyDescent="0.2">
      <c r="B65" s="17"/>
      <c r="C65" s="18"/>
      <c r="D65" s="19"/>
      <c r="E65" s="20"/>
      <c r="F65" s="37"/>
      <c r="G65" s="127" t="s">
        <v>70</v>
      </c>
      <c r="H65" s="127"/>
      <c r="I65" s="15"/>
      <c r="J65" s="16"/>
      <c r="K65" s="38">
        <f>SUM(K$31:K$31)</f>
        <v>0</v>
      </c>
      <c r="L65" s="94">
        <f>SUM(L$31:L$31)</f>
        <v>0</v>
      </c>
    </row>
    <row r="66" spans="2:19" ht="13.95" customHeight="1" x14ac:dyDescent="0.2">
      <c r="B66" s="17"/>
      <c r="C66" s="18"/>
      <c r="D66" s="19"/>
      <c r="E66" s="20"/>
      <c r="F66" s="37"/>
      <c r="G66" s="127" t="s">
        <v>27</v>
      </c>
      <c r="H66" s="127"/>
      <c r="I66" s="15"/>
      <c r="J66" s="16"/>
      <c r="K66" s="38">
        <f>SUM(K$32:K$44)</f>
        <v>526</v>
      </c>
      <c r="L66" s="94">
        <f>SUM(L$32:L$44)</f>
        <v>875</v>
      </c>
    </row>
    <row r="67" spans="2:19" ht="13.95" customHeight="1" x14ac:dyDescent="0.2">
      <c r="B67" s="17"/>
      <c r="C67" s="18"/>
      <c r="D67" s="19"/>
      <c r="E67" s="20"/>
      <c r="F67" s="37"/>
      <c r="G67" s="127" t="s">
        <v>80</v>
      </c>
      <c r="H67" s="127"/>
      <c r="I67" s="15"/>
      <c r="J67" s="16"/>
      <c r="K67" s="38">
        <f>SUM(K$50:K$51)</f>
        <v>500</v>
      </c>
      <c r="L67" s="94">
        <f>SUM(L$50:L$51)</f>
        <v>200</v>
      </c>
      <c r="R67">
        <f>COUNTA(K$11:K$52)</f>
        <v>33</v>
      </c>
      <c r="S67">
        <f>COUNTA(L$11:L$52)</f>
        <v>33</v>
      </c>
    </row>
    <row r="68" spans="2:19" ht="13.95" customHeight="1" thickBot="1" x14ac:dyDescent="0.25">
      <c r="B68" s="21"/>
      <c r="C68" s="22"/>
      <c r="D68" s="23"/>
      <c r="E68" s="43"/>
      <c r="F68" s="10"/>
      <c r="G68" s="125" t="s">
        <v>46</v>
      </c>
      <c r="H68" s="125"/>
      <c r="I68" s="44"/>
      <c r="J68" s="45"/>
      <c r="K68" s="40">
        <f>SUM(K$45:K$49,K$52)</f>
        <v>315</v>
      </c>
      <c r="L68" s="95">
        <f>SUM(L$45:L$49,L$52)</f>
        <v>401</v>
      </c>
      <c r="R68">
        <f>SUM(R$11:R$13,K$14:K$52)</f>
        <v>19696</v>
      </c>
      <c r="S68">
        <f>SUM(S$11:S$13,L$14:L$52)</f>
        <v>100701</v>
      </c>
    </row>
    <row r="69" spans="2:19" ht="18" customHeight="1" thickTop="1" x14ac:dyDescent="0.2">
      <c r="B69" s="137" t="s">
        <v>48</v>
      </c>
      <c r="C69" s="138"/>
      <c r="D69" s="139"/>
      <c r="E69" s="51"/>
      <c r="F69" s="111"/>
      <c r="G69" s="140" t="s">
        <v>49</v>
      </c>
      <c r="H69" s="140"/>
      <c r="I69" s="111"/>
      <c r="J69" s="112"/>
      <c r="K69" s="77" t="s">
        <v>50</v>
      </c>
      <c r="L69" s="82"/>
    </row>
    <row r="70" spans="2:19" ht="18" customHeight="1" x14ac:dyDescent="0.2">
      <c r="B70" s="48"/>
      <c r="C70" s="49"/>
      <c r="D70" s="49"/>
      <c r="E70" s="46"/>
      <c r="F70" s="47"/>
      <c r="G70" s="31"/>
      <c r="H70" s="31"/>
      <c r="I70" s="47"/>
      <c r="J70" s="50"/>
      <c r="K70" s="78" t="s">
        <v>51</v>
      </c>
      <c r="L70" s="83"/>
    </row>
    <row r="71" spans="2:19" ht="18" customHeight="1" x14ac:dyDescent="0.2">
      <c r="B71" s="17"/>
      <c r="C71" s="18"/>
      <c r="D71" s="18"/>
      <c r="E71" s="52"/>
      <c r="F71" s="7"/>
      <c r="G71" s="141" t="s">
        <v>52</v>
      </c>
      <c r="H71" s="141"/>
      <c r="I71" s="108"/>
      <c r="J71" s="109"/>
      <c r="K71" s="79" t="s">
        <v>53</v>
      </c>
      <c r="L71" s="84"/>
    </row>
    <row r="72" spans="2:19" ht="18" customHeight="1" x14ac:dyDescent="0.2">
      <c r="B72" s="17"/>
      <c r="C72" s="18"/>
      <c r="D72" s="18"/>
      <c r="E72" s="53"/>
      <c r="F72" s="18"/>
      <c r="G72" s="54"/>
      <c r="H72" s="54"/>
      <c r="I72" s="49"/>
      <c r="J72" s="55"/>
      <c r="K72" s="80" t="s">
        <v>78</v>
      </c>
      <c r="L72" s="85"/>
    </row>
    <row r="73" spans="2:19" ht="18" customHeight="1" x14ac:dyDescent="0.2">
      <c r="B73" s="17"/>
      <c r="C73" s="18"/>
      <c r="D73" s="18"/>
      <c r="E73" s="53"/>
      <c r="F73" s="18"/>
      <c r="G73" s="54"/>
      <c r="H73" s="54"/>
      <c r="I73" s="49"/>
      <c r="J73" s="55"/>
      <c r="K73" s="80" t="s">
        <v>79</v>
      </c>
      <c r="L73" s="85"/>
    </row>
    <row r="74" spans="2:19" ht="18" customHeight="1" x14ac:dyDescent="0.2">
      <c r="B74" s="17"/>
      <c r="C74" s="18"/>
      <c r="D74" s="18"/>
      <c r="E74" s="52"/>
      <c r="F74" s="7"/>
      <c r="G74" s="141" t="s">
        <v>54</v>
      </c>
      <c r="H74" s="141"/>
      <c r="I74" s="108"/>
      <c r="J74" s="109"/>
      <c r="K74" s="79" t="s">
        <v>82</v>
      </c>
      <c r="L74" s="84"/>
    </row>
    <row r="75" spans="2:19" ht="18" customHeight="1" x14ac:dyDescent="0.2">
      <c r="B75" s="17"/>
      <c r="C75" s="18"/>
      <c r="D75" s="18"/>
      <c r="E75" s="53"/>
      <c r="F75" s="18"/>
      <c r="G75" s="54"/>
      <c r="H75" s="54"/>
      <c r="I75" s="49"/>
      <c r="J75" s="55"/>
      <c r="K75" s="80" t="s">
        <v>83</v>
      </c>
      <c r="L75" s="85"/>
    </row>
    <row r="76" spans="2:19" ht="18" customHeight="1" x14ac:dyDescent="0.2">
      <c r="B76" s="17"/>
      <c r="C76" s="18"/>
      <c r="D76" s="18"/>
      <c r="E76" s="53"/>
      <c r="F76" s="18"/>
      <c r="G76" s="54"/>
      <c r="H76" s="54"/>
      <c r="I76" s="49"/>
      <c r="J76" s="55"/>
      <c r="K76" s="80" t="s">
        <v>84</v>
      </c>
      <c r="L76" s="85"/>
    </row>
    <row r="77" spans="2:19" ht="18" customHeight="1" x14ac:dyDescent="0.2">
      <c r="B77" s="17"/>
      <c r="C77" s="18"/>
      <c r="D77" s="18"/>
      <c r="E77" s="12"/>
      <c r="F77" s="13"/>
      <c r="G77" s="31"/>
      <c r="H77" s="31"/>
      <c r="I77" s="47"/>
      <c r="J77" s="50"/>
      <c r="K77" s="80" t="s">
        <v>85</v>
      </c>
      <c r="L77" s="83"/>
    </row>
    <row r="78" spans="2:19" ht="18" customHeight="1" x14ac:dyDescent="0.2">
      <c r="B78" s="24"/>
      <c r="C78" s="13"/>
      <c r="D78" s="13"/>
      <c r="E78" s="20"/>
      <c r="F78" s="37"/>
      <c r="G78" s="127" t="s">
        <v>55</v>
      </c>
      <c r="H78" s="127"/>
      <c r="I78" s="15"/>
      <c r="J78" s="16"/>
      <c r="K78" s="70" t="s">
        <v>127</v>
      </c>
      <c r="L78" s="86"/>
    </row>
    <row r="79" spans="2:19" ht="18" customHeight="1" x14ac:dyDescent="0.2">
      <c r="B79" s="134" t="s">
        <v>56</v>
      </c>
      <c r="C79" s="135"/>
      <c r="D79" s="135"/>
      <c r="E79" s="7"/>
      <c r="F79" s="7"/>
      <c r="G79" s="7"/>
      <c r="H79" s="7"/>
      <c r="I79" s="7"/>
      <c r="J79" s="7"/>
      <c r="K79" s="7"/>
      <c r="L79" s="96"/>
    </row>
    <row r="80" spans="2:19" ht="14.1" customHeight="1" x14ac:dyDescent="0.2">
      <c r="B80" s="56"/>
      <c r="C80" s="57" t="s">
        <v>57</v>
      </c>
      <c r="D80" s="58"/>
      <c r="E80" s="57"/>
      <c r="F80" s="57"/>
      <c r="G80" s="57"/>
      <c r="H80" s="57"/>
      <c r="I80" s="57"/>
      <c r="J80" s="57"/>
      <c r="K80" s="57"/>
      <c r="L80" s="87"/>
    </row>
    <row r="81" spans="2:13" ht="14.1" customHeight="1" x14ac:dyDescent="0.2">
      <c r="B81" s="56"/>
      <c r="C81" s="57" t="s">
        <v>58</v>
      </c>
      <c r="D81" s="58"/>
      <c r="E81" s="57"/>
      <c r="F81" s="57"/>
      <c r="G81" s="57"/>
      <c r="H81" s="57"/>
      <c r="I81" s="57"/>
      <c r="J81" s="57"/>
      <c r="K81" s="57"/>
      <c r="L81" s="87"/>
    </row>
    <row r="82" spans="2:13" ht="14.1" customHeight="1" x14ac:dyDescent="0.2">
      <c r="B82" s="56"/>
      <c r="C82" s="57" t="s">
        <v>59</v>
      </c>
      <c r="D82" s="58"/>
      <c r="E82" s="57"/>
      <c r="F82" s="57"/>
      <c r="G82" s="57"/>
      <c r="H82" s="57"/>
      <c r="I82" s="57"/>
      <c r="J82" s="57"/>
      <c r="K82" s="57"/>
      <c r="L82" s="87"/>
    </row>
    <row r="83" spans="2:13" ht="14.1" customHeight="1" x14ac:dyDescent="0.2">
      <c r="B83" s="56"/>
      <c r="C83" s="57" t="s">
        <v>114</v>
      </c>
      <c r="D83" s="58"/>
      <c r="E83" s="57"/>
      <c r="F83" s="57"/>
      <c r="G83" s="57"/>
      <c r="H83" s="57"/>
      <c r="I83" s="57"/>
      <c r="J83" s="57"/>
      <c r="K83" s="57"/>
      <c r="L83" s="87"/>
    </row>
    <row r="84" spans="2:13" ht="14.1" customHeight="1" x14ac:dyDescent="0.2">
      <c r="B84" s="56"/>
      <c r="C84" s="57" t="s">
        <v>112</v>
      </c>
      <c r="D84" s="58"/>
      <c r="E84" s="57"/>
      <c r="F84" s="57"/>
      <c r="G84" s="57"/>
      <c r="H84" s="57"/>
      <c r="I84" s="57"/>
      <c r="J84" s="57"/>
      <c r="K84" s="57"/>
      <c r="L84" s="87"/>
    </row>
    <row r="85" spans="2:13" ht="14.1" customHeight="1" x14ac:dyDescent="0.2">
      <c r="B85" s="59"/>
      <c r="C85" s="57" t="s">
        <v>115</v>
      </c>
      <c r="D85" s="57"/>
      <c r="E85" s="57"/>
      <c r="F85" s="57"/>
      <c r="G85" s="57"/>
      <c r="H85" s="57"/>
      <c r="I85" s="57"/>
      <c r="J85" s="57"/>
      <c r="K85" s="57"/>
      <c r="L85" s="87"/>
    </row>
    <row r="86" spans="2:13" ht="14.1" customHeight="1" x14ac:dyDescent="0.2">
      <c r="B86" s="59"/>
      <c r="C86" s="57" t="s">
        <v>116</v>
      </c>
      <c r="D86" s="57"/>
      <c r="E86" s="57"/>
      <c r="F86" s="57"/>
      <c r="G86" s="57"/>
      <c r="H86" s="57"/>
      <c r="I86" s="57"/>
      <c r="J86" s="57"/>
      <c r="K86" s="57"/>
      <c r="L86" s="87"/>
    </row>
    <row r="87" spans="2:13" ht="14.1" customHeight="1" x14ac:dyDescent="0.2">
      <c r="B87" s="59"/>
      <c r="C87" s="57" t="s">
        <v>96</v>
      </c>
      <c r="D87" s="57"/>
      <c r="E87" s="57"/>
      <c r="F87" s="57"/>
      <c r="G87" s="57"/>
      <c r="H87" s="57"/>
      <c r="I87" s="57"/>
      <c r="J87" s="57"/>
      <c r="K87" s="57"/>
      <c r="L87" s="87"/>
    </row>
    <row r="88" spans="2:13" ht="14.1" customHeight="1" x14ac:dyDescent="0.2">
      <c r="B88" s="59"/>
      <c r="C88" s="57" t="s">
        <v>97</v>
      </c>
      <c r="D88" s="57"/>
      <c r="E88" s="57"/>
      <c r="F88" s="57"/>
      <c r="G88" s="57"/>
      <c r="H88" s="57"/>
      <c r="I88" s="57"/>
      <c r="J88" s="57"/>
      <c r="K88" s="57"/>
      <c r="L88" s="87"/>
    </row>
    <row r="89" spans="2:13" ht="14.1" customHeight="1" x14ac:dyDescent="0.2">
      <c r="B89" s="59"/>
      <c r="C89" s="57" t="s">
        <v>109</v>
      </c>
      <c r="D89" s="57"/>
      <c r="E89" s="57"/>
      <c r="F89" s="57"/>
      <c r="G89" s="57"/>
      <c r="H89" s="57"/>
      <c r="I89" s="57"/>
      <c r="J89" s="57"/>
      <c r="K89" s="57"/>
      <c r="L89" s="87"/>
    </row>
    <row r="90" spans="2:13" ht="14.1" customHeight="1" x14ac:dyDescent="0.2">
      <c r="B90" s="59"/>
      <c r="C90" s="57" t="s">
        <v>117</v>
      </c>
      <c r="D90" s="57"/>
      <c r="E90" s="57"/>
      <c r="F90" s="57"/>
      <c r="G90" s="57"/>
      <c r="H90" s="57"/>
      <c r="I90" s="57"/>
      <c r="J90" s="57"/>
      <c r="K90" s="57"/>
      <c r="L90" s="87"/>
    </row>
    <row r="91" spans="2:13" ht="14.1" customHeight="1" x14ac:dyDescent="0.2">
      <c r="B91" s="59"/>
      <c r="C91" s="57" t="s">
        <v>118</v>
      </c>
      <c r="D91" s="57"/>
      <c r="E91" s="57"/>
      <c r="F91" s="57"/>
      <c r="G91" s="57"/>
      <c r="H91" s="57"/>
      <c r="I91" s="57"/>
      <c r="J91" s="57"/>
      <c r="K91" s="57"/>
      <c r="L91" s="87"/>
    </row>
    <row r="92" spans="2:13" ht="14.1" customHeight="1" x14ac:dyDescent="0.2">
      <c r="B92" s="59"/>
      <c r="C92" s="57" t="s">
        <v>119</v>
      </c>
      <c r="D92" s="57"/>
      <c r="E92" s="57"/>
      <c r="F92" s="57"/>
      <c r="G92" s="57"/>
      <c r="H92" s="57"/>
      <c r="I92" s="57"/>
      <c r="J92" s="57"/>
      <c r="K92" s="57"/>
      <c r="L92" s="87"/>
    </row>
    <row r="93" spans="2:13" ht="18" customHeight="1" x14ac:dyDescent="0.2">
      <c r="B93" s="59"/>
      <c r="C93" s="57" t="s">
        <v>98</v>
      </c>
      <c r="D93" s="57"/>
      <c r="E93" s="57"/>
      <c r="F93" s="57"/>
      <c r="G93" s="57"/>
      <c r="H93" s="57"/>
      <c r="I93" s="57"/>
      <c r="J93" s="57"/>
      <c r="K93" s="57"/>
      <c r="L93" s="57"/>
      <c r="M93" s="97"/>
    </row>
    <row r="94" spans="2:13" x14ac:dyDescent="0.2">
      <c r="B94" s="59"/>
      <c r="C94" s="57" t="s">
        <v>110</v>
      </c>
      <c r="D94" s="57"/>
      <c r="E94" s="57"/>
      <c r="F94" s="57"/>
      <c r="G94" s="57"/>
      <c r="H94" s="57"/>
      <c r="I94" s="57"/>
      <c r="J94" s="57"/>
      <c r="K94" s="57"/>
      <c r="L94" s="57"/>
      <c r="M94" s="97"/>
    </row>
    <row r="95" spans="2:13" x14ac:dyDescent="0.2">
      <c r="B95" s="59"/>
      <c r="C95" s="57" t="s">
        <v>111</v>
      </c>
      <c r="D95" s="57"/>
      <c r="E95" s="57"/>
      <c r="F95" s="57"/>
      <c r="G95" s="57"/>
      <c r="H95" s="57"/>
      <c r="I95" s="57"/>
      <c r="J95" s="57"/>
      <c r="K95" s="57"/>
      <c r="L95" s="57"/>
      <c r="M95" s="97"/>
    </row>
    <row r="96" spans="2:13" x14ac:dyDescent="0.2">
      <c r="B96" s="59"/>
      <c r="C96" s="57" t="s">
        <v>120</v>
      </c>
      <c r="D96" s="57"/>
      <c r="E96" s="57"/>
      <c r="F96" s="57"/>
      <c r="G96" s="57"/>
      <c r="H96" s="57"/>
      <c r="I96" s="57"/>
      <c r="J96" s="57"/>
      <c r="K96" s="57"/>
      <c r="L96" s="57"/>
      <c r="M96" s="97"/>
    </row>
    <row r="97" spans="2:14" ht="14.1" customHeight="1" x14ac:dyDescent="0.2">
      <c r="B97" s="59"/>
      <c r="C97" s="57" t="s">
        <v>113</v>
      </c>
      <c r="D97" s="57"/>
      <c r="E97" s="57"/>
      <c r="F97" s="57"/>
      <c r="G97" s="57"/>
      <c r="H97" s="57"/>
      <c r="I97" s="57"/>
      <c r="J97" s="57"/>
      <c r="K97" s="57"/>
      <c r="L97" s="57"/>
      <c r="M97" s="59"/>
      <c r="N97" s="102"/>
    </row>
    <row r="98" spans="2:14" x14ac:dyDescent="0.2">
      <c r="B98" s="59"/>
      <c r="C98" s="57" t="s">
        <v>74</v>
      </c>
      <c r="D98" s="57"/>
      <c r="E98" s="57"/>
      <c r="F98" s="57"/>
      <c r="G98" s="57"/>
      <c r="H98" s="57"/>
      <c r="I98" s="57"/>
      <c r="J98" s="57"/>
      <c r="K98" s="57"/>
      <c r="L98" s="57"/>
      <c r="M98" s="97"/>
    </row>
    <row r="99" spans="2:14" x14ac:dyDescent="0.2">
      <c r="B99" s="59"/>
      <c r="C99" s="57" t="s">
        <v>60</v>
      </c>
      <c r="D99" s="57"/>
      <c r="E99" s="57"/>
      <c r="F99" s="57"/>
      <c r="G99" s="57"/>
      <c r="H99" s="57"/>
      <c r="I99" s="57"/>
      <c r="J99" s="57"/>
      <c r="K99" s="57"/>
      <c r="L99" s="57"/>
      <c r="M99" s="97"/>
    </row>
    <row r="100" spans="2:14" x14ac:dyDescent="0.2">
      <c r="B100" s="97"/>
      <c r="C100" s="57" t="s">
        <v>121</v>
      </c>
      <c r="M100" s="97"/>
    </row>
    <row r="101" spans="2:14" x14ac:dyDescent="0.2">
      <c r="B101" s="97"/>
      <c r="C101" s="57" t="s">
        <v>122</v>
      </c>
      <c r="M101" s="97"/>
      <c r="N101" s="98"/>
    </row>
    <row r="102" spans="2:14" x14ac:dyDescent="0.2">
      <c r="B102" s="97"/>
      <c r="C102" s="57" t="s">
        <v>133</v>
      </c>
      <c r="M102" s="97"/>
    </row>
    <row r="103" spans="2:14" ht="13.8" thickBot="1" x14ac:dyDescent="0.25">
      <c r="B103" s="99"/>
      <c r="C103" s="81" t="s">
        <v>123</v>
      </c>
      <c r="D103" s="100"/>
      <c r="E103" s="100"/>
      <c r="F103" s="100"/>
      <c r="G103" s="100"/>
      <c r="H103" s="100"/>
      <c r="I103" s="100"/>
      <c r="J103" s="100"/>
      <c r="K103" s="100"/>
      <c r="L103" s="101"/>
    </row>
  </sheetData>
  <mergeCells count="27">
    <mergeCell ref="G78:H78"/>
    <mergeCell ref="B79:D79"/>
    <mergeCell ref="G67:H67"/>
    <mergeCell ref="G68:H68"/>
    <mergeCell ref="B69:D69"/>
    <mergeCell ref="G69:H69"/>
    <mergeCell ref="G71:H71"/>
    <mergeCell ref="G74:H74"/>
    <mergeCell ref="G66:H66"/>
    <mergeCell ref="G10:H10"/>
    <mergeCell ref="C50:D50"/>
    <mergeCell ref="D57:G57"/>
    <mergeCell ref="D58:G58"/>
    <mergeCell ref="B59:I59"/>
    <mergeCell ref="B60:D60"/>
    <mergeCell ref="G60:H60"/>
    <mergeCell ref="G61:H61"/>
    <mergeCell ref="G62:H62"/>
    <mergeCell ref="G63:H63"/>
    <mergeCell ref="G64:H64"/>
    <mergeCell ref="G65:H65"/>
    <mergeCell ref="D9:F9"/>
    <mergeCell ref="D4:G4"/>
    <mergeCell ref="D5:G5"/>
    <mergeCell ref="D6:G6"/>
    <mergeCell ref="D7:F7"/>
    <mergeCell ref="D8:F8"/>
  </mergeCells>
  <phoneticPr fontId="23"/>
  <conditionalFormatting sqref="M11:M52">
    <cfRule type="expression" dxfId="2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1:Y123"/>
  <sheetViews>
    <sheetView view="pageBreakPreview" zoomScale="75" zoomScaleNormal="75" zoomScaleSheetLayoutView="75" workbookViewId="0">
      <selection activeCell="L29" sqref="L29"/>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242</v>
      </c>
      <c r="L5" s="89" t="str">
        <f>K5</f>
        <v>2021.8.19</v>
      </c>
    </row>
    <row r="6" spans="2:19" ht="18" customHeight="1" x14ac:dyDescent="0.2">
      <c r="B6" s="4"/>
      <c r="C6" s="37"/>
      <c r="D6" s="127" t="s">
        <v>3</v>
      </c>
      <c r="E6" s="127"/>
      <c r="F6" s="127"/>
      <c r="G6" s="127"/>
      <c r="H6" s="37"/>
      <c r="I6" s="37"/>
      <c r="J6" s="5"/>
      <c r="K6" s="103">
        <v>0.43402777777777773</v>
      </c>
      <c r="L6" s="104">
        <v>0.41666666666666669</v>
      </c>
    </row>
    <row r="7" spans="2:19" ht="18" customHeight="1" x14ac:dyDescent="0.2">
      <c r="B7" s="4"/>
      <c r="C7" s="37"/>
      <c r="D7" s="127" t="s">
        <v>4</v>
      </c>
      <c r="E7" s="128"/>
      <c r="F7" s="128"/>
      <c r="G7" s="25" t="s">
        <v>5</v>
      </c>
      <c r="H7" s="37"/>
      <c r="I7" s="37"/>
      <c r="J7" s="5"/>
      <c r="K7" s="105">
        <v>2.3199999999999998</v>
      </c>
      <c r="L7" s="106">
        <v>1.74</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t="s">
        <v>147</v>
      </c>
      <c r="L11" s="63" t="s">
        <v>143</v>
      </c>
      <c r="N11" t="s">
        <v>14</v>
      </c>
      <c r="O11">
        <f>IF(K12="",0,VALUE(MID(K12,2,LEN(K12)-2)))</f>
        <v>5</v>
      </c>
      <c r="P11" t="e">
        <f t="shared" ref="P11:P12" si="0">IF(L11="",0,VALUE(MID(L11,2,LEN(L11)-2)))</f>
        <v>#VALUE!</v>
      </c>
      <c r="Q11" t="e">
        <f>IF(#REF!="",0,VALUE(MID(#REF!,2,LEN(#REF!)-2)))</f>
        <v>#REF!</v>
      </c>
      <c r="R11">
        <f>IF(K11="＋",0,IF(K11="(＋)",0,ABS(K11)))</f>
        <v>5</v>
      </c>
      <c r="S11">
        <f t="shared" ref="R11:S19" si="1">IF(L11="＋",0,IF(L11="(＋)",0,ABS(L11)))</f>
        <v>0</v>
      </c>
    </row>
    <row r="12" spans="2:19" ht="14.25" customHeight="1" x14ac:dyDescent="0.2">
      <c r="B12" s="30">
        <f>B11+1</f>
        <v>2</v>
      </c>
      <c r="C12" s="33"/>
      <c r="D12" s="34"/>
      <c r="E12" s="37"/>
      <c r="F12" s="37" t="s">
        <v>194</v>
      </c>
      <c r="G12" s="37"/>
      <c r="H12" s="37"/>
      <c r="I12" s="37"/>
      <c r="J12" s="37"/>
      <c r="K12" s="62" t="s">
        <v>147</v>
      </c>
      <c r="L12" s="63" t="s">
        <v>143</v>
      </c>
      <c r="N12" t="s">
        <v>14</v>
      </c>
      <c r="O12">
        <f>IF(K19="",0,VALUE(MID(K19,2,LEN(K19)-2)))</f>
        <v>50</v>
      </c>
      <c r="P12" t="e">
        <f t="shared" si="0"/>
        <v>#VALUE!</v>
      </c>
      <c r="Q12" t="e">
        <f>IF(#REF!="",0,VALUE(MID(#REF!,2,LEN(#REF!)-2)))</f>
        <v>#REF!</v>
      </c>
      <c r="R12">
        <f>IF(K12="＋",0,IF(K12="(＋)",0,ABS(K12)))</f>
        <v>5</v>
      </c>
      <c r="S12">
        <f t="shared" si="1"/>
        <v>0</v>
      </c>
    </row>
    <row r="13" spans="2:19" ht="14.25" customHeight="1" x14ac:dyDescent="0.2">
      <c r="B13" s="30">
        <f t="shared" ref="B13:B72" si="2">B12+1</f>
        <v>3</v>
      </c>
      <c r="C13" s="33"/>
      <c r="D13" s="34"/>
      <c r="E13" s="37"/>
      <c r="F13" s="37" t="s">
        <v>230</v>
      </c>
      <c r="G13" s="37"/>
      <c r="H13" s="37"/>
      <c r="I13" s="37"/>
      <c r="J13" s="37"/>
      <c r="K13" s="62" t="s">
        <v>157</v>
      </c>
      <c r="L13" s="63" t="s">
        <v>157</v>
      </c>
      <c r="R13">
        <f t="shared" si="1"/>
        <v>25</v>
      </c>
      <c r="S13">
        <f t="shared" si="1"/>
        <v>25</v>
      </c>
    </row>
    <row r="14" spans="2:19" ht="14.25" customHeight="1" x14ac:dyDescent="0.2">
      <c r="B14" s="30">
        <f t="shared" si="2"/>
        <v>4</v>
      </c>
      <c r="C14" s="33"/>
      <c r="D14" s="34"/>
      <c r="E14" s="37"/>
      <c r="F14" s="37" t="s">
        <v>156</v>
      </c>
      <c r="G14" s="37"/>
      <c r="H14" s="37"/>
      <c r="I14" s="37"/>
      <c r="J14" s="37"/>
      <c r="K14" s="62" t="s">
        <v>243</v>
      </c>
      <c r="L14" s="63" t="s">
        <v>244</v>
      </c>
      <c r="N14" s="60" t="s">
        <v>15</v>
      </c>
      <c r="O14" t="str">
        <f>K14</f>
        <v>(20)</v>
      </c>
      <c r="P14" t="str">
        <f>L14</f>
        <v>(15)</v>
      </c>
      <c r="Q14" t="e">
        <f>#REF!</f>
        <v>#REF!</v>
      </c>
      <c r="R14">
        <f t="shared" si="1"/>
        <v>20</v>
      </c>
      <c r="S14">
        <f t="shared" si="1"/>
        <v>15</v>
      </c>
    </row>
    <row r="15" spans="2:19" ht="14.25" customHeight="1" x14ac:dyDescent="0.2">
      <c r="B15" s="30">
        <f t="shared" si="2"/>
        <v>5</v>
      </c>
      <c r="C15" s="33"/>
      <c r="D15" s="34"/>
      <c r="E15" s="37"/>
      <c r="F15" s="37" t="s">
        <v>170</v>
      </c>
      <c r="G15" s="37"/>
      <c r="H15" s="37"/>
      <c r="I15" s="37"/>
      <c r="J15" s="37"/>
      <c r="K15" s="62" t="s">
        <v>142</v>
      </c>
      <c r="L15" s="63" t="s">
        <v>142</v>
      </c>
      <c r="N15" t="s">
        <v>14</v>
      </c>
      <c r="O15" t="e">
        <f t="shared" ref="O15:P15" si="3">IF(K15="",0,VALUE(MID(K15,2,LEN(K15)-2)))</f>
        <v>#VALUE!</v>
      </c>
      <c r="P15" t="e">
        <f t="shared" si="3"/>
        <v>#VALUE!</v>
      </c>
      <c r="Q15" t="e">
        <f>IF(#REF!="",0,VALUE(MID(#REF!,2,LEN(#REF!)-2)))</f>
        <v>#REF!</v>
      </c>
      <c r="R15">
        <f t="shared" si="1"/>
        <v>0</v>
      </c>
      <c r="S15">
        <f t="shared" si="1"/>
        <v>0</v>
      </c>
    </row>
    <row r="16" spans="2:19" ht="14.25" customHeight="1" x14ac:dyDescent="0.2">
      <c r="B16" s="30">
        <f t="shared" si="2"/>
        <v>6</v>
      </c>
      <c r="C16" s="33"/>
      <c r="D16" s="34"/>
      <c r="E16" s="37"/>
      <c r="F16" s="37" t="s">
        <v>209</v>
      </c>
      <c r="G16" s="37"/>
      <c r="H16" s="37"/>
      <c r="I16" s="37"/>
      <c r="J16" s="37"/>
      <c r="K16" s="62" t="s">
        <v>147</v>
      </c>
      <c r="L16" s="63"/>
      <c r="N16" s="60"/>
      <c r="R16">
        <f t="shared" si="1"/>
        <v>5</v>
      </c>
      <c r="S16">
        <f t="shared" si="1"/>
        <v>0</v>
      </c>
    </row>
    <row r="17" spans="2:19" ht="14.25" customHeight="1" x14ac:dyDescent="0.2">
      <c r="B17" s="30">
        <f t="shared" si="2"/>
        <v>7</v>
      </c>
      <c r="C17" s="33"/>
      <c r="D17" s="34"/>
      <c r="E17" s="37"/>
      <c r="F17" s="37" t="s">
        <v>245</v>
      </c>
      <c r="G17" s="37"/>
      <c r="H17" s="37"/>
      <c r="I17" s="37"/>
      <c r="J17" s="37"/>
      <c r="K17" s="62"/>
      <c r="L17" s="63" t="s">
        <v>143</v>
      </c>
      <c r="N17" t="s">
        <v>14</v>
      </c>
      <c r="O17">
        <f t="shared" ref="O17:P18" si="4">IF(K17="",0,VALUE(MID(K17,2,LEN(K17)-2)))</f>
        <v>0</v>
      </c>
      <c r="P17" t="e">
        <f t="shared" si="4"/>
        <v>#VALUE!</v>
      </c>
      <c r="Q17" t="e">
        <f>IF(#REF!="",0,VALUE(MID(#REF!,2,LEN(#REF!)-2)))</f>
        <v>#REF!</v>
      </c>
      <c r="R17">
        <f t="shared" si="1"/>
        <v>0</v>
      </c>
      <c r="S17">
        <f t="shared" si="1"/>
        <v>0</v>
      </c>
    </row>
    <row r="18" spans="2:19" ht="14.25" customHeight="1" x14ac:dyDescent="0.2">
      <c r="B18" s="30">
        <f t="shared" si="2"/>
        <v>8</v>
      </c>
      <c r="C18" s="33"/>
      <c r="D18" s="34"/>
      <c r="E18" s="37"/>
      <c r="F18" s="37" t="s">
        <v>103</v>
      </c>
      <c r="G18" s="37"/>
      <c r="H18" s="37"/>
      <c r="I18" s="37"/>
      <c r="J18" s="37"/>
      <c r="K18" s="62" t="s">
        <v>243</v>
      </c>
      <c r="L18" s="63" t="s">
        <v>246</v>
      </c>
      <c r="N18" t="s">
        <v>14</v>
      </c>
      <c r="O18">
        <f t="shared" si="4"/>
        <v>20</v>
      </c>
      <c r="P18">
        <f t="shared" si="4"/>
        <v>35</v>
      </c>
      <c r="Q18" t="e">
        <f>IF(#REF!="",0,VALUE(MID(#REF!,2,LEN(#REF!)-2)))</f>
        <v>#REF!</v>
      </c>
      <c r="R18">
        <f>IF(K18="＋",0,IF(K18="(＋)",0,ABS(K18)))</f>
        <v>20</v>
      </c>
      <c r="S18">
        <f>IF(L18="＋",0,IF(L18="(＋)",0,ABS(L18)))</f>
        <v>35</v>
      </c>
    </row>
    <row r="19" spans="2:19" ht="14.25" customHeight="1" x14ac:dyDescent="0.2">
      <c r="B19" s="30">
        <f t="shared" si="2"/>
        <v>9</v>
      </c>
      <c r="C19" s="33"/>
      <c r="D19" s="34"/>
      <c r="E19" s="37"/>
      <c r="F19" s="37" t="s">
        <v>102</v>
      </c>
      <c r="G19" s="37"/>
      <c r="H19" s="37"/>
      <c r="I19" s="37"/>
      <c r="J19" s="37"/>
      <c r="K19" s="62" t="s">
        <v>171</v>
      </c>
      <c r="L19" s="63" t="s">
        <v>247</v>
      </c>
      <c r="N19" t="s">
        <v>14</v>
      </c>
      <c r="O19" t="e">
        <f>IF(#REF!="",0,VALUE(MID(#REF!,2,LEN(#REF!)-2)))</f>
        <v>#REF!</v>
      </c>
      <c r="P19">
        <f>IF(L19="",0,VALUE(MID(L19,2,LEN(L19)-2)))</f>
        <v>40</v>
      </c>
      <c r="Q19" t="e">
        <f>IF(#REF!="",0,VALUE(MID(#REF!,2,LEN(#REF!)-2)))</f>
        <v>#REF!</v>
      </c>
      <c r="R19">
        <f t="shared" si="1"/>
        <v>50</v>
      </c>
      <c r="S19">
        <f t="shared" si="1"/>
        <v>40</v>
      </c>
    </row>
    <row r="20" spans="2:19" ht="14.25" customHeight="1" x14ac:dyDescent="0.2">
      <c r="B20" s="30">
        <f t="shared" si="2"/>
        <v>10</v>
      </c>
      <c r="C20" s="32" t="s">
        <v>23</v>
      </c>
      <c r="D20" s="32" t="s">
        <v>24</v>
      </c>
      <c r="E20" s="37"/>
      <c r="F20" s="37" t="s">
        <v>101</v>
      </c>
      <c r="G20" s="37"/>
      <c r="H20" s="37"/>
      <c r="I20" s="37"/>
      <c r="J20" s="37"/>
      <c r="K20" s="64">
        <v>400</v>
      </c>
      <c r="L20" s="65">
        <v>375</v>
      </c>
      <c r="S20">
        <f>COUNTA(L11:L19)</f>
        <v>8</v>
      </c>
    </row>
    <row r="21" spans="2:19" ht="14.25" customHeight="1" x14ac:dyDescent="0.2">
      <c r="B21" s="30">
        <f t="shared" si="2"/>
        <v>11</v>
      </c>
      <c r="C21" s="32" t="s">
        <v>25</v>
      </c>
      <c r="D21" s="32" t="s">
        <v>26</v>
      </c>
      <c r="E21" s="37"/>
      <c r="F21" s="37" t="s">
        <v>210</v>
      </c>
      <c r="G21" s="37"/>
      <c r="H21" s="37"/>
      <c r="I21" s="37"/>
      <c r="J21" s="37"/>
      <c r="K21" s="64" t="s">
        <v>142</v>
      </c>
      <c r="L21" s="65" t="s">
        <v>142</v>
      </c>
    </row>
    <row r="22" spans="2:19" ht="14.25" customHeight="1" x14ac:dyDescent="0.2">
      <c r="B22" s="30">
        <f t="shared" si="2"/>
        <v>12</v>
      </c>
      <c r="C22" s="34"/>
      <c r="D22" s="34"/>
      <c r="E22" s="37"/>
      <c r="F22" s="37" t="s">
        <v>128</v>
      </c>
      <c r="G22" s="37"/>
      <c r="H22" s="37"/>
      <c r="I22" s="37"/>
      <c r="J22" s="37"/>
      <c r="K22" s="64">
        <v>5</v>
      </c>
      <c r="L22" s="65" t="s">
        <v>142</v>
      </c>
    </row>
    <row r="23" spans="2:19" ht="14.25" customHeight="1" x14ac:dyDescent="0.2">
      <c r="B23" s="30">
        <f t="shared" si="2"/>
        <v>13</v>
      </c>
      <c r="C23" s="32" t="s">
        <v>68</v>
      </c>
      <c r="D23" s="32" t="s">
        <v>16</v>
      </c>
      <c r="E23" s="37"/>
      <c r="F23" s="37" t="s">
        <v>212</v>
      </c>
      <c r="G23" s="37"/>
      <c r="H23" s="37"/>
      <c r="I23" s="37"/>
      <c r="J23" s="37"/>
      <c r="K23" s="64"/>
      <c r="L23" s="65">
        <v>5</v>
      </c>
    </row>
    <row r="24" spans="2:19" ht="14.25" customHeight="1" x14ac:dyDescent="0.2">
      <c r="B24" s="30">
        <f t="shared" si="2"/>
        <v>14</v>
      </c>
      <c r="C24" s="32" t="s">
        <v>68</v>
      </c>
      <c r="D24" s="32" t="s">
        <v>248</v>
      </c>
      <c r="E24" s="37"/>
      <c r="F24" s="37" t="s">
        <v>249</v>
      </c>
      <c r="G24" s="37"/>
      <c r="H24" s="37"/>
      <c r="I24" s="37"/>
      <c r="J24" s="37"/>
      <c r="K24" s="64" t="s">
        <v>142</v>
      </c>
      <c r="L24" s="65"/>
    </row>
    <row r="25" spans="2:19" ht="14.25" customHeight="1" x14ac:dyDescent="0.2">
      <c r="B25" s="30">
        <f t="shared" si="2"/>
        <v>15</v>
      </c>
      <c r="C25" s="32" t="s">
        <v>68</v>
      </c>
      <c r="D25" s="32" t="s">
        <v>17</v>
      </c>
      <c r="E25" s="37"/>
      <c r="F25" s="37" t="s">
        <v>88</v>
      </c>
      <c r="G25" s="37"/>
      <c r="H25" s="37"/>
      <c r="I25" s="37"/>
      <c r="J25" s="37"/>
      <c r="K25" s="64" t="s">
        <v>142</v>
      </c>
      <c r="L25" s="65" t="s">
        <v>142</v>
      </c>
    </row>
    <row r="26" spans="2:19" ht="14.25" customHeight="1" x14ac:dyDescent="0.2">
      <c r="B26" s="30">
        <f t="shared" si="2"/>
        <v>16</v>
      </c>
      <c r="C26" s="34"/>
      <c r="D26" s="34"/>
      <c r="E26" s="37"/>
      <c r="F26" s="37" t="s">
        <v>89</v>
      </c>
      <c r="G26" s="37"/>
      <c r="H26" s="37"/>
      <c r="I26" s="37"/>
      <c r="J26" s="37"/>
      <c r="K26" s="64">
        <v>90</v>
      </c>
      <c r="L26" s="65">
        <v>40</v>
      </c>
    </row>
    <row r="27" spans="2:19" ht="14.25" customHeight="1" x14ac:dyDescent="0.2">
      <c r="B27" s="30">
        <f t="shared" si="2"/>
        <v>17</v>
      </c>
      <c r="C27" s="34"/>
      <c r="D27" s="34"/>
      <c r="E27" s="37"/>
      <c r="F27" s="37" t="s">
        <v>90</v>
      </c>
      <c r="G27" s="37"/>
      <c r="H27" s="37"/>
      <c r="I27" s="37"/>
      <c r="J27" s="37"/>
      <c r="K27" s="64">
        <v>30</v>
      </c>
      <c r="L27" s="65" t="s">
        <v>142</v>
      </c>
    </row>
    <row r="28" spans="2:19" ht="14.25" customHeight="1" x14ac:dyDescent="0.2">
      <c r="B28" s="30">
        <f t="shared" si="2"/>
        <v>18</v>
      </c>
      <c r="C28" s="34"/>
      <c r="D28" s="34"/>
      <c r="E28" s="37"/>
      <c r="F28" s="37" t="s">
        <v>19</v>
      </c>
      <c r="G28" s="37"/>
      <c r="H28" s="37"/>
      <c r="I28" s="37"/>
      <c r="J28" s="37"/>
      <c r="K28" s="64">
        <v>75</v>
      </c>
      <c r="L28" s="65">
        <v>95</v>
      </c>
    </row>
    <row r="29" spans="2:19" ht="14.25" customHeight="1" x14ac:dyDescent="0.2">
      <c r="B29" s="30">
        <f t="shared" si="2"/>
        <v>19</v>
      </c>
      <c r="C29" s="34"/>
      <c r="D29" s="34"/>
      <c r="E29" s="37"/>
      <c r="F29" s="37" t="s">
        <v>92</v>
      </c>
      <c r="G29" s="37"/>
      <c r="H29" s="37"/>
      <c r="I29" s="37"/>
      <c r="J29" s="37"/>
      <c r="K29" s="64" t="s">
        <v>142</v>
      </c>
      <c r="L29" s="65" t="s">
        <v>142</v>
      </c>
    </row>
    <row r="30" spans="2:19" ht="14.25" customHeight="1" x14ac:dyDescent="0.2">
      <c r="B30" s="30">
        <f t="shared" si="2"/>
        <v>20</v>
      </c>
      <c r="C30" s="34"/>
      <c r="D30" s="34"/>
      <c r="E30" s="37"/>
      <c r="F30" s="37" t="s">
        <v>99</v>
      </c>
      <c r="G30" s="37"/>
      <c r="H30" s="37"/>
      <c r="I30" s="37"/>
      <c r="J30" s="37"/>
      <c r="K30" s="64">
        <v>65</v>
      </c>
      <c r="L30" s="65">
        <v>60</v>
      </c>
    </row>
    <row r="31" spans="2:19" ht="14.25" customHeight="1" x14ac:dyDescent="0.2">
      <c r="B31" s="30">
        <f t="shared" si="2"/>
        <v>21</v>
      </c>
      <c r="C31" s="34"/>
      <c r="D31" s="34"/>
      <c r="E31" s="37"/>
      <c r="F31" s="37" t="s">
        <v>69</v>
      </c>
      <c r="G31" s="37"/>
      <c r="H31" s="37"/>
      <c r="I31" s="37"/>
      <c r="J31" s="37"/>
      <c r="K31" s="64">
        <v>3650</v>
      </c>
      <c r="L31" s="65">
        <v>3050</v>
      </c>
    </row>
    <row r="32" spans="2:19" ht="14.25" customHeight="1" x14ac:dyDescent="0.2">
      <c r="B32" s="30">
        <f t="shared" si="2"/>
        <v>22</v>
      </c>
      <c r="C32" s="34"/>
      <c r="D32" s="34"/>
      <c r="E32" s="37"/>
      <c r="F32" s="37" t="s">
        <v>104</v>
      </c>
      <c r="G32" s="37"/>
      <c r="H32" s="37"/>
      <c r="I32" s="37"/>
      <c r="J32" s="37"/>
      <c r="K32" s="64"/>
      <c r="L32" s="65" t="s">
        <v>142</v>
      </c>
    </row>
    <row r="33" spans="2:19" ht="14.25" customHeight="1" x14ac:dyDescent="0.2">
      <c r="B33" s="30">
        <f t="shared" si="2"/>
        <v>23</v>
      </c>
      <c r="C33" s="34"/>
      <c r="D33" s="34"/>
      <c r="E33" s="37"/>
      <c r="F33" s="37" t="s">
        <v>129</v>
      </c>
      <c r="G33" s="37"/>
      <c r="H33" s="37"/>
      <c r="I33" s="37"/>
      <c r="J33" s="37"/>
      <c r="K33" s="64">
        <v>5</v>
      </c>
      <c r="L33" s="65"/>
    </row>
    <row r="34" spans="2:19" ht="14.25" customHeight="1" x14ac:dyDescent="0.2">
      <c r="B34" s="30">
        <f t="shared" si="2"/>
        <v>24</v>
      </c>
      <c r="C34" s="34"/>
      <c r="D34" s="34"/>
      <c r="E34" s="37"/>
      <c r="F34" s="37" t="s">
        <v>20</v>
      </c>
      <c r="G34" s="37"/>
      <c r="H34" s="37"/>
      <c r="I34" s="37"/>
      <c r="J34" s="37"/>
      <c r="K34" s="64">
        <v>750</v>
      </c>
      <c r="L34" s="65">
        <v>1100</v>
      </c>
    </row>
    <row r="35" spans="2:19" ht="14.25" customHeight="1" x14ac:dyDescent="0.2">
      <c r="B35" s="30">
        <f t="shared" si="2"/>
        <v>25</v>
      </c>
      <c r="C35" s="34"/>
      <c r="D35" s="34"/>
      <c r="E35" s="37"/>
      <c r="F35" s="37" t="s">
        <v>21</v>
      </c>
      <c r="G35" s="37"/>
      <c r="H35" s="37"/>
      <c r="I35" s="37"/>
      <c r="J35" s="37"/>
      <c r="K35" s="64">
        <v>1950</v>
      </c>
      <c r="L35" s="65">
        <v>1450</v>
      </c>
    </row>
    <row r="36" spans="2:19" ht="14.25" customHeight="1" x14ac:dyDescent="0.2">
      <c r="B36" s="30">
        <f t="shared" si="2"/>
        <v>26</v>
      </c>
      <c r="C36" s="34"/>
      <c r="D36" s="34"/>
      <c r="E36" s="37"/>
      <c r="F36" s="37" t="s">
        <v>22</v>
      </c>
      <c r="G36" s="37"/>
      <c r="H36" s="37"/>
      <c r="I36" s="37"/>
      <c r="J36" s="37"/>
      <c r="K36" s="64" t="s">
        <v>142</v>
      </c>
      <c r="L36" s="65"/>
    </row>
    <row r="37" spans="2:19" ht="14.25" customHeight="1" x14ac:dyDescent="0.2">
      <c r="B37" s="30">
        <f t="shared" si="2"/>
        <v>27</v>
      </c>
      <c r="C37" s="32" t="s">
        <v>73</v>
      </c>
      <c r="D37" s="32" t="s">
        <v>70</v>
      </c>
      <c r="E37" s="37"/>
      <c r="F37" s="37" t="s">
        <v>126</v>
      </c>
      <c r="G37" s="37"/>
      <c r="H37" s="37"/>
      <c r="I37" s="37"/>
      <c r="J37" s="37"/>
      <c r="K37" s="64" t="s">
        <v>142</v>
      </c>
      <c r="L37" s="65">
        <v>20</v>
      </c>
    </row>
    <row r="38" spans="2:19" ht="14.25" customHeight="1" x14ac:dyDescent="0.2">
      <c r="B38" s="30">
        <f t="shared" si="2"/>
        <v>28</v>
      </c>
      <c r="C38" s="32" t="s">
        <v>71</v>
      </c>
      <c r="D38" s="32" t="s">
        <v>27</v>
      </c>
      <c r="E38" s="37"/>
      <c r="F38" s="37" t="s">
        <v>250</v>
      </c>
      <c r="G38" s="37"/>
      <c r="H38" s="37"/>
      <c r="I38" s="37"/>
      <c r="J38" s="37"/>
      <c r="K38" s="64"/>
      <c r="L38" s="65">
        <v>5</v>
      </c>
    </row>
    <row r="39" spans="2:19" ht="14.25" customHeight="1" x14ac:dyDescent="0.2">
      <c r="B39" s="30">
        <f t="shared" si="2"/>
        <v>29</v>
      </c>
      <c r="C39" s="116"/>
      <c r="D39" s="116"/>
      <c r="E39" s="37"/>
      <c r="F39" s="37" t="s">
        <v>107</v>
      </c>
      <c r="G39" s="37"/>
      <c r="H39" s="37"/>
      <c r="I39" s="37"/>
      <c r="J39" s="37"/>
      <c r="K39" s="64" t="s">
        <v>142</v>
      </c>
      <c r="L39" s="65">
        <v>40</v>
      </c>
    </row>
    <row r="40" spans="2:19" ht="14.25" customHeight="1" x14ac:dyDescent="0.2">
      <c r="B40" s="30">
        <f t="shared" si="2"/>
        <v>30</v>
      </c>
      <c r="C40" s="34"/>
      <c r="D40" s="34"/>
      <c r="E40" s="37"/>
      <c r="F40" s="37" t="s">
        <v>100</v>
      </c>
      <c r="G40" s="37"/>
      <c r="H40" s="37"/>
      <c r="I40" s="37"/>
      <c r="J40" s="37"/>
      <c r="K40" s="64">
        <v>15</v>
      </c>
      <c r="L40" s="65">
        <v>15</v>
      </c>
    </row>
    <row r="41" spans="2:19" ht="14.25" customHeight="1" x14ac:dyDescent="0.2">
      <c r="B41" s="30">
        <f t="shared" si="2"/>
        <v>31</v>
      </c>
      <c r="C41" s="34"/>
      <c r="D41" s="34"/>
      <c r="E41" s="37"/>
      <c r="F41" s="37" t="s">
        <v>251</v>
      </c>
      <c r="G41" s="37"/>
      <c r="H41" s="37"/>
      <c r="I41" s="37"/>
      <c r="J41" s="37"/>
      <c r="K41" s="64">
        <v>5</v>
      </c>
      <c r="L41" s="65"/>
    </row>
    <row r="42" spans="2:19" ht="14.25" customHeight="1" x14ac:dyDescent="0.2">
      <c r="B42" s="30">
        <f t="shared" si="2"/>
        <v>32</v>
      </c>
      <c r="C42" s="34"/>
      <c r="D42" s="34"/>
      <c r="E42" s="37"/>
      <c r="F42" s="37" t="s">
        <v>201</v>
      </c>
      <c r="G42" s="37"/>
      <c r="H42" s="37"/>
      <c r="I42" s="37"/>
      <c r="J42" s="37"/>
      <c r="K42" s="64"/>
      <c r="L42" s="65" t="s">
        <v>142</v>
      </c>
      <c r="R42">
        <f>SUM(R11:R19,K20:K41)</f>
        <v>7170</v>
      </c>
      <c r="S42">
        <f>SUM(S11:S19,L20:L41)</f>
        <v>6370</v>
      </c>
    </row>
    <row r="43" spans="2:19" ht="14.25" customHeight="1" x14ac:dyDescent="0.2">
      <c r="B43" s="30">
        <f t="shared" si="2"/>
        <v>33</v>
      </c>
      <c r="C43" s="34"/>
      <c r="D43" s="34"/>
      <c r="E43" s="37"/>
      <c r="F43" s="37" t="s">
        <v>213</v>
      </c>
      <c r="G43" s="37"/>
      <c r="H43" s="37"/>
      <c r="I43" s="37"/>
      <c r="J43" s="37"/>
      <c r="K43" s="64">
        <v>3</v>
      </c>
      <c r="L43" s="65"/>
    </row>
    <row r="44" spans="2:19" ht="14.25" customHeight="1" x14ac:dyDescent="0.2">
      <c r="B44" s="30">
        <f t="shared" si="2"/>
        <v>34</v>
      </c>
      <c r="C44" s="34"/>
      <c r="D44" s="34"/>
      <c r="E44" s="37"/>
      <c r="F44" s="37" t="s">
        <v>174</v>
      </c>
      <c r="G44" s="37"/>
      <c r="H44" s="37"/>
      <c r="I44" s="37"/>
      <c r="J44" s="37"/>
      <c r="K44" s="64" t="s">
        <v>142</v>
      </c>
      <c r="L44" s="65">
        <v>160</v>
      </c>
    </row>
    <row r="45" spans="2:19" ht="14.25" customHeight="1" x14ac:dyDescent="0.2">
      <c r="B45" s="30">
        <f t="shared" si="2"/>
        <v>35</v>
      </c>
      <c r="C45" s="34"/>
      <c r="D45" s="34"/>
      <c r="E45" s="37"/>
      <c r="F45" s="37" t="s">
        <v>237</v>
      </c>
      <c r="G45" s="37"/>
      <c r="H45" s="37"/>
      <c r="I45" s="37"/>
      <c r="J45" s="37"/>
      <c r="K45" s="64"/>
      <c r="L45" s="65" t="s">
        <v>142</v>
      </c>
    </row>
    <row r="46" spans="2:19" ht="14.25" customHeight="1" x14ac:dyDescent="0.2">
      <c r="B46" s="30">
        <f t="shared" si="2"/>
        <v>36</v>
      </c>
      <c r="C46" s="34"/>
      <c r="D46" s="34"/>
      <c r="E46" s="37"/>
      <c r="F46" s="37" t="s">
        <v>252</v>
      </c>
      <c r="G46" s="37"/>
      <c r="H46" s="37"/>
      <c r="I46" s="37"/>
      <c r="J46" s="37"/>
      <c r="K46" s="64"/>
      <c r="L46" s="65">
        <v>20</v>
      </c>
    </row>
    <row r="47" spans="2:19" ht="14.25" customHeight="1" x14ac:dyDescent="0.2">
      <c r="B47" s="30">
        <f t="shared" si="2"/>
        <v>37</v>
      </c>
      <c r="C47" s="34"/>
      <c r="D47" s="34"/>
      <c r="E47" s="37"/>
      <c r="F47" s="37" t="s">
        <v>185</v>
      </c>
      <c r="G47" s="37"/>
      <c r="H47" s="37"/>
      <c r="I47" s="37"/>
      <c r="J47" s="37"/>
      <c r="K47" s="64"/>
      <c r="L47" s="65">
        <v>100</v>
      </c>
    </row>
    <row r="48" spans="2:19" ht="14.25" customHeight="1" x14ac:dyDescent="0.2">
      <c r="B48" s="30">
        <f t="shared" si="2"/>
        <v>38</v>
      </c>
      <c r="C48" s="34"/>
      <c r="D48" s="34"/>
      <c r="E48" s="37"/>
      <c r="F48" s="37" t="s">
        <v>124</v>
      </c>
      <c r="G48" s="37"/>
      <c r="H48" s="37"/>
      <c r="I48" s="37"/>
      <c r="J48" s="37"/>
      <c r="K48" s="64">
        <v>40</v>
      </c>
      <c r="L48" s="65">
        <v>120</v>
      </c>
    </row>
    <row r="49" spans="2:25" ht="14.25" customHeight="1" x14ac:dyDescent="0.2">
      <c r="B49" s="30">
        <f t="shared" si="2"/>
        <v>39</v>
      </c>
      <c r="C49" s="34"/>
      <c r="D49" s="34"/>
      <c r="E49" s="37"/>
      <c r="F49" s="37" t="s">
        <v>205</v>
      </c>
      <c r="G49" s="37"/>
      <c r="H49" s="37"/>
      <c r="I49" s="37"/>
      <c r="J49" s="37"/>
      <c r="K49" s="64">
        <v>10</v>
      </c>
      <c r="L49" s="65"/>
    </row>
    <row r="50" spans="2:25" ht="14.25" customHeight="1" x14ac:dyDescent="0.2">
      <c r="B50" s="30">
        <f t="shared" si="2"/>
        <v>40</v>
      </c>
      <c r="C50" s="34"/>
      <c r="D50" s="34"/>
      <c r="E50" s="37"/>
      <c r="F50" s="37" t="s">
        <v>206</v>
      </c>
      <c r="G50" s="37"/>
      <c r="H50" s="37"/>
      <c r="I50" s="37"/>
      <c r="J50" s="37"/>
      <c r="K50" s="64">
        <v>10</v>
      </c>
      <c r="L50" s="65">
        <v>5</v>
      </c>
      <c r="N50" s="113"/>
      <c r="Y50" s="114"/>
    </row>
    <row r="51" spans="2:25" ht="14.25" customHeight="1" x14ac:dyDescent="0.2">
      <c r="B51" s="30">
        <f t="shared" si="2"/>
        <v>41</v>
      </c>
      <c r="C51" s="34"/>
      <c r="D51" s="34"/>
      <c r="E51" s="37"/>
      <c r="F51" s="37" t="s">
        <v>214</v>
      </c>
      <c r="G51" s="37"/>
      <c r="H51" s="37"/>
      <c r="I51" s="37"/>
      <c r="J51" s="37"/>
      <c r="K51" s="64">
        <v>120</v>
      </c>
      <c r="L51" s="65" t="s">
        <v>142</v>
      </c>
    </row>
    <row r="52" spans="2:25" ht="14.25" customHeight="1" x14ac:dyDescent="0.2">
      <c r="B52" s="30">
        <f t="shared" si="2"/>
        <v>42</v>
      </c>
      <c r="C52" s="34"/>
      <c r="D52" s="34"/>
      <c r="E52" s="37"/>
      <c r="F52" s="37" t="s">
        <v>28</v>
      </c>
      <c r="G52" s="37"/>
      <c r="H52" s="37"/>
      <c r="I52" s="37"/>
      <c r="J52" s="37"/>
      <c r="K52" s="64">
        <v>20</v>
      </c>
      <c r="L52" s="65">
        <v>50</v>
      </c>
    </row>
    <row r="53" spans="2:25" ht="14.25" customHeight="1" x14ac:dyDescent="0.2">
      <c r="B53" s="30">
        <f t="shared" si="2"/>
        <v>43</v>
      </c>
      <c r="C53" s="34"/>
      <c r="D53" s="34"/>
      <c r="E53" s="37"/>
      <c r="F53" s="37" t="s">
        <v>177</v>
      </c>
      <c r="G53" s="37"/>
      <c r="H53" s="37"/>
      <c r="I53" s="37"/>
      <c r="J53" s="37"/>
      <c r="K53" s="64">
        <v>20</v>
      </c>
      <c r="L53" s="65" t="s">
        <v>142</v>
      </c>
    </row>
    <row r="54" spans="2:25" ht="14.25" customHeight="1" x14ac:dyDescent="0.2">
      <c r="B54" s="30">
        <f t="shared" si="2"/>
        <v>44</v>
      </c>
      <c r="C54" s="34"/>
      <c r="D54" s="34"/>
      <c r="E54" s="37"/>
      <c r="F54" s="37" t="s">
        <v>31</v>
      </c>
      <c r="G54" s="37"/>
      <c r="H54" s="37"/>
      <c r="I54" s="37"/>
      <c r="J54" s="37"/>
      <c r="K54" s="64">
        <v>32</v>
      </c>
      <c r="L54" s="65"/>
    </row>
    <row r="55" spans="2:25" ht="14.25" customHeight="1" x14ac:dyDescent="0.2">
      <c r="B55" s="30">
        <f t="shared" si="2"/>
        <v>45</v>
      </c>
      <c r="C55" s="34"/>
      <c r="D55" s="34"/>
      <c r="E55" s="37"/>
      <c r="F55" s="37" t="s">
        <v>188</v>
      </c>
      <c r="G55" s="37"/>
      <c r="H55" s="37"/>
      <c r="I55" s="37"/>
      <c r="J55" s="37"/>
      <c r="K55" s="64">
        <v>96</v>
      </c>
      <c r="L55" s="65">
        <v>120</v>
      </c>
    </row>
    <row r="56" spans="2:25" ht="14.25" customHeight="1" x14ac:dyDescent="0.2">
      <c r="B56" s="30">
        <f t="shared" si="2"/>
        <v>46</v>
      </c>
      <c r="C56" s="34"/>
      <c r="D56" s="34"/>
      <c r="E56" s="37"/>
      <c r="F56" s="37" t="s">
        <v>189</v>
      </c>
      <c r="G56" s="37"/>
      <c r="H56" s="37"/>
      <c r="I56" s="37"/>
      <c r="J56" s="37"/>
      <c r="K56" s="64">
        <v>16</v>
      </c>
      <c r="L56" s="65"/>
    </row>
    <row r="57" spans="2:25" ht="14.25" customHeight="1" x14ac:dyDescent="0.2">
      <c r="B57" s="30">
        <f t="shared" si="2"/>
        <v>47</v>
      </c>
      <c r="C57" s="34"/>
      <c r="D57" s="34"/>
      <c r="E57" s="37"/>
      <c r="F57" s="37" t="s">
        <v>76</v>
      </c>
      <c r="G57" s="37"/>
      <c r="H57" s="37"/>
      <c r="I57" s="37"/>
      <c r="J57" s="37"/>
      <c r="K57" s="64" t="s">
        <v>142</v>
      </c>
      <c r="L57" s="65"/>
    </row>
    <row r="58" spans="2:25" ht="14.25" customHeight="1" x14ac:dyDescent="0.2">
      <c r="B58" s="30">
        <f t="shared" si="2"/>
        <v>48</v>
      </c>
      <c r="C58" s="34"/>
      <c r="D58" s="34"/>
      <c r="E58" s="37"/>
      <c r="F58" s="37" t="s">
        <v>77</v>
      </c>
      <c r="G58" s="37"/>
      <c r="H58" s="37"/>
      <c r="I58" s="37"/>
      <c r="J58" s="37"/>
      <c r="K58" s="64"/>
      <c r="L58" s="65">
        <v>20</v>
      </c>
    </row>
    <row r="59" spans="2:25" ht="14.25" customHeight="1" x14ac:dyDescent="0.2">
      <c r="B59" s="30">
        <f t="shared" si="2"/>
        <v>49</v>
      </c>
      <c r="C59" s="34"/>
      <c r="D59" s="34"/>
      <c r="E59" s="37"/>
      <c r="F59" s="37" t="s">
        <v>125</v>
      </c>
      <c r="G59" s="37"/>
      <c r="H59" s="37"/>
      <c r="I59" s="37"/>
      <c r="J59" s="37"/>
      <c r="K59" s="64">
        <v>110</v>
      </c>
      <c r="L59" s="65">
        <v>100</v>
      </c>
    </row>
    <row r="60" spans="2:25" ht="14.25" customHeight="1" x14ac:dyDescent="0.2">
      <c r="B60" s="30">
        <f t="shared" si="2"/>
        <v>50</v>
      </c>
      <c r="C60" s="34"/>
      <c r="D60" s="34"/>
      <c r="E60" s="37"/>
      <c r="F60" s="37" t="s">
        <v>154</v>
      </c>
      <c r="G60" s="37"/>
      <c r="H60" s="37"/>
      <c r="I60" s="37"/>
      <c r="J60" s="37"/>
      <c r="K60" s="64">
        <v>5</v>
      </c>
      <c r="L60" s="65">
        <v>15</v>
      </c>
    </row>
    <row r="61" spans="2:25" ht="14.25" customHeight="1" x14ac:dyDescent="0.2">
      <c r="B61" s="30">
        <f t="shared" si="2"/>
        <v>51</v>
      </c>
      <c r="C61" s="34"/>
      <c r="D61" s="34"/>
      <c r="E61" s="37"/>
      <c r="F61" s="37" t="s">
        <v>178</v>
      </c>
      <c r="G61" s="37"/>
      <c r="H61" s="37"/>
      <c r="I61" s="37"/>
      <c r="J61" s="37"/>
      <c r="K61" s="64" t="s">
        <v>142</v>
      </c>
      <c r="L61" s="65"/>
    </row>
    <row r="62" spans="2:25" ht="14.25" customHeight="1" x14ac:dyDescent="0.2">
      <c r="B62" s="30">
        <f t="shared" si="2"/>
        <v>52</v>
      </c>
      <c r="C62" s="34"/>
      <c r="D62" s="34"/>
      <c r="E62" s="37"/>
      <c r="F62" s="37" t="s">
        <v>32</v>
      </c>
      <c r="G62" s="37"/>
      <c r="H62" s="37"/>
      <c r="I62" s="37"/>
      <c r="J62" s="37"/>
      <c r="K62" s="64"/>
      <c r="L62" s="65" t="s">
        <v>142</v>
      </c>
    </row>
    <row r="63" spans="2:25" ht="14.25" customHeight="1" x14ac:dyDescent="0.2">
      <c r="B63" s="30">
        <f t="shared" si="2"/>
        <v>53</v>
      </c>
      <c r="C63" s="34"/>
      <c r="D63" s="34"/>
      <c r="E63" s="37"/>
      <c r="F63" s="37" t="s">
        <v>207</v>
      </c>
      <c r="G63" s="37"/>
      <c r="H63" s="37"/>
      <c r="I63" s="37"/>
      <c r="J63" s="37"/>
      <c r="K63" s="64">
        <v>5</v>
      </c>
      <c r="L63" s="65"/>
    </row>
    <row r="64" spans="2:25" ht="14.25" customHeight="1" x14ac:dyDescent="0.2">
      <c r="B64" s="30">
        <f t="shared" si="2"/>
        <v>54</v>
      </c>
      <c r="C64" s="34"/>
      <c r="D64" s="34"/>
      <c r="E64" s="37"/>
      <c r="F64" s="37" t="s">
        <v>33</v>
      </c>
      <c r="G64" s="37"/>
      <c r="H64" s="37"/>
      <c r="I64" s="37"/>
      <c r="J64" s="37"/>
      <c r="K64" s="64">
        <v>340</v>
      </c>
      <c r="L64" s="65">
        <v>850</v>
      </c>
    </row>
    <row r="65" spans="2:19" ht="14.25" customHeight="1" x14ac:dyDescent="0.2">
      <c r="B65" s="30">
        <f t="shared" si="2"/>
        <v>55</v>
      </c>
      <c r="C65" s="32" t="s">
        <v>34</v>
      </c>
      <c r="D65" s="32" t="s">
        <v>35</v>
      </c>
      <c r="E65" s="37"/>
      <c r="F65" s="37" t="s">
        <v>227</v>
      </c>
      <c r="G65" s="37"/>
      <c r="H65" s="37"/>
      <c r="I65" s="37"/>
      <c r="J65" s="37"/>
      <c r="K65" s="64" t="s">
        <v>142</v>
      </c>
      <c r="L65" s="65">
        <v>1</v>
      </c>
    </row>
    <row r="66" spans="2:19" ht="14.25" customHeight="1" x14ac:dyDescent="0.2">
      <c r="B66" s="30">
        <f t="shared" si="2"/>
        <v>56</v>
      </c>
      <c r="C66" s="34"/>
      <c r="D66" s="34"/>
      <c r="E66" s="37"/>
      <c r="F66" s="37" t="s">
        <v>164</v>
      </c>
      <c r="G66" s="37"/>
      <c r="H66" s="37"/>
      <c r="I66" s="37"/>
      <c r="J66" s="37"/>
      <c r="K66" s="64"/>
      <c r="L66" s="65" t="s">
        <v>142</v>
      </c>
    </row>
    <row r="67" spans="2:19" ht="14.25" customHeight="1" x14ac:dyDescent="0.2">
      <c r="B67" s="30">
        <f t="shared" si="2"/>
        <v>57</v>
      </c>
      <c r="C67" s="32" t="s">
        <v>37</v>
      </c>
      <c r="D67" s="32" t="s">
        <v>38</v>
      </c>
      <c r="E67" s="37"/>
      <c r="F67" s="37" t="s">
        <v>39</v>
      </c>
      <c r="G67" s="37"/>
      <c r="H67" s="37"/>
      <c r="I67" s="37"/>
      <c r="J67" s="37"/>
      <c r="K67" s="64"/>
      <c r="L67" s="65">
        <v>5</v>
      </c>
    </row>
    <row r="68" spans="2:19" ht="14.25" customHeight="1" x14ac:dyDescent="0.2">
      <c r="B68" s="30">
        <f t="shared" si="2"/>
        <v>58</v>
      </c>
      <c r="C68" s="35"/>
      <c r="D68" s="39" t="s">
        <v>40</v>
      </c>
      <c r="E68" s="37"/>
      <c r="F68" s="37" t="s">
        <v>41</v>
      </c>
      <c r="G68" s="37"/>
      <c r="H68" s="37"/>
      <c r="I68" s="37"/>
      <c r="J68" s="37"/>
      <c r="K68" s="64">
        <v>10</v>
      </c>
      <c r="L68" s="65" t="s">
        <v>142</v>
      </c>
    </row>
    <row r="69" spans="2:19" ht="14.25" customHeight="1" x14ac:dyDescent="0.2">
      <c r="B69" s="30">
        <f t="shared" si="2"/>
        <v>59</v>
      </c>
      <c r="C69" s="32" t="s">
        <v>0</v>
      </c>
      <c r="D69" s="39" t="s">
        <v>42</v>
      </c>
      <c r="E69" s="37"/>
      <c r="F69" s="37" t="s">
        <v>137</v>
      </c>
      <c r="G69" s="37"/>
      <c r="H69" s="37"/>
      <c r="I69" s="37"/>
      <c r="J69" s="37"/>
      <c r="K69" s="64"/>
      <c r="L69" s="65">
        <v>5</v>
      </c>
      <c r="R69">
        <f>COUNTA(K65:K69)</f>
        <v>2</v>
      </c>
      <c r="S69">
        <f>COUNTA(L65:L69)</f>
        <v>5</v>
      </c>
    </row>
    <row r="70" spans="2:19" ht="14.25" customHeight="1" x14ac:dyDescent="0.2">
      <c r="B70" s="30">
        <f t="shared" si="2"/>
        <v>60</v>
      </c>
      <c r="C70" s="130" t="s">
        <v>43</v>
      </c>
      <c r="D70" s="131"/>
      <c r="E70" s="37"/>
      <c r="F70" s="37" t="s">
        <v>44</v>
      </c>
      <c r="G70" s="37"/>
      <c r="H70" s="37"/>
      <c r="I70" s="37"/>
      <c r="J70" s="37"/>
      <c r="K70" s="64">
        <v>75</v>
      </c>
      <c r="L70" s="65">
        <v>250</v>
      </c>
    </row>
    <row r="71" spans="2:19" ht="14.25" customHeight="1" x14ac:dyDescent="0.2">
      <c r="B71" s="30">
        <f t="shared" si="2"/>
        <v>61</v>
      </c>
      <c r="C71" s="33"/>
      <c r="D71" s="36"/>
      <c r="E71" s="37"/>
      <c r="F71" s="37" t="s">
        <v>45</v>
      </c>
      <c r="G71" s="37"/>
      <c r="H71" s="37"/>
      <c r="I71" s="37"/>
      <c r="J71" s="37"/>
      <c r="K71" s="64">
        <v>150</v>
      </c>
      <c r="L71" s="65">
        <v>600</v>
      </c>
    </row>
    <row r="72" spans="2:19" ht="14.25" customHeight="1" thickBot="1" x14ac:dyDescent="0.25">
      <c r="B72" s="30">
        <f t="shared" si="2"/>
        <v>62</v>
      </c>
      <c r="C72" s="33"/>
      <c r="D72" s="36"/>
      <c r="E72" s="37"/>
      <c r="F72" s="37" t="s">
        <v>81</v>
      </c>
      <c r="G72" s="37"/>
      <c r="H72" s="37"/>
      <c r="I72" s="37"/>
      <c r="J72" s="37"/>
      <c r="K72" s="64">
        <v>100</v>
      </c>
      <c r="L72" s="69">
        <v>250</v>
      </c>
    </row>
    <row r="73" spans="2:19" ht="13.95" customHeight="1" x14ac:dyDescent="0.2">
      <c r="B73" s="66"/>
      <c r="C73" s="67"/>
      <c r="D73" s="67"/>
      <c r="E73" s="68"/>
      <c r="F73" s="68"/>
      <c r="G73" s="68"/>
      <c r="H73" s="68"/>
      <c r="I73" s="68"/>
      <c r="J73" s="68"/>
      <c r="K73" s="68"/>
      <c r="L73" s="68"/>
    </row>
    <row r="74" spans="2:19" ht="18" customHeight="1" x14ac:dyDescent="0.2">
      <c r="R74">
        <f>COUNTA(K11:K72)</f>
        <v>49</v>
      </c>
      <c r="S74">
        <f>COUNTA(L11:L72)</f>
        <v>50</v>
      </c>
    </row>
    <row r="75" spans="2:19" ht="18" customHeight="1" x14ac:dyDescent="0.2">
      <c r="B75" s="18"/>
      <c r="R75">
        <f>SUM(R11:R19,K20:K72)</f>
        <v>8332</v>
      </c>
      <c r="S75">
        <f>SUM(S11:S19,L20:L72)</f>
        <v>9041</v>
      </c>
    </row>
    <row r="76" spans="2:19" ht="9" customHeight="1" thickBot="1" x14ac:dyDescent="0.25"/>
    <row r="77" spans="2:19" ht="18" customHeight="1" x14ac:dyDescent="0.2">
      <c r="B77" s="1"/>
      <c r="C77" s="2"/>
      <c r="D77" s="126" t="s">
        <v>1</v>
      </c>
      <c r="E77" s="126"/>
      <c r="F77" s="126"/>
      <c r="G77" s="126"/>
      <c r="H77" s="2"/>
      <c r="I77" s="2"/>
      <c r="J77" s="3"/>
      <c r="K77" s="71" t="s">
        <v>62</v>
      </c>
      <c r="L77" s="88" t="s">
        <v>63</v>
      </c>
    </row>
    <row r="78" spans="2:19" ht="18" customHeight="1" thickBot="1" x14ac:dyDescent="0.25">
      <c r="B78" s="6"/>
      <c r="C78" s="7"/>
      <c r="D78" s="125" t="s">
        <v>2</v>
      </c>
      <c r="E78" s="125"/>
      <c r="F78" s="125"/>
      <c r="G78" s="125"/>
      <c r="H78" s="7"/>
      <c r="I78" s="7"/>
      <c r="J78" s="8"/>
      <c r="K78" s="75" t="str">
        <f>K5</f>
        <v>2021.8.19</v>
      </c>
      <c r="L78" s="92" t="str">
        <f>K78</f>
        <v>2021.8.19</v>
      </c>
    </row>
    <row r="79" spans="2:19" ht="19.95" customHeight="1" thickTop="1" x14ac:dyDescent="0.2">
      <c r="B79" s="132" t="s">
        <v>86</v>
      </c>
      <c r="C79" s="133"/>
      <c r="D79" s="133"/>
      <c r="E79" s="133"/>
      <c r="F79" s="133"/>
      <c r="G79" s="133"/>
      <c r="H79" s="133"/>
      <c r="I79" s="133"/>
      <c r="J79" s="29"/>
      <c r="K79" s="76">
        <f>SUM(K80:K88)</f>
        <v>8332</v>
      </c>
      <c r="L79" s="93">
        <f>SUM(L80:L88)</f>
        <v>9041</v>
      </c>
    </row>
    <row r="80" spans="2:19" ht="13.95" customHeight="1" x14ac:dyDescent="0.2">
      <c r="B80" s="134" t="s">
        <v>47</v>
      </c>
      <c r="C80" s="135"/>
      <c r="D80" s="136"/>
      <c r="E80" s="41"/>
      <c r="F80" s="15"/>
      <c r="G80" s="127" t="s">
        <v>13</v>
      </c>
      <c r="H80" s="127"/>
      <c r="I80" s="15"/>
      <c r="J80" s="16"/>
      <c r="K80" s="38">
        <f>SUM(R$11:R$19)</f>
        <v>130</v>
      </c>
      <c r="L80" s="94">
        <f>SUM(S$11:S$19)</f>
        <v>115</v>
      </c>
    </row>
    <row r="81" spans="2:19" ht="13.95" customHeight="1" x14ac:dyDescent="0.2">
      <c r="B81" s="17"/>
      <c r="C81" s="18"/>
      <c r="D81" s="19"/>
      <c r="E81" s="20"/>
      <c r="F81" s="37"/>
      <c r="G81" s="127" t="s">
        <v>72</v>
      </c>
      <c r="H81" s="127"/>
      <c r="I81" s="110"/>
      <c r="J81" s="42"/>
      <c r="K81" s="38">
        <f>SUM(K$20)</f>
        <v>400</v>
      </c>
      <c r="L81" s="94">
        <f>SUM(L$20)</f>
        <v>375</v>
      </c>
    </row>
    <row r="82" spans="2:19" ht="13.95" customHeight="1" x14ac:dyDescent="0.2">
      <c r="B82" s="17"/>
      <c r="C82" s="18"/>
      <c r="D82" s="19"/>
      <c r="E82" s="20"/>
      <c r="F82" s="37"/>
      <c r="G82" s="127" t="s">
        <v>26</v>
      </c>
      <c r="H82" s="127"/>
      <c r="I82" s="15"/>
      <c r="J82" s="16"/>
      <c r="K82" s="38">
        <f>SUM(K$21:K$22)</f>
        <v>5</v>
      </c>
      <c r="L82" s="94">
        <f>SUM(L$21:L$22)</f>
        <v>0</v>
      </c>
    </row>
    <row r="83" spans="2:19" ht="13.95" customHeight="1" x14ac:dyDescent="0.2">
      <c r="B83" s="17"/>
      <c r="C83" s="18"/>
      <c r="D83" s="19"/>
      <c r="E83" s="20"/>
      <c r="F83" s="37"/>
      <c r="G83" s="127" t="s">
        <v>16</v>
      </c>
      <c r="H83" s="127"/>
      <c r="I83" s="15"/>
      <c r="J83" s="16"/>
      <c r="K83" s="38">
        <f>SUM(K$23:K$23)</f>
        <v>0</v>
      </c>
      <c r="L83" s="94">
        <f>SUM(L$23:L$23)</f>
        <v>5</v>
      </c>
    </row>
    <row r="84" spans="2:19" ht="13.95" customHeight="1" x14ac:dyDescent="0.2">
      <c r="B84" s="17"/>
      <c r="C84" s="18"/>
      <c r="D84" s="19"/>
      <c r="E84" s="20"/>
      <c r="F84" s="37"/>
      <c r="G84" s="127" t="s">
        <v>17</v>
      </c>
      <c r="H84" s="127"/>
      <c r="I84" s="15"/>
      <c r="J84" s="16"/>
      <c r="K84" s="38">
        <f>SUM(K$25:K$36)</f>
        <v>6615</v>
      </c>
      <c r="L84" s="94">
        <f>SUM(L$25:L$36)</f>
        <v>5795</v>
      </c>
    </row>
    <row r="85" spans="2:19" ht="13.95" customHeight="1" x14ac:dyDescent="0.2">
      <c r="B85" s="17"/>
      <c r="C85" s="18"/>
      <c r="D85" s="19"/>
      <c r="E85" s="20"/>
      <c r="F85" s="37"/>
      <c r="G85" s="127" t="s">
        <v>70</v>
      </c>
      <c r="H85" s="127"/>
      <c r="I85" s="15"/>
      <c r="J85" s="16"/>
      <c r="K85" s="38">
        <f>SUM(K$37:K$37)</f>
        <v>0</v>
      </c>
      <c r="L85" s="94">
        <f>SUM(L$37:L$37)</f>
        <v>20</v>
      </c>
    </row>
    <row r="86" spans="2:19" ht="13.95" customHeight="1" x14ac:dyDescent="0.2">
      <c r="B86" s="17"/>
      <c r="C86" s="18"/>
      <c r="D86" s="19"/>
      <c r="E86" s="20"/>
      <c r="F86" s="37"/>
      <c r="G86" s="127" t="s">
        <v>27</v>
      </c>
      <c r="H86" s="127"/>
      <c r="I86" s="15"/>
      <c r="J86" s="16"/>
      <c r="K86" s="38">
        <f>SUM(K$38:K$64)</f>
        <v>847</v>
      </c>
      <c r="L86" s="94">
        <f>SUM(L$38:L$64)</f>
        <v>1620</v>
      </c>
    </row>
    <row r="87" spans="2:19" ht="13.95" customHeight="1" x14ac:dyDescent="0.2">
      <c r="B87" s="17"/>
      <c r="C87" s="18"/>
      <c r="D87" s="19"/>
      <c r="E87" s="20"/>
      <c r="F87" s="37"/>
      <c r="G87" s="127" t="s">
        <v>80</v>
      </c>
      <c r="H87" s="127"/>
      <c r="I87" s="15"/>
      <c r="J87" s="16"/>
      <c r="K87" s="38">
        <f>SUM(K$24:K$24,K$70:K$71)</f>
        <v>225</v>
      </c>
      <c r="L87" s="94">
        <f>SUM(L$24:L$24,L$70:L$71)</f>
        <v>850</v>
      </c>
      <c r="R87">
        <f>COUNTA(K$11:K$72)</f>
        <v>49</v>
      </c>
      <c r="S87">
        <f>COUNTA(L$11:L$72)</f>
        <v>50</v>
      </c>
    </row>
    <row r="88" spans="2:19" ht="13.95" customHeight="1" thickBot="1" x14ac:dyDescent="0.25">
      <c r="B88" s="21"/>
      <c r="C88" s="22"/>
      <c r="D88" s="23"/>
      <c r="E88" s="43"/>
      <c r="F88" s="10"/>
      <c r="G88" s="125" t="s">
        <v>46</v>
      </c>
      <c r="H88" s="125"/>
      <c r="I88" s="44"/>
      <c r="J88" s="45"/>
      <c r="K88" s="40">
        <f>SUM(K$65:K$69,K$72)</f>
        <v>110</v>
      </c>
      <c r="L88" s="95">
        <f>SUM(L$65:L$69,L$72)</f>
        <v>261</v>
      </c>
      <c r="R88">
        <f>SUM(R$11:R$19,K$20:K$72)</f>
        <v>8332</v>
      </c>
      <c r="S88">
        <f>SUM(S$11:S$19,L$20:L$72)</f>
        <v>9041</v>
      </c>
    </row>
    <row r="89" spans="2:19" ht="18" customHeight="1" thickTop="1" x14ac:dyDescent="0.2">
      <c r="B89" s="137" t="s">
        <v>48</v>
      </c>
      <c r="C89" s="138"/>
      <c r="D89" s="139"/>
      <c r="E89" s="51"/>
      <c r="F89" s="111"/>
      <c r="G89" s="140" t="s">
        <v>49</v>
      </c>
      <c r="H89" s="140"/>
      <c r="I89" s="111"/>
      <c r="J89" s="112"/>
      <c r="K89" s="77" t="s">
        <v>50</v>
      </c>
      <c r="L89" s="82"/>
    </row>
    <row r="90" spans="2:19" ht="18" customHeight="1" x14ac:dyDescent="0.2">
      <c r="B90" s="48"/>
      <c r="C90" s="49"/>
      <c r="D90" s="49"/>
      <c r="E90" s="46"/>
      <c r="F90" s="47"/>
      <c r="G90" s="31"/>
      <c r="H90" s="31"/>
      <c r="I90" s="47"/>
      <c r="J90" s="50"/>
      <c r="K90" s="78" t="s">
        <v>51</v>
      </c>
      <c r="L90" s="83"/>
    </row>
    <row r="91" spans="2:19" ht="18" customHeight="1" x14ac:dyDescent="0.2">
      <c r="B91" s="17"/>
      <c r="C91" s="18"/>
      <c r="D91" s="18"/>
      <c r="E91" s="52"/>
      <c r="F91" s="7"/>
      <c r="G91" s="141" t="s">
        <v>52</v>
      </c>
      <c r="H91" s="141"/>
      <c r="I91" s="108"/>
      <c r="J91" s="109"/>
      <c r="K91" s="79" t="s">
        <v>53</v>
      </c>
      <c r="L91" s="84"/>
    </row>
    <row r="92" spans="2:19" ht="18" customHeight="1" x14ac:dyDescent="0.2">
      <c r="B92" s="17"/>
      <c r="C92" s="18"/>
      <c r="D92" s="18"/>
      <c r="E92" s="53"/>
      <c r="F92" s="18"/>
      <c r="G92" s="54"/>
      <c r="H92" s="54"/>
      <c r="I92" s="49"/>
      <c r="J92" s="55"/>
      <c r="K92" s="80" t="s">
        <v>78</v>
      </c>
      <c r="L92" s="85"/>
    </row>
    <row r="93" spans="2:19" ht="18" customHeight="1" x14ac:dyDescent="0.2">
      <c r="B93" s="17"/>
      <c r="C93" s="18"/>
      <c r="D93" s="18"/>
      <c r="E93" s="53"/>
      <c r="F93" s="18"/>
      <c r="G93" s="54"/>
      <c r="H93" s="54"/>
      <c r="I93" s="49"/>
      <c r="J93" s="55"/>
      <c r="K93" s="80" t="s">
        <v>79</v>
      </c>
      <c r="L93" s="85"/>
    </row>
    <row r="94" spans="2:19" ht="18" customHeight="1" x14ac:dyDescent="0.2">
      <c r="B94" s="17"/>
      <c r="C94" s="18"/>
      <c r="D94" s="18"/>
      <c r="E94" s="52"/>
      <c r="F94" s="7"/>
      <c r="G94" s="141" t="s">
        <v>54</v>
      </c>
      <c r="H94" s="141"/>
      <c r="I94" s="108"/>
      <c r="J94" s="109"/>
      <c r="K94" s="79" t="s">
        <v>82</v>
      </c>
      <c r="L94" s="84"/>
    </row>
    <row r="95" spans="2:19" ht="18" customHeight="1" x14ac:dyDescent="0.2">
      <c r="B95" s="17"/>
      <c r="C95" s="18"/>
      <c r="D95" s="18"/>
      <c r="E95" s="53"/>
      <c r="F95" s="18"/>
      <c r="G95" s="54"/>
      <c r="H95" s="54"/>
      <c r="I95" s="49"/>
      <c r="J95" s="55"/>
      <c r="K95" s="80" t="s">
        <v>83</v>
      </c>
      <c r="L95" s="85"/>
    </row>
    <row r="96" spans="2:19" ht="18" customHeight="1" x14ac:dyDescent="0.2">
      <c r="B96" s="17"/>
      <c r="C96" s="18"/>
      <c r="D96" s="18"/>
      <c r="E96" s="53"/>
      <c r="F96" s="18"/>
      <c r="G96" s="54"/>
      <c r="H96" s="54"/>
      <c r="I96" s="49"/>
      <c r="J96" s="55"/>
      <c r="K96" s="80" t="s">
        <v>84</v>
      </c>
      <c r="L96" s="85"/>
    </row>
    <row r="97" spans="2:12" ht="18" customHeight="1" x14ac:dyDescent="0.2">
      <c r="B97" s="17"/>
      <c r="C97" s="18"/>
      <c r="D97" s="18"/>
      <c r="E97" s="12"/>
      <c r="F97" s="13"/>
      <c r="G97" s="31"/>
      <c r="H97" s="31"/>
      <c r="I97" s="47"/>
      <c r="J97" s="50"/>
      <c r="K97" s="80" t="s">
        <v>85</v>
      </c>
      <c r="L97" s="83"/>
    </row>
    <row r="98" spans="2:12" ht="18" customHeight="1" x14ac:dyDescent="0.2">
      <c r="B98" s="24"/>
      <c r="C98" s="13"/>
      <c r="D98" s="13"/>
      <c r="E98" s="20"/>
      <c r="F98" s="37"/>
      <c r="G98" s="127" t="s">
        <v>55</v>
      </c>
      <c r="H98" s="127"/>
      <c r="I98" s="15"/>
      <c r="J98" s="16"/>
      <c r="K98" s="70" t="s">
        <v>127</v>
      </c>
      <c r="L98" s="86"/>
    </row>
    <row r="99" spans="2:12" ht="18" customHeight="1" x14ac:dyDescent="0.2">
      <c r="B99" s="134" t="s">
        <v>56</v>
      </c>
      <c r="C99" s="135"/>
      <c r="D99" s="135"/>
      <c r="E99" s="7"/>
      <c r="F99" s="7"/>
      <c r="G99" s="7"/>
      <c r="H99" s="7"/>
      <c r="I99" s="7"/>
      <c r="J99" s="7"/>
      <c r="K99" s="7"/>
      <c r="L99" s="96"/>
    </row>
    <row r="100" spans="2:12" ht="14.1" customHeight="1" x14ac:dyDescent="0.2">
      <c r="B100" s="56"/>
      <c r="C100" s="57" t="s">
        <v>57</v>
      </c>
      <c r="D100" s="58"/>
      <c r="E100" s="57"/>
      <c r="F100" s="57"/>
      <c r="G100" s="57"/>
      <c r="H100" s="57"/>
      <c r="I100" s="57"/>
      <c r="J100" s="57"/>
      <c r="K100" s="57"/>
      <c r="L100" s="87"/>
    </row>
    <row r="101" spans="2:12" ht="14.1" customHeight="1" x14ac:dyDescent="0.2">
      <c r="B101" s="56"/>
      <c r="C101" s="57" t="s">
        <v>58</v>
      </c>
      <c r="D101" s="58"/>
      <c r="E101" s="57"/>
      <c r="F101" s="57"/>
      <c r="G101" s="57"/>
      <c r="H101" s="57"/>
      <c r="I101" s="57"/>
      <c r="J101" s="57"/>
      <c r="K101" s="57"/>
      <c r="L101" s="87"/>
    </row>
    <row r="102" spans="2:12" ht="14.1" customHeight="1" x14ac:dyDescent="0.2">
      <c r="B102" s="56"/>
      <c r="C102" s="57" t="s">
        <v>59</v>
      </c>
      <c r="D102" s="58"/>
      <c r="E102" s="57"/>
      <c r="F102" s="57"/>
      <c r="G102" s="57"/>
      <c r="H102" s="57"/>
      <c r="I102" s="57"/>
      <c r="J102" s="57"/>
      <c r="K102" s="57"/>
      <c r="L102" s="87"/>
    </row>
    <row r="103" spans="2:12" ht="14.1" customHeight="1" x14ac:dyDescent="0.2">
      <c r="B103" s="56"/>
      <c r="C103" s="57" t="s">
        <v>114</v>
      </c>
      <c r="D103" s="58"/>
      <c r="E103" s="57"/>
      <c r="F103" s="57"/>
      <c r="G103" s="57"/>
      <c r="H103" s="57"/>
      <c r="I103" s="57"/>
      <c r="J103" s="57"/>
      <c r="K103" s="57"/>
      <c r="L103" s="87"/>
    </row>
    <row r="104" spans="2:12" ht="14.1" customHeight="1" x14ac:dyDescent="0.2">
      <c r="B104" s="56"/>
      <c r="C104" s="57" t="s">
        <v>112</v>
      </c>
      <c r="D104" s="58"/>
      <c r="E104" s="57"/>
      <c r="F104" s="57"/>
      <c r="G104" s="57"/>
      <c r="H104" s="57"/>
      <c r="I104" s="57"/>
      <c r="J104" s="57"/>
      <c r="K104" s="57"/>
      <c r="L104" s="87"/>
    </row>
    <row r="105" spans="2:12" ht="14.1" customHeight="1" x14ac:dyDescent="0.2">
      <c r="B105" s="59"/>
      <c r="C105" s="57" t="s">
        <v>115</v>
      </c>
      <c r="D105" s="57"/>
      <c r="E105" s="57"/>
      <c r="F105" s="57"/>
      <c r="G105" s="57"/>
      <c r="H105" s="57"/>
      <c r="I105" s="57"/>
      <c r="J105" s="57"/>
      <c r="K105" s="57"/>
      <c r="L105" s="87"/>
    </row>
    <row r="106" spans="2:12" ht="14.1" customHeight="1" x14ac:dyDescent="0.2">
      <c r="B106" s="59"/>
      <c r="C106" s="57" t="s">
        <v>116</v>
      </c>
      <c r="D106" s="57"/>
      <c r="E106" s="57"/>
      <c r="F106" s="57"/>
      <c r="G106" s="57"/>
      <c r="H106" s="57"/>
      <c r="I106" s="57"/>
      <c r="J106" s="57"/>
      <c r="K106" s="57"/>
      <c r="L106" s="87"/>
    </row>
    <row r="107" spans="2:12" ht="14.1" customHeight="1" x14ac:dyDescent="0.2">
      <c r="B107" s="59"/>
      <c r="C107" s="57" t="s">
        <v>96</v>
      </c>
      <c r="D107" s="57"/>
      <c r="E107" s="57"/>
      <c r="F107" s="57"/>
      <c r="G107" s="57"/>
      <c r="H107" s="57"/>
      <c r="I107" s="57"/>
      <c r="J107" s="57"/>
      <c r="K107" s="57"/>
      <c r="L107" s="87"/>
    </row>
    <row r="108" spans="2:12" ht="14.1" customHeight="1" x14ac:dyDescent="0.2">
      <c r="B108" s="59"/>
      <c r="C108" s="57" t="s">
        <v>97</v>
      </c>
      <c r="D108" s="57"/>
      <c r="E108" s="57"/>
      <c r="F108" s="57"/>
      <c r="G108" s="57"/>
      <c r="H108" s="57"/>
      <c r="I108" s="57"/>
      <c r="J108" s="57"/>
      <c r="K108" s="57"/>
      <c r="L108" s="87"/>
    </row>
    <row r="109" spans="2:12" ht="14.1" customHeight="1" x14ac:dyDescent="0.2">
      <c r="B109" s="59"/>
      <c r="C109" s="57" t="s">
        <v>109</v>
      </c>
      <c r="D109" s="57"/>
      <c r="E109" s="57"/>
      <c r="F109" s="57"/>
      <c r="G109" s="57"/>
      <c r="H109" s="57"/>
      <c r="I109" s="57"/>
      <c r="J109" s="57"/>
      <c r="K109" s="57"/>
      <c r="L109" s="87"/>
    </row>
    <row r="110" spans="2:12" ht="14.1" customHeight="1" x14ac:dyDescent="0.2">
      <c r="B110" s="59"/>
      <c r="C110" s="57" t="s">
        <v>117</v>
      </c>
      <c r="D110" s="57"/>
      <c r="E110" s="57"/>
      <c r="F110" s="57"/>
      <c r="G110" s="57"/>
      <c r="H110" s="57"/>
      <c r="I110" s="57"/>
      <c r="J110" s="57"/>
      <c r="K110" s="57"/>
      <c r="L110" s="87"/>
    </row>
    <row r="111" spans="2:12" ht="14.1" customHeight="1" x14ac:dyDescent="0.2">
      <c r="B111" s="59"/>
      <c r="C111" s="57" t="s">
        <v>118</v>
      </c>
      <c r="D111" s="57"/>
      <c r="E111" s="57"/>
      <c r="F111" s="57"/>
      <c r="G111" s="57"/>
      <c r="H111" s="57"/>
      <c r="I111" s="57"/>
      <c r="J111" s="57"/>
      <c r="K111" s="57"/>
      <c r="L111" s="87"/>
    </row>
    <row r="112" spans="2:12" ht="14.1" customHeight="1" x14ac:dyDescent="0.2">
      <c r="B112" s="59"/>
      <c r="C112" s="57" t="s">
        <v>119</v>
      </c>
      <c r="D112" s="57"/>
      <c r="E112" s="57"/>
      <c r="F112" s="57"/>
      <c r="G112" s="57"/>
      <c r="H112" s="57"/>
      <c r="I112" s="57"/>
      <c r="J112" s="57"/>
      <c r="K112" s="57"/>
      <c r="L112" s="87"/>
    </row>
    <row r="113" spans="2:14" ht="18" customHeight="1" x14ac:dyDescent="0.2">
      <c r="B113" s="59"/>
      <c r="C113" s="57" t="s">
        <v>98</v>
      </c>
      <c r="D113" s="57"/>
      <c r="E113" s="57"/>
      <c r="F113" s="57"/>
      <c r="G113" s="57"/>
      <c r="H113" s="57"/>
      <c r="I113" s="57"/>
      <c r="J113" s="57"/>
      <c r="K113" s="57"/>
      <c r="L113" s="57"/>
      <c r="M113" s="97"/>
    </row>
    <row r="114" spans="2:14" x14ac:dyDescent="0.2">
      <c r="B114" s="59"/>
      <c r="C114" s="57" t="s">
        <v>110</v>
      </c>
      <c r="D114" s="57"/>
      <c r="E114" s="57"/>
      <c r="F114" s="57"/>
      <c r="G114" s="57"/>
      <c r="H114" s="57"/>
      <c r="I114" s="57"/>
      <c r="J114" s="57"/>
      <c r="K114" s="57"/>
      <c r="L114" s="57"/>
      <c r="M114" s="97"/>
    </row>
    <row r="115" spans="2:14" x14ac:dyDescent="0.2">
      <c r="B115" s="59"/>
      <c r="C115" s="57" t="s">
        <v>111</v>
      </c>
      <c r="D115" s="57"/>
      <c r="E115" s="57"/>
      <c r="F115" s="57"/>
      <c r="G115" s="57"/>
      <c r="H115" s="57"/>
      <c r="I115" s="57"/>
      <c r="J115" s="57"/>
      <c r="K115" s="57"/>
      <c r="L115" s="57"/>
      <c r="M115" s="97"/>
    </row>
    <row r="116" spans="2:14" x14ac:dyDescent="0.2">
      <c r="B116" s="59"/>
      <c r="C116" s="57" t="s">
        <v>120</v>
      </c>
      <c r="D116" s="57"/>
      <c r="E116" s="57"/>
      <c r="F116" s="57"/>
      <c r="G116" s="57"/>
      <c r="H116" s="57"/>
      <c r="I116" s="57"/>
      <c r="J116" s="57"/>
      <c r="K116" s="57"/>
      <c r="L116" s="57"/>
      <c r="M116" s="97"/>
    </row>
    <row r="117" spans="2:14" ht="14.1" customHeight="1" x14ac:dyDescent="0.2">
      <c r="B117" s="59"/>
      <c r="C117" s="57" t="s">
        <v>113</v>
      </c>
      <c r="D117" s="57"/>
      <c r="E117" s="57"/>
      <c r="F117" s="57"/>
      <c r="G117" s="57"/>
      <c r="H117" s="57"/>
      <c r="I117" s="57"/>
      <c r="J117" s="57"/>
      <c r="K117" s="57"/>
      <c r="L117" s="57"/>
      <c r="M117" s="59"/>
      <c r="N117" s="102"/>
    </row>
    <row r="118" spans="2:14" x14ac:dyDescent="0.2">
      <c r="B118" s="59"/>
      <c r="C118" s="57" t="s">
        <v>74</v>
      </c>
      <c r="D118" s="57"/>
      <c r="E118" s="57"/>
      <c r="F118" s="57"/>
      <c r="G118" s="57"/>
      <c r="H118" s="57"/>
      <c r="I118" s="57"/>
      <c r="J118" s="57"/>
      <c r="K118" s="57"/>
      <c r="L118" s="57"/>
      <c r="M118" s="97"/>
    </row>
    <row r="119" spans="2:14" x14ac:dyDescent="0.2">
      <c r="B119" s="59"/>
      <c r="C119" s="57" t="s">
        <v>60</v>
      </c>
      <c r="D119" s="57"/>
      <c r="E119" s="57"/>
      <c r="F119" s="57"/>
      <c r="G119" s="57"/>
      <c r="H119" s="57"/>
      <c r="I119" s="57"/>
      <c r="J119" s="57"/>
      <c r="K119" s="57"/>
      <c r="L119" s="57"/>
      <c r="M119" s="97"/>
    </row>
    <row r="120" spans="2:14" x14ac:dyDescent="0.2">
      <c r="B120" s="97"/>
      <c r="C120" s="57" t="s">
        <v>121</v>
      </c>
      <c r="M120" s="97"/>
    </row>
    <row r="121" spans="2:14" x14ac:dyDescent="0.2">
      <c r="B121" s="97"/>
      <c r="C121" s="57" t="s">
        <v>122</v>
      </c>
      <c r="M121" s="97"/>
      <c r="N121" s="98"/>
    </row>
    <row r="122" spans="2:14" x14ac:dyDescent="0.2">
      <c r="B122" s="97"/>
      <c r="C122" s="57" t="s">
        <v>133</v>
      </c>
      <c r="M122" s="97"/>
    </row>
    <row r="123" spans="2:14" ht="13.8" thickBot="1" x14ac:dyDescent="0.25">
      <c r="B123" s="99"/>
      <c r="C123" s="81" t="s">
        <v>123</v>
      </c>
      <c r="D123" s="100"/>
      <c r="E123" s="100"/>
      <c r="F123" s="100"/>
      <c r="G123" s="100"/>
      <c r="H123" s="100"/>
      <c r="I123" s="100"/>
      <c r="J123" s="100"/>
      <c r="K123" s="100"/>
      <c r="L123" s="101"/>
    </row>
  </sheetData>
  <mergeCells count="27">
    <mergeCell ref="D9:F9"/>
    <mergeCell ref="D4:G4"/>
    <mergeCell ref="D5:G5"/>
    <mergeCell ref="D6:G6"/>
    <mergeCell ref="D7:F7"/>
    <mergeCell ref="D8:F8"/>
    <mergeCell ref="G86:H86"/>
    <mergeCell ref="G10:H10"/>
    <mergeCell ref="C70:D70"/>
    <mergeCell ref="D77:G77"/>
    <mergeCell ref="D78:G78"/>
    <mergeCell ref="B79:I79"/>
    <mergeCell ref="B80:D80"/>
    <mergeCell ref="G80:H80"/>
    <mergeCell ref="G81:H81"/>
    <mergeCell ref="G82:H82"/>
    <mergeCell ref="G83:H83"/>
    <mergeCell ref="G84:H84"/>
    <mergeCell ref="G85:H85"/>
    <mergeCell ref="G98:H98"/>
    <mergeCell ref="B99:D99"/>
    <mergeCell ref="G87:H87"/>
    <mergeCell ref="G88:H88"/>
    <mergeCell ref="B89:D89"/>
    <mergeCell ref="G89:H89"/>
    <mergeCell ref="G91:H91"/>
    <mergeCell ref="G94:H94"/>
  </mergeCells>
  <phoneticPr fontId="23"/>
  <conditionalFormatting sqref="M11:M15 M17:M72">
    <cfRule type="expression" dxfId="16" priority="2" stopIfTrue="1">
      <formula>COUNTBLANK(K11:L11)=2</formula>
    </cfRule>
  </conditionalFormatting>
  <conditionalFormatting sqref="M16">
    <cfRule type="expression" dxfId="15" priority="1" stopIfTrue="1">
      <formula>COUNTBLANK(K16:L16)=2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S114"/>
  <sheetViews>
    <sheetView view="pageBreakPreview" zoomScale="75" zoomScaleNormal="75" zoomScaleSheetLayoutView="75" workbookViewId="0">
      <selection activeCell="K39" sqref="K39"/>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254</v>
      </c>
      <c r="L5" s="89" t="str">
        <f>K5</f>
        <v>2021.9.16</v>
      </c>
    </row>
    <row r="6" spans="2:19" ht="18" customHeight="1" x14ac:dyDescent="0.2">
      <c r="B6" s="4"/>
      <c r="C6" s="37"/>
      <c r="D6" s="127" t="s">
        <v>3</v>
      </c>
      <c r="E6" s="127"/>
      <c r="F6" s="127"/>
      <c r="G6" s="127"/>
      <c r="H6" s="37"/>
      <c r="I6" s="37"/>
      <c r="J6" s="5"/>
      <c r="K6" s="103">
        <v>0.42291666666666666</v>
      </c>
      <c r="L6" s="104">
        <v>0.40902777777777777</v>
      </c>
    </row>
    <row r="7" spans="2:19" ht="18" customHeight="1" x14ac:dyDescent="0.2">
      <c r="B7" s="4"/>
      <c r="C7" s="37"/>
      <c r="D7" s="127" t="s">
        <v>4</v>
      </c>
      <c r="E7" s="128"/>
      <c r="F7" s="128"/>
      <c r="G7" s="25" t="s">
        <v>5</v>
      </c>
      <c r="H7" s="37"/>
      <c r="I7" s="37"/>
      <c r="J7" s="5"/>
      <c r="K7" s="105">
        <v>1.86</v>
      </c>
      <c r="L7" s="106">
        <v>1.5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c r="L11" s="63" t="s">
        <v>171</v>
      </c>
      <c r="N11" t="s">
        <v>14</v>
      </c>
      <c r="O11" t="e">
        <f>IF(K12="",0,VALUE(MID(K12,2,LEN(K12)-2)))</f>
        <v>#VALUE!</v>
      </c>
      <c r="P11">
        <f t="shared" ref="P11:P12" si="0">IF(L11="",0,VALUE(MID(L11,2,LEN(L11)-2)))</f>
        <v>50</v>
      </c>
      <c r="Q11" t="e">
        <f>IF(#REF!="",0,VALUE(MID(#REF!,2,LEN(#REF!)-2)))</f>
        <v>#REF!</v>
      </c>
      <c r="R11">
        <f>IF(K11="＋",0,IF(K11="(＋)",0,ABS(K11)))</f>
        <v>0</v>
      </c>
      <c r="S11">
        <f t="shared" ref="R11:S20" si="1">IF(L11="＋",0,IF(L11="(＋)",0,ABS(L11)))</f>
        <v>50</v>
      </c>
    </row>
    <row r="12" spans="2:19" ht="14.25" customHeight="1" x14ac:dyDescent="0.2">
      <c r="B12" s="30">
        <f>B11+1</f>
        <v>2</v>
      </c>
      <c r="C12" s="33"/>
      <c r="D12" s="34"/>
      <c r="E12" s="37"/>
      <c r="F12" s="37" t="s">
        <v>194</v>
      </c>
      <c r="G12" s="37"/>
      <c r="H12" s="37"/>
      <c r="I12" s="37"/>
      <c r="J12" s="37"/>
      <c r="K12" s="62" t="s">
        <v>143</v>
      </c>
      <c r="L12" s="63" t="s">
        <v>193</v>
      </c>
      <c r="N12" t="s">
        <v>14</v>
      </c>
      <c r="O12">
        <f>IF(K20="",0,VALUE(MID(K20,2,LEN(K20)-2)))</f>
        <v>0</v>
      </c>
      <c r="P12">
        <f t="shared" si="0"/>
        <v>75</v>
      </c>
      <c r="Q12" t="e">
        <f>IF(#REF!="",0,VALUE(MID(#REF!,2,LEN(#REF!)-2)))</f>
        <v>#REF!</v>
      </c>
      <c r="R12">
        <f>IF(K12="＋",0,IF(K12="(＋)",0,ABS(K12)))</f>
        <v>0</v>
      </c>
      <c r="S12">
        <f t="shared" si="1"/>
        <v>75</v>
      </c>
    </row>
    <row r="13" spans="2:19" ht="14.25" customHeight="1" x14ac:dyDescent="0.2">
      <c r="B13" s="30">
        <f t="shared" ref="B13:B62" si="2">B12+1</f>
        <v>3</v>
      </c>
      <c r="C13" s="33"/>
      <c r="D13" s="34"/>
      <c r="E13" s="37"/>
      <c r="F13" s="37" t="s">
        <v>230</v>
      </c>
      <c r="G13" s="37"/>
      <c r="H13" s="37"/>
      <c r="I13" s="37"/>
      <c r="J13" s="37"/>
      <c r="K13" s="62" t="s">
        <v>221</v>
      </c>
      <c r="L13" s="63" t="s">
        <v>255</v>
      </c>
      <c r="R13">
        <f t="shared" si="1"/>
        <v>400</v>
      </c>
      <c r="S13">
        <f t="shared" si="1"/>
        <v>3750</v>
      </c>
    </row>
    <row r="14" spans="2:19" ht="14.25" customHeight="1" x14ac:dyDescent="0.2">
      <c r="B14" s="30">
        <f t="shared" si="2"/>
        <v>4</v>
      </c>
      <c r="C14" s="33"/>
      <c r="D14" s="34"/>
      <c r="E14" s="37"/>
      <c r="F14" s="37" t="s">
        <v>156</v>
      </c>
      <c r="G14" s="37"/>
      <c r="H14" s="37"/>
      <c r="I14" s="37"/>
      <c r="J14" s="37"/>
      <c r="K14" s="62" t="s">
        <v>143</v>
      </c>
      <c r="L14" s="63" t="s">
        <v>158</v>
      </c>
      <c r="N14" s="60" t="s">
        <v>15</v>
      </c>
      <c r="O14" t="str">
        <f>K14</f>
        <v>(＋)</v>
      </c>
      <c r="P14" t="str">
        <f>L14</f>
        <v>(100)</v>
      </c>
      <c r="Q14" t="e">
        <f>#REF!</f>
        <v>#REF!</v>
      </c>
      <c r="R14">
        <f t="shared" si="1"/>
        <v>0</v>
      </c>
      <c r="S14">
        <f t="shared" si="1"/>
        <v>100</v>
      </c>
    </row>
    <row r="15" spans="2:19" ht="14.25" customHeight="1" x14ac:dyDescent="0.2">
      <c r="B15" s="30">
        <f t="shared" si="2"/>
        <v>5</v>
      </c>
      <c r="C15" s="33"/>
      <c r="D15" s="34"/>
      <c r="E15" s="37"/>
      <c r="F15" s="37" t="s">
        <v>170</v>
      </c>
      <c r="G15" s="37"/>
      <c r="H15" s="37"/>
      <c r="I15" s="37"/>
      <c r="J15" s="37"/>
      <c r="K15" s="62"/>
      <c r="L15" s="63" t="s">
        <v>142</v>
      </c>
      <c r="N15" t="s">
        <v>14</v>
      </c>
      <c r="O15">
        <f t="shared" ref="O15:P16" si="3">IF(K15="",0,VALUE(MID(K15,2,LEN(K15)-2)))</f>
        <v>0</v>
      </c>
      <c r="P15" t="e">
        <f t="shared" si="3"/>
        <v>#VALUE!</v>
      </c>
      <c r="Q15" t="e">
        <f>IF(#REF!="",0,VALUE(MID(#REF!,2,LEN(#REF!)-2)))</f>
        <v>#REF!</v>
      </c>
      <c r="R15">
        <f t="shared" si="1"/>
        <v>0</v>
      </c>
      <c r="S15">
        <f t="shared" si="1"/>
        <v>0</v>
      </c>
    </row>
    <row r="16" spans="2:19" ht="14.25" customHeight="1" x14ac:dyDescent="0.2">
      <c r="B16" s="30">
        <f t="shared" si="2"/>
        <v>6</v>
      </c>
      <c r="C16" s="33"/>
      <c r="D16" s="34"/>
      <c r="E16" s="37"/>
      <c r="F16" s="37" t="s">
        <v>256</v>
      </c>
      <c r="G16" s="37"/>
      <c r="H16" s="37"/>
      <c r="I16" s="37"/>
      <c r="J16" s="37"/>
      <c r="K16" s="62"/>
      <c r="L16" s="63" t="s">
        <v>142</v>
      </c>
      <c r="N16" t="s">
        <v>14</v>
      </c>
      <c r="O16">
        <f t="shared" si="3"/>
        <v>0</v>
      </c>
      <c r="P16" t="e">
        <f t="shared" si="3"/>
        <v>#VALUE!</v>
      </c>
      <c r="Q16" t="e">
        <f>IF(#REF!="",0,VALUE(MID(#REF!,2,LEN(#REF!)-2)))</f>
        <v>#REF!</v>
      </c>
      <c r="R16">
        <f t="shared" si="1"/>
        <v>0</v>
      </c>
      <c r="S16">
        <f t="shared" si="1"/>
        <v>0</v>
      </c>
    </row>
    <row r="17" spans="2:19" ht="14.25" customHeight="1" x14ac:dyDescent="0.2">
      <c r="B17" s="30">
        <f t="shared" si="2"/>
        <v>7</v>
      </c>
      <c r="C17" s="33"/>
      <c r="D17" s="34"/>
      <c r="E17" s="37"/>
      <c r="F17" s="37" t="s">
        <v>139</v>
      </c>
      <c r="G17" s="37"/>
      <c r="H17" s="37"/>
      <c r="I17" s="37"/>
      <c r="J17" s="37"/>
      <c r="K17" s="62" t="s">
        <v>157</v>
      </c>
      <c r="L17" s="63" t="s">
        <v>143</v>
      </c>
      <c r="N17" s="60" t="s">
        <v>15</v>
      </c>
      <c r="O17" t="str">
        <f t="shared" ref="O17:P17" si="4">K17</f>
        <v>(25)</v>
      </c>
      <c r="P17" t="str">
        <f t="shared" si="4"/>
        <v>(＋)</v>
      </c>
      <c r="Q17" t="e">
        <f>#REF!</f>
        <v>#REF!</v>
      </c>
      <c r="R17">
        <f t="shared" si="1"/>
        <v>25</v>
      </c>
      <c r="S17">
        <f t="shared" si="1"/>
        <v>0</v>
      </c>
    </row>
    <row r="18" spans="2:19" ht="14.25" customHeight="1" x14ac:dyDescent="0.2">
      <c r="B18" s="30">
        <f t="shared" si="2"/>
        <v>8</v>
      </c>
      <c r="C18" s="33"/>
      <c r="D18" s="34"/>
      <c r="E18" s="37"/>
      <c r="F18" s="37" t="s">
        <v>222</v>
      </c>
      <c r="G18" s="37"/>
      <c r="H18" s="37"/>
      <c r="I18" s="37"/>
      <c r="J18" s="37"/>
      <c r="K18" s="62" t="s">
        <v>143</v>
      </c>
      <c r="L18" s="63"/>
      <c r="N18" t="s">
        <v>14</v>
      </c>
      <c r="O18" t="e">
        <f t="shared" ref="O18:P19" si="5">IF(K18="",0,VALUE(MID(K18,2,LEN(K18)-2)))</f>
        <v>#VALUE!</v>
      </c>
      <c r="P18">
        <f t="shared" si="5"/>
        <v>0</v>
      </c>
      <c r="Q18" t="e">
        <f>IF(#REF!="",0,VALUE(MID(#REF!,2,LEN(#REF!)-2)))</f>
        <v>#REF!</v>
      </c>
      <c r="R18">
        <f t="shared" si="1"/>
        <v>0</v>
      </c>
      <c r="S18">
        <f t="shared" si="1"/>
        <v>0</v>
      </c>
    </row>
    <row r="19" spans="2:19" ht="14.25" customHeight="1" x14ac:dyDescent="0.2">
      <c r="B19" s="30">
        <f t="shared" si="2"/>
        <v>9</v>
      </c>
      <c r="C19" s="33"/>
      <c r="D19" s="34"/>
      <c r="E19" s="37"/>
      <c r="F19" s="37" t="s">
        <v>103</v>
      </c>
      <c r="G19" s="37"/>
      <c r="H19" s="37"/>
      <c r="I19" s="37"/>
      <c r="J19" s="37"/>
      <c r="K19" s="62" t="s">
        <v>257</v>
      </c>
      <c r="L19" s="63" t="s">
        <v>258</v>
      </c>
      <c r="N19" t="s">
        <v>14</v>
      </c>
      <c r="O19">
        <f t="shared" si="5"/>
        <v>825</v>
      </c>
      <c r="P19">
        <f t="shared" si="5"/>
        <v>1875</v>
      </c>
      <c r="Q19" t="e">
        <f>IF(#REF!="",0,VALUE(MID(#REF!,2,LEN(#REF!)-2)))</f>
        <v>#REF!</v>
      </c>
      <c r="R19">
        <f>IF(K19="＋",0,IF(K19="(＋)",0,ABS(K19)))</f>
        <v>825</v>
      </c>
      <c r="S19">
        <f>IF(L19="＋",0,IF(L19="(＋)",0,ABS(L19)))</f>
        <v>1875</v>
      </c>
    </row>
    <row r="20" spans="2:19" ht="14.25" customHeight="1" x14ac:dyDescent="0.2">
      <c r="B20" s="30">
        <f t="shared" si="2"/>
        <v>10</v>
      </c>
      <c r="C20" s="33"/>
      <c r="D20" s="34"/>
      <c r="E20" s="37"/>
      <c r="F20" s="37" t="s">
        <v>102</v>
      </c>
      <c r="G20" s="37"/>
      <c r="H20" s="37"/>
      <c r="I20" s="37"/>
      <c r="J20" s="37"/>
      <c r="K20" s="62"/>
      <c r="L20" s="63" t="s">
        <v>171</v>
      </c>
      <c r="N20" t="s">
        <v>14</v>
      </c>
      <c r="O20" t="e">
        <f>IF(#REF!="",0,VALUE(MID(#REF!,2,LEN(#REF!)-2)))</f>
        <v>#REF!</v>
      </c>
      <c r="P20">
        <f>IF(L20="",0,VALUE(MID(L20,2,LEN(L20)-2)))</f>
        <v>50</v>
      </c>
      <c r="Q20" t="e">
        <f>IF(#REF!="",0,VALUE(MID(#REF!,2,LEN(#REF!)-2)))</f>
        <v>#REF!</v>
      </c>
      <c r="R20">
        <f t="shared" si="1"/>
        <v>0</v>
      </c>
      <c r="S20">
        <f t="shared" si="1"/>
        <v>50</v>
      </c>
    </row>
    <row r="21" spans="2:19" ht="14.25" customHeight="1" x14ac:dyDescent="0.2">
      <c r="B21" s="30">
        <f t="shared" si="2"/>
        <v>11</v>
      </c>
      <c r="C21" s="32" t="s">
        <v>23</v>
      </c>
      <c r="D21" s="32" t="s">
        <v>24</v>
      </c>
      <c r="E21" s="37"/>
      <c r="F21" s="37" t="s">
        <v>101</v>
      </c>
      <c r="G21" s="37"/>
      <c r="H21" s="37"/>
      <c r="I21" s="37"/>
      <c r="J21" s="37"/>
      <c r="K21" s="64">
        <v>2250</v>
      </c>
      <c r="L21" s="65">
        <v>3000</v>
      </c>
      <c r="S21">
        <f>COUNTA(L11:L20)</f>
        <v>9</v>
      </c>
    </row>
    <row r="22" spans="2:19" ht="14.25" customHeight="1" x14ac:dyDescent="0.2">
      <c r="B22" s="30">
        <f t="shared" si="2"/>
        <v>12</v>
      </c>
      <c r="C22" s="32" t="s">
        <v>25</v>
      </c>
      <c r="D22" s="32" t="s">
        <v>26</v>
      </c>
      <c r="E22" s="37"/>
      <c r="F22" s="37" t="s">
        <v>128</v>
      </c>
      <c r="G22" s="37"/>
      <c r="H22" s="37"/>
      <c r="I22" s="37"/>
      <c r="J22" s="37"/>
      <c r="K22" s="64">
        <v>50</v>
      </c>
      <c r="L22" s="65">
        <v>100</v>
      </c>
    </row>
    <row r="23" spans="2:19" ht="14.25" customHeight="1" x14ac:dyDescent="0.2">
      <c r="B23" s="30">
        <f t="shared" si="2"/>
        <v>13</v>
      </c>
      <c r="C23" s="32" t="s">
        <v>68</v>
      </c>
      <c r="D23" s="39" t="s">
        <v>197</v>
      </c>
      <c r="E23" s="37"/>
      <c r="F23" s="37" t="s">
        <v>198</v>
      </c>
      <c r="G23" s="37"/>
      <c r="H23" s="37"/>
      <c r="I23" s="37"/>
      <c r="J23" s="37"/>
      <c r="K23" s="64">
        <v>1</v>
      </c>
      <c r="L23" s="65"/>
    </row>
    <row r="24" spans="2:19" ht="14.25" customHeight="1" x14ac:dyDescent="0.2">
      <c r="B24" s="30">
        <f t="shared" si="2"/>
        <v>14</v>
      </c>
      <c r="C24" s="32" t="s">
        <v>68</v>
      </c>
      <c r="D24" s="32" t="s">
        <v>17</v>
      </c>
      <c r="E24" s="37"/>
      <c r="F24" s="37" t="s">
        <v>89</v>
      </c>
      <c r="G24" s="37"/>
      <c r="H24" s="37"/>
      <c r="I24" s="37"/>
      <c r="J24" s="37"/>
      <c r="K24" s="64" t="s">
        <v>142</v>
      </c>
      <c r="L24" s="65" t="s">
        <v>142</v>
      </c>
    </row>
    <row r="25" spans="2:19" ht="14.25" customHeight="1" x14ac:dyDescent="0.2">
      <c r="B25" s="30">
        <f t="shared" si="2"/>
        <v>15</v>
      </c>
      <c r="C25" s="34"/>
      <c r="D25" s="34"/>
      <c r="E25" s="37"/>
      <c r="F25" s="37" t="s">
        <v>90</v>
      </c>
      <c r="G25" s="37"/>
      <c r="H25" s="37"/>
      <c r="I25" s="37"/>
      <c r="J25" s="37"/>
      <c r="K25" s="64">
        <v>100</v>
      </c>
      <c r="L25" s="65" t="s">
        <v>142</v>
      </c>
    </row>
    <row r="26" spans="2:19" ht="14.25" customHeight="1" x14ac:dyDescent="0.2">
      <c r="B26" s="30">
        <f t="shared" si="2"/>
        <v>16</v>
      </c>
      <c r="C26" s="34"/>
      <c r="D26" s="34"/>
      <c r="E26" s="37"/>
      <c r="F26" s="37" t="s">
        <v>18</v>
      </c>
      <c r="G26" s="37"/>
      <c r="H26" s="37"/>
      <c r="I26" s="37"/>
      <c r="J26" s="37"/>
      <c r="K26" s="64" t="s">
        <v>142</v>
      </c>
      <c r="L26" s="65"/>
    </row>
    <row r="27" spans="2:19" ht="14.25" customHeight="1" x14ac:dyDescent="0.2">
      <c r="B27" s="30">
        <f t="shared" si="2"/>
        <v>17</v>
      </c>
      <c r="C27" s="34"/>
      <c r="D27" s="34"/>
      <c r="E27" s="37"/>
      <c r="F27" s="37" t="s">
        <v>106</v>
      </c>
      <c r="G27" s="37"/>
      <c r="H27" s="37"/>
      <c r="I27" s="37"/>
      <c r="J27" s="37"/>
      <c r="K27" s="64" t="s">
        <v>142</v>
      </c>
      <c r="L27" s="65"/>
    </row>
    <row r="28" spans="2:19" ht="14.25" customHeight="1" x14ac:dyDescent="0.2">
      <c r="B28" s="30">
        <f t="shared" si="2"/>
        <v>18</v>
      </c>
      <c r="C28" s="34"/>
      <c r="D28" s="34"/>
      <c r="E28" s="37"/>
      <c r="F28" s="37" t="s">
        <v>19</v>
      </c>
      <c r="G28" s="37"/>
      <c r="H28" s="37"/>
      <c r="I28" s="37"/>
      <c r="J28" s="37"/>
      <c r="K28" s="64">
        <v>50</v>
      </c>
      <c r="L28" s="65">
        <v>950</v>
      </c>
    </row>
    <row r="29" spans="2:19" ht="14.25" customHeight="1" x14ac:dyDescent="0.2">
      <c r="B29" s="30">
        <f t="shared" si="2"/>
        <v>19</v>
      </c>
      <c r="C29" s="34"/>
      <c r="D29" s="34"/>
      <c r="E29" s="37"/>
      <c r="F29" s="37" t="s">
        <v>92</v>
      </c>
      <c r="G29" s="37"/>
      <c r="H29" s="37"/>
      <c r="I29" s="37"/>
      <c r="J29" s="37"/>
      <c r="K29" s="64" t="s">
        <v>142</v>
      </c>
      <c r="L29" s="65" t="s">
        <v>142</v>
      </c>
    </row>
    <row r="30" spans="2:19" ht="14.25" customHeight="1" x14ac:dyDescent="0.2">
      <c r="B30" s="30">
        <f t="shared" si="2"/>
        <v>20</v>
      </c>
      <c r="C30" s="34"/>
      <c r="D30" s="34"/>
      <c r="E30" s="37"/>
      <c r="F30" s="37" t="s">
        <v>99</v>
      </c>
      <c r="G30" s="37"/>
      <c r="H30" s="37"/>
      <c r="I30" s="37"/>
      <c r="J30" s="37"/>
      <c r="K30" s="64">
        <v>125</v>
      </c>
      <c r="L30" s="65">
        <v>650</v>
      </c>
    </row>
    <row r="31" spans="2:19" ht="14.25" customHeight="1" x14ac:dyDescent="0.2">
      <c r="B31" s="30">
        <f t="shared" si="2"/>
        <v>21</v>
      </c>
      <c r="C31" s="34"/>
      <c r="D31" s="34"/>
      <c r="E31" s="37"/>
      <c r="F31" s="37" t="s">
        <v>259</v>
      </c>
      <c r="G31" s="37"/>
      <c r="H31" s="37"/>
      <c r="I31" s="37"/>
      <c r="J31" s="37"/>
      <c r="K31" s="64">
        <v>1</v>
      </c>
      <c r="L31" s="65"/>
    </row>
    <row r="32" spans="2:19" ht="14.25" customHeight="1" x14ac:dyDescent="0.2">
      <c r="B32" s="30">
        <f t="shared" si="2"/>
        <v>22</v>
      </c>
      <c r="C32" s="34"/>
      <c r="D32" s="34"/>
      <c r="E32" s="37"/>
      <c r="F32" s="37" t="s">
        <v>69</v>
      </c>
      <c r="G32" s="37"/>
      <c r="H32" s="37"/>
      <c r="I32" s="37"/>
      <c r="J32" s="37"/>
      <c r="K32" s="64">
        <v>17250</v>
      </c>
      <c r="L32" s="65">
        <v>11000</v>
      </c>
    </row>
    <row r="33" spans="2:12" ht="14.25" customHeight="1" x14ac:dyDescent="0.2">
      <c r="B33" s="30">
        <f t="shared" si="2"/>
        <v>23</v>
      </c>
      <c r="C33" s="34"/>
      <c r="D33" s="34"/>
      <c r="E33" s="37"/>
      <c r="F33" s="37" t="s">
        <v>260</v>
      </c>
      <c r="G33" s="37"/>
      <c r="H33" s="37"/>
      <c r="I33" s="37"/>
      <c r="J33" s="37"/>
      <c r="K33" s="64" t="s">
        <v>142</v>
      </c>
      <c r="L33" s="65">
        <v>1</v>
      </c>
    </row>
    <row r="34" spans="2:12" ht="14.25" customHeight="1" x14ac:dyDescent="0.2">
      <c r="B34" s="30">
        <f t="shared" si="2"/>
        <v>24</v>
      </c>
      <c r="C34" s="34"/>
      <c r="D34" s="34"/>
      <c r="E34" s="37"/>
      <c r="F34" s="37" t="s">
        <v>104</v>
      </c>
      <c r="G34" s="37"/>
      <c r="H34" s="37"/>
      <c r="I34" s="37"/>
      <c r="J34" s="37"/>
      <c r="K34" s="64" t="s">
        <v>142</v>
      </c>
      <c r="L34" s="65"/>
    </row>
    <row r="35" spans="2:12" ht="14.25" customHeight="1" x14ac:dyDescent="0.2">
      <c r="B35" s="30">
        <f t="shared" si="2"/>
        <v>25</v>
      </c>
      <c r="C35" s="34"/>
      <c r="D35" s="34"/>
      <c r="E35" s="37"/>
      <c r="F35" s="37" t="s">
        <v>20</v>
      </c>
      <c r="G35" s="37"/>
      <c r="H35" s="37"/>
      <c r="I35" s="37"/>
      <c r="J35" s="37"/>
      <c r="K35" s="64">
        <v>4000</v>
      </c>
      <c r="L35" s="65">
        <v>5500</v>
      </c>
    </row>
    <row r="36" spans="2:12" ht="14.25" customHeight="1" x14ac:dyDescent="0.2">
      <c r="B36" s="30">
        <f t="shared" si="2"/>
        <v>26</v>
      </c>
      <c r="C36" s="34"/>
      <c r="D36" s="34"/>
      <c r="E36" s="37"/>
      <c r="F36" s="37" t="s">
        <v>21</v>
      </c>
      <c r="G36" s="37"/>
      <c r="H36" s="37"/>
      <c r="I36" s="37"/>
      <c r="J36" s="37"/>
      <c r="K36" s="64">
        <v>4250</v>
      </c>
      <c r="L36" s="65">
        <v>2875</v>
      </c>
    </row>
    <row r="37" spans="2:12" ht="14.25" customHeight="1" x14ac:dyDescent="0.2">
      <c r="B37" s="30">
        <f t="shared" si="2"/>
        <v>27</v>
      </c>
      <c r="C37" s="34"/>
      <c r="D37" s="34"/>
      <c r="E37" s="37"/>
      <c r="F37" s="37" t="s">
        <v>22</v>
      </c>
      <c r="G37" s="37"/>
      <c r="H37" s="37"/>
      <c r="I37" s="37"/>
      <c r="J37" s="37"/>
      <c r="K37" s="64"/>
      <c r="L37" s="65" t="s">
        <v>142</v>
      </c>
    </row>
    <row r="38" spans="2:12" ht="14.25" customHeight="1" x14ac:dyDescent="0.2">
      <c r="B38" s="30">
        <f t="shared" si="2"/>
        <v>28</v>
      </c>
      <c r="C38" s="32" t="s">
        <v>73</v>
      </c>
      <c r="D38" s="32" t="s">
        <v>70</v>
      </c>
      <c r="E38" s="37"/>
      <c r="F38" s="37" t="s">
        <v>126</v>
      </c>
      <c r="G38" s="37"/>
      <c r="H38" s="37"/>
      <c r="I38" s="37"/>
      <c r="J38" s="37"/>
      <c r="K38" s="64" t="s">
        <v>142</v>
      </c>
      <c r="L38" s="65" t="s">
        <v>142</v>
      </c>
    </row>
    <row r="39" spans="2:12" ht="14.25" customHeight="1" x14ac:dyDescent="0.2">
      <c r="B39" s="30">
        <f t="shared" si="2"/>
        <v>29</v>
      </c>
      <c r="C39" s="32" t="s">
        <v>71</v>
      </c>
      <c r="D39" s="32" t="s">
        <v>27</v>
      </c>
      <c r="E39" s="37"/>
      <c r="F39" s="37" t="s">
        <v>184</v>
      </c>
      <c r="G39" s="37"/>
      <c r="H39" s="37"/>
      <c r="I39" s="37"/>
      <c r="J39" s="37"/>
      <c r="K39" s="64" t="s">
        <v>142</v>
      </c>
      <c r="L39" s="65" t="s">
        <v>142</v>
      </c>
    </row>
    <row r="40" spans="2:12" ht="14.25" customHeight="1" x14ac:dyDescent="0.2">
      <c r="B40" s="30">
        <f t="shared" si="2"/>
        <v>30</v>
      </c>
      <c r="C40" s="34"/>
      <c r="D40" s="34"/>
      <c r="E40" s="37"/>
      <c r="F40" s="37" t="s">
        <v>160</v>
      </c>
      <c r="G40" s="37"/>
      <c r="H40" s="37"/>
      <c r="I40" s="37"/>
      <c r="J40" s="37"/>
      <c r="K40" s="64"/>
      <c r="L40" s="65" t="s">
        <v>142</v>
      </c>
    </row>
    <row r="41" spans="2:12" ht="14.25" customHeight="1" x14ac:dyDescent="0.2">
      <c r="B41" s="30">
        <f t="shared" si="2"/>
        <v>31</v>
      </c>
      <c r="C41" s="34"/>
      <c r="D41" s="34"/>
      <c r="E41" s="37"/>
      <c r="F41" s="37" t="s">
        <v>100</v>
      </c>
      <c r="G41" s="37"/>
      <c r="H41" s="37"/>
      <c r="I41" s="37"/>
      <c r="J41" s="37"/>
      <c r="K41" s="64">
        <v>50</v>
      </c>
      <c r="L41" s="65">
        <v>100</v>
      </c>
    </row>
    <row r="42" spans="2:12" ht="14.25" customHeight="1" x14ac:dyDescent="0.2">
      <c r="B42" s="30">
        <f t="shared" si="2"/>
        <v>32</v>
      </c>
      <c r="C42" s="34"/>
      <c r="D42" s="34"/>
      <c r="E42" s="37"/>
      <c r="F42" s="37" t="s">
        <v>202</v>
      </c>
      <c r="G42" s="37"/>
      <c r="H42" s="37"/>
      <c r="I42" s="37"/>
      <c r="J42" s="37"/>
      <c r="K42" s="64"/>
      <c r="L42" s="65">
        <v>200</v>
      </c>
    </row>
    <row r="43" spans="2:12" ht="14.25" customHeight="1" x14ac:dyDescent="0.2">
      <c r="B43" s="30">
        <f t="shared" si="2"/>
        <v>33</v>
      </c>
      <c r="C43" s="34"/>
      <c r="D43" s="34"/>
      <c r="E43" s="37"/>
      <c r="F43" s="37" t="s">
        <v>124</v>
      </c>
      <c r="G43" s="37"/>
      <c r="H43" s="37"/>
      <c r="I43" s="37"/>
      <c r="J43" s="37"/>
      <c r="K43" s="64"/>
      <c r="L43" s="65" t="s">
        <v>142</v>
      </c>
    </row>
    <row r="44" spans="2:12" ht="14.25" customHeight="1" x14ac:dyDescent="0.2">
      <c r="B44" s="30">
        <f t="shared" si="2"/>
        <v>34</v>
      </c>
      <c r="C44" s="34"/>
      <c r="D44" s="34"/>
      <c r="E44" s="37"/>
      <c r="F44" s="37" t="s">
        <v>214</v>
      </c>
      <c r="G44" s="37"/>
      <c r="H44" s="37"/>
      <c r="I44" s="37"/>
      <c r="J44" s="37"/>
      <c r="K44" s="64"/>
      <c r="L44" s="65" t="s">
        <v>142</v>
      </c>
    </row>
    <row r="45" spans="2:12" ht="14.25" customHeight="1" x14ac:dyDescent="0.2">
      <c r="B45" s="30">
        <f t="shared" si="2"/>
        <v>35</v>
      </c>
      <c r="C45" s="34"/>
      <c r="D45" s="34"/>
      <c r="E45" s="37"/>
      <c r="F45" s="37" t="s">
        <v>31</v>
      </c>
      <c r="G45" s="37"/>
      <c r="H45" s="37"/>
      <c r="I45" s="37"/>
      <c r="J45" s="37"/>
      <c r="K45" s="64"/>
      <c r="L45" s="65">
        <v>16</v>
      </c>
    </row>
    <row r="46" spans="2:12" ht="14.25" customHeight="1" x14ac:dyDescent="0.2">
      <c r="B46" s="30">
        <f t="shared" si="2"/>
        <v>36</v>
      </c>
      <c r="C46" s="34"/>
      <c r="D46" s="34"/>
      <c r="E46" s="37"/>
      <c r="F46" s="37" t="s">
        <v>188</v>
      </c>
      <c r="G46" s="37"/>
      <c r="H46" s="37"/>
      <c r="I46" s="37"/>
      <c r="J46" s="37"/>
      <c r="K46" s="64" t="s">
        <v>142</v>
      </c>
      <c r="L46" s="65" t="s">
        <v>142</v>
      </c>
    </row>
    <row r="47" spans="2:12" ht="14.25" customHeight="1" x14ac:dyDescent="0.2">
      <c r="B47" s="30">
        <f t="shared" si="2"/>
        <v>37</v>
      </c>
      <c r="C47" s="34"/>
      <c r="D47" s="34"/>
      <c r="E47" s="37"/>
      <c r="F47" s="37" t="s">
        <v>77</v>
      </c>
      <c r="G47" s="37"/>
      <c r="H47" s="37"/>
      <c r="I47" s="37"/>
      <c r="J47" s="37"/>
      <c r="K47" s="64"/>
      <c r="L47" s="65" t="s">
        <v>142</v>
      </c>
    </row>
    <row r="48" spans="2:12" ht="14.25" customHeight="1" x14ac:dyDescent="0.2">
      <c r="B48" s="30">
        <f t="shared" si="2"/>
        <v>38</v>
      </c>
      <c r="C48" s="34"/>
      <c r="D48" s="34"/>
      <c r="E48" s="37"/>
      <c r="F48" s="37" t="s">
        <v>125</v>
      </c>
      <c r="G48" s="37"/>
      <c r="H48" s="37"/>
      <c r="I48" s="37"/>
      <c r="J48" s="37"/>
      <c r="K48" s="64">
        <v>200</v>
      </c>
      <c r="L48" s="65">
        <v>400</v>
      </c>
    </row>
    <row r="49" spans="2:19" ht="14.25" customHeight="1" x14ac:dyDescent="0.2">
      <c r="B49" s="30">
        <f t="shared" si="2"/>
        <v>39</v>
      </c>
      <c r="C49" s="34"/>
      <c r="D49" s="34"/>
      <c r="E49" s="37"/>
      <c r="F49" s="37" t="s">
        <v>178</v>
      </c>
      <c r="G49" s="37"/>
      <c r="H49" s="37"/>
      <c r="I49" s="37"/>
      <c r="J49" s="37"/>
      <c r="K49" s="64"/>
      <c r="L49" s="65" t="s">
        <v>142</v>
      </c>
    </row>
    <row r="50" spans="2:19" ht="14.25" customHeight="1" x14ac:dyDescent="0.2">
      <c r="B50" s="30">
        <f t="shared" si="2"/>
        <v>40</v>
      </c>
      <c r="C50" s="34"/>
      <c r="D50" s="34"/>
      <c r="E50" s="37"/>
      <c r="F50" s="37" t="s">
        <v>33</v>
      </c>
      <c r="G50" s="37"/>
      <c r="H50" s="37"/>
      <c r="I50" s="37"/>
      <c r="J50" s="37"/>
      <c r="K50" s="64">
        <v>275</v>
      </c>
      <c r="L50" s="65">
        <v>575</v>
      </c>
    </row>
    <row r="51" spans="2:19" ht="14.25" customHeight="1" x14ac:dyDescent="0.2">
      <c r="B51" s="30">
        <f t="shared" si="2"/>
        <v>41</v>
      </c>
      <c r="C51" s="32" t="s">
        <v>34</v>
      </c>
      <c r="D51" s="32" t="s">
        <v>35</v>
      </c>
      <c r="E51" s="37"/>
      <c r="F51" s="37" t="s">
        <v>179</v>
      </c>
      <c r="G51" s="37"/>
      <c r="H51" s="37"/>
      <c r="I51" s="37"/>
      <c r="J51" s="37"/>
      <c r="K51" s="64">
        <v>1</v>
      </c>
      <c r="L51" s="65">
        <v>1</v>
      </c>
    </row>
    <row r="52" spans="2:19" ht="14.25" customHeight="1" x14ac:dyDescent="0.2">
      <c r="B52" s="30">
        <f t="shared" si="2"/>
        <v>42</v>
      </c>
      <c r="C52" s="34"/>
      <c r="D52" s="34"/>
      <c r="E52" s="37"/>
      <c r="F52" s="37" t="s">
        <v>163</v>
      </c>
      <c r="G52" s="37"/>
      <c r="H52" s="37"/>
      <c r="I52" s="37"/>
      <c r="J52" s="37"/>
      <c r="K52" s="64"/>
      <c r="L52" s="65" t="s">
        <v>142</v>
      </c>
    </row>
    <row r="53" spans="2:19" ht="14.25" customHeight="1" x14ac:dyDescent="0.2">
      <c r="B53" s="30">
        <f t="shared" si="2"/>
        <v>43</v>
      </c>
      <c r="C53" s="34"/>
      <c r="D53" s="34"/>
      <c r="E53" s="37"/>
      <c r="F53" s="37" t="s">
        <v>164</v>
      </c>
      <c r="G53" s="37"/>
      <c r="H53" s="37"/>
      <c r="I53" s="37"/>
      <c r="J53" s="37"/>
      <c r="K53" s="64" t="s">
        <v>142</v>
      </c>
      <c r="L53" s="65">
        <v>6</v>
      </c>
    </row>
    <row r="54" spans="2:19" ht="14.25" customHeight="1" x14ac:dyDescent="0.2">
      <c r="B54" s="30">
        <f t="shared" si="2"/>
        <v>44</v>
      </c>
      <c r="C54" s="34"/>
      <c r="D54" s="34"/>
      <c r="E54" s="37"/>
      <c r="F54" s="37" t="s">
        <v>36</v>
      </c>
      <c r="G54" s="37"/>
      <c r="H54" s="37"/>
      <c r="I54" s="37"/>
      <c r="J54" s="37"/>
      <c r="K54" s="64"/>
      <c r="L54" s="65">
        <v>3</v>
      </c>
    </row>
    <row r="55" spans="2:19" ht="14.25" customHeight="1" x14ac:dyDescent="0.2">
      <c r="B55" s="30">
        <f t="shared" si="2"/>
        <v>45</v>
      </c>
      <c r="C55" s="32" t="s">
        <v>37</v>
      </c>
      <c r="D55" s="39" t="s">
        <v>95</v>
      </c>
      <c r="E55" s="37"/>
      <c r="F55" s="37" t="s">
        <v>94</v>
      </c>
      <c r="G55" s="37"/>
      <c r="H55" s="37"/>
      <c r="I55" s="37"/>
      <c r="J55" s="37"/>
      <c r="K55" s="64"/>
      <c r="L55" s="65" t="s">
        <v>142</v>
      </c>
    </row>
    <row r="56" spans="2:19" ht="14.25" customHeight="1" x14ac:dyDescent="0.2">
      <c r="B56" s="30">
        <f t="shared" si="2"/>
        <v>46</v>
      </c>
      <c r="C56" s="34"/>
      <c r="D56" s="32" t="s">
        <v>38</v>
      </c>
      <c r="E56" s="37"/>
      <c r="F56" s="37" t="s">
        <v>131</v>
      </c>
      <c r="G56" s="37"/>
      <c r="H56" s="37"/>
      <c r="I56" s="37"/>
      <c r="J56" s="37"/>
      <c r="K56" s="64"/>
      <c r="L56" s="65">
        <v>1</v>
      </c>
    </row>
    <row r="57" spans="2:19" ht="14.25" customHeight="1" x14ac:dyDescent="0.2">
      <c r="B57" s="30">
        <f t="shared" si="2"/>
        <v>47</v>
      </c>
      <c r="C57" s="34"/>
      <c r="D57" s="35"/>
      <c r="E57" s="37"/>
      <c r="F57" s="37" t="s">
        <v>39</v>
      </c>
      <c r="G57" s="37"/>
      <c r="H57" s="37"/>
      <c r="I57" s="37"/>
      <c r="J57" s="37"/>
      <c r="K57" s="64">
        <v>50</v>
      </c>
      <c r="L57" s="65">
        <v>100</v>
      </c>
    </row>
    <row r="58" spans="2:19" ht="14.25" customHeight="1" x14ac:dyDescent="0.2">
      <c r="B58" s="30">
        <f t="shared" si="2"/>
        <v>48</v>
      </c>
      <c r="C58" s="35"/>
      <c r="D58" s="39" t="s">
        <v>40</v>
      </c>
      <c r="E58" s="37"/>
      <c r="F58" s="37" t="s">
        <v>41</v>
      </c>
      <c r="G58" s="37"/>
      <c r="H58" s="37"/>
      <c r="I58" s="37"/>
      <c r="J58" s="37"/>
      <c r="K58" s="64">
        <v>50</v>
      </c>
      <c r="L58" s="65">
        <v>100</v>
      </c>
    </row>
    <row r="59" spans="2:19" ht="14.25" customHeight="1" x14ac:dyDescent="0.2">
      <c r="B59" s="30">
        <f t="shared" si="2"/>
        <v>49</v>
      </c>
      <c r="C59" s="32" t="s">
        <v>0</v>
      </c>
      <c r="D59" s="39" t="s">
        <v>42</v>
      </c>
      <c r="E59" s="37"/>
      <c r="F59" s="37" t="s">
        <v>137</v>
      </c>
      <c r="G59" s="37"/>
      <c r="H59" s="37"/>
      <c r="I59" s="37"/>
      <c r="J59" s="37"/>
      <c r="K59" s="64" t="s">
        <v>142</v>
      </c>
      <c r="L59" s="65" t="s">
        <v>142</v>
      </c>
      <c r="R59">
        <f>COUNTA(K51:K59)</f>
        <v>5</v>
      </c>
      <c r="S59">
        <f>COUNTA(L51:L59)</f>
        <v>9</v>
      </c>
    </row>
    <row r="60" spans="2:19" ht="14.25" customHeight="1" x14ac:dyDescent="0.2">
      <c r="B60" s="30">
        <f t="shared" si="2"/>
        <v>50</v>
      </c>
      <c r="C60" s="130" t="s">
        <v>43</v>
      </c>
      <c r="D60" s="131"/>
      <c r="E60" s="37"/>
      <c r="F60" s="37" t="s">
        <v>44</v>
      </c>
      <c r="G60" s="37"/>
      <c r="H60" s="37"/>
      <c r="I60" s="37"/>
      <c r="J60" s="37"/>
      <c r="K60" s="64">
        <v>350</v>
      </c>
      <c r="L60" s="65">
        <v>1000</v>
      </c>
    </row>
    <row r="61" spans="2:19" ht="14.25" customHeight="1" x14ac:dyDescent="0.2">
      <c r="B61" s="30">
        <f t="shared" si="2"/>
        <v>51</v>
      </c>
      <c r="C61" s="33"/>
      <c r="D61" s="36"/>
      <c r="E61" s="37"/>
      <c r="F61" s="37" t="s">
        <v>45</v>
      </c>
      <c r="G61" s="37"/>
      <c r="H61" s="37"/>
      <c r="I61" s="37"/>
      <c r="J61" s="37"/>
      <c r="K61" s="64">
        <v>750</v>
      </c>
      <c r="L61" s="65">
        <v>450</v>
      </c>
    </row>
    <row r="62" spans="2:19" ht="14.25" customHeight="1" thickBot="1" x14ac:dyDescent="0.25">
      <c r="B62" s="30">
        <f t="shared" si="2"/>
        <v>52</v>
      </c>
      <c r="C62" s="33"/>
      <c r="D62" s="36"/>
      <c r="E62" s="37"/>
      <c r="F62" s="37" t="s">
        <v>81</v>
      </c>
      <c r="G62" s="37"/>
      <c r="H62" s="37"/>
      <c r="I62" s="37"/>
      <c r="J62" s="37"/>
      <c r="K62" s="64">
        <v>100</v>
      </c>
      <c r="L62" s="69">
        <v>850</v>
      </c>
    </row>
    <row r="63" spans="2:19" ht="13.95" customHeight="1" x14ac:dyDescent="0.2">
      <c r="B63" s="66"/>
      <c r="C63" s="67"/>
      <c r="D63" s="67"/>
      <c r="E63" s="68"/>
      <c r="F63" s="68"/>
      <c r="G63" s="68"/>
      <c r="H63" s="68"/>
      <c r="I63" s="68"/>
      <c r="J63" s="68"/>
      <c r="K63" s="68"/>
      <c r="L63" s="68"/>
    </row>
    <row r="64" spans="2:19" ht="18" customHeight="1" x14ac:dyDescent="0.2">
      <c r="R64">
        <f>COUNTA(K11:K62)</f>
        <v>36</v>
      </c>
      <c r="S64">
        <f>COUNTA(L11:L62)</f>
        <v>46</v>
      </c>
    </row>
    <row r="65" spans="2:19" ht="18" customHeight="1" x14ac:dyDescent="0.2">
      <c r="B65" s="18"/>
      <c r="R65">
        <f>SUM(R11:R20,K21:K62)</f>
        <v>31153</v>
      </c>
      <c r="S65">
        <f>SUM(S11:S20,L21:L62)</f>
        <v>33778</v>
      </c>
    </row>
    <row r="66" spans="2:19" ht="9" customHeight="1" thickBot="1" x14ac:dyDescent="0.25"/>
    <row r="67" spans="2:19" ht="18" customHeight="1" x14ac:dyDescent="0.2">
      <c r="B67" s="1"/>
      <c r="C67" s="2"/>
      <c r="D67" s="126" t="s">
        <v>1</v>
      </c>
      <c r="E67" s="126"/>
      <c r="F67" s="126"/>
      <c r="G67" s="126"/>
      <c r="H67" s="2"/>
      <c r="I67" s="2"/>
      <c r="J67" s="3"/>
      <c r="K67" s="71" t="s">
        <v>62</v>
      </c>
      <c r="L67" s="88" t="s">
        <v>63</v>
      </c>
    </row>
    <row r="68" spans="2:19" ht="18" customHeight="1" thickBot="1" x14ac:dyDescent="0.25">
      <c r="B68" s="6"/>
      <c r="C68" s="7"/>
      <c r="D68" s="125" t="s">
        <v>2</v>
      </c>
      <c r="E68" s="125"/>
      <c r="F68" s="125"/>
      <c r="G68" s="125"/>
      <c r="H68" s="7"/>
      <c r="I68" s="7"/>
      <c r="J68" s="8"/>
      <c r="K68" s="75" t="str">
        <f>K5</f>
        <v>2021.9.16</v>
      </c>
      <c r="L68" s="92" t="str">
        <f>K68</f>
        <v>2021.9.16</v>
      </c>
    </row>
    <row r="69" spans="2:19" ht="19.95" customHeight="1" thickTop="1" x14ac:dyDescent="0.2">
      <c r="B69" s="132" t="s">
        <v>86</v>
      </c>
      <c r="C69" s="133"/>
      <c r="D69" s="133"/>
      <c r="E69" s="133"/>
      <c r="F69" s="133"/>
      <c r="G69" s="133"/>
      <c r="H69" s="133"/>
      <c r="I69" s="133"/>
      <c r="J69" s="29"/>
      <c r="K69" s="76">
        <f>SUM(K70:K78)</f>
        <v>31153</v>
      </c>
      <c r="L69" s="93">
        <f>SUM(L70:L78)</f>
        <v>33778</v>
      </c>
    </row>
    <row r="70" spans="2:19" ht="13.95" customHeight="1" x14ac:dyDescent="0.2">
      <c r="B70" s="134" t="s">
        <v>47</v>
      </c>
      <c r="C70" s="135"/>
      <c r="D70" s="136"/>
      <c r="E70" s="41"/>
      <c r="F70" s="15"/>
      <c r="G70" s="127" t="s">
        <v>13</v>
      </c>
      <c r="H70" s="127"/>
      <c r="I70" s="15"/>
      <c r="J70" s="16"/>
      <c r="K70" s="38">
        <f>SUM(R$11:R$20)</f>
        <v>1250</v>
      </c>
      <c r="L70" s="94">
        <f>SUM(S$11:S$20)</f>
        <v>5900</v>
      </c>
    </row>
    <row r="71" spans="2:19" ht="13.95" customHeight="1" x14ac:dyDescent="0.2">
      <c r="B71" s="17"/>
      <c r="C71" s="18"/>
      <c r="D71" s="19"/>
      <c r="E71" s="20"/>
      <c r="F71" s="37"/>
      <c r="G71" s="127" t="s">
        <v>72</v>
      </c>
      <c r="H71" s="127"/>
      <c r="I71" s="110"/>
      <c r="J71" s="42"/>
      <c r="K71" s="38">
        <f>SUM(K$21)</f>
        <v>2250</v>
      </c>
      <c r="L71" s="94">
        <f>SUM(L$21)</f>
        <v>3000</v>
      </c>
    </row>
    <row r="72" spans="2:19" ht="13.95" customHeight="1" x14ac:dyDescent="0.2">
      <c r="B72" s="17"/>
      <c r="C72" s="18"/>
      <c r="D72" s="19"/>
      <c r="E72" s="20"/>
      <c r="F72" s="37"/>
      <c r="G72" s="127" t="s">
        <v>26</v>
      </c>
      <c r="H72" s="127"/>
      <c r="I72" s="15"/>
      <c r="J72" s="16"/>
      <c r="K72" s="38">
        <f>SUM(K$22:K$22)</f>
        <v>50</v>
      </c>
      <c r="L72" s="94">
        <f>SUM(L$22:L$22)</f>
        <v>100</v>
      </c>
    </row>
    <row r="73" spans="2:19" ht="13.95" customHeight="1" x14ac:dyDescent="0.2">
      <c r="B73" s="17"/>
      <c r="C73" s="18"/>
      <c r="D73" s="19"/>
      <c r="E73" s="20"/>
      <c r="F73" s="37"/>
      <c r="G73" s="127" t="s">
        <v>16</v>
      </c>
      <c r="H73" s="127"/>
      <c r="I73" s="15"/>
      <c r="J73" s="16"/>
      <c r="K73" s="38">
        <v>0</v>
      </c>
      <c r="L73" s="94">
        <v>0</v>
      </c>
    </row>
    <row r="74" spans="2:19" ht="13.95" customHeight="1" x14ac:dyDescent="0.2">
      <c r="B74" s="17"/>
      <c r="C74" s="18"/>
      <c r="D74" s="19"/>
      <c r="E74" s="20"/>
      <c r="F74" s="37"/>
      <c r="G74" s="127" t="s">
        <v>17</v>
      </c>
      <c r="H74" s="127"/>
      <c r="I74" s="15"/>
      <c r="J74" s="16"/>
      <c r="K74" s="38">
        <f>SUM(K$24:K$37)</f>
        <v>25776</v>
      </c>
      <c r="L74" s="94">
        <f>SUM(L$24:L$37)</f>
        <v>20976</v>
      </c>
    </row>
    <row r="75" spans="2:19" ht="13.95" customHeight="1" x14ac:dyDescent="0.2">
      <c r="B75" s="17"/>
      <c r="C75" s="18"/>
      <c r="D75" s="19"/>
      <c r="E75" s="20"/>
      <c r="F75" s="37"/>
      <c r="G75" s="127" t="s">
        <v>70</v>
      </c>
      <c r="H75" s="127"/>
      <c r="I75" s="15"/>
      <c r="J75" s="16"/>
      <c r="K75" s="38">
        <f>SUM(K$38:K$38)</f>
        <v>0</v>
      </c>
      <c r="L75" s="94">
        <f>SUM(L$38:L$38)</f>
        <v>0</v>
      </c>
    </row>
    <row r="76" spans="2:19" ht="13.95" customHeight="1" x14ac:dyDescent="0.2">
      <c r="B76" s="17"/>
      <c r="C76" s="18"/>
      <c r="D76" s="19"/>
      <c r="E76" s="20"/>
      <c r="F76" s="37"/>
      <c r="G76" s="127" t="s">
        <v>27</v>
      </c>
      <c r="H76" s="127"/>
      <c r="I76" s="15"/>
      <c r="J76" s="16"/>
      <c r="K76" s="38">
        <f>SUM(K$39:K$50)</f>
        <v>525</v>
      </c>
      <c r="L76" s="94">
        <f>SUM(L$39:L$50)</f>
        <v>1291</v>
      </c>
    </row>
    <row r="77" spans="2:19" ht="13.95" customHeight="1" x14ac:dyDescent="0.2">
      <c r="B77" s="17"/>
      <c r="C77" s="18"/>
      <c r="D77" s="19"/>
      <c r="E77" s="20"/>
      <c r="F77" s="37"/>
      <c r="G77" s="127" t="s">
        <v>80</v>
      </c>
      <c r="H77" s="127"/>
      <c r="I77" s="15"/>
      <c r="J77" s="16"/>
      <c r="K77" s="38">
        <f>SUM(K$23:K$23,K$60:K$61)</f>
        <v>1101</v>
      </c>
      <c r="L77" s="94">
        <f>SUM(L$23:L$23,L$60:L$61)</f>
        <v>1450</v>
      </c>
      <c r="R77">
        <f>COUNTA(K$11:K$62)</f>
        <v>36</v>
      </c>
      <c r="S77">
        <f>COUNTA(L$11:L$62)</f>
        <v>46</v>
      </c>
    </row>
    <row r="78" spans="2:19" ht="13.95" customHeight="1" thickBot="1" x14ac:dyDescent="0.25">
      <c r="B78" s="21"/>
      <c r="C78" s="22"/>
      <c r="D78" s="23"/>
      <c r="E78" s="43"/>
      <c r="F78" s="10"/>
      <c r="G78" s="125" t="s">
        <v>46</v>
      </c>
      <c r="H78" s="125"/>
      <c r="I78" s="44"/>
      <c r="J78" s="45"/>
      <c r="K78" s="40">
        <f>SUM(K$51:K$59,K$62)</f>
        <v>201</v>
      </c>
      <c r="L78" s="95">
        <f>SUM(L$51:L$59,L$62)</f>
        <v>1061</v>
      </c>
      <c r="R78">
        <f>SUM(R$11:R$20,K$21:K$62)</f>
        <v>31153</v>
      </c>
      <c r="S78">
        <f>SUM(S$11:S$20,L$21:L$62)</f>
        <v>33778</v>
      </c>
    </row>
    <row r="79" spans="2:19" ht="18" customHeight="1" thickTop="1" x14ac:dyDescent="0.2">
      <c r="B79" s="137" t="s">
        <v>48</v>
      </c>
      <c r="C79" s="138"/>
      <c r="D79" s="139"/>
      <c r="E79" s="51"/>
      <c r="F79" s="111"/>
      <c r="G79" s="140" t="s">
        <v>49</v>
      </c>
      <c r="H79" s="140"/>
      <c r="I79" s="111"/>
      <c r="J79" s="112"/>
      <c r="K79" s="77" t="s">
        <v>50</v>
      </c>
      <c r="L79" s="82"/>
    </row>
    <row r="80" spans="2:19" ht="18" customHeight="1" x14ac:dyDescent="0.2">
      <c r="B80" s="48"/>
      <c r="C80" s="49"/>
      <c r="D80" s="49"/>
      <c r="E80" s="46"/>
      <c r="F80" s="47"/>
      <c r="G80" s="31"/>
      <c r="H80" s="31"/>
      <c r="I80" s="47"/>
      <c r="J80" s="50"/>
      <c r="K80" s="78" t="s">
        <v>51</v>
      </c>
      <c r="L80" s="83"/>
    </row>
    <row r="81" spans="2:12" ht="18" customHeight="1" x14ac:dyDescent="0.2">
      <c r="B81" s="17"/>
      <c r="C81" s="18"/>
      <c r="D81" s="18"/>
      <c r="E81" s="52"/>
      <c r="F81" s="7"/>
      <c r="G81" s="141" t="s">
        <v>52</v>
      </c>
      <c r="H81" s="141"/>
      <c r="I81" s="108"/>
      <c r="J81" s="109"/>
      <c r="K81" s="79" t="s">
        <v>53</v>
      </c>
      <c r="L81" s="84"/>
    </row>
    <row r="82" spans="2:12" ht="18" customHeight="1" x14ac:dyDescent="0.2">
      <c r="B82" s="17"/>
      <c r="C82" s="18"/>
      <c r="D82" s="18"/>
      <c r="E82" s="53"/>
      <c r="F82" s="18"/>
      <c r="G82" s="54"/>
      <c r="H82" s="54"/>
      <c r="I82" s="49"/>
      <c r="J82" s="55"/>
      <c r="K82" s="80" t="s">
        <v>78</v>
      </c>
      <c r="L82" s="85"/>
    </row>
    <row r="83" spans="2:12" ht="18" customHeight="1" x14ac:dyDescent="0.2">
      <c r="B83" s="17"/>
      <c r="C83" s="18"/>
      <c r="D83" s="18"/>
      <c r="E83" s="53"/>
      <c r="F83" s="18"/>
      <c r="G83" s="54"/>
      <c r="H83" s="54"/>
      <c r="I83" s="49"/>
      <c r="J83" s="55"/>
      <c r="K83" s="80" t="s">
        <v>79</v>
      </c>
      <c r="L83" s="85"/>
    </row>
    <row r="84" spans="2:12" ht="18" customHeight="1" x14ac:dyDescent="0.2">
      <c r="B84" s="17"/>
      <c r="C84" s="18"/>
      <c r="D84" s="18"/>
      <c r="E84" s="52"/>
      <c r="F84" s="7"/>
      <c r="G84" s="141" t="s">
        <v>54</v>
      </c>
      <c r="H84" s="141"/>
      <c r="I84" s="108"/>
      <c r="J84" s="109"/>
      <c r="K84" s="79" t="s">
        <v>82</v>
      </c>
      <c r="L84" s="84"/>
    </row>
    <row r="85" spans="2:12" ht="18" customHeight="1" x14ac:dyDescent="0.2">
      <c r="B85" s="17"/>
      <c r="C85" s="18"/>
      <c r="D85" s="18"/>
      <c r="E85" s="53"/>
      <c r="F85" s="18"/>
      <c r="G85" s="54"/>
      <c r="H85" s="54"/>
      <c r="I85" s="49"/>
      <c r="J85" s="55"/>
      <c r="K85" s="80" t="s">
        <v>83</v>
      </c>
      <c r="L85" s="85"/>
    </row>
    <row r="86" spans="2:12" ht="18" customHeight="1" x14ac:dyDescent="0.2">
      <c r="B86" s="17"/>
      <c r="C86" s="18"/>
      <c r="D86" s="18"/>
      <c r="E86" s="53"/>
      <c r="F86" s="18"/>
      <c r="G86" s="54"/>
      <c r="H86" s="54"/>
      <c r="I86" s="49"/>
      <c r="J86" s="55"/>
      <c r="K86" s="80" t="s">
        <v>84</v>
      </c>
      <c r="L86" s="85"/>
    </row>
    <row r="87" spans="2:12" ht="18" customHeight="1" x14ac:dyDescent="0.2">
      <c r="B87" s="17"/>
      <c r="C87" s="18"/>
      <c r="D87" s="18"/>
      <c r="E87" s="12"/>
      <c r="F87" s="13"/>
      <c r="G87" s="31"/>
      <c r="H87" s="31"/>
      <c r="I87" s="47"/>
      <c r="J87" s="50"/>
      <c r="K87" s="80" t="s">
        <v>85</v>
      </c>
      <c r="L87" s="83"/>
    </row>
    <row r="88" spans="2:12" ht="18" customHeight="1" x14ac:dyDescent="0.2">
      <c r="B88" s="24"/>
      <c r="C88" s="13"/>
      <c r="D88" s="13"/>
      <c r="E88" s="20"/>
      <c r="F88" s="37"/>
      <c r="G88" s="127" t="s">
        <v>55</v>
      </c>
      <c r="H88" s="127"/>
      <c r="I88" s="15"/>
      <c r="J88" s="16"/>
      <c r="K88" s="70" t="s">
        <v>127</v>
      </c>
      <c r="L88" s="86"/>
    </row>
    <row r="89" spans="2:12" ht="18" customHeight="1" x14ac:dyDescent="0.2">
      <c r="B89" s="134" t="s">
        <v>56</v>
      </c>
      <c r="C89" s="135"/>
      <c r="D89" s="135"/>
      <c r="E89" s="7"/>
      <c r="F89" s="7"/>
      <c r="G89" s="7"/>
      <c r="H89" s="7"/>
      <c r="I89" s="7"/>
      <c r="J89" s="7"/>
      <c r="K89" s="7"/>
      <c r="L89" s="96"/>
    </row>
    <row r="90" spans="2:12" ht="14.1" customHeight="1" x14ac:dyDescent="0.2">
      <c r="B90" s="56"/>
      <c r="C90" s="57" t="s">
        <v>57</v>
      </c>
      <c r="D90" s="58"/>
      <c r="E90" s="57"/>
      <c r="F90" s="57"/>
      <c r="G90" s="57"/>
      <c r="H90" s="57"/>
      <c r="I90" s="57"/>
      <c r="J90" s="57"/>
      <c r="K90" s="57"/>
      <c r="L90" s="87"/>
    </row>
    <row r="91" spans="2:12" ht="14.1" customHeight="1" x14ac:dyDescent="0.2">
      <c r="B91" s="56"/>
      <c r="C91" s="57" t="s">
        <v>58</v>
      </c>
      <c r="D91" s="58"/>
      <c r="E91" s="57"/>
      <c r="F91" s="57"/>
      <c r="G91" s="57"/>
      <c r="H91" s="57"/>
      <c r="I91" s="57"/>
      <c r="J91" s="57"/>
      <c r="K91" s="57"/>
      <c r="L91" s="87"/>
    </row>
    <row r="92" spans="2:12" ht="14.1" customHeight="1" x14ac:dyDescent="0.2">
      <c r="B92" s="56"/>
      <c r="C92" s="57" t="s">
        <v>59</v>
      </c>
      <c r="D92" s="58"/>
      <c r="E92" s="57"/>
      <c r="F92" s="57"/>
      <c r="G92" s="57"/>
      <c r="H92" s="57"/>
      <c r="I92" s="57"/>
      <c r="J92" s="57"/>
      <c r="K92" s="57"/>
      <c r="L92" s="87"/>
    </row>
    <row r="93" spans="2:12" ht="14.1" customHeight="1" x14ac:dyDescent="0.2">
      <c r="B93" s="56"/>
      <c r="C93" s="57" t="s">
        <v>114</v>
      </c>
      <c r="D93" s="58"/>
      <c r="E93" s="57"/>
      <c r="F93" s="57"/>
      <c r="G93" s="57"/>
      <c r="H93" s="57"/>
      <c r="I93" s="57"/>
      <c r="J93" s="57"/>
      <c r="K93" s="57"/>
      <c r="L93" s="87"/>
    </row>
    <row r="94" spans="2:12" ht="14.1" customHeight="1" x14ac:dyDescent="0.2">
      <c r="B94" s="56"/>
      <c r="C94" s="57" t="s">
        <v>112</v>
      </c>
      <c r="D94" s="58"/>
      <c r="E94" s="57"/>
      <c r="F94" s="57"/>
      <c r="G94" s="57"/>
      <c r="H94" s="57"/>
      <c r="I94" s="57"/>
      <c r="J94" s="57"/>
      <c r="K94" s="57"/>
      <c r="L94" s="87"/>
    </row>
    <row r="95" spans="2:12" ht="14.1" customHeight="1" x14ac:dyDescent="0.2">
      <c r="B95" s="59"/>
      <c r="C95" s="57" t="s">
        <v>115</v>
      </c>
      <c r="D95" s="57"/>
      <c r="E95" s="57"/>
      <c r="F95" s="57"/>
      <c r="G95" s="57"/>
      <c r="H95" s="57"/>
      <c r="I95" s="57"/>
      <c r="J95" s="57"/>
      <c r="K95" s="57"/>
      <c r="L95" s="87"/>
    </row>
    <row r="96" spans="2:12" ht="14.1" customHeight="1" x14ac:dyDescent="0.2">
      <c r="B96" s="59"/>
      <c r="C96" s="57" t="s">
        <v>116</v>
      </c>
      <c r="D96" s="57"/>
      <c r="E96" s="57"/>
      <c r="F96" s="57"/>
      <c r="G96" s="57"/>
      <c r="H96" s="57"/>
      <c r="I96" s="57"/>
      <c r="J96" s="57"/>
      <c r="K96" s="57"/>
      <c r="L96" s="87"/>
    </row>
    <row r="97" spans="2:14" ht="14.1" customHeight="1" x14ac:dyDescent="0.2">
      <c r="B97" s="59"/>
      <c r="C97" s="57" t="s">
        <v>96</v>
      </c>
      <c r="D97" s="57"/>
      <c r="E97" s="57"/>
      <c r="F97" s="57"/>
      <c r="G97" s="57"/>
      <c r="H97" s="57"/>
      <c r="I97" s="57"/>
      <c r="J97" s="57"/>
      <c r="K97" s="57"/>
      <c r="L97" s="87"/>
    </row>
    <row r="98" spans="2:14" ht="14.1" customHeight="1" x14ac:dyDescent="0.2">
      <c r="B98" s="59"/>
      <c r="C98" s="57" t="s">
        <v>97</v>
      </c>
      <c r="D98" s="57"/>
      <c r="E98" s="57"/>
      <c r="F98" s="57"/>
      <c r="G98" s="57"/>
      <c r="H98" s="57"/>
      <c r="I98" s="57"/>
      <c r="J98" s="57"/>
      <c r="K98" s="57"/>
      <c r="L98" s="87"/>
    </row>
    <row r="99" spans="2:14" ht="14.1" customHeight="1" x14ac:dyDescent="0.2">
      <c r="B99" s="59"/>
      <c r="C99" s="57" t="s">
        <v>109</v>
      </c>
      <c r="D99" s="57"/>
      <c r="E99" s="57"/>
      <c r="F99" s="57"/>
      <c r="G99" s="57"/>
      <c r="H99" s="57"/>
      <c r="I99" s="57"/>
      <c r="J99" s="57"/>
      <c r="K99" s="57"/>
      <c r="L99" s="87"/>
    </row>
    <row r="100" spans="2:14" ht="14.1" customHeight="1" x14ac:dyDescent="0.2">
      <c r="B100" s="59"/>
      <c r="C100" s="57" t="s">
        <v>117</v>
      </c>
      <c r="D100" s="57"/>
      <c r="E100" s="57"/>
      <c r="F100" s="57"/>
      <c r="G100" s="57"/>
      <c r="H100" s="57"/>
      <c r="I100" s="57"/>
      <c r="J100" s="57"/>
      <c r="K100" s="57"/>
      <c r="L100" s="87"/>
    </row>
    <row r="101" spans="2:14" ht="14.1" customHeight="1" x14ac:dyDescent="0.2">
      <c r="B101" s="59"/>
      <c r="C101" s="57" t="s">
        <v>118</v>
      </c>
      <c r="D101" s="57"/>
      <c r="E101" s="57"/>
      <c r="F101" s="57"/>
      <c r="G101" s="57"/>
      <c r="H101" s="57"/>
      <c r="I101" s="57"/>
      <c r="J101" s="57"/>
      <c r="K101" s="57"/>
      <c r="L101" s="87"/>
    </row>
    <row r="102" spans="2:14" ht="14.1" customHeight="1" x14ac:dyDescent="0.2">
      <c r="B102" s="59"/>
      <c r="C102" s="57" t="s">
        <v>119</v>
      </c>
      <c r="D102" s="57"/>
      <c r="E102" s="57"/>
      <c r="F102" s="57"/>
      <c r="G102" s="57"/>
      <c r="H102" s="57"/>
      <c r="I102" s="57"/>
      <c r="J102" s="57"/>
      <c r="K102" s="57"/>
      <c r="L102" s="87"/>
    </row>
    <row r="103" spans="2:14" ht="18" customHeight="1" x14ac:dyDescent="0.2">
      <c r="B103" s="59"/>
      <c r="C103" s="57" t="s">
        <v>98</v>
      </c>
      <c r="D103" s="57"/>
      <c r="E103" s="57"/>
      <c r="F103" s="57"/>
      <c r="G103" s="57"/>
      <c r="H103" s="57"/>
      <c r="I103" s="57"/>
      <c r="J103" s="57"/>
      <c r="K103" s="57"/>
      <c r="L103" s="57"/>
      <c r="M103" s="97"/>
    </row>
    <row r="104" spans="2:14" x14ac:dyDescent="0.2">
      <c r="B104" s="59"/>
      <c r="C104" s="57" t="s">
        <v>110</v>
      </c>
      <c r="D104" s="57"/>
      <c r="E104" s="57"/>
      <c r="F104" s="57"/>
      <c r="G104" s="57"/>
      <c r="H104" s="57"/>
      <c r="I104" s="57"/>
      <c r="J104" s="57"/>
      <c r="K104" s="57"/>
      <c r="L104" s="57"/>
      <c r="M104" s="97"/>
    </row>
    <row r="105" spans="2:14" x14ac:dyDescent="0.2">
      <c r="B105" s="59"/>
      <c r="C105" s="57" t="s">
        <v>111</v>
      </c>
      <c r="D105" s="57"/>
      <c r="E105" s="57"/>
      <c r="F105" s="57"/>
      <c r="G105" s="57"/>
      <c r="H105" s="57"/>
      <c r="I105" s="57"/>
      <c r="J105" s="57"/>
      <c r="K105" s="57"/>
      <c r="L105" s="57"/>
      <c r="M105" s="97"/>
    </row>
    <row r="106" spans="2:14" x14ac:dyDescent="0.2">
      <c r="B106" s="59"/>
      <c r="C106" s="57" t="s">
        <v>120</v>
      </c>
      <c r="D106" s="57"/>
      <c r="E106" s="57"/>
      <c r="F106" s="57"/>
      <c r="G106" s="57"/>
      <c r="H106" s="57"/>
      <c r="I106" s="57"/>
      <c r="J106" s="57"/>
      <c r="K106" s="57"/>
      <c r="L106" s="57"/>
      <c r="M106" s="97"/>
    </row>
    <row r="107" spans="2:14" ht="14.1" customHeight="1" x14ac:dyDescent="0.2">
      <c r="B107" s="59"/>
      <c r="C107" s="57" t="s">
        <v>113</v>
      </c>
      <c r="D107" s="57"/>
      <c r="E107" s="57"/>
      <c r="F107" s="57"/>
      <c r="G107" s="57"/>
      <c r="H107" s="57"/>
      <c r="I107" s="57"/>
      <c r="J107" s="57"/>
      <c r="K107" s="57"/>
      <c r="L107" s="57"/>
      <c r="M107" s="59"/>
      <c r="N107" s="102"/>
    </row>
    <row r="108" spans="2:14" ht="14.1" customHeight="1" x14ac:dyDescent="0.2">
      <c r="B108" s="59"/>
      <c r="C108" s="57" t="s">
        <v>261</v>
      </c>
      <c r="D108" s="57"/>
      <c r="E108" s="57"/>
      <c r="F108" s="57"/>
      <c r="G108" s="57"/>
      <c r="H108" s="57"/>
      <c r="I108" s="57"/>
      <c r="J108" s="57"/>
      <c r="K108" s="57"/>
      <c r="L108" s="57"/>
      <c r="M108" s="59"/>
      <c r="N108" s="57"/>
    </row>
    <row r="109" spans="2:14" x14ac:dyDescent="0.2">
      <c r="B109" s="97"/>
      <c r="C109" s="57" t="s">
        <v>121</v>
      </c>
      <c r="M109" s="97"/>
    </row>
    <row r="110" spans="2:14" x14ac:dyDescent="0.2">
      <c r="B110" s="59"/>
      <c r="C110" s="57" t="s">
        <v>74</v>
      </c>
      <c r="D110" s="57"/>
      <c r="E110" s="57"/>
      <c r="F110" s="57"/>
      <c r="G110" s="57"/>
      <c r="H110" s="57"/>
      <c r="I110" s="57"/>
      <c r="J110" s="57"/>
      <c r="K110" s="57"/>
      <c r="L110" s="57"/>
      <c r="M110" s="97"/>
    </row>
    <row r="111" spans="2:14" x14ac:dyDescent="0.2">
      <c r="B111" s="59"/>
      <c r="C111" s="57" t="s">
        <v>60</v>
      </c>
      <c r="D111" s="57"/>
      <c r="E111" s="57"/>
      <c r="F111" s="57"/>
      <c r="G111" s="57"/>
      <c r="H111" s="57"/>
      <c r="I111" s="57"/>
      <c r="J111" s="57"/>
      <c r="K111" s="57"/>
      <c r="L111" s="57"/>
      <c r="M111" s="97"/>
    </row>
    <row r="112" spans="2:14" x14ac:dyDescent="0.2">
      <c r="B112" s="97"/>
      <c r="C112" s="57" t="s">
        <v>122</v>
      </c>
      <c r="M112" s="97"/>
      <c r="N112" s="98"/>
    </row>
    <row r="113" spans="2:13" x14ac:dyDescent="0.2">
      <c r="B113" s="97"/>
      <c r="C113" s="57" t="s">
        <v>133</v>
      </c>
      <c r="M113" s="97"/>
    </row>
    <row r="114" spans="2:13" ht="13.8" thickBot="1" x14ac:dyDescent="0.25">
      <c r="B114" s="99"/>
      <c r="C114" s="81" t="s">
        <v>123</v>
      </c>
      <c r="D114" s="100"/>
      <c r="E114" s="100"/>
      <c r="F114" s="100"/>
      <c r="G114" s="100"/>
      <c r="H114" s="100"/>
      <c r="I114" s="100"/>
      <c r="J114" s="100"/>
      <c r="K114" s="100"/>
      <c r="L114" s="101"/>
    </row>
  </sheetData>
  <mergeCells count="27">
    <mergeCell ref="G88:H88"/>
    <mergeCell ref="B89:D89"/>
    <mergeCell ref="G77:H77"/>
    <mergeCell ref="G78:H78"/>
    <mergeCell ref="B79:D79"/>
    <mergeCell ref="G79:H79"/>
    <mergeCell ref="G81:H81"/>
    <mergeCell ref="G84:H84"/>
    <mergeCell ref="G76:H76"/>
    <mergeCell ref="G10:H10"/>
    <mergeCell ref="C60:D60"/>
    <mergeCell ref="D67:G67"/>
    <mergeCell ref="D68:G68"/>
    <mergeCell ref="B69:I69"/>
    <mergeCell ref="B70:D70"/>
    <mergeCell ref="G70:H70"/>
    <mergeCell ref="G71:H71"/>
    <mergeCell ref="G72:H72"/>
    <mergeCell ref="G73:H73"/>
    <mergeCell ref="G74:H74"/>
    <mergeCell ref="G75:H75"/>
    <mergeCell ref="D9:F9"/>
    <mergeCell ref="D4:G4"/>
    <mergeCell ref="D5:G5"/>
    <mergeCell ref="D6:G6"/>
    <mergeCell ref="D7:F7"/>
    <mergeCell ref="D8:F8"/>
  </mergeCells>
  <phoneticPr fontId="23"/>
  <conditionalFormatting sqref="M11:M62">
    <cfRule type="expression" dxfId="1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B1:S111"/>
  <sheetViews>
    <sheetView view="pageBreakPreview" topLeftCell="A4" zoomScale="75" zoomScaleNormal="75" zoomScaleSheetLayoutView="75" workbookViewId="0">
      <selection activeCell="K19" sqref="K19"/>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262</v>
      </c>
      <c r="L5" s="89" t="str">
        <f>K5</f>
        <v>2021.9.27</v>
      </c>
    </row>
    <row r="6" spans="2:19" ht="18" customHeight="1" x14ac:dyDescent="0.2">
      <c r="B6" s="4"/>
      <c r="C6" s="37"/>
      <c r="D6" s="127" t="s">
        <v>3</v>
      </c>
      <c r="E6" s="127"/>
      <c r="F6" s="127"/>
      <c r="G6" s="127"/>
      <c r="H6" s="37"/>
      <c r="I6" s="37"/>
      <c r="J6" s="5"/>
      <c r="K6" s="103">
        <v>0.57291666666666663</v>
      </c>
      <c r="L6" s="104">
        <v>0.55763888888888891</v>
      </c>
    </row>
    <row r="7" spans="2:19" ht="18" customHeight="1" x14ac:dyDescent="0.2">
      <c r="B7" s="4"/>
      <c r="C7" s="37"/>
      <c r="D7" s="127" t="s">
        <v>4</v>
      </c>
      <c r="E7" s="128"/>
      <c r="F7" s="128"/>
      <c r="G7" s="25" t="s">
        <v>5</v>
      </c>
      <c r="H7" s="37"/>
      <c r="I7" s="37"/>
      <c r="J7" s="5"/>
      <c r="K7" s="105">
        <v>1.85</v>
      </c>
      <c r="L7" s="106">
        <v>1.45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t="s">
        <v>141</v>
      </c>
      <c r="L11" s="63" t="s">
        <v>157</v>
      </c>
      <c r="N11" t="s">
        <v>14</v>
      </c>
      <c r="O11">
        <f>IF(K12="",0,VALUE(MID(K12,2,LEN(K12)-2)))</f>
        <v>0</v>
      </c>
      <c r="P11">
        <f t="shared" ref="P11:P12" si="0">IF(L11="",0,VALUE(MID(L11,2,LEN(L11)-2)))</f>
        <v>25</v>
      </c>
      <c r="Q11" t="e">
        <f>IF(#REF!="",0,VALUE(MID(#REF!,2,LEN(#REF!)-2)))</f>
        <v>#REF!</v>
      </c>
      <c r="R11">
        <f>IF(K11="＋",0,IF(K11="(＋)",0,ABS(K11)))</f>
        <v>10</v>
      </c>
      <c r="S11">
        <f t="shared" ref="R11:S15" si="1">IF(L11="＋",0,IF(L11="(＋)",0,ABS(L11)))</f>
        <v>25</v>
      </c>
    </row>
    <row r="12" spans="2:19" ht="14.25" customHeight="1" x14ac:dyDescent="0.2">
      <c r="B12" s="30">
        <f>B11+1</f>
        <v>2</v>
      </c>
      <c r="C12" s="33"/>
      <c r="D12" s="34"/>
      <c r="E12" s="37"/>
      <c r="F12" s="37" t="s">
        <v>194</v>
      </c>
      <c r="G12" s="37"/>
      <c r="H12" s="37"/>
      <c r="I12" s="37"/>
      <c r="J12" s="37"/>
      <c r="K12" s="62"/>
      <c r="L12" s="63" t="s">
        <v>171</v>
      </c>
      <c r="N12" t="s">
        <v>14</v>
      </c>
      <c r="O12" t="e">
        <f>IF(#REF!="",0,VALUE(MID(#REF!,2,LEN(#REF!)-2)))</f>
        <v>#REF!</v>
      </c>
      <c r="P12">
        <f t="shared" si="0"/>
        <v>50</v>
      </c>
      <c r="Q12" t="e">
        <f>IF(#REF!="",0,VALUE(MID(#REF!,2,LEN(#REF!)-2)))</f>
        <v>#REF!</v>
      </c>
      <c r="R12">
        <f>IF(K12="＋",0,IF(K12="(＋)",0,ABS(K12)))</f>
        <v>0</v>
      </c>
      <c r="S12">
        <f t="shared" si="1"/>
        <v>50</v>
      </c>
    </row>
    <row r="13" spans="2:19" ht="14.25" customHeight="1" x14ac:dyDescent="0.2">
      <c r="B13" s="30">
        <f t="shared" ref="B13:B59" si="2">B12+1</f>
        <v>3</v>
      </c>
      <c r="C13" s="33"/>
      <c r="D13" s="34"/>
      <c r="E13" s="37"/>
      <c r="F13" s="37" t="s">
        <v>230</v>
      </c>
      <c r="G13" s="37"/>
      <c r="H13" s="37"/>
      <c r="I13" s="37"/>
      <c r="J13" s="37"/>
      <c r="K13" s="62" t="s">
        <v>263</v>
      </c>
      <c r="L13" s="63" t="s">
        <v>264</v>
      </c>
      <c r="R13">
        <f t="shared" si="1"/>
        <v>370</v>
      </c>
      <c r="S13">
        <f t="shared" si="1"/>
        <v>3125</v>
      </c>
    </row>
    <row r="14" spans="2:19" ht="14.25" customHeight="1" x14ac:dyDescent="0.2">
      <c r="B14" s="30">
        <f t="shared" si="2"/>
        <v>4</v>
      </c>
      <c r="C14" s="33"/>
      <c r="D14" s="34"/>
      <c r="E14" s="37"/>
      <c r="F14" s="37" t="s">
        <v>156</v>
      </c>
      <c r="G14" s="37"/>
      <c r="H14" s="37"/>
      <c r="I14" s="37"/>
      <c r="J14" s="37"/>
      <c r="K14" s="62"/>
      <c r="L14" s="63" t="s">
        <v>193</v>
      </c>
      <c r="N14" s="60" t="s">
        <v>15</v>
      </c>
      <c r="O14">
        <f>K14</f>
        <v>0</v>
      </c>
      <c r="P14" t="str">
        <f>L14</f>
        <v>(75)</v>
      </c>
      <c r="Q14" t="e">
        <f>#REF!</f>
        <v>#REF!</v>
      </c>
      <c r="R14">
        <f t="shared" si="1"/>
        <v>0</v>
      </c>
      <c r="S14">
        <f t="shared" si="1"/>
        <v>75</v>
      </c>
    </row>
    <row r="15" spans="2:19" ht="14.25" customHeight="1" x14ac:dyDescent="0.2">
      <c r="B15" s="30">
        <f t="shared" si="2"/>
        <v>5</v>
      </c>
      <c r="C15" s="33"/>
      <c r="D15" s="34"/>
      <c r="E15" s="37"/>
      <c r="F15" s="37" t="s">
        <v>139</v>
      </c>
      <c r="G15" s="37"/>
      <c r="H15" s="37"/>
      <c r="I15" s="37"/>
      <c r="J15" s="37"/>
      <c r="K15" s="62" t="s">
        <v>143</v>
      </c>
      <c r="L15" s="63"/>
      <c r="N15" s="60" t="s">
        <v>15</v>
      </c>
      <c r="O15" t="str">
        <f t="shared" ref="O15:P15" si="3">K15</f>
        <v>(＋)</v>
      </c>
      <c r="P15">
        <f t="shared" si="3"/>
        <v>0</v>
      </c>
      <c r="Q15" t="e">
        <f>#REF!</f>
        <v>#REF!</v>
      </c>
      <c r="R15">
        <f t="shared" si="1"/>
        <v>0</v>
      </c>
      <c r="S15">
        <f t="shared" si="1"/>
        <v>0</v>
      </c>
    </row>
    <row r="16" spans="2:19" ht="14.25" customHeight="1" x14ac:dyDescent="0.2">
      <c r="B16" s="30">
        <f t="shared" si="2"/>
        <v>6</v>
      </c>
      <c r="C16" s="33"/>
      <c r="D16" s="34"/>
      <c r="E16" s="37"/>
      <c r="F16" s="37" t="s">
        <v>103</v>
      </c>
      <c r="G16" s="37"/>
      <c r="H16" s="37"/>
      <c r="I16" s="37"/>
      <c r="J16" s="37"/>
      <c r="K16" s="62" t="s">
        <v>246</v>
      </c>
      <c r="L16" s="63" t="s">
        <v>265</v>
      </c>
      <c r="N16" t="s">
        <v>14</v>
      </c>
      <c r="O16">
        <f t="shared" ref="O16:P16" si="4">IF(K16="",0,VALUE(MID(K16,2,LEN(K16)-2)))</f>
        <v>35</v>
      </c>
      <c r="P16">
        <f t="shared" si="4"/>
        <v>325</v>
      </c>
      <c r="Q16" t="e">
        <f>IF(#REF!="",0,VALUE(MID(#REF!,2,LEN(#REF!)-2)))</f>
        <v>#REF!</v>
      </c>
      <c r="R16">
        <f>IF(K16="＋",0,IF(K16="(＋)",0,ABS(K16)))</f>
        <v>35</v>
      </c>
      <c r="S16">
        <f>IF(L16="＋",0,IF(L16="(＋)",0,ABS(L16)))</f>
        <v>325</v>
      </c>
    </row>
    <row r="17" spans="2:19" ht="14.25" customHeight="1" x14ac:dyDescent="0.2">
      <c r="B17" s="30">
        <f t="shared" si="2"/>
        <v>7</v>
      </c>
      <c r="C17" s="32" t="s">
        <v>23</v>
      </c>
      <c r="D17" s="32" t="s">
        <v>24</v>
      </c>
      <c r="E17" s="37"/>
      <c r="F17" s="37" t="s">
        <v>101</v>
      </c>
      <c r="G17" s="37"/>
      <c r="H17" s="37"/>
      <c r="I17" s="37"/>
      <c r="J17" s="37"/>
      <c r="K17" s="64">
        <v>170</v>
      </c>
      <c r="L17" s="65">
        <v>1400</v>
      </c>
      <c r="S17">
        <f>COUNTA(L11:L16)</f>
        <v>5</v>
      </c>
    </row>
    <row r="18" spans="2:19" ht="14.25" customHeight="1" x14ac:dyDescent="0.2">
      <c r="B18" s="30">
        <f t="shared" si="2"/>
        <v>8</v>
      </c>
      <c r="C18" s="32" t="s">
        <v>25</v>
      </c>
      <c r="D18" s="32" t="s">
        <v>26</v>
      </c>
      <c r="E18" s="37"/>
      <c r="F18" s="37" t="s">
        <v>128</v>
      </c>
      <c r="G18" s="37"/>
      <c r="H18" s="37"/>
      <c r="I18" s="37"/>
      <c r="J18" s="37"/>
      <c r="K18" s="64">
        <v>10</v>
      </c>
      <c r="L18" s="65">
        <v>150</v>
      </c>
    </row>
    <row r="19" spans="2:19" ht="14.25" customHeight="1" x14ac:dyDescent="0.2">
      <c r="B19" s="30">
        <f t="shared" si="2"/>
        <v>9</v>
      </c>
      <c r="C19" s="32" t="s">
        <v>68</v>
      </c>
      <c r="D19" s="32" t="s">
        <v>17</v>
      </c>
      <c r="E19" s="37"/>
      <c r="F19" s="37" t="s">
        <v>88</v>
      </c>
      <c r="G19" s="37"/>
      <c r="H19" s="37"/>
      <c r="I19" s="37"/>
      <c r="J19" s="37"/>
      <c r="K19" s="64"/>
      <c r="L19" s="65" t="s">
        <v>142</v>
      </c>
    </row>
    <row r="20" spans="2:19" ht="14.25" customHeight="1" x14ac:dyDescent="0.2">
      <c r="B20" s="30">
        <f t="shared" si="2"/>
        <v>10</v>
      </c>
      <c r="C20" s="34"/>
      <c r="D20" s="34"/>
      <c r="E20" s="37"/>
      <c r="F20" s="37" t="s">
        <v>89</v>
      </c>
      <c r="G20" s="37"/>
      <c r="H20" s="37"/>
      <c r="I20" s="37"/>
      <c r="J20" s="37"/>
      <c r="K20" s="64" t="s">
        <v>142</v>
      </c>
      <c r="L20" s="65">
        <v>100</v>
      </c>
    </row>
    <row r="21" spans="2:19" ht="14.25" customHeight="1" x14ac:dyDescent="0.2">
      <c r="B21" s="30">
        <f t="shared" si="2"/>
        <v>11</v>
      </c>
      <c r="C21" s="34"/>
      <c r="D21" s="34"/>
      <c r="E21" s="37"/>
      <c r="F21" s="37" t="s">
        <v>90</v>
      </c>
      <c r="G21" s="37"/>
      <c r="H21" s="37"/>
      <c r="I21" s="37"/>
      <c r="J21" s="37"/>
      <c r="K21" s="64" t="s">
        <v>142</v>
      </c>
      <c r="L21" s="65" t="s">
        <v>142</v>
      </c>
    </row>
    <row r="22" spans="2:19" ht="14.25" customHeight="1" x14ac:dyDescent="0.2">
      <c r="B22" s="30">
        <f t="shared" si="2"/>
        <v>12</v>
      </c>
      <c r="C22" s="34"/>
      <c r="D22" s="34"/>
      <c r="E22" s="37"/>
      <c r="F22" s="37" t="s">
        <v>266</v>
      </c>
      <c r="G22" s="37"/>
      <c r="H22" s="37"/>
      <c r="I22" s="37"/>
      <c r="J22" s="37"/>
      <c r="K22" s="64"/>
      <c r="L22" s="65" t="s">
        <v>142</v>
      </c>
    </row>
    <row r="23" spans="2:19" ht="14.25" customHeight="1" x14ac:dyDescent="0.2">
      <c r="B23" s="30">
        <f t="shared" si="2"/>
        <v>13</v>
      </c>
      <c r="C23" s="34"/>
      <c r="D23" s="34"/>
      <c r="E23" s="37"/>
      <c r="F23" s="37" t="s">
        <v>267</v>
      </c>
      <c r="G23" s="37"/>
      <c r="H23" s="37"/>
      <c r="I23" s="37"/>
      <c r="J23" s="37"/>
      <c r="K23" s="64">
        <v>5</v>
      </c>
      <c r="L23" s="65" t="s">
        <v>142</v>
      </c>
    </row>
    <row r="24" spans="2:19" ht="14.25" customHeight="1" x14ac:dyDescent="0.2">
      <c r="B24" s="30">
        <f t="shared" si="2"/>
        <v>14</v>
      </c>
      <c r="C24" s="34"/>
      <c r="D24" s="34"/>
      <c r="E24" s="37"/>
      <c r="F24" s="37" t="s">
        <v>19</v>
      </c>
      <c r="G24" s="37"/>
      <c r="H24" s="37"/>
      <c r="I24" s="37"/>
      <c r="J24" s="37"/>
      <c r="K24" s="64"/>
      <c r="L24" s="65">
        <v>50</v>
      </c>
    </row>
    <row r="25" spans="2:19" ht="14.25" customHeight="1" x14ac:dyDescent="0.2">
      <c r="B25" s="30">
        <f t="shared" si="2"/>
        <v>15</v>
      </c>
      <c r="C25" s="34"/>
      <c r="D25" s="34"/>
      <c r="E25" s="37"/>
      <c r="F25" s="37" t="s">
        <v>92</v>
      </c>
      <c r="G25" s="37"/>
      <c r="H25" s="37"/>
      <c r="I25" s="37"/>
      <c r="J25" s="37"/>
      <c r="K25" s="64"/>
      <c r="L25" s="65" t="s">
        <v>142</v>
      </c>
    </row>
    <row r="26" spans="2:19" ht="14.25" customHeight="1" x14ac:dyDescent="0.2">
      <c r="B26" s="30">
        <f t="shared" si="2"/>
        <v>16</v>
      </c>
      <c r="C26" s="34"/>
      <c r="D26" s="34"/>
      <c r="E26" s="37"/>
      <c r="F26" s="37" t="s">
        <v>99</v>
      </c>
      <c r="G26" s="37"/>
      <c r="H26" s="37"/>
      <c r="I26" s="37"/>
      <c r="J26" s="37"/>
      <c r="K26" s="64">
        <v>10</v>
      </c>
      <c r="L26" s="65">
        <v>275</v>
      </c>
    </row>
    <row r="27" spans="2:19" ht="14.25" customHeight="1" x14ac:dyDescent="0.2">
      <c r="B27" s="30">
        <f t="shared" si="2"/>
        <v>17</v>
      </c>
      <c r="C27" s="34"/>
      <c r="D27" s="34"/>
      <c r="E27" s="37"/>
      <c r="F27" s="37" t="s">
        <v>259</v>
      </c>
      <c r="G27" s="37"/>
      <c r="H27" s="37"/>
      <c r="I27" s="37"/>
      <c r="J27" s="37"/>
      <c r="K27" s="64"/>
      <c r="L27" s="65">
        <v>1</v>
      </c>
    </row>
    <row r="28" spans="2:19" ht="14.25" customHeight="1" x14ac:dyDescent="0.2">
      <c r="B28" s="30">
        <f t="shared" si="2"/>
        <v>18</v>
      </c>
      <c r="C28" s="34"/>
      <c r="D28" s="34"/>
      <c r="E28" s="37"/>
      <c r="F28" s="37" t="s">
        <v>69</v>
      </c>
      <c r="G28" s="37"/>
      <c r="H28" s="37"/>
      <c r="I28" s="37"/>
      <c r="J28" s="37"/>
      <c r="K28" s="64">
        <v>8800</v>
      </c>
      <c r="L28" s="65">
        <v>15500</v>
      </c>
    </row>
    <row r="29" spans="2:19" ht="14.25" customHeight="1" x14ac:dyDescent="0.2">
      <c r="B29" s="30">
        <f t="shared" si="2"/>
        <v>19</v>
      </c>
      <c r="C29" s="34"/>
      <c r="D29" s="34"/>
      <c r="E29" s="37"/>
      <c r="F29" s="37" t="s">
        <v>93</v>
      </c>
      <c r="G29" s="37"/>
      <c r="H29" s="37"/>
      <c r="I29" s="37"/>
      <c r="J29" s="37"/>
      <c r="K29" s="64" t="s">
        <v>142</v>
      </c>
      <c r="L29" s="65"/>
    </row>
    <row r="30" spans="2:19" ht="14.25" customHeight="1" x14ac:dyDescent="0.2">
      <c r="B30" s="30">
        <f t="shared" si="2"/>
        <v>20</v>
      </c>
      <c r="C30" s="34"/>
      <c r="D30" s="34"/>
      <c r="E30" s="37"/>
      <c r="F30" s="37" t="s">
        <v>260</v>
      </c>
      <c r="G30" s="37"/>
      <c r="H30" s="37"/>
      <c r="I30" s="37"/>
      <c r="J30" s="37"/>
      <c r="K30" s="64" t="s">
        <v>142</v>
      </c>
      <c r="L30" s="65" t="s">
        <v>142</v>
      </c>
    </row>
    <row r="31" spans="2:19" ht="14.25" customHeight="1" x14ac:dyDescent="0.2">
      <c r="B31" s="30">
        <f t="shared" si="2"/>
        <v>21</v>
      </c>
      <c r="C31" s="34"/>
      <c r="D31" s="34"/>
      <c r="E31" s="37"/>
      <c r="F31" s="37" t="s">
        <v>104</v>
      </c>
      <c r="G31" s="37"/>
      <c r="H31" s="37"/>
      <c r="I31" s="37"/>
      <c r="J31" s="37"/>
      <c r="K31" s="64"/>
      <c r="L31" s="65" t="s">
        <v>142</v>
      </c>
    </row>
    <row r="32" spans="2:19" ht="14.25" customHeight="1" x14ac:dyDescent="0.2">
      <c r="B32" s="30">
        <f t="shared" si="2"/>
        <v>22</v>
      </c>
      <c r="C32" s="34"/>
      <c r="D32" s="34"/>
      <c r="E32" s="37"/>
      <c r="F32" s="37" t="s">
        <v>129</v>
      </c>
      <c r="G32" s="37"/>
      <c r="H32" s="37"/>
      <c r="I32" s="37"/>
      <c r="J32" s="37"/>
      <c r="K32" s="64" t="s">
        <v>142</v>
      </c>
      <c r="L32" s="65"/>
    </row>
    <row r="33" spans="2:12" ht="14.25" customHeight="1" x14ac:dyDescent="0.2">
      <c r="B33" s="30">
        <f t="shared" si="2"/>
        <v>23</v>
      </c>
      <c r="C33" s="34"/>
      <c r="D33" s="34"/>
      <c r="E33" s="37"/>
      <c r="F33" s="37" t="s">
        <v>20</v>
      </c>
      <c r="G33" s="37"/>
      <c r="H33" s="37"/>
      <c r="I33" s="37"/>
      <c r="J33" s="37"/>
      <c r="K33" s="64">
        <v>600</v>
      </c>
      <c r="L33" s="65">
        <v>10750</v>
      </c>
    </row>
    <row r="34" spans="2:12" ht="14.25" customHeight="1" x14ac:dyDescent="0.2">
      <c r="B34" s="30">
        <f t="shared" si="2"/>
        <v>24</v>
      </c>
      <c r="C34" s="34"/>
      <c r="D34" s="34"/>
      <c r="E34" s="37"/>
      <c r="F34" s="37" t="s">
        <v>21</v>
      </c>
      <c r="G34" s="37"/>
      <c r="H34" s="37"/>
      <c r="I34" s="37"/>
      <c r="J34" s="37"/>
      <c r="K34" s="64">
        <v>775</v>
      </c>
      <c r="L34" s="65">
        <v>3000</v>
      </c>
    </row>
    <row r="35" spans="2:12" ht="14.25" customHeight="1" x14ac:dyDescent="0.2">
      <c r="B35" s="30">
        <f t="shared" si="2"/>
        <v>25</v>
      </c>
      <c r="C35" s="32" t="s">
        <v>73</v>
      </c>
      <c r="D35" s="32" t="s">
        <v>70</v>
      </c>
      <c r="E35" s="37"/>
      <c r="F35" s="37" t="s">
        <v>126</v>
      </c>
      <c r="G35" s="37"/>
      <c r="H35" s="37"/>
      <c r="I35" s="37"/>
      <c r="J35" s="37"/>
      <c r="K35" s="64">
        <v>10</v>
      </c>
      <c r="L35" s="65" t="s">
        <v>142</v>
      </c>
    </row>
    <row r="36" spans="2:12" ht="14.25" customHeight="1" x14ac:dyDescent="0.2">
      <c r="B36" s="30">
        <f t="shared" si="2"/>
        <v>26</v>
      </c>
      <c r="C36" s="32" t="s">
        <v>71</v>
      </c>
      <c r="D36" s="32" t="s">
        <v>27</v>
      </c>
      <c r="E36" s="37"/>
      <c r="F36" s="37" t="s">
        <v>184</v>
      </c>
      <c r="G36" s="37"/>
      <c r="H36" s="37"/>
      <c r="I36" s="37"/>
      <c r="J36" s="37"/>
      <c r="K36" s="64"/>
      <c r="L36" s="65" t="s">
        <v>142</v>
      </c>
    </row>
    <row r="37" spans="2:12" ht="14.25" customHeight="1" x14ac:dyDescent="0.2">
      <c r="B37" s="30">
        <f t="shared" si="2"/>
        <v>27</v>
      </c>
      <c r="C37" s="34"/>
      <c r="D37" s="34"/>
      <c r="E37" s="37"/>
      <c r="F37" s="37" t="s">
        <v>160</v>
      </c>
      <c r="G37" s="37"/>
      <c r="H37" s="37"/>
      <c r="I37" s="37"/>
      <c r="J37" s="37"/>
      <c r="K37" s="64"/>
      <c r="L37" s="65">
        <v>25</v>
      </c>
    </row>
    <row r="38" spans="2:12" ht="14.25" customHeight="1" x14ac:dyDescent="0.2">
      <c r="B38" s="30">
        <f t="shared" si="2"/>
        <v>28</v>
      </c>
      <c r="C38" s="34"/>
      <c r="D38" s="34"/>
      <c r="E38" s="37"/>
      <c r="F38" s="37" t="s">
        <v>100</v>
      </c>
      <c r="G38" s="37"/>
      <c r="H38" s="37"/>
      <c r="I38" s="37"/>
      <c r="J38" s="37"/>
      <c r="K38" s="64">
        <v>20</v>
      </c>
      <c r="L38" s="65">
        <v>50</v>
      </c>
    </row>
    <row r="39" spans="2:12" ht="14.25" customHeight="1" x14ac:dyDescent="0.2">
      <c r="B39" s="30">
        <f t="shared" si="2"/>
        <v>29</v>
      </c>
      <c r="C39" s="34"/>
      <c r="D39" s="34"/>
      <c r="E39" s="37"/>
      <c r="F39" s="37" t="s">
        <v>124</v>
      </c>
      <c r="G39" s="37"/>
      <c r="H39" s="37"/>
      <c r="I39" s="37"/>
      <c r="J39" s="37"/>
      <c r="K39" s="64"/>
      <c r="L39" s="65">
        <v>200</v>
      </c>
    </row>
    <row r="40" spans="2:12" ht="14.25" customHeight="1" x14ac:dyDescent="0.2">
      <c r="B40" s="30">
        <f t="shared" si="2"/>
        <v>30</v>
      </c>
      <c r="C40" s="34"/>
      <c r="D40" s="34"/>
      <c r="E40" s="37"/>
      <c r="F40" s="37" t="s">
        <v>132</v>
      </c>
      <c r="G40" s="37"/>
      <c r="H40" s="37"/>
      <c r="I40" s="37"/>
      <c r="J40" s="37"/>
      <c r="K40" s="64"/>
      <c r="L40" s="65" t="s">
        <v>142</v>
      </c>
    </row>
    <row r="41" spans="2:12" ht="14.25" customHeight="1" x14ac:dyDescent="0.2">
      <c r="B41" s="30">
        <f t="shared" si="2"/>
        <v>31</v>
      </c>
      <c r="C41" s="34"/>
      <c r="D41" s="34"/>
      <c r="E41" s="37"/>
      <c r="F41" s="37" t="s">
        <v>28</v>
      </c>
      <c r="G41" s="37"/>
      <c r="H41" s="37"/>
      <c r="I41" s="37"/>
      <c r="J41" s="37"/>
      <c r="K41" s="64">
        <v>5</v>
      </c>
      <c r="L41" s="65" t="s">
        <v>142</v>
      </c>
    </row>
    <row r="42" spans="2:12" ht="14.25" customHeight="1" x14ac:dyDescent="0.2">
      <c r="B42" s="30">
        <f t="shared" si="2"/>
        <v>32</v>
      </c>
      <c r="C42" s="34"/>
      <c r="D42" s="34"/>
      <c r="E42" s="37"/>
      <c r="F42" s="37" t="s">
        <v>31</v>
      </c>
      <c r="G42" s="37"/>
      <c r="H42" s="37"/>
      <c r="I42" s="37"/>
      <c r="J42" s="37"/>
      <c r="K42" s="64"/>
      <c r="L42" s="65" t="s">
        <v>142</v>
      </c>
    </row>
    <row r="43" spans="2:12" ht="14.25" customHeight="1" x14ac:dyDescent="0.2">
      <c r="B43" s="30">
        <f t="shared" si="2"/>
        <v>33</v>
      </c>
      <c r="C43" s="34"/>
      <c r="D43" s="34"/>
      <c r="E43" s="37"/>
      <c r="F43" s="37" t="s">
        <v>188</v>
      </c>
      <c r="G43" s="37"/>
      <c r="H43" s="37"/>
      <c r="I43" s="37"/>
      <c r="J43" s="37"/>
      <c r="K43" s="64" t="s">
        <v>142</v>
      </c>
      <c r="L43" s="65">
        <v>64</v>
      </c>
    </row>
    <row r="44" spans="2:12" ht="14.25" customHeight="1" x14ac:dyDescent="0.2">
      <c r="B44" s="30">
        <f t="shared" si="2"/>
        <v>34</v>
      </c>
      <c r="C44" s="34"/>
      <c r="D44" s="34"/>
      <c r="E44" s="37"/>
      <c r="F44" s="37" t="s">
        <v>268</v>
      </c>
      <c r="G44" s="37"/>
      <c r="H44" s="37"/>
      <c r="I44" s="37"/>
      <c r="J44" s="37"/>
      <c r="K44" s="64" t="s">
        <v>142</v>
      </c>
      <c r="L44" s="65"/>
    </row>
    <row r="45" spans="2:12" ht="14.25" customHeight="1" x14ac:dyDescent="0.2">
      <c r="B45" s="30">
        <f t="shared" si="2"/>
        <v>35</v>
      </c>
      <c r="C45" s="34"/>
      <c r="D45" s="34"/>
      <c r="E45" s="37"/>
      <c r="F45" s="37" t="s">
        <v>76</v>
      </c>
      <c r="G45" s="37"/>
      <c r="H45" s="37"/>
      <c r="I45" s="37"/>
      <c r="J45" s="37"/>
      <c r="K45" s="64"/>
      <c r="L45" s="65">
        <v>200</v>
      </c>
    </row>
    <row r="46" spans="2:12" ht="14.25" customHeight="1" x14ac:dyDescent="0.2">
      <c r="B46" s="30">
        <f t="shared" si="2"/>
        <v>36</v>
      </c>
      <c r="C46" s="34"/>
      <c r="D46" s="34"/>
      <c r="E46" s="37"/>
      <c r="F46" s="37" t="s">
        <v>125</v>
      </c>
      <c r="G46" s="37"/>
      <c r="H46" s="37"/>
      <c r="I46" s="37"/>
      <c r="J46" s="37"/>
      <c r="K46" s="64">
        <v>70</v>
      </c>
      <c r="L46" s="65">
        <v>150</v>
      </c>
    </row>
    <row r="47" spans="2:12" ht="14.25" customHeight="1" x14ac:dyDescent="0.2">
      <c r="B47" s="30">
        <f t="shared" si="2"/>
        <v>37</v>
      </c>
      <c r="C47" s="34"/>
      <c r="D47" s="34"/>
      <c r="E47" s="37"/>
      <c r="F47" s="37" t="s">
        <v>33</v>
      </c>
      <c r="G47" s="37"/>
      <c r="H47" s="37"/>
      <c r="I47" s="37"/>
      <c r="J47" s="37"/>
      <c r="K47" s="64">
        <v>825</v>
      </c>
      <c r="L47" s="65">
        <v>225</v>
      </c>
    </row>
    <row r="48" spans="2:12" ht="14.25" customHeight="1" x14ac:dyDescent="0.2">
      <c r="B48" s="30">
        <f t="shared" si="2"/>
        <v>38</v>
      </c>
      <c r="C48" s="32" t="s">
        <v>34</v>
      </c>
      <c r="D48" s="32" t="s">
        <v>35</v>
      </c>
      <c r="E48" s="37"/>
      <c r="F48" s="37" t="s">
        <v>162</v>
      </c>
      <c r="G48" s="37"/>
      <c r="H48" s="37"/>
      <c r="I48" s="37"/>
      <c r="J48" s="37"/>
      <c r="K48" s="64"/>
      <c r="L48" s="65" t="s">
        <v>142</v>
      </c>
    </row>
    <row r="49" spans="2:19" ht="14.25" customHeight="1" x14ac:dyDescent="0.2">
      <c r="B49" s="30">
        <f t="shared" si="2"/>
        <v>39</v>
      </c>
      <c r="C49" s="34"/>
      <c r="D49" s="34"/>
      <c r="E49" s="37"/>
      <c r="F49" s="37" t="s">
        <v>228</v>
      </c>
      <c r="G49" s="37"/>
      <c r="H49" s="37"/>
      <c r="I49" s="37"/>
      <c r="J49" s="37"/>
      <c r="K49" s="64"/>
      <c r="L49" s="65" t="s">
        <v>142</v>
      </c>
    </row>
    <row r="50" spans="2:19" ht="14.25" customHeight="1" x14ac:dyDescent="0.2">
      <c r="B50" s="30">
        <f t="shared" si="2"/>
        <v>40</v>
      </c>
      <c r="C50" s="34"/>
      <c r="D50" s="34"/>
      <c r="E50" s="37"/>
      <c r="F50" s="37" t="s">
        <v>163</v>
      </c>
      <c r="G50" s="37"/>
      <c r="H50" s="37"/>
      <c r="I50" s="37"/>
      <c r="J50" s="37"/>
      <c r="K50" s="64" t="s">
        <v>142</v>
      </c>
      <c r="L50" s="65"/>
    </row>
    <row r="51" spans="2:19" ht="14.25" customHeight="1" x14ac:dyDescent="0.2">
      <c r="B51" s="30">
        <f t="shared" si="2"/>
        <v>41</v>
      </c>
      <c r="C51" s="34"/>
      <c r="D51" s="34"/>
      <c r="E51" s="37"/>
      <c r="F51" s="37" t="s">
        <v>164</v>
      </c>
      <c r="G51" s="37"/>
      <c r="H51" s="37"/>
      <c r="I51" s="37"/>
      <c r="J51" s="37"/>
      <c r="K51" s="64"/>
      <c r="L51" s="65" t="s">
        <v>142</v>
      </c>
    </row>
    <row r="52" spans="2:19" ht="14.25" customHeight="1" x14ac:dyDescent="0.2">
      <c r="B52" s="30">
        <f t="shared" si="2"/>
        <v>42</v>
      </c>
      <c r="C52" s="34"/>
      <c r="D52" s="34"/>
      <c r="E52" s="37"/>
      <c r="F52" s="37" t="s">
        <v>36</v>
      </c>
      <c r="G52" s="37"/>
      <c r="H52" s="37"/>
      <c r="I52" s="37"/>
      <c r="J52" s="37"/>
      <c r="K52" s="64" t="s">
        <v>142</v>
      </c>
      <c r="L52" s="65">
        <v>3</v>
      </c>
    </row>
    <row r="53" spans="2:19" ht="14.25" customHeight="1" x14ac:dyDescent="0.2">
      <c r="B53" s="30">
        <f t="shared" si="2"/>
        <v>43</v>
      </c>
      <c r="C53" s="32" t="s">
        <v>37</v>
      </c>
      <c r="D53" s="32" t="s">
        <v>38</v>
      </c>
      <c r="E53" s="37"/>
      <c r="F53" s="37" t="s">
        <v>165</v>
      </c>
      <c r="G53" s="37"/>
      <c r="H53" s="37"/>
      <c r="I53" s="37"/>
      <c r="J53" s="37"/>
      <c r="K53" s="64"/>
      <c r="L53" s="65">
        <v>6</v>
      </c>
    </row>
    <row r="54" spans="2:19" ht="14.25" customHeight="1" x14ac:dyDescent="0.2">
      <c r="B54" s="30">
        <f t="shared" si="2"/>
        <v>44</v>
      </c>
      <c r="C54" s="34"/>
      <c r="D54" s="35"/>
      <c r="E54" s="37"/>
      <c r="F54" s="37" t="s">
        <v>39</v>
      </c>
      <c r="G54" s="37"/>
      <c r="H54" s="37"/>
      <c r="I54" s="37"/>
      <c r="J54" s="37"/>
      <c r="K54" s="64" t="s">
        <v>142</v>
      </c>
      <c r="L54" s="65" t="s">
        <v>142</v>
      </c>
    </row>
    <row r="55" spans="2:19" ht="14.25" customHeight="1" x14ac:dyDescent="0.2">
      <c r="B55" s="30">
        <f t="shared" si="2"/>
        <v>45</v>
      </c>
      <c r="C55" s="35"/>
      <c r="D55" s="39" t="s">
        <v>40</v>
      </c>
      <c r="E55" s="37"/>
      <c r="F55" s="37" t="s">
        <v>41</v>
      </c>
      <c r="G55" s="37"/>
      <c r="H55" s="37"/>
      <c r="I55" s="37"/>
      <c r="J55" s="37"/>
      <c r="K55" s="64">
        <v>5</v>
      </c>
      <c r="L55" s="65">
        <v>75</v>
      </c>
    </row>
    <row r="56" spans="2:19" ht="14.25" customHeight="1" x14ac:dyDescent="0.2">
      <c r="B56" s="30">
        <f t="shared" si="2"/>
        <v>46</v>
      </c>
      <c r="C56" s="32" t="s">
        <v>0</v>
      </c>
      <c r="D56" s="39" t="s">
        <v>42</v>
      </c>
      <c r="E56" s="37"/>
      <c r="F56" s="37" t="s">
        <v>137</v>
      </c>
      <c r="G56" s="37"/>
      <c r="H56" s="37"/>
      <c r="I56" s="37"/>
      <c r="J56" s="37"/>
      <c r="K56" s="64"/>
      <c r="L56" s="65" t="s">
        <v>142</v>
      </c>
      <c r="R56">
        <f>COUNTA(K48:K56)</f>
        <v>4</v>
      </c>
      <c r="S56">
        <f>COUNTA(L48:L56)</f>
        <v>8</v>
      </c>
    </row>
    <row r="57" spans="2:19" ht="14.25" customHeight="1" x14ac:dyDescent="0.2">
      <c r="B57" s="30">
        <f t="shared" si="2"/>
        <v>47</v>
      </c>
      <c r="C57" s="130" t="s">
        <v>43</v>
      </c>
      <c r="D57" s="131"/>
      <c r="E57" s="37"/>
      <c r="F57" s="37" t="s">
        <v>44</v>
      </c>
      <c r="G57" s="37"/>
      <c r="H57" s="37"/>
      <c r="I57" s="37"/>
      <c r="J57" s="37"/>
      <c r="K57" s="64">
        <v>225</v>
      </c>
      <c r="L57" s="65">
        <v>450</v>
      </c>
    </row>
    <row r="58" spans="2:19" ht="14.25" customHeight="1" x14ac:dyDescent="0.2">
      <c r="B58" s="30">
        <f t="shared" si="2"/>
        <v>48</v>
      </c>
      <c r="C58" s="33"/>
      <c r="D58" s="36"/>
      <c r="E58" s="37"/>
      <c r="F58" s="37" t="s">
        <v>45</v>
      </c>
      <c r="G58" s="37"/>
      <c r="H58" s="37"/>
      <c r="I58" s="37"/>
      <c r="J58" s="37"/>
      <c r="K58" s="64">
        <v>150</v>
      </c>
      <c r="L58" s="65">
        <v>650</v>
      </c>
    </row>
    <row r="59" spans="2:19" ht="14.25" customHeight="1" thickBot="1" x14ac:dyDescent="0.25">
      <c r="B59" s="30">
        <f t="shared" si="2"/>
        <v>49</v>
      </c>
      <c r="C59" s="33"/>
      <c r="D59" s="36"/>
      <c r="E59" s="37"/>
      <c r="F59" s="37" t="s">
        <v>81</v>
      </c>
      <c r="G59" s="37"/>
      <c r="H59" s="37"/>
      <c r="I59" s="37"/>
      <c r="J59" s="37"/>
      <c r="K59" s="64">
        <v>50</v>
      </c>
      <c r="L59" s="69">
        <v>300</v>
      </c>
    </row>
    <row r="60" spans="2:19" ht="13.95" customHeight="1" x14ac:dyDescent="0.2">
      <c r="B60" s="66"/>
      <c r="C60" s="67"/>
      <c r="D60" s="67"/>
      <c r="E60" s="68"/>
      <c r="F60" s="68"/>
      <c r="G60" s="68"/>
      <c r="H60" s="68"/>
      <c r="I60" s="68"/>
      <c r="J60" s="68"/>
      <c r="K60" s="68"/>
      <c r="L60" s="68"/>
    </row>
    <row r="61" spans="2:19" ht="18" customHeight="1" x14ac:dyDescent="0.2">
      <c r="R61">
        <f>COUNTA(K11:K59)</f>
        <v>30</v>
      </c>
      <c r="S61">
        <f>COUNTA(L11:L59)</f>
        <v>44</v>
      </c>
    </row>
    <row r="62" spans="2:19" ht="18" customHeight="1" x14ac:dyDescent="0.2">
      <c r="B62" s="18"/>
      <c r="R62">
        <f>SUM(R11:R16,K17:K59)</f>
        <v>12145</v>
      </c>
      <c r="S62">
        <f>SUM(S11:S16,L17:L59)</f>
        <v>37224</v>
      </c>
    </row>
    <row r="63" spans="2:19" ht="9" customHeight="1" thickBot="1" x14ac:dyDescent="0.25"/>
    <row r="64" spans="2:19" ht="18" customHeight="1" x14ac:dyDescent="0.2">
      <c r="B64" s="1"/>
      <c r="C64" s="2"/>
      <c r="D64" s="126" t="s">
        <v>1</v>
      </c>
      <c r="E64" s="126"/>
      <c r="F64" s="126"/>
      <c r="G64" s="126"/>
      <c r="H64" s="2"/>
      <c r="I64" s="2"/>
      <c r="J64" s="3"/>
      <c r="K64" s="71" t="s">
        <v>62</v>
      </c>
      <c r="L64" s="88" t="s">
        <v>63</v>
      </c>
    </row>
    <row r="65" spans="2:19" ht="18" customHeight="1" thickBot="1" x14ac:dyDescent="0.25">
      <c r="B65" s="6"/>
      <c r="C65" s="7"/>
      <c r="D65" s="125" t="s">
        <v>2</v>
      </c>
      <c r="E65" s="125"/>
      <c r="F65" s="125"/>
      <c r="G65" s="125"/>
      <c r="H65" s="7"/>
      <c r="I65" s="7"/>
      <c r="J65" s="8"/>
      <c r="K65" s="75" t="str">
        <f>K5</f>
        <v>2021.9.27</v>
      </c>
      <c r="L65" s="92" t="str">
        <f>K65</f>
        <v>2021.9.27</v>
      </c>
    </row>
    <row r="66" spans="2:19" ht="19.95" customHeight="1" thickTop="1" x14ac:dyDescent="0.2">
      <c r="B66" s="132" t="s">
        <v>86</v>
      </c>
      <c r="C66" s="133"/>
      <c r="D66" s="133"/>
      <c r="E66" s="133"/>
      <c r="F66" s="133"/>
      <c r="G66" s="133"/>
      <c r="H66" s="133"/>
      <c r="I66" s="133"/>
      <c r="J66" s="29"/>
      <c r="K66" s="76">
        <f>SUM(K67:K75)</f>
        <v>12145</v>
      </c>
      <c r="L66" s="93">
        <f>SUM(L67:L75)</f>
        <v>37224</v>
      </c>
    </row>
    <row r="67" spans="2:19" ht="13.95" customHeight="1" x14ac:dyDescent="0.2">
      <c r="B67" s="134" t="s">
        <v>47</v>
      </c>
      <c r="C67" s="135"/>
      <c r="D67" s="136"/>
      <c r="E67" s="41"/>
      <c r="F67" s="15"/>
      <c r="G67" s="127" t="s">
        <v>13</v>
      </c>
      <c r="H67" s="127"/>
      <c r="I67" s="15"/>
      <c r="J67" s="16"/>
      <c r="K67" s="38">
        <f>SUM(R$11:R$16)</f>
        <v>415</v>
      </c>
      <c r="L67" s="94">
        <f>SUM(S$11:S$16)</f>
        <v>3600</v>
      </c>
    </row>
    <row r="68" spans="2:19" ht="13.95" customHeight="1" x14ac:dyDescent="0.2">
      <c r="B68" s="17"/>
      <c r="C68" s="18"/>
      <c r="D68" s="19"/>
      <c r="E68" s="20"/>
      <c r="F68" s="37"/>
      <c r="G68" s="127" t="s">
        <v>72</v>
      </c>
      <c r="H68" s="127"/>
      <c r="I68" s="110"/>
      <c r="J68" s="42"/>
      <c r="K68" s="38">
        <f>SUM(K$17)</f>
        <v>170</v>
      </c>
      <c r="L68" s="94">
        <f>SUM(L$17)</f>
        <v>1400</v>
      </c>
    </row>
    <row r="69" spans="2:19" ht="13.95" customHeight="1" x14ac:dyDescent="0.2">
      <c r="B69" s="17"/>
      <c r="C69" s="18"/>
      <c r="D69" s="19"/>
      <c r="E69" s="20"/>
      <c r="F69" s="37"/>
      <c r="G69" s="127" t="s">
        <v>26</v>
      </c>
      <c r="H69" s="127"/>
      <c r="I69" s="15"/>
      <c r="J69" s="16"/>
      <c r="K69" s="38">
        <f>SUM(K$18:K$18)</f>
        <v>10</v>
      </c>
      <c r="L69" s="94">
        <f>SUM(L$18:L$18)</f>
        <v>150</v>
      </c>
    </row>
    <row r="70" spans="2:19" ht="13.95" customHeight="1" x14ac:dyDescent="0.2">
      <c r="B70" s="17"/>
      <c r="C70" s="18"/>
      <c r="D70" s="19"/>
      <c r="E70" s="20"/>
      <c r="F70" s="37"/>
      <c r="G70" s="127" t="s">
        <v>16</v>
      </c>
      <c r="H70" s="127"/>
      <c r="I70" s="15"/>
      <c r="J70" s="16"/>
      <c r="K70" s="38">
        <v>0</v>
      </c>
      <c r="L70" s="94">
        <v>0</v>
      </c>
    </row>
    <row r="71" spans="2:19" ht="13.95" customHeight="1" x14ac:dyDescent="0.2">
      <c r="B71" s="17"/>
      <c r="C71" s="18"/>
      <c r="D71" s="19"/>
      <c r="E71" s="20"/>
      <c r="F71" s="37"/>
      <c r="G71" s="127" t="s">
        <v>17</v>
      </c>
      <c r="H71" s="127"/>
      <c r="I71" s="15"/>
      <c r="J71" s="16"/>
      <c r="K71" s="38">
        <f>SUM(K$19:K$34)</f>
        <v>10190</v>
      </c>
      <c r="L71" s="94">
        <f>SUM(L$19:L$34)</f>
        <v>29676</v>
      </c>
    </row>
    <row r="72" spans="2:19" ht="13.95" customHeight="1" x14ac:dyDescent="0.2">
      <c r="B72" s="17"/>
      <c r="C72" s="18"/>
      <c r="D72" s="19"/>
      <c r="E72" s="20"/>
      <c r="F72" s="37"/>
      <c r="G72" s="127" t="s">
        <v>70</v>
      </c>
      <c r="H72" s="127"/>
      <c r="I72" s="15"/>
      <c r="J72" s="16"/>
      <c r="K72" s="38">
        <f>SUM(K$35:K$35)</f>
        <v>10</v>
      </c>
      <c r="L72" s="94">
        <f>SUM(L$35:L$35)</f>
        <v>0</v>
      </c>
    </row>
    <row r="73" spans="2:19" ht="13.95" customHeight="1" x14ac:dyDescent="0.2">
      <c r="B73" s="17"/>
      <c r="C73" s="18"/>
      <c r="D73" s="19"/>
      <c r="E73" s="20"/>
      <c r="F73" s="37"/>
      <c r="G73" s="127" t="s">
        <v>27</v>
      </c>
      <c r="H73" s="127"/>
      <c r="I73" s="15"/>
      <c r="J73" s="16"/>
      <c r="K73" s="38">
        <f>SUM(K$36:K$47)</f>
        <v>920</v>
      </c>
      <c r="L73" s="94">
        <f>SUM(L$36:L$47)</f>
        <v>914</v>
      </c>
    </row>
    <row r="74" spans="2:19" ht="13.95" customHeight="1" x14ac:dyDescent="0.2">
      <c r="B74" s="17"/>
      <c r="C74" s="18"/>
      <c r="D74" s="19"/>
      <c r="E74" s="20"/>
      <c r="F74" s="37"/>
      <c r="G74" s="127" t="s">
        <v>80</v>
      </c>
      <c r="H74" s="127"/>
      <c r="I74" s="15"/>
      <c r="J74" s="16"/>
      <c r="K74" s="38">
        <f>SUM(K$57:K$58)</f>
        <v>375</v>
      </c>
      <c r="L74" s="94">
        <f>SUM(L$57:L$58)</f>
        <v>1100</v>
      </c>
      <c r="R74">
        <f>COUNTA(K$11:K$59)</f>
        <v>30</v>
      </c>
      <c r="S74">
        <f>COUNTA(L$11:L$59)</f>
        <v>44</v>
      </c>
    </row>
    <row r="75" spans="2:19" ht="13.95" customHeight="1" thickBot="1" x14ac:dyDescent="0.25">
      <c r="B75" s="21"/>
      <c r="C75" s="22"/>
      <c r="D75" s="23"/>
      <c r="E75" s="43"/>
      <c r="F75" s="10"/>
      <c r="G75" s="125" t="s">
        <v>46</v>
      </c>
      <c r="H75" s="125"/>
      <c r="I75" s="44"/>
      <c r="J75" s="45"/>
      <c r="K75" s="40">
        <f>SUM(K$48:K$56,K$59)</f>
        <v>55</v>
      </c>
      <c r="L75" s="95">
        <f>SUM(L$48:L$56,L$59)</f>
        <v>384</v>
      </c>
      <c r="R75">
        <f>SUM(R$11:R$16,K$17:K$59)</f>
        <v>12145</v>
      </c>
      <c r="S75">
        <f>SUM(S$11:S$16,L$17:L$59)</f>
        <v>37224</v>
      </c>
    </row>
    <row r="76" spans="2:19" ht="18" customHeight="1" thickTop="1" x14ac:dyDescent="0.2">
      <c r="B76" s="137" t="s">
        <v>48</v>
      </c>
      <c r="C76" s="138"/>
      <c r="D76" s="139"/>
      <c r="E76" s="51"/>
      <c r="F76" s="111"/>
      <c r="G76" s="140" t="s">
        <v>49</v>
      </c>
      <c r="H76" s="140"/>
      <c r="I76" s="111"/>
      <c r="J76" s="112"/>
      <c r="K76" s="77" t="s">
        <v>50</v>
      </c>
      <c r="L76" s="82"/>
    </row>
    <row r="77" spans="2:19" ht="18" customHeight="1" x14ac:dyDescent="0.2">
      <c r="B77" s="48"/>
      <c r="C77" s="49"/>
      <c r="D77" s="49"/>
      <c r="E77" s="46"/>
      <c r="F77" s="47"/>
      <c r="G77" s="31"/>
      <c r="H77" s="31"/>
      <c r="I77" s="47"/>
      <c r="J77" s="50"/>
      <c r="K77" s="78" t="s">
        <v>51</v>
      </c>
      <c r="L77" s="83"/>
    </row>
    <row r="78" spans="2:19" ht="18" customHeight="1" x14ac:dyDescent="0.2">
      <c r="B78" s="17"/>
      <c r="C78" s="18"/>
      <c r="D78" s="18"/>
      <c r="E78" s="52"/>
      <c r="F78" s="7"/>
      <c r="G78" s="141" t="s">
        <v>52</v>
      </c>
      <c r="H78" s="141"/>
      <c r="I78" s="108"/>
      <c r="J78" s="109"/>
      <c r="K78" s="79" t="s">
        <v>53</v>
      </c>
      <c r="L78" s="84"/>
    </row>
    <row r="79" spans="2:19" ht="18" customHeight="1" x14ac:dyDescent="0.2">
      <c r="B79" s="17"/>
      <c r="C79" s="18"/>
      <c r="D79" s="18"/>
      <c r="E79" s="53"/>
      <c r="F79" s="18"/>
      <c r="G79" s="54"/>
      <c r="H79" s="54"/>
      <c r="I79" s="49"/>
      <c r="J79" s="55"/>
      <c r="K79" s="80" t="s">
        <v>78</v>
      </c>
      <c r="L79" s="85"/>
    </row>
    <row r="80" spans="2:19" ht="18" customHeight="1" x14ac:dyDescent="0.2">
      <c r="B80" s="17"/>
      <c r="C80" s="18"/>
      <c r="D80" s="18"/>
      <c r="E80" s="53"/>
      <c r="F80" s="18"/>
      <c r="G80" s="54"/>
      <c r="H80" s="54"/>
      <c r="I80" s="49"/>
      <c r="J80" s="55"/>
      <c r="K80" s="80" t="s">
        <v>79</v>
      </c>
      <c r="L80" s="85"/>
    </row>
    <row r="81" spans="2:12" ht="18" customHeight="1" x14ac:dyDescent="0.2">
      <c r="B81" s="17"/>
      <c r="C81" s="18"/>
      <c r="D81" s="18"/>
      <c r="E81" s="52"/>
      <c r="F81" s="7"/>
      <c r="G81" s="141" t="s">
        <v>54</v>
      </c>
      <c r="H81" s="141"/>
      <c r="I81" s="108"/>
      <c r="J81" s="109"/>
      <c r="K81" s="79" t="s">
        <v>82</v>
      </c>
      <c r="L81" s="84"/>
    </row>
    <row r="82" spans="2:12" ht="18" customHeight="1" x14ac:dyDescent="0.2">
      <c r="B82" s="17"/>
      <c r="C82" s="18"/>
      <c r="D82" s="18"/>
      <c r="E82" s="53"/>
      <c r="F82" s="18"/>
      <c r="G82" s="54"/>
      <c r="H82" s="54"/>
      <c r="I82" s="49"/>
      <c r="J82" s="55"/>
      <c r="K82" s="80" t="s">
        <v>83</v>
      </c>
      <c r="L82" s="85"/>
    </row>
    <row r="83" spans="2:12" ht="18" customHeight="1" x14ac:dyDescent="0.2">
      <c r="B83" s="17"/>
      <c r="C83" s="18"/>
      <c r="D83" s="18"/>
      <c r="E83" s="53"/>
      <c r="F83" s="18"/>
      <c r="G83" s="54"/>
      <c r="H83" s="54"/>
      <c r="I83" s="49"/>
      <c r="J83" s="55"/>
      <c r="K83" s="80" t="s">
        <v>84</v>
      </c>
      <c r="L83" s="85"/>
    </row>
    <row r="84" spans="2:12" ht="18" customHeight="1" x14ac:dyDescent="0.2">
      <c r="B84" s="17"/>
      <c r="C84" s="18"/>
      <c r="D84" s="18"/>
      <c r="E84" s="12"/>
      <c r="F84" s="13"/>
      <c r="G84" s="31"/>
      <c r="H84" s="31"/>
      <c r="I84" s="47"/>
      <c r="J84" s="50"/>
      <c r="K84" s="80" t="s">
        <v>85</v>
      </c>
      <c r="L84" s="83"/>
    </row>
    <row r="85" spans="2:12" ht="18" customHeight="1" x14ac:dyDescent="0.2">
      <c r="B85" s="24"/>
      <c r="C85" s="13"/>
      <c r="D85" s="13"/>
      <c r="E85" s="20"/>
      <c r="F85" s="37"/>
      <c r="G85" s="127" t="s">
        <v>55</v>
      </c>
      <c r="H85" s="127"/>
      <c r="I85" s="15"/>
      <c r="J85" s="16"/>
      <c r="K85" s="70" t="s">
        <v>127</v>
      </c>
      <c r="L85" s="86"/>
    </row>
    <row r="86" spans="2:12" ht="18" customHeight="1" x14ac:dyDescent="0.2">
      <c r="B86" s="134" t="s">
        <v>56</v>
      </c>
      <c r="C86" s="135"/>
      <c r="D86" s="135"/>
      <c r="E86" s="7"/>
      <c r="F86" s="7"/>
      <c r="G86" s="7"/>
      <c r="H86" s="7"/>
      <c r="I86" s="7"/>
      <c r="J86" s="7"/>
      <c r="K86" s="7"/>
      <c r="L86" s="96"/>
    </row>
    <row r="87" spans="2:12" ht="14.1" customHeight="1" x14ac:dyDescent="0.2">
      <c r="B87" s="56"/>
      <c r="C87" s="57" t="s">
        <v>57</v>
      </c>
      <c r="D87" s="58"/>
      <c r="E87" s="57"/>
      <c r="F87" s="57"/>
      <c r="G87" s="57"/>
      <c r="H87" s="57"/>
      <c r="I87" s="57"/>
      <c r="J87" s="57"/>
      <c r="K87" s="57"/>
      <c r="L87" s="87"/>
    </row>
    <row r="88" spans="2:12" ht="14.1" customHeight="1" x14ac:dyDescent="0.2">
      <c r="B88" s="56"/>
      <c r="C88" s="57" t="s">
        <v>58</v>
      </c>
      <c r="D88" s="58"/>
      <c r="E88" s="57"/>
      <c r="F88" s="57"/>
      <c r="G88" s="57"/>
      <c r="H88" s="57"/>
      <c r="I88" s="57"/>
      <c r="J88" s="57"/>
      <c r="K88" s="57"/>
      <c r="L88" s="87"/>
    </row>
    <row r="89" spans="2:12" ht="14.1" customHeight="1" x14ac:dyDescent="0.2">
      <c r="B89" s="56"/>
      <c r="C89" s="57" t="s">
        <v>59</v>
      </c>
      <c r="D89" s="58"/>
      <c r="E89" s="57"/>
      <c r="F89" s="57"/>
      <c r="G89" s="57"/>
      <c r="H89" s="57"/>
      <c r="I89" s="57"/>
      <c r="J89" s="57"/>
      <c r="K89" s="57"/>
      <c r="L89" s="87"/>
    </row>
    <row r="90" spans="2:12" ht="14.1" customHeight="1" x14ac:dyDescent="0.2">
      <c r="B90" s="56"/>
      <c r="C90" s="57" t="s">
        <v>114</v>
      </c>
      <c r="D90" s="58"/>
      <c r="E90" s="57"/>
      <c r="F90" s="57"/>
      <c r="G90" s="57"/>
      <c r="H90" s="57"/>
      <c r="I90" s="57"/>
      <c r="J90" s="57"/>
      <c r="K90" s="57"/>
      <c r="L90" s="87"/>
    </row>
    <row r="91" spans="2:12" ht="14.1" customHeight="1" x14ac:dyDescent="0.2">
      <c r="B91" s="56"/>
      <c r="C91" s="57" t="s">
        <v>112</v>
      </c>
      <c r="D91" s="58"/>
      <c r="E91" s="57"/>
      <c r="F91" s="57"/>
      <c r="G91" s="57"/>
      <c r="H91" s="57"/>
      <c r="I91" s="57"/>
      <c r="J91" s="57"/>
      <c r="K91" s="57"/>
      <c r="L91" s="87"/>
    </row>
    <row r="92" spans="2:12" ht="14.1" customHeight="1" x14ac:dyDescent="0.2">
      <c r="B92" s="59"/>
      <c r="C92" s="57" t="s">
        <v>115</v>
      </c>
      <c r="D92" s="57"/>
      <c r="E92" s="57"/>
      <c r="F92" s="57"/>
      <c r="G92" s="57"/>
      <c r="H92" s="57"/>
      <c r="I92" s="57"/>
      <c r="J92" s="57"/>
      <c r="K92" s="57"/>
      <c r="L92" s="87"/>
    </row>
    <row r="93" spans="2:12" ht="14.1" customHeight="1" x14ac:dyDescent="0.2">
      <c r="B93" s="59"/>
      <c r="C93" s="57" t="s">
        <v>116</v>
      </c>
      <c r="D93" s="57"/>
      <c r="E93" s="57"/>
      <c r="F93" s="57"/>
      <c r="G93" s="57"/>
      <c r="H93" s="57"/>
      <c r="I93" s="57"/>
      <c r="J93" s="57"/>
      <c r="K93" s="57"/>
      <c r="L93" s="87"/>
    </row>
    <row r="94" spans="2:12" ht="14.1" customHeight="1" x14ac:dyDescent="0.2">
      <c r="B94" s="59"/>
      <c r="C94" s="57" t="s">
        <v>96</v>
      </c>
      <c r="D94" s="57"/>
      <c r="E94" s="57"/>
      <c r="F94" s="57"/>
      <c r="G94" s="57"/>
      <c r="H94" s="57"/>
      <c r="I94" s="57"/>
      <c r="J94" s="57"/>
      <c r="K94" s="57"/>
      <c r="L94" s="87"/>
    </row>
    <row r="95" spans="2:12" ht="14.1" customHeight="1" x14ac:dyDescent="0.2">
      <c r="B95" s="59"/>
      <c r="C95" s="57" t="s">
        <v>97</v>
      </c>
      <c r="D95" s="57"/>
      <c r="E95" s="57"/>
      <c r="F95" s="57"/>
      <c r="G95" s="57"/>
      <c r="H95" s="57"/>
      <c r="I95" s="57"/>
      <c r="J95" s="57"/>
      <c r="K95" s="57"/>
      <c r="L95" s="87"/>
    </row>
    <row r="96" spans="2:12" ht="14.1" customHeight="1" x14ac:dyDescent="0.2">
      <c r="B96" s="59"/>
      <c r="C96" s="57" t="s">
        <v>109</v>
      </c>
      <c r="D96" s="57"/>
      <c r="E96" s="57"/>
      <c r="F96" s="57"/>
      <c r="G96" s="57"/>
      <c r="H96" s="57"/>
      <c r="I96" s="57"/>
      <c r="J96" s="57"/>
      <c r="K96" s="57"/>
      <c r="L96" s="87"/>
    </row>
    <row r="97" spans="2:14" ht="14.1" customHeight="1" x14ac:dyDescent="0.2">
      <c r="B97" s="59"/>
      <c r="C97" s="57" t="s">
        <v>117</v>
      </c>
      <c r="D97" s="57"/>
      <c r="E97" s="57"/>
      <c r="F97" s="57"/>
      <c r="G97" s="57"/>
      <c r="H97" s="57"/>
      <c r="I97" s="57"/>
      <c r="J97" s="57"/>
      <c r="K97" s="57"/>
      <c r="L97" s="87"/>
    </row>
    <row r="98" spans="2:14" ht="14.1" customHeight="1" x14ac:dyDescent="0.2">
      <c r="B98" s="59"/>
      <c r="C98" s="57" t="s">
        <v>118</v>
      </c>
      <c r="D98" s="57"/>
      <c r="E98" s="57"/>
      <c r="F98" s="57"/>
      <c r="G98" s="57"/>
      <c r="H98" s="57"/>
      <c r="I98" s="57"/>
      <c r="J98" s="57"/>
      <c r="K98" s="57"/>
      <c r="L98" s="87"/>
    </row>
    <row r="99" spans="2:14" ht="14.1" customHeight="1" x14ac:dyDescent="0.2">
      <c r="B99" s="59"/>
      <c r="C99" s="57" t="s">
        <v>119</v>
      </c>
      <c r="D99" s="57"/>
      <c r="E99" s="57"/>
      <c r="F99" s="57"/>
      <c r="G99" s="57"/>
      <c r="H99" s="57"/>
      <c r="I99" s="57"/>
      <c r="J99" s="57"/>
      <c r="K99" s="57"/>
      <c r="L99" s="87"/>
    </row>
    <row r="100" spans="2:14" ht="18" customHeight="1" x14ac:dyDescent="0.2">
      <c r="B100" s="59"/>
      <c r="C100" s="57" t="s">
        <v>98</v>
      </c>
      <c r="D100" s="57"/>
      <c r="E100" s="57"/>
      <c r="F100" s="57"/>
      <c r="G100" s="57"/>
      <c r="H100" s="57"/>
      <c r="I100" s="57"/>
      <c r="J100" s="57"/>
      <c r="K100" s="57"/>
      <c r="L100" s="57"/>
      <c r="M100" s="97"/>
    </row>
    <row r="101" spans="2:14" x14ac:dyDescent="0.2">
      <c r="B101" s="59"/>
      <c r="C101" s="57" t="s">
        <v>110</v>
      </c>
      <c r="D101" s="57"/>
      <c r="E101" s="57"/>
      <c r="F101" s="57"/>
      <c r="G101" s="57"/>
      <c r="H101" s="57"/>
      <c r="I101" s="57"/>
      <c r="J101" s="57"/>
      <c r="K101" s="57"/>
      <c r="L101" s="57"/>
      <c r="M101" s="97"/>
    </row>
    <row r="102" spans="2:14" x14ac:dyDescent="0.2">
      <c r="B102" s="59"/>
      <c r="C102" s="57" t="s">
        <v>111</v>
      </c>
      <c r="D102" s="57"/>
      <c r="E102" s="57"/>
      <c r="F102" s="57"/>
      <c r="G102" s="57"/>
      <c r="H102" s="57"/>
      <c r="I102" s="57"/>
      <c r="J102" s="57"/>
      <c r="K102" s="57"/>
      <c r="L102" s="57"/>
      <c r="M102" s="97"/>
    </row>
    <row r="103" spans="2:14" x14ac:dyDescent="0.2">
      <c r="B103" s="59"/>
      <c r="C103" s="57" t="s">
        <v>120</v>
      </c>
      <c r="D103" s="57"/>
      <c r="E103" s="57"/>
      <c r="F103" s="57"/>
      <c r="G103" s="57"/>
      <c r="H103" s="57"/>
      <c r="I103" s="57"/>
      <c r="J103" s="57"/>
      <c r="K103" s="57"/>
      <c r="L103" s="57"/>
      <c r="M103" s="97"/>
    </row>
    <row r="104" spans="2:14" ht="14.1" customHeight="1" x14ac:dyDescent="0.2">
      <c r="B104" s="59"/>
      <c r="C104" s="57" t="s">
        <v>113</v>
      </c>
      <c r="D104" s="57"/>
      <c r="E104" s="57"/>
      <c r="F104" s="57"/>
      <c r="G104" s="57"/>
      <c r="H104" s="57"/>
      <c r="I104" s="57"/>
      <c r="J104" s="57"/>
      <c r="K104" s="57"/>
      <c r="L104" s="57"/>
      <c r="M104" s="59"/>
      <c r="N104" s="102"/>
    </row>
    <row r="105" spans="2:14" ht="14.1" customHeight="1" x14ac:dyDescent="0.2">
      <c r="B105" s="59"/>
      <c r="C105" s="57" t="s">
        <v>261</v>
      </c>
      <c r="D105" s="57"/>
      <c r="E105" s="57"/>
      <c r="F105" s="57"/>
      <c r="G105" s="57"/>
      <c r="H105" s="57"/>
      <c r="I105" s="57"/>
      <c r="J105" s="57"/>
      <c r="K105" s="57"/>
      <c r="L105" s="57"/>
      <c r="M105" s="59"/>
      <c r="N105" s="57"/>
    </row>
    <row r="106" spans="2:14" x14ac:dyDescent="0.2">
      <c r="B106" s="59"/>
      <c r="C106" s="57" t="s">
        <v>121</v>
      </c>
      <c r="D106" s="57"/>
      <c r="E106" s="57"/>
      <c r="F106" s="57"/>
      <c r="G106" s="57"/>
      <c r="H106" s="57"/>
      <c r="I106" s="57"/>
      <c r="J106" s="57"/>
      <c r="K106" s="57"/>
      <c r="L106" s="57"/>
      <c r="M106" s="97"/>
    </row>
    <row r="107" spans="2:14" x14ac:dyDescent="0.2">
      <c r="B107" s="59"/>
      <c r="C107" s="57" t="s">
        <v>74</v>
      </c>
      <c r="D107" s="57"/>
      <c r="E107" s="57"/>
      <c r="F107" s="57"/>
      <c r="G107" s="57"/>
      <c r="H107" s="57"/>
      <c r="I107" s="57"/>
      <c r="J107" s="57"/>
      <c r="K107" s="57"/>
      <c r="L107" s="57"/>
      <c r="M107" s="97"/>
    </row>
    <row r="108" spans="2:14" x14ac:dyDescent="0.2">
      <c r="B108" s="97"/>
      <c r="C108" s="57" t="s">
        <v>60</v>
      </c>
      <c r="M108" s="97"/>
    </row>
    <row r="109" spans="2:14" x14ac:dyDescent="0.2">
      <c r="B109" s="97"/>
      <c r="C109" s="57" t="s">
        <v>122</v>
      </c>
      <c r="M109" s="97"/>
      <c r="N109" s="98"/>
    </row>
    <row r="110" spans="2:14" x14ac:dyDescent="0.2">
      <c r="B110" s="97"/>
      <c r="C110" s="57" t="s">
        <v>133</v>
      </c>
      <c r="M110" s="97"/>
    </row>
    <row r="111" spans="2:14" ht="13.8" thickBot="1" x14ac:dyDescent="0.25">
      <c r="B111" s="99"/>
      <c r="C111" s="81" t="s">
        <v>123</v>
      </c>
      <c r="D111" s="100"/>
      <c r="E111" s="100"/>
      <c r="F111" s="100"/>
      <c r="G111" s="100"/>
      <c r="H111" s="100"/>
      <c r="I111" s="100"/>
      <c r="J111" s="100"/>
      <c r="K111" s="100"/>
      <c r="L111" s="101"/>
    </row>
  </sheetData>
  <mergeCells count="27">
    <mergeCell ref="G85:H85"/>
    <mergeCell ref="B86:D86"/>
    <mergeCell ref="G74:H74"/>
    <mergeCell ref="G75:H75"/>
    <mergeCell ref="B76:D76"/>
    <mergeCell ref="G76:H76"/>
    <mergeCell ref="G78:H78"/>
    <mergeCell ref="G81:H81"/>
    <mergeCell ref="G73:H73"/>
    <mergeCell ref="G10:H10"/>
    <mergeCell ref="C57:D57"/>
    <mergeCell ref="D64:G64"/>
    <mergeCell ref="D65:G65"/>
    <mergeCell ref="B66:I66"/>
    <mergeCell ref="B67:D67"/>
    <mergeCell ref="G67:H67"/>
    <mergeCell ref="G68:H68"/>
    <mergeCell ref="G69:H69"/>
    <mergeCell ref="G70:H70"/>
    <mergeCell ref="G71:H71"/>
    <mergeCell ref="G72:H72"/>
    <mergeCell ref="D9:F9"/>
    <mergeCell ref="D4:G4"/>
    <mergeCell ref="D5:G5"/>
    <mergeCell ref="D6:G6"/>
    <mergeCell ref="D7:F7"/>
    <mergeCell ref="D8:F8"/>
  </mergeCells>
  <phoneticPr fontId="23"/>
  <conditionalFormatting sqref="M11:M59">
    <cfRule type="expression" dxfId="1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2" fitToHeight="0" orientation="portrait" r:id="rId1"/>
  <headerFooter alignWithMargins="0"/>
  <rowBreaks count="1" manualBreakCount="1">
    <brk id="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B1:Y112"/>
  <sheetViews>
    <sheetView view="pageBreakPreview" topLeftCell="A13" zoomScale="75" zoomScaleNormal="75" zoomScaleSheetLayoutView="75" workbookViewId="0">
      <selection activeCell="L31" sqref="L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269</v>
      </c>
      <c r="L5" s="89" t="str">
        <f>K5</f>
        <v>2021.10.15</v>
      </c>
    </row>
    <row r="6" spans="2:19" ht="18" customHeight="1" x14ac:dyDescent="0.2">
      <c r="B6" s="4"/>
      <c r="C6" s="37"/>
      <c r="D6" s="127" t="s">
        <v>3</v>
      </c>
      <c r="E6" s="127"/>
      <c r="F6" s="127"/>
      <c r="G6" s="127"/>
      <c r="H6" s="37"/>
      <c r="I6" s="37"/>
      <c r="J6" s="5"/>
      <c r="K6" s="103">
        <v>0.4291666666666667</v>
      </c>
      <c r="L6" s="104">
        <v>0.41111111111111115</v>
      </c>
    </row>
    <row r="7" spans="2:19" ht="18" customHeight="1" x14ac:dyDescent="0.2">
      <c r="B7" s="4"/>
      <c r="C7" s="37"/>
      <c r="D7" s="127" t="s">
        <v>4</v>
      </c>
      <c r="E7" s="128"/>
      <c r="F7" s="128"/>
      <c r="G7" s="25" t="s">
        <v>5</v>
      </c>
      <c r="H7" s="37"/>
      <c r="I7" s="37"/>
      <c r="J7" s="5"/>
      <c r="K7" s="105">
        <v>1.79</v>
      </c>
      <c r="L7" s="106">
        <v>1.41</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167</v>
      </c>
      <c r="G11" s="37"/>
      <c r="H11" s="37"/>
      <c r="I11" s="37"/>
      <c r="J11" s="37"/>
      <c r="K11" s="62"/>
      <c r="L11" s="63" t="s">
        <v>157</v>
      </c>
      <c r="N11" t="s">
        <v>14</v>
      </c>
      <c r="O11" t="e">
        <f>IF(K12="",0,VALUE(MID(K12,2,LEN(K12)-2)))</f>
        <v>#VALUE!</v>
      </c>
      <c r="P11">
        <f t="shared" ref="P11:P12" si="0">IF(L11="",0,VALUE(MID(L11,2,LEN(L11)-2)))</f>
        <v>25</v>
      </c>
      <c r="Q11" t="e">
        <f>IF(#REF!="",0,VALUE(MID(#REF!,2,LEN(#REF!)-2)))</f>
        <v>#REF!</v>
      </c>
      <c r="R11">
        <f>IF(K11="＋",0,IF(K11="(＋)",0,ABS(K11)))</f>
        <v>0</v>
      </c>
      <c r="S11">
        <f t="shared" ref="R11:S18" si="1">IF(L11="＋",0,IF(L11="(＋)",0,ABS(L11)))</f>
        <v>25</v>
      </c>
    </row>
    <row r="12" spans="2:19" ht="14.25" customHeight="1" x14ac:dyDescent="0.2">
      <c r="B12" s="30">
        <f>B11+1</f>
        <v>2</v>
      </c>
      <c r="C12" s="33"/>
      <c r="D12" s="34"/>
      <c r="E12" s="37"/>
      <c r="F12" s="37" t="s">
        <v>151</v>
      </c>
      <c r="G12" s="37"/>
      <c r="H12" s="37"/>
      <c r="I12" s="37"/>
      <c r="J12" s="37"/>
      <c r="K12" s="62" t="s">
        <v>143</v>
      </c>
      <c r="L12" s="63"/>
      <c r="N12" t="s">
        <v>14</v>
      </c>
      <c r="O12">
        <f>IF(K18="",0,VALUE(MID(K18,2,LEN(K18)-2)))</f>
        <v>5</v>
      </c>
      <c r="P12">
        <f t="shared" si="0"/>
        <v>0</v>
      </c>
      <c r="Q12" t="e">
        <f>IF(#REF!="",0,VALUE(MID(#REF!,2,LEN(#REF!)-2)))</f>
        <v>#REF!</v>
      </c>
      <c r="R12">
        <f>IF(K12="＋",0,IF(K12="(＋)",0,ABS(K12)))</f>
        <v>0</v>
      </c>
      <c r="S12">
        <f t="shared" si="1"/>
        <v>0</v>
      </c>
    </row>
    <row r="13" spans="2:19" ht="14.25" customHeight="1" x14ac:dyDescent="0.2">
      <c r="B13" s="30">
        <f t="shared" ref="B13:B60" si="2">B12+1</f>
        <v>3</v>
      </c>
      <c r="C13" s="33"/>
      <c r="D13" s="34"/>
      <c r="E13" s="37"/>
      <c r="F13" s="37" t="s">
        <v>230</v>
      </c>
      <c r="G13" s="37"/>
      <c r="H13" s="37"/>
      <c r="I13" s="37"/>
      <c r="J13" s="37"/>
      <c r="K13" s="62" t="s">
        <v>270</v>
      </c>
      <c r="L13" s="63" t="s">
        <v>271</v>
      </c>
      <c r="R13">
        <f t="shared" si="1"/>
        <v>140</v>
      </c>
      <c r="S13">
        <f t="shared" si="1"/>
        <v>3000</v>
      </c>
    </row>
    <row r="14" spans="2:19" ht="14.25" customHeight="1" x14ac:dyDescent="0.2">
      <c r="B14" s="30">
        <f t="shared" si="2"/>
        <v>4</v>
      </c>
      <c r="C14" s="33"/>
      <c r="D14" s="34"/>
      <c r="E14" s="37"/>
      <c r="F14" s="37" t="s">
        <v>156</v>
      </c>
      <c r="G14" s="37"/>
      <c r="H14" s="37"/>
      <c r="I14" s="37"/>
      <c r="J14" s="37"/>
      <c r="K14" s="62" t="s">
        <v>147</v>
      </c>
      <c r="L14" s="63" t="s">
        <v>195</v>
      </c>
      <c r="N14" s="60" t="s">
        <v>15</v>
      </c>
      <c r="O14" t="str">
        <f>K14</f>
        <v>(5)</v>
      </c>
      <c r="P14" t="str">
        <f>L14</f>
        <v>(125)</v>
      </c>
      <c r="Q14" t="e">
        <f>#REF!</f>
        <v>#REF!</v>
      </c>
      <c r="R14">
        <f t="shared" si="1"/>
        <v>5</v>
      </c>
      <c r="S14">
        <f t="shared" si="1"/>
        <v>125</v>
      </c>
    </row>
    <row r="15" spans="2:19" ht="14.25" customHeight="1" x14ac:dyDescent="0.2">
      <c r="B15" s="30">
        <f t="shared" si="2"/>
        <v>5</v>
      </c>
      <c r="C15" s="33"/>
      <c r="D15" s="34"/>
      <c r="E15" s="37"/>
      <c r="F15" s="37" t="s">
        <v>139</v>
      </c>
      <c r="G15" s="37"/>
      <c r="H15" s="37"/>
      <c r="I15" s="37"/>
      <c r="J15" s="37"/>
      <c r="K15" s="62" t="s">
        <v>143</v>
      </c>
      <c r="L15" s="63"/>
      <c r="N15" s="60" t="s">
        <v>15</v>
      </c>
      <c r="O15" t="str">
        <f t="shared" ref="O15:P15" si="3">K15</f>
        <v>(＋)</v>
      </c>
      <c r="P15">
        <f t="shared" si="3"/>
        <v>0</v>
      </c>
      <c r="Q15" t="e">
        <f>#REF!</f>
        <v>#REF!</v>
      </c>
      <c r="R15">
        <f t="shared" si="1"/>
        <v>0</v>
      </c>
      <c r="S15">
        <f t="shared" si="1"/>
        <v>0</v>
      </c>
    </row>
    <row r="16" spans="2:19" ht="14.25" customHeight="1" x14ac:dyDescent="0.2">
      <c r="B16" s="30">
        <f t="shared" si="2"/>
        <v>6</v>
      </c>
      <c r="C16" s="33"/>
      <c r="D16" s="34"/>
      <c r="E16" s="37"/>
      <c r="F16" s="37" t="s">
        <v>222</v>
      </c>
      <c r="G16" s="37"/>
      <c r="H16" s="37"/>
      <c r="I16" s="37"/>
      <c r="J16" s="37"/>
      <c r="K16" s="62" t="s">
        <v>143</v>
      </c>
      <c r="L16" s="63"/>
      <c r="N16" t="s">
        <v>14</v>
      </c>
      <c r="O16" t="e">
        <f t="shared" ref="O16:P17" si="4">IF(K16="",0,VALUE(MID(K16,2,LEN(K16)-2)))</f>
        <v>#VALUE!</v>
      </c>
      <c r="P16">
        <f t="shared" si="4"/>
        <v>0</v>
      </c>
      <c r="Q16" t="e">
        <f>IF(#REF!="",0,VALUE(MID(#REF!,2,LEN(#REF!)-2)))</f>
        <v>#REF!</v>
      </c>
      <c r="R16">
        <f t="shared" si="1"/>
        <v>0</v>
      </c>
      <c r="S16">
        <f t="shared" si="1"/>
        <v>0</v>
      </c>
    </row>
    <row r="17" spans="2:19" ht="14.25" customHeight="1" x14ac:dyDescent="0.2">
      <c r="B17" s="30">
        <f t="shared" si="2"/>
        <v>7</v>
      </c>
      <c r="C17" s="33"/>
      <c r="D17" s="34"/>
      <c r="E17" s="37"/>
      <c r="F17" s="37" t="s">
        <v>103</v>
      </c>
      <c r="G17" s="37"/>
      <c r="H17" s="37"/>
      <c r="I17" s="37"/>
      <c r="J17" s="37"/>
      <c r="K17" s="62" t="s">
        <v>141</v>
      </c>
      <c r="L17" s="63" t="s">
        <v>171</v>
      </c>
      <c r="N17" t="s">
        <v>14</v>
      </c>
      <c r="O17">
        <f t="shared" si="4"/>
        <v>10</v>
      </c>
      <c r="P17">
        <f t="shared" si="4"/>
        <v>50</v>
      </c>
      <c r="Q17" t="e">
        <f>IF(#REF!="",0,VALUE(MID(#REF!,2,LEN(#REF!)-2)))</f>
        <v>#REF!</v>
      </c>
      <c r="R17">
        <f>IF(K17="＋",0,IF(K17="(＋)",0,ABS(K17)))</f>
        <v>10</v>
      </c>
      <c r="S17">
        <f>IF(L17="＋",0,IF(L17="(＋)",0,ABS(L17)))</f>
        <v>50</v>
      </c>
    </row>
    <row r="18" spans="2:19" ht="14.25" customHeight="1" x14ac:dyDescent="0.2">
      <c r="B18" s="30">
        <f t="shared" si="2"/>
        <v>8</v>
      </c>
      <c r="C18" s="33"/>
      <c r="D18" s="34"/>
      <c r="E18" s="37"/>
      <c r="F18" s="37" t="s">
        <v>102</v>
      </c>
      <c r="G18" s="37"/>
      <c r="H18" s="37"/>
      <c r="I18" s="37"/>
      <c r="J18" s="37"/>
      <c r="K18" s="62" t="s">
        <v>147</v>
      </c>
      <c r="L18" s="63" t="s">
        <v>157</v>
      </c>
      <c r="N18" t="s">
        <v>14</v>
      </c>
      <c r="O18" t="e">
        <f>IF(#REF!="",0,VALUE(MID(#REF!,2,LEN(#REF!)-2)))</f>
        <v>#REF!</v>
      </c>
      <c r="P18">
        <f>IF(L18="",0,VALUE(MID(L18,2,LEN(L18)-2)))</f>
        <v>25</v>
      </c>
      <c r="Q18" t="e">
        <f>IF(#REF!="",0,VALUE(MID(#REF!,2,LEN(#REF!)-2)))</f>
        <v>#REF!</v>
      </c>
      <c r="R18">
        <f t="shared" si="1"/>
        <v>5</v>
      </c>
      <c r="S18">
        <f t="shared" si="1"/>
        <v>25</v>
      </c>
    </row>
    <row r="19" spans="2:19" ht="14.25" customHeight="1" x14ac:dyDescent="0.2">
      <c r="B19" s="30">
        <f t="shared" si="2"/>
        <v>9</v>
      </c>
      <c r="C19" s="32" t="s">
        <v>23</v>
      </c>
      <c r="D19" s="32" t="s">
        <v>24</v>
      </c>
      <c r="E19" s="37"/>
      <c r="F19" s="37" t="s">
        <v>101</v>
      </c>
      <c r="G19" s="37"/>
      <c r="H19" s="37"/>
      <c r="I19" s="37"/>
      <c r="J19" s="37"/>
      <c r="K19" s="64">
        <v>240</v>
      </c>
      <c r="L19" s="65">
        <v>1150</v>
      </c>
      <c r="S19">
        <f>COUNTA(L11:L18)</f>
        <v>5</v>
      </c>
    </row>
    <row r="20" spans="2:19" ht="14.25" customHeight="1" x14ac:dyDescent="0.2">
      <c r="B20" s="30">
        <f t="shared" si="2"/>
        <v>10</v>
      </c>
      <c r="C20" s="32" t="s">
        <v>25</v>
      </c>
      <c r="D20" s="32" t="s">
        <v>26</v>
      </c>
      <c r="E20" s="37"/>
      <c r="F20" s="37" t="s">
        <v>128</v>
      </c>
      <c r="G20" s="37"/>
      <c r="H20" s="37"/>
      <c r="I20" s="37"/>
      <c r="J20" s="37"/>
      <c r="K20" s="64">
        <v>5</v>
      </c>
      <c r="L20" s="65" t="s">
        <v>142</v>
      </c>
    </row>
    <row r="21" spans="2:19" ht="14.25" customHeight="1" x14ac:dyDescent="0.2">
      <c r="B21" s="30">
        <f t="shared" si="2"/>
        <v>11</v>
      </c>
      <c r="C21" s="32" t="s">
        <v>68</v>
      </c>
      <c r="D21" s="32" t="s">
        <v>17</v>
      </c>
      <c r="E21" s="37"/>
      <c r="F21" s="37" t="s">
        <v>88</v>
      </c>
      <c r="G21" s="37"/>
      <c r="H21" s="37"/>
      <c r="I21" s="37"/>
      <c r="J21" s="37"/>
      <c r="K21" s="64" t="s">
        <v>142</v>
      </c>
      <c r="L21" s="65"/>
    </row>
    <row r="22" spans="2:19" ht="14.25" customHeight="1" x14ac:dyDescent="0.2">
      <c r="B22" s="30">
        <f t="shared" si="2"/>
        <v>12</v>
      </c>
      <c r="C22" s="34"/>
      <c r="D22" s="34"/>
      <c r="E22" s="37"/>
      <c r="F22" s="37" t="s">
        <v>90</v>
      </c>
      <c r="G22" s="37"/>
      <c r="H22" s="37"/>
      <c r="I22" s="37"/>
      <c r="J22" s="37"/>
      <c r="K22" s="64" t="s">
        <v>142</v>
      </c>
      <c r="L22" s="65" t="s">
        <v>142</v>
      </c>
    </row>
    <row r="23" spans="2:19" ht="14.25" customHeight="1" x14ac:dyDescent="0.2">
      <c r="B23" s="30">
        <f t="shared" si="2"/>
        <v>13</v>
      </c>
      <c r="C23" s="34"/>
      <c r="D23" s="34"/>
      <c r="E23" s="37"/>
      <c r="F23" s="37" t="s">
        <v>266</v>
      </c>
      <c r="G23" s="37"/>
      <c r="H23" s="37"/>
      <c r="I23" s="37"/>
      <c r="J23" s="37"/>
      <c r="K23" s="64"/>
      <c r="L23" s="65">
        <v>1</v>
      </c>
    </row>
    <row r="24" spans="2:19" ht="14.25" customHeight="1" x14ac:dyDescent="0.2">
      <c r="B24" s="30">
        <f t="shared" si="2"/>
        <v>14</v>
      </c>
      <c r="C24" s="34"/>
      <c r="D24" s="34"/>
      <c r="E24" s="37"/>
      <c r="F24" s="37" t="s">
        <v>19</v>
      </c>
      <c r="G24" s="37"/>
      <c r="H24" s="37"/>
      <c r="I24" s="37"/>
      <c r="J24" s="37"/>
      <c r="K24" s="64">
        <v>5</v>
      </c>
      <c r="L24" s="65">
        <v>25</v>
      </c>
    </row>
    <row r="25" spans="2:19" ht="14.25" customHeight="1" x14ac:dyDescent="0.2">
      <c r="B25" s="30">
        <f t="shared" si="2"/>
        <v>15</v>
      </c>
      <c r="C25" s="34"/>
      <c r="D25" s="34"/>
      <c r="E25" s="37"/>
      <c r="F25" s="37" t="s">
        <v>92</v>
      </c>
      <c r="G25" s="37"/>
      <c r="H25" s="37"/>
      <c r="I25" s="37"/>
      <c r="J25" s="37"/>
      <c r="K25" s="64">
        <v>20</v>
      </c>
      <c r="L25" s="65" t="s">
        <v>142</v>
      </c>
    </row>
    <row r="26" spans="2:19" ht="14.25" customHeight="1" x14ac:dyDescent="0.2">
      <c r="B26" s="30">
        <f t="shared" si="2"/>
        <v>16</v>
      </c>
      <c r="C26" s="34"/>
      <c r="D26" s="34"/>
      <c r="E26" s="37"/>
      <c r="F26" s="37" t="s">
        <v>99</v>
      </c>
      <c r="G26" s="37"/>
      <c r="H26" s="37"/>
      <c r="I26" s="37"/>
      <c r="J26" s="37"/>
      <c r="K26" s="64">
        <v>30</v>
      </c>
      <c r="L26" s="65">
        <v>550</v>
      </c>
    </row>
    <row r="27" spans="2:19" ht="14.25" customHeight="1" x14ac:dyDescent="0.2">
      <c r="B27" s="30">
        <f t="shared" si="2"/>
        <v>17</v>
      </c>
      <c r="C27" s="34"/>
      <c r="D27" s="34"/>
      <c r="E27" s="37"/>
      <c r="F27" s="37" t="s">
        <v>69</v>
      </c>
      <c r="G27" s="37"/>
      <c r="H27" s="37"/>
      <c r="I27" s="37"/>
      <c r="J27" s="37"/>
      <c r="K27" s="64">
        <v>7350</v>
      </c>
      <c r="L27" s="65">
        <v>32500</v>
      </c>
    </row>
    <row r="28" spans="2:19" ht="14.25" customHeight="1" x14ac:dyDescent="0.2">
      <c r="B28" s="30">
        <f t="shared" si="2"/>
        <v>18</v>
      </c>
      <c r="C28" s="34"/>
      <c r="D28" s="34"/>
      <c r="E28" s="37"/>
      <c r="F28" s="37" t="s">
        <v>253</v>
      </c>
      <c r="G28" s="37"/>
      <c r="H28" s="37"/>
      <c r="I28" s="37"/>
      <c r="J28" s="37"/>
      <c r="K28" s="64"/>
      <c r="L28" s="65" t="s">
        <v>142</v>
      </c>
    </row>
    <row r="29" spans="2:19" ht="14.25" customHeight="1" x14ac:dyDescent="0.2">
      <c r="B29" s="30">
        <f t="shared" si="2"/>
        <v>19</v>
      </c>
      <c r="C29" s="34"/>
      <c r="D29" s="34"/>
      <c r="E29" s="37"/>
      <c r="F29" s="37" t="s">
        <v>129</v>
      </c>
      <c r="G29" s="37"/>
      <c r="H29" s="37"/>
      <c r="I29" s="37"/>
      <c r="J29" s="37"/>
      <c r="K29" s="64"/>
      <c r="L29" s="65" t="s">
        <v>142</v>
      </c>
    </row>
    <row r="30" spans="2:19" ht="14.25" customHeight="1" x14ac:dyDescent="0.2">
      <c r="B30" s="30">
        <f t="shared" si="2"/>
        <v>20</v>
      </c>
      <c r="C30" s="34"/>
      <c r="D30" s="34"/>
      <c r="E30" s="37"/>
      <c r="F30" s="37" t="s">
        <v>272</v>
      </c>
      <c r="G30" s="37"/>
      <c r="H30" s="37"/>
      <c r="I30" s="37"/>
      <c r="J30" s="37"/>
      <c r="K30" s="64" t="s">
        <v>142</v>
      </c>
      <c r="L30" s="65"/>
    </row>
    <row r="31" spans="2:19" ht="14.25" customHeight="1" x14ac:dyDescent="0.2">
      <c r="B31" s="30">
        <f t="shared" si="2"/>
        <v>21</v>
      </c>
      <c r="C31" s="34"/>
      <c r="D31" s="34"/>
      <c r="E31" s="37"/>
      <c r="F31" s="37" t="s">
        <v>20</v>
      </c>
      <c r="G31" s="37"/>
      <c r="H31" s="37"/>
      <c r="I31" s="37"/>
      <c r="J31" s="37"/>
      <c r="K31" s="64">
        <v>280</v>
      </c>
      <c r="L31" s="65">
        <v>6250</v>
      </c>
    </row>
    <row r="32" spans="2:19" ht="14.25" customHeight="1" x14ac:dyDescent="0.2">
      <c r="B32" s="30">
        <f t="shared" si="2"/>
        <v>22</v>
      </c>
      <c r="C32" s="34"/>
      <c r="D32" s="34"/>
      <c r="E32" s="37"/>
      <c r="F32" s="37" t="s">
        <v>21</v>
      </c>
      <c r="G32" s="37"/>
      <c r="H32" s="37"/>
      <c r="I32" s="37"/>
      <c r="J32" s="37"/>
      <c r="K32" s="64">
        <v>220</v>
      </c>
      <c r="L32" s="65">
        <v>2750</v>
      </c>
    </row>
    <row r="33" spans="2:25" ht="14.25" customHeight="1" x14ac:dyDescent="0.2">
      <c r="B33" s="30">
        <f t="shared" si="2"/>
        <v>23</v>
      </c>
      <c r="C33" s="32" t="s">
        <v>71</v>
      </c>
      <c r="D33" s="32" t="s">
        <v>27</v>
      </c>
      <c r="E33" s="37"/>
      <c r="F33" s="37" t="s">
        <v>184</v>
      </c>
      <c r="G33" s="37"/>
      <c r="H33" s="37"/>
      <c r="I33" s="37"/>
      <c r="J33" s="37"/>
      <c r="K33" s="64"/>
      <c r="L33" s="65" t="s">
        <v>142</v>
      </c>
    </row>
    <row r="34" spans="2:25" ht="14.25" customHeight="1" x14ac:dyDescent="0.2">
      <c r="B34" s="30">
        <f t="shared" si="2"/>
        <v>24</v>
      </c>
      <c r="C34" s="34"/>
      <c r="D34" s="34"/>
      <c r="E34" s="37"/>
      <c r="F34" s="37" t="s">
        <v>273</v>
      </c>
      <c r="G34" s="37"/>
      <c r="H34" s="37"/>
      <c r="I34" s="37"/>
      <c r="J34" s="37"/>
      <c r="K34" s="64" t="s">
        <v>142</v>
      </c>
      <c r="L34" s="65">
        <v>75</v>
      </c>
    </row>
    <row r="35" spans="2:25" ht="14.25" customHeight="1" x14ac:dyDescent="0.2">
      <c r="B35" s="30">
        <f t="shared" si="2"/>
        <v>25</v>
      </c>
      <c r="C35" s="34"/>
      <c r="D35" s="34"/>
      <c r="E35" s="37"/>
      <c r="F35" s="37" t="s">
        <v>100</v>
      </c>
      <c r="G35" s="37"/>
      <c r="H35" s="37"/>
      <c r="I35" s="37"/>
      <c r="J35" s="37"/>
      <c r="K35" s="64">
        <v>10</v>
      </c>
      <c r="L35" s="65" t="s">
        <v>142</v>
      </c>
    </row>
    <row r="36" spans="2:25" ht="14.25" customHeight="1" x14ac:dyDescent="0.2">
      <c r="B36" s="30">
        <f t="shared" si="2"/>
        <v>26</v>
      </c>
      <c r="C36" s="34"/>
      <c r="D36" s="34"/>
      <c r="E36" s="37"/>
      <c r="F36" s="37" t="s">
        <v>174</v>
      </c>
      <c r="G36" s="37"/>
      <c r="H36" s="37"/>
      <c r="I36" s="37"/>
      <c r="J36" s="37"/>
      <c r="K36" s="64" t="s">
        <v>142</v>
      </c>
      <c r="L36" s="65" t="s">
        <v>142</v>
      </c>
    </row>
    <row r="37" spans="2:25" ht="14.25" customHeight="1" x14ac:dyDescent="0.2">
      <c r="B37" s="30">
        <f t="shared" si="2"/>
        <v>27</v>
      </c>
      <c r="C37" s="34"/>
      <c r="D37" s="34"/>
      <c r="E37" s="37"/>
      <c r="F37" s="37" t="s">
        <v>124</v>
      </c>
      <c r="G37" s="37"/>
      <c r="H37" s="37"/>
      <c r="I37" s="37"/>
      <c r="J37" s="37"/>
      <c r="K37" s="64" t="s">
        <v>142</v>
      </c>
      <c r="L37" s="65" t="s">
        <v>142</v>
      </c>
    </row>
    <row r="38" spans="2:25" ht="14.25" customHeight="1" x14ac:dyDescent="0.2">
      <c r="B38" s="30">
        <f t="shared" si="2"/>
        <v>28</v>
      </c>
      <c r="C38" s="34"/>
      <c r="D38" s="34"/>
      <c r="E38" s="37"/>
      <c r="F38" s="37" t="s">
        <v>206</v>
      </c>
      <c r="G38" s="37"/>
      <c r="H38" s="37"/>
      <c r="I38" s="37"/>
      <c r="J38" s="37"/>
      <c r="K38" s="64">
        <v>10</v>
      </c>
      <c r="L38" s="65"/>
      <c r="N38" s="113"/>
      <c r="Y38" s="114"/>
    </row>
    <row r="39" spans="2:25" ht="14.25" customHeight="1" x14ac:dyDescent="0.2">
      <c r="B39" s="30">
        <f t="shared" si="2"/>
        <v>29</v>
      </c>
      <c r="C39" s="34"/>
      <c r="D39" s="34"/>
      <c r="E39" s="37"/>
      <c r="F39" s="37" t="s">
        <v>132</v>
      </c>
      <c r="G39" s="37"/>
      <c r="H39" s="37"/>
      <c r="I39" s="37"/>
      <c r="J39" s="37"/>
      <c r="K39" s="64" t="s">
        <v>142</v>
      </c>
      <c r="L39" s="65"/>
    </row>
    <row r="40" spans="2:25" ht="14.25" customHeight="1" x14ac:dyDescent="0.2">
      <c r="B40" s="30">
        <f t="shared" si="2"/>
        <v>30</v>
      </c>
      <c r="C40" s="34"/>
      <c r="D40" s="34"/>
      <c r="E40" s="37"/>
      <c r="F40" s="37" t="s">
        <v>28</v>
      </c>
      <c r="G40" s="37"/>
      <c r="H40" s="37"/>
      <c r="I40" s="37"/>
      <c r="J40" s="37"/>
      <c r="K40" s="64">
        <v>25</v>
      </c>
      <c r="L40" s="65">
        <v>50</v>
      </c>
    </row>
    <row r="41" spans="2:25" ht="14.25" customHeight="1" x14ac:dyDescent="0.2">
      <c r="B41" s="30">
        <f t="shared" si="2"/>
        <v>31</v>
      </c>
      <c r="C41" s="34"/>
      <c r="D41" s="34"/>
      <c r="E41" s="37"/>
      <c r="F41" s="37" t="s">
        <v>187</v>
      </c>
      <c r="G41" s="37"/>
      <c r="H41" s="37"/>
      <c r="I41" s="37"/>
      <c r="J41" s="37"/>
      <c r="K41" s="64" t="s">
        <v>142</v>
      </c>
      <c r="L41" s="65"/>
    </row>
    <row r="42" spans="2:25" ht="14.25" customHeight="1" x14ac:dyDescent="0.2">
      <c r="B42" s="30">
        <f t="shared" si="2"/>
        <v>32</v>
      </c>
      <c r="C42" s="34"/>
      <c r="D42" s="34"/>
      <c r="E42" s="37"/>
      <c r="F42" s="37" t="s">
        <v>31</v>
      </c>
      <c r="G42" s="37"/>
      <c r="H42" s="37"/>
      <c r="I42" s="37"/>
      <c r="J42" s="37"/>
      <c r="K42" s="64"/>
      <c r="L42" s="65">
        <v>8</v>
      </c>
    </row>
    <row r="43" spans="2:25" ht="14.25" customHeight="1" x14ac:dyDescent="0.2">
      <c r="B43" s="30">
        <f t="shared" si="2"/>
        <v>33</v>
      </c>
      <c r="C43" s="34"/>
      <c r="D43" s="34"/>
      <c r="E43" s="37"/>
      <c r="F43" s="37" t="s">
        <v>188</v>
      </c>
      <c r="G43" s="37"/>
      <c r="H43" s="37"/>
      <c r="I43" s="37"/>
      <c r="J43" s="37"/>
      <c r="K43" s="64">
        <v>32</v>
      </c>
      <c r="L43" s="65" t="s">
        <v>142</v>
      </c>
    </row>
    <row r="44" spans="2:25" ht="14.25" customHeight="1" x14ac:dyDescent="0.2">
      <c r="B44" s="30">
        <f t="shared" si="2"/>
        <v>34</v>
      </c>
      <c r="C44" s="34"/>
      <c r="D44" s="34"/>
      <c r="E44" s="37"/>
      <c r="F44" s="37" t="s">
        <v>189</v>
      </c>
      <c r="G44" s="37"/>
      <c r="H44" s="37"/>
      <c r="I44" s="37"/>
      <c r="J44" s="37"/>
      <c r="K44" s="64"/>
      <c r="L44" s="65">
        <v>8</v>
      </c>
    </row>
    <row r="45" spans="2:25" ht="14.25" customHeight="1" x14ac:dyDescent="0.2">
      <c r="B45" s="30">
        <f t="shared" si="2"/>
        <v>35</v>
      </c>
      <c r="C45" s="34"/>
      <c r="D45" s="34"/>
      <c r="E45" s="37"/>
      <c r="F45" s="37" t="s">
        <v>76</v>
      </c>
      <c r="G45" s="37"/>
      <c r="H45" s="37"/>
      <c r="I45" s="37"/>
      <c r="J45" s="37"/>
      <c r="K45" s="64" t="s">
        <v>142</v>
      </c>
      <c r="L45" s="65"/>
    </row>
    <row r="46" spans="2:25" ht="14.25" customHeight="1" x14ac:dyDescent="0.2">
      <c r="B46" s="30">
        <f t="shared" si="2"/>
        <v>36</v>
      </c>
      <c r="C46" s="34"/>
      <c r="D46" s="34"/>
      <c r="E46" s="37"/>
      <c r="F46" s="37" t="s">
        <v>125</v>
      </c>
      <c r="G46" s="37"/>
      <c r="H46" s="37"/>
      <c r="I46" s="37"/>
      <c r="J46" s="37"/>
      <c r="K46" s="64">
        <v>30</v>
      </c>
      <c r="L46" s="65">
        <v>50</v>
      </c>
    </row>
    <row r="47" spans="2:25" ht="14.25" customHeight="1" x14ac:dyDescent="0.2">
      <c r="B47" s="30">
        <f t="shared" si="2"/>
        <v>37</v>
      </c>
      <c r="C47" s="34"/>
      <c r="D47" s="34"/>
      <c r="E47" s="37"/>
      <c r="F47" s="37" t="s">
        <v>226</v>
      </c>
      <c r="G47" s="37"/>
      <c r="H47" s="37"/>
      <c r="I47" s="37"/>
      <c r="J47" s="37"/>
      <c r="K47" s="64" t="s">
        <v>142</v>
      </c>
      <c r="L47" s="65"/>
    </row>
    <row r="48" spans="2:25" ht="14.25" customHeight="1" x14ac:dyDescent="0.2">
      <c r="B48" s="30">
        <f t="shared" si="2"/>
        <v>38</v>
      </c>
      <c r="C48" s="34"/>
      <c r="D48" s="34"/>
      <c r="E48" s="37"/>
      <c r="F48" s="37" t="s">
        <v>33</v>
      </c>
      <c r="G48" s="37"/>
      <c r="H48" s="37"/>
      <c r="I48" s="37"/>
      <c r="J48" s="37"/>
      <c r="K48" s="64">
        <v>210</v>
      </c>
      <c r="L48" s="65">
        <v>275</v>
      </c>
    </row>
    <row r="49" spans="2:19" ht="14.25" customHeight="1" x14ac:dyDescent="0.2">
      <c r="B49" s="30">
        <f t="shared" si="2"/>
        <v>39</v>
      </c>
      <c r="C49" s="32" t="s">
        <v>34</v>
      </c>
      <c r="D49" s="32" t="s">
        <v>35</v>
      </c>
      <c r="E49" s="37"/>
      <c r="F49" s="37" t="s">
        <v>134</v>
      </c>
      <c r="G49" s="37"/>
      <c r="H49" s="37"/>
      <c r="I49" s="37"/>
      <c r="J49" s="37"/>
      <c r="K49" s="64"/>
      <c r="L49" s="65">
        <v>1</v>
      </c>
    </row>
    <row r="50" spans="2:19" ht="14.25" customHeight="1" x14ac:dyDescent="0.2">
      <c r="B50" s="30">
        <f t="shared" si="2"/>
        <v>40</v>
      </c>
      <c r="C50" s="34"/>
      <c r="D50" s="34"/>
      <c r="E50" s="37"/>
      <c r="F50" s="37" t="s">
        <v>163</v>
      </c>
      <c r="G50" s="37"/>
      <c r="H50" s="37"/>
      <c r="I50" s="37"/>
      <c r="J50" s="37"/>
      <c r="K50" s="64"/>
      <c r="L50" s="65" t="s">
        <v>142</v>
      </c>
    </row>
    <row r="51" spans="2:19" ht="14.25" customHeight="1" x14ac:dyDescent="0.2">
      <c r="B51" s="30">
        <f t="shared" si="2"/>
        <v>41</v>
      </c>
      <c r="C51" s="34"/>
      <c r="D51" s="34"/>
      <c r="E51" s="37"/>
      <c r="F51" s="37" t="s">
        <v>164</v>
      </c>
      <c r="G51" s="37"/>
      <c r="H51" s="37"/>
      <c r="I51" s="37"/>
      <c r="J51" s="37"/>
      <c r="K51" s="64"/>
      <c r="L51" s="65">
        <v>1</v>
      </c>
    </row>
    <row r="52" spans="2:19" ht="14.25" customHeight="1" x14ac:dyDescent="0.2">
      <c r="B52" s="30">
        <f t="shared" si="2"/>
        <v>42</v>
      </c>
      <c r="C52" s="34"/>
      <c r="D52" s="35"/>
      <c r="E52" s="37"/>
      <c r="F52" s="37" t="s">
        <v>36</v>
      </c>
      <c r="G52" s="37"/>
      <c r="H52" s="37"/>
      <c r="I52" s="37"/>
      <c r="J52" s="37"/>
      <c r="K52" s="64"/>
      <c r="L52" s="65" t="s">
        <v>142</v>
      </c>
    </row>
    <row r="53" spans="2:19" ht="14.25" customHeight="1" x14ac:dyDescent="0.2">
      <c r="B53" s="30">
        <f t="shared" si="2"/>
        <v>43</v>
      </c>
      <c r="C53" s="32" t="s">
        <v>37</v>
      </c>
      <c r="D53" s="34" t="s">
        <v>95</v>
      </c>
      <c r="E53" s="37"/>
      <c r="F53" s="37" t="s">
        <v>94</v>
      </c>
      <c r="G53" s="37"/>
      <c r="H53" s="37"/>
      <c r="I53" s="37"/>
      <c r="J53" s="37"/>
      <c r="K53" s="64" t="s">
        <v>142</v>
      </c>
      <c r="L53" s="65">
        <v>3</v>
      </c>
    </row>
    <row r="54" spans="2:19" ht="14.25" customHeight="1" x14ac:dyDescent="0.2">
      <c r="B54" s="30">
        <f t="shared" si="2"/>
        <v>44</v>
      </c>
      <c r="C54" s="34"/>
      <c r="D54" s="32" t="s">
        <v>38</v>
      </c>
      <c r="E54" s="37"/>
      <c r="F54" s="37" t="s">
        <v>165</v>
      </c>
      <c r="G54" s="37"/>
      <c r="H54" s="37"/>
      <c r="I54" s="37"/>
      <c r="J54" s="37"/>
      <c r="K54" s="64"/>
      <c r="L54" s="65">
        <v>4</v>
      </c>
    </row>
    <row r="55" spans="2:19" ht="14.25" customHeight="1" x14ac:dyDescent="0.2">
      <c r="B55" s="30">
        <f t="shared" si="2"/>
        <v>45</v>
      </c>
      <c r="C55" s="34"/>
      <c r="D55" s="35"/>
      <c r="E55" s="37"/>
      <c r="F55" s="37" t="s">
        <v>39</v>
      </c>
      <c r="G55" s="37"/>
      <c r="H55" s="37"/>
      <c r="I55" s="37"/>
      <c r="J55" s="37"/>
      <c r="K55" s="64" t="s">
        <v>142</v>
      </c>
      <c r="L55" s="65">
        <v>25</v>
      </c>
    </row>
    <row r="56" spans="2:19" ht="14.25" customHeight="1" x14ac:dyDescent="0.2">
      <c r="B56" s="30">
        <f t="shared" si="2"/>
        <v>46</v>
      </c>
      <c r="C56" s="35"/>
      <c r="D56" s="39" t="s">
        <v>40</v>
      </c>
      <c r="E56" s="37"/>
      <c r="F56" s="37" t="s">
        <v>41</v>
      </c>
      <c r="G56" s="37"/>
      <c r="H56" s="37"/>
      <c r="I56" s="37"/>
      <c r="J56" s="37"/>
      <c r="K56" s="64">
        <v>10</v>
      </c>
      <c r="L56" s="65">
        <v>100</v>
      </c>
    </row>
    <row r="57" spans="2:19" ht="14.25" customHeight="1" x14ac:dyDescent="0.2">
      <c r="B57" s="30">
        <f t="shared" si="2"/>
        <v>47</v>
      </c>
      <c r="C57" s="32" t="s">
        <v>0</v>
      </c>
      <c r="D57" s="39" t="s">
        <v>42</v>
      </c>
      <c r="E57" s="37"/>
      <c r="F57" s="37" t="s">
        <v>137</v>
      </c>
      <c r="G57" s="37"/>
      <c r="H57" s="37"/>
      <c r="I57" s="37"/>
      <c r="J57" s="37"/>
      <c r="K57" s="64" t="s">
        <v>142</v>
      </c>
      <c r="L57" s="65" t="s">
        <v>142</v>
      </c>
      <c r="R57">
        <f>COUNTA(K49:K57)</f>
        <v>4</v>
      </c>
      <c r="S57">
        <f>COUNTA(L49:L57)</f>
        <v>9</v>
      </c>
    </row>
    <row r="58" spans="2:19" ht="14.25" customHeight="1" x14ac:dyDescent="0.2">
      <c r="B58" s="30">
        <f t="shared" si="2"/>
        <v>48</v>
      </c>
      <c r="C58" s="130" t="s">
        <v>43</v>
      </c>
      <c r="D58" s="131"/>
      <c r="E58" s="37"/>
      <c r="F58" s="37" t="s">
        <v>44</v>
      </c>
      <c r="G58" s="37"/>
      <c r="H58" s="37"/>
      <c r="I58" s="37"/>
      <c r="J58" s="37"/>
      <c r="K58" s="64">
        <v>150</v>
      </c>
      <c r="L58" s="65">
        <v>400</v>
      </c>
    </row>
    <row r="59" spans="2:19" ht="14.25" customHeight="1" x14ac:dyDescent="0.2">
      <c r="B59" s="30">
        <f t="shared" si="2"/>
        <v>49</v>
      </c>
      <c r="C59" s="33"/>
      <c r="D59" s="36"/>
      <c r="E59" s="37"/>
      <c r="F59" s="37" t="s">
        <v>45</v>
      </c>
      <c r="G59" s="37"/>
      <c r="H59" s="37"/>
      <c r="I59" s="37"/>
      <c r="J59" s="37"/>
      <c r="K59" s="64">
        <v>400</v>
      </c>
      <c r="L59" s="65">
        <v>200</v>
      </c>
    </row>
    <row r="60" spans="2:19" ht="14.25" customHeight="1" thickBot="1" x14ac:dyDescent="0.25">
      <c r="B60" s="30">
        <f t="shared" si="2"/>
        <v>50</v>
      </c>
      <c r="C60" s="33"/>
      <c r="D60" s="36"/>
      <c r="E60" s="37"/>
      <c r="F60" s="37" t="s">
        <v>81</v>
      </c>
      <c r="G60" s="37"/>
      <c r="H60" s="37"/>
      <c r="I60" s="37"/>
      <c r="J60" s="37"/>
      <c r="K60" s="64">
        <v>400</v>
      </c>
      <c r="L60" s="69">
        <v>750</v>
      </c>
    </row>
    <row r="61" spans="2:19" ht="13.95" customHeight="1" x14ac:dyDescent="0.2">
      <c r="B61" s="66"/>
      <c r="C61" s="67"/>
      <c r="D61" s="67"/>
      <c r="E61" s="68"/>
      <c r="F61" s="68"/>
      <c r="G61" s="68"/>
      <c r="H61" s="68"/>
      <c r="I61" s="68"/>
      <c r="J61" s="68"/>
      <c r="K61" s="68"/>
      <c r="L61" s="68"/>
    </row>
    <row r="62" spans="2:19" ht="18" customHeight="1" x14ac:dyDescent="0.2">
      <c r="R62">
        <f>COUNTA(K11:K60)</f>
        <v>38</v>
      </c>
      <c r="S62">
        <f>COUNTA(L11:L60)</f>
        <v>40</v>
      </c>
    </row>
    <row r="63" spans="2:19" ht="18" customHeight="1" x14ac:dyDescent="0.2">
      <c r="B63" s="18"/>
      <c r="R63">
        <f>SUM(R11:R18,K19:K60)</f>
        <v>9587</v>
      </c>
      <c r="S63">
        <f>SUM(S11:S18,L19:L60)</f>
        <v>48401</v>
      </c>
    </row>
    <row r="64" spans="2:19" ht="9" customHeight="1" thickBot="1" x14ac:dyDescent="0.25"/>
    <row r="65" spans="2:19" ht="18" customHeight="1" x14ac:dyDescent="0.2">
      <c r="B65" s="1"/>
      <c r="C65" s="2"/>
      <c r="D65" s="126" t="s">
        <v>1</v>
      </c>
      <c r="E65" s="126"/>
      <c r="F65" s="126"/>
      <c r="G65" s="126"/>
      <c r="H65" s="2"/>
      <c r="I65" s="2"/>
      <c r="J65" s="3"/>
      <c r="K65" s="71" t="s">
        <v>62</v>
      </c>
      <c r="L65" s="88" t="s">
        <v>63</v>
      </c>
    </row>
    <row r="66" spans="2:19" ht="18" customHeight="1" thickBot="1" x14ac:dyDescent="0.25">
      <c r="B66" s="6"/>
      <c r="C66" s="7"/>
      <c r="D66" s="125" t="s">
        <v>2</v>
      </c>
      <c r="E66" s="125"/>
      <c r="F66" s="125"/>
      <c r="G66" s="125"/>
      <c r="H66" s="7"/>
      <c r="I66" s="7"/>
      <c r="J66" s="8"/>
      <c r="K66" s="75" t="str">
        <f>K5</f>
        <v>2021.10.15</v>
      </c>
      <c r="L66" s="92" t="str">
        <f>K66</f>
        <v>2021.10.15</v>
      </c>
    </row>
    <row r="67" spans="2:19" ht="19.95" customHeight="1" thickTop="1" x14ac:dyDescent="0.2">
      <c r="B67" s="132" t="s">
        <v>86</v>
      </c>
      <c r="C67" s="133"/>
      <c r="D67" s="133"/>
      <c r="E67" s="133"/>
      <c r="F67" s="133"/>
      <c r="G67" s="133"/>
      <c r="H67" s="133"/>
      <c r="I67" s="133"/>
      <c r="J67" s="29"/>
      <c r="K67" s="76">
        <f>SUM(K68:K76)</f>
        <v>9587</v>
      </c>
      <c r="L67" s="93">
        <f>SUM(L68:L76)</f>
        <v>48401</v>
      </c>
    </row>
    <row r="68" spans="2:19" ht="13.95" customHeight="1" x14ac:dyDescent="0.2">
      <c r="B68" s="134" t="s">
        <v>47</v>
      </c>
      <c r="C68" s="135"/>
      <c r="D68" s="136"/>
      <c r="E68" s="41"/>
      <c r="F68" s="15"/>
      <c r="G68" s="127" t="s">
        <v>13</v>
      </c>
      <c r="H68" s="127"/>
      <c r="I68" s="15"/>
      <c r="J68" s="16"/>
      <c r="K68" s="38">
        <f>SUM(R$11:R$18)</f>
        <v>160</v>
      </c>
      <c r="L68" s="94">
        <f>SUM(S$11:S$18)</f>
        <v>3225</v>
      </c>
    </row>
    <row r="69" spans="2:19" ht="13.95" customHeight="1" x14ac:dyDescent="0.2">
      <c r="B69" s="17"/>
      <c r="C69" s="18"/>
      <c r="D69" s="19"/>
      <c r="E69" s="20"/>
      <c r="F69" s="37"/>
      <c r="G69" s="127" t="s">
        <v>72</v>
      </c>
      <c r="H69" s="127"/>
      <c r="I69" s="110"/>
      <c r="J69" s="42"/>
      <c r="K69" s="38">
        <f>SUM(K$19)</f>
        <v>240</v>
      </c>
      <c r="L69" s="94">
        <f>SUM(L$19)</f>
        <v>1150</v>
      </c>
    </row>
    <row r="70" spans="2:19" ht="13.95" customHeight="1" x14ac:dyDescent="0.2">
      <c r="B70" s="17"/>
      <c r="C70" s="18"/>
      <c r="D70" s="19"/>
      <c r="E70" s="20"/>
      <c r="F70" s="37"/>
      <c r="G70" s="127" t="s">
        <v>26</v>
      </c>
      <c r="H70" s="127"/>
      <c r="I70" s="15"/>
      <c r="J70" s="16"/>
      <c r="K70" s="38">
        <f>SUM(K$20:K$20)</f>
        <v>5</v>
      </c>
      <c r="L70" s="94">
        <f>SUM(L$20:L$20)</f>
        <v>0</v>
      </c>
    </row>
    <row r="71" spans="2:19" ht="13.95" customHeight="1" x14ac:dyDescent="0.2">
      <c r="B71" s="17"/>
      <c r="C71" s="18"/>
      <c r="D71" s="19"/>
      <c r="E71" s="20"/>
      <c r="F71" s="37"/>
      <c r="G71" s="127" t="s">
        <v>16</v>
      </c>
      <c r="H71" s="127"/>
      <c r="I71" s="15"/>
      <c r="J71" s="16"/>
      <c r="K71" s="38">
        <v>0</v>
      </c>
      <c r="L71" s="94">
        <v>0</v>
      </c>
    </row>
    <row r="72" spans="2:19" ht="13.95" customHeight="1" x14ac:dyDescent="0.2">
      <c r="B72" s="17"/>
      <c r="C72" s="18"/>
      <c r="D72" s="19"/>
      <c r="E72" s="20"/>
      <c r="F72" s="37"/>
      <c r="G72" s="127" t="s">
        <v>17</v>
      </c>
      <c r="H72" s="127"/>
      <c r="I72" s="15"/>
      <c r="J72" s="16"/>
      <c r="K72" s="38">
        <f>SUM(K$21:K$32)</f>
        <v>7905</v>
      </c>
      <c r="L72" s="94">
        <f>SUM(L$21:L$32)</f>
        <v>42076</v>
      </c>
    </row>
    <row r="73" spans="2:19" ht="13.95" customHeight="1" x14ac:dyDescent="0.2">
      <c r="B73" s="17"/>
      <c r="C73" s="18"/>
      <c r="D73" s="19"/>
      <c r="E73" s="20"/>
      <c r="F73" s="37"/>
      <c r="G73" s="127" t="s">
        <v>70</v>
      </c>
      <c r="H73" s="127"/>
      <c r="I73" s="15"/>
      <c r="J73" s="16"/>
      <c r="K73" s="38">
        <v>0</v>
      </c>
      <c r="L73" s="94">
        <v>0</v>
      </c>
    </row>
    <row r="74" spans="2:19" ht="13.95" customHeight="1" x14ac:dyDescent="0.2">
      <c r="B74" s="17"/>
      <c r="C74" s="18"/>
      <c r="D74" s="19"/>
      <c r="E74" s="20"/>
      <c r="F74" s="37"/>
      <c r="G74" s="127" t="s">
        <v>27</v>
      </c>
      <c r="H74" s="127"/>
      <c r="I74" s="15"/>
      <c r="J74" s="16"/>
      <c r="K74" s="38">
        <f>SUM(K$33:K$48)</f>
        <v>317</v>
      </c>
      <c r="L74" s="94">
        <f>SUM(L$33:L$48)</f>
        <v>466</v>
      </c>
    </row>
    <row r="75" spans="2:19" ht="13.95" customHeight="1" x14ac:dyDescent="0.2">
      <c r="B75" s="17"/>
      <c r="C75" s="18"/>
      <c r="D75" s="19"/>
      <c r="E75" s="20"/>
      <c r="F75" s="37"/>
      <c r="G75" s="127" t="s">
        <v>80</v>
      </c>
      <c r="H75" s="127"/>
      <c r="I75" s="15"/>
      <c r="J75" s="16"/>
      <c r="K75" s="38">
        <f>SUM(K$58:K$59)</f>
        <v>550</v>
      </c>
      <c r="L75" s="94">
        <f>SUM(L$58:L$59)</f>
        <v>600</v>
      </c>
      <c r="R75">
        <f>COUNTA(K$11:K$60)</f>
        <v>38</v>
      </c>
      <c r="S75">
        <f>COUNTA(L$11:L$60)</f>
        <v>40</v>
      </c>
    </row>
    <row r="76" spans="2:19" ht="13.95" customHeight="1" thickBot="1" x14ac:dyDescent="0.25">
      <c r="B76" s="21"/>
      <c r="C76" s="22"/>
      <c r="D76" s="23"/>
      <c r="E76" s="43"/>
      <c r="F76" s="10"/>
      <c r="G76" s="125" t="s">
        <v>46</v>
      </c>
      <c r="H76" s="125"/>
      <c r="I76" s="44"/>
      <c r="J76" s="45"/>
      <c r="K76" s="40">
        <f>SUM(K$49:K$57,K$60)</f>
        <v>410</v>
      </c>
      <c r="L76" s="95">
        <f>SUM(L$49:L$57,L$60)</f>
        <v>884</v>
      </c>
      <c r="R76">
        <f>SUM(R$11:R$18,K$19:K$60)</f>
        <v>9587</v>
      </c>
      <c r="S76">
        <f>SUM(S$11:S$18,L$19:L$60)</f>
        <v>48401</v>
      </c>
    </row>
    <row r="77" spans="2:19" ht="18" customHeight="1" thickTop="1" x14ac:dyDescent="0.2">
      <c r="B77" s="137" t="s">
        <v>48</v>
      </c>
      <c r="C77" s="138"/>
      <c r="D77" s="139"/>
      <c r="E77" s="51"/>
      <c r="F77" s="111"/>
      <c r="G77" s="140" t="s">
        <v>49</v>
      </c>
      <c r="H77" s="140"/>
      <c r="I77" s="111"/>
      <c r="J77" s="112"/>
      <c r="K77" s="77" t="s">
        <v>50</v>
      </c>
      <c r="L77" s="82"/>
    </row>
    <row r="78" spans="2:19" ht="18" customHeight="1" x14ac:dyDescent="0.2">
      <c r="B78" s="48"/>
      <c r="C78" s="49"/>
      <c r="D78" s="49"/>
      <c r="E78" s="46"/>
      <c r="F78" s="47"/>
      <c r="G78" s="31"/>
      <c r="H78" s="31"/>
      <c r="I78" s="47"/>
      <c r="J78" s="50"/>
      <c r="K78" s="78" t="s">
        <v>51</v>
      </c>
      <c r="L78" s="83"/>
    </row>
    <row r="79" spans="2:19" ht="18" customHeight="1" x14ac:dyDescent="0.2">
      <c r="B79" s="17"/>
      <c r="C79" s="18"/>
      <c r="D79" s="18"/>
      <c r="E79" s="52"/>
      <c r="F79" s="7"/>
      <c r="G79" s="141" t="s">
        <v>52</v>
      </c>
      <c r="H79" s="141"/>
      <c r="I79" s="108"/>
      <c r="J79" s="109"/>
      <c r="K79" s="79" t="s">
        <v>53</v>
      </c>
      <c r="L79" s="84"/>
    </row>
    <row r="80" spans="2:19" ht="18" customHeight="1" x14ac:dyDescent="0.2">
      <c r="B80" s="17"/>
      <c r="C80" s="18"/>
      <c r="D80" s="18"/>
      <c r="E80" s="53"/>
      <c r="F80" s="18"/>
      <c r="G80" s="54"/>
      <c r="H80" s="54"/>
      <c r="I80" s="49"/>
      <c r="J80" s="55"/>
      <c r="K80" s="80" t="s">
        <v>78</v>
      </c>
      <c r="L80" s="85"/>
    </row>
    <row r="81" spans="2:12" ht="18" customHeight="1" x14ac:dyDescent="0.2">
      <c r="B81" s="17"/>
      <c r="C81" s="18"/>
      <c r="D81" s="18"/>
      <c r="E81" s="53"/>
      <c r="F81" s="18"/>
      <c r="G81" s="54"/>
      <c r="H81" s="54"/>
      <c r="I81" s="49"/>
      <c r="J81" s="55"/>
      <c r="K81" s="80" t="s">
        <v>79</v>
      </c>
      <c r="L81" s="85"/>
    </row>
    <row r="82" spans="2:12" ht="18" customHeight="1" x14ac:dyDescent="0.2">
      <c r="B82" s="17"/>
      <c r="C82" s="18"/>
      <c r="D82" s="18"/>
      <c r="E82" s="52"/>
      <c r="F82" s="7"/>
      <c r="G82" s="141" t="s">
        <v>54</v>
      </c>
      <c r="H82" s="141"/>
      <c r="I82" s="108"/>
      <c r="J82" s="109"/>
      <c r="K82" s="79" t="s">
        <v>82</v>
      </c>
      <c r="L82" s="84"/>
    </row>
    <row r="83" spans="2:12" ht="18" customHeight="1" x14ac:dyDescent="0.2">
      <c r="B83" s="17"/>
      <c r="C83" s="18"/>
      <c r="D83" s="18"/>
      <c r="E83" s="53"/>
      <c r="F83" s="18"/>
      <c r="G83" s="54"/>
      <c r="H83" s="54"/>
      <c r="I83" s="49"/>
      <c r="J83" s="55"/>
      <c r="K83" s="80" t="s">
        <v>83</v>
      </c>
      <c r="L83" s="85"/>
    </row>
    <row r="84" spans="2:12" ht="18" customHeight="1" x14ac:dyDescent="0.2">
      <c r="B84" s="17"/>
      <c r="C84" s="18"/>
      <c r="D84" s="18"/>
      <c r="E84" s="53"/>
      <c r="F84" s="18"/>
      <c r="G84" s="54"/>
      <c r="H84" s="54"/>
      <c r="I84" s="49"/>
      <c r="J84" s="55"/>
      <c r="K84" s="80" t="s">
        <v>84</v>
      </c>
      <c r="L84" s="85"/>
    </row>
    <row r="85" spans="2:12" ht="18" customHeight="1" x14ac:dyDescent="0.2">
      <c r="B85" s="17"/>
      <c r="C85" s="18"/>
      <c r="D85" s="18"/>
      <c r="E85" s="12"/>
      <c r="F85" s="13"/>
      <c r="G85" s="31"/>
      <c r="H85" s="31"/>
      <c r="I85" s="47"/>
      <c r="J85" s="50"/>
      <c r="K85" s="80" t="s">
        <v>85</v>
      </c>
      <c r="L85" s="83"/>
    </row>
    <row r="86" spans="2:12" ht="18" customHeight="1" x14ac:dyDescent="0.2">
      <c r="B86" s="24"/>
      <c r="C86" s="13"/>
      <c r="D86" s="13"/>
      <c r="E86" s="20"/>
      <c r="F86" s="37"/>
      <c r="G86" s="127" t="s">
        <v>55</v>
      </c>
      <c r="H86" s="127"/>
      <c r="I86" s="15"/>
      <c r="J86" s="16"/>
      <c r="K86" s="70" t="s">
        <v>127</v>
      </c>
      <c r="L86" s="86"/>
    </row>
    <row r="87" spans="2:12" ht="18" customHeight="1" x14ac:dyDescent="0.2">
      <c r="B87" s="134" t="s">
        <v>56</v>
      </c>
      <c r="C87" s="135"/>
      <c r="D87" s="135"/>
      <c r="E87" s="7"/>
      <c r="F87" s="7"/>
      <c r="G87" s="7"/>
      <c r="H87" s="7"/>
      <c r="I87" s="7"/>
      <c r="J87" s="7"/>
      <c r="K87" s="7"/>
      <c r="L87" s="96"/>
    </row>
    <row r="88" spans="2:12" ht="14.1" customHeight="1" x14ac:dyDescent="0.2">
      <c r="B88" s="56"/>
      <c r="C88" s="57" t="s">
        <v>57</v>
      </c>
      <c r="D88" s="58"/>
      <c r="E88" s="57"/>
      <c r="F88" s="57"/>
      <c r="G88" s="57"/>
      <c r="H88" s="57"/>
      <c r="I88" s="57"/>
      <c r="J88" s="57"/>
      <c r="K88" s="57"/>
      <c r="L88" s="87"/>
    </row>
    <row r="89" spans="2:12" ht="14.1" customHeight="1" x14ac:dyDescent="0.2">
      <c r="B89" s="56"/>
      <c r="C89" s="57" t="s">
        <v>58</v>
      </c>
      <c r="D89" s="58"/>
      <c r="E89" s="57"/>
      <c r="F89" s="57"/>
      <c r="G89" s="57"/>
      <c r="H89" s="57"/>
      <c r="I89" s="57"/>
      <c r="J89" s="57"/>
      <c r="K89" s="57"/>
      <c r="L89" s="87"/>
    </row>
    <row r="90" spans="2:12" ht="14.1" customHeight="1" x14ac:dyDescent="0.2">
      <c r="B90" s="56"/>
      <c r="C90" s="57" t="s">
        <v>59</v>
      </c>
      <c r="D90" s="58"/>
      <c r="E90" s="57"/>
      <c r="F90" s="57"/>
      <c r="G90" s="57"/>
      <c r="H90" s="57"/>
      <c r="I90" s="57"/>
      <c r="J90" s="57"/>
      <c r="K90" s="57"/>
      <c r="L90" s="87"/>
    </row>
    <row r="91" spans="2:12" ht="14.1" customHeight="1" x14ac:dyDescent="0.2">
      <c r="B91" s="56"/>
      <c r="C91" s="57" t="s">
        <v>114</v>
      </c>
      <c r="D91" s="58"/>
      <c r="E91" s="57"/>
      <c r="F91" s="57"/>
      <c r="G91" s="57"/>
      <c r="H91" s="57"/>
      <c r="I91" s="57"/>
      <c r="J91" s="57"/>
      <c r="K91" s="57"/>
      <c r="L91" s="87"/>
    </row>
    <row r="92" spans="2:12" ht="14.1" customHeight="1" x14ac:dyDescent="0.2">
      <c r="B92" s="56"/>
      <c r="C92" s="57" t="s">
        <v>112</v>
      </c>
      <c r="D92" s="58"/>
      <c r="E92" s="57"/>
      <c r="F92" s="57"/>
      <c r="G92" s="57"/>
      <c r="H92" s="57"/>
      <c r="I92" s="57"/>
      <c r="J92" s="57"/>
      <c r="K92" s="57"/>
      <c r="L92" s="87"/>
    </row>
    <row r="93" spans="2:12" ht="14.1" customHeight="1" x14ac:dyDescent="0.2">
      <c r="B93" s="59"/>
      <c r="C93" s="57" t="s">
        <v>115</v>
      </c>
      <c r="D93" s="57"/>
      <c r="E93" s="57"/>
      <c r="F93" s="57"/>
      <c r="G93" s="57"/>
      <c r="H93" s="57"/>
      <c r="I93" s="57"/>
      <c r="J93" s="57"/>
      <c r="K93" s="57"/>
      <c r="L93" s="87"/>
    </row>
    <row r="94" spans="2:12" ht="14.1" customHeight="1" x14ac:dyDescent="0.2">
      <c r="B94" s="59"/>
      <c r="C94" s="57" t="s">
        <v>116</v>
      </c>
      <c r="D94" s="57"/>
      <c r="E94" s="57"/>
      <c r="F94" s="57"/>
      <c r="G94" s="57"/>
      <c r="H94" s="57"/>
      <c r="I94" s="57"/>
      <c r="J94" s="57"/>
      <c r="K94" s="57"/>
      <c r="L94" s="87"/>
    </row>
    <row r="95" spans="2:12" ht="14.1" customHeight="1" x14ac:dyDescent="0.2">
      <c r="B95" s="59"/>
      <c r="C95" s="57" t="s">
        <v>96</v>
      </c>
      <c r="D95" s="57"/>
      <c r="E95" s="57"/>
      <c r="F95" s="57"/>
      <c r="G95" s="57"/>
      <c r="H95" s="57"/>
      <c r="I95" s="57"/>
      <c r="J95" s="57"/>
      <c r="K95" s="57"/>
      <c r="L95" s="87"/>
    </row>
    <row r="96" spans="2:12" ht="14.1" customHeight="1" x14ac:dyDescent="0.2">
      <c r="B96" s="59"/>
      <c r="C96" s="57" t="s">
        <v>97</v>
      </c>
      <c r="D96" s="57"/>
      <c r="E96" s="57"/>
      <c r="F96" s="57"/>
      <c r="G96" s="57"/>
      <c r="H96" s="57"/>
      <c r="I96" s="57"/>
      <c r="J96" s="57"/>
      <c r="K96" s="57"/>
      <c r="L96" s="87"/>
    </row>
    <row r="97" spans="2:14" ht="14.1" customHeight="1" x14ac:dyDescent="0.2">
      <c r="B97" s="59"/>
      <c r="C97" s="57" t="s">
        <v>109</v>
      </c>
      <c r="D97" s="57"/>
      <c r="E97" s="57"/>
      <c r="F97" s="57"/>
      <c r="G97" s="57"/>
      <c r="H97" s="57"/>
      <c r="I97" s="57"/>
      <c r="J97" s="57"/>
      <c r="K97" s="57"/>
      <c r="L97" s="87"/>
    </row>
    <row r="98" spans="2:14" ht="14.1" customHeight="1" x14ac:dyDescent="0.2">
      <c r="B98" s="59"/>
      <c r="C98" s="57" t="s">
        <v>117</v>
      </c>
      <c r="D98" s="57"/>
      <c r="E98" s="57"/>
      <c r="F98" s="57"/>
      <c r="G98" s="57"/>
      <c r="H98" s="57"/>
      <c r="I98" s="57"/>
      <c r="J98" s="57"/>
      <c r="K98" s="57"/>
      <c r="L98" s="87"/>
    </row>
    <row r="99" spans="2:14" ht="14.1" customHeight="1" x14ac:dyDescent="0.2">
      <c r="B99" s="59"/>
      <c r="C99" s="57" t="s">
        <v>118</v>
      </c>
      <c r="D99" s="57"/>
      <c r="E99" s="57"/>
      <c r="F99" s="57"/>
      <c r="G99" s="57"/>
      <c r="H99" s="57"/>
      <c r="I99" s="57"/>
      <c r="J99" s="57"/>
      <c r="K99" s="57"/>
      <c r="L99" s="87"/>
    </row>
    <row r="100" spans="2:14" ht="14.1" customHeight="1" x14ac:dyDescent="0.2">
      <c r="B100" s="59"/>
      <c r="C100" s="57" t="s">
        <v>119</v>
      </c>
      <c r="D100" s="57"/>
      <c r="E100" s="57"/>
      <c r="F100" s="57"/>
      <c r="G100" s="57"/>
      <c r="H100" s="57"/>
      <c r="I100" s="57"/>
      <c r="J100" s="57"/>
      <c r="K100" s="57"/>
      <c r="L100" s="87"/>
    </row>
    <row r="101" spans="2:14" ht="18" customHeight="1" x14ac:dyDescent="0.2">
      <c r="B101" s="59"/>
      <c r="C101" s="57" t="s">
        <v>98</v>
      </c>
      <c r="D101" s="57"/>
      <c r="E101" s="57"/>
      <c r="F101" s="57"/>
      <c r="G101" s="57"/>
      <c r="H101" s="57"/>
      <c r="I101" s="57"/>
      <c r="J101" s="57"/>
      <c r="K101" s="57"/>
      <c r="L101" s="57"/>
      <c r="M101" s="97"/>
    </row>
    <row r="102" spans="2:14" x14ac:dyDescent="0.2">
      <c r="B102" s="59"/>
      <c r="C102" s="57" t="s">
        <v>110</v>
      </c>
      <c r="D102" s="57"/>
      <c r="E102" s="57"/>
      <c r="F102" s="57"/>
      <c r="G102" s="57"/>
      <c r="H102" s="57"/>
      <c r="I102" s="57"/>
      <c r="J102" s="57"/>
      <c r="K102" s="57"/>
      <c r="L102" s="57"/>
      <c r="M102" s="97"/>
    </row>
    <row r="103" spans="2:14" x14ac:dyDescent="0.2">
      <c r="B103" s="59"/>
      <c r="C103" s="57" t="s">
        <v>111</v>
      </c>
      <c r="D103" s="57"/>
      <c r="E103" s="57"/>
      <c r="F103" s="57"/>
      <c r="G103" s="57"/>
      <c r="H103" s="57"/>
      <c r="I103" s="57"/>
      <c r="J103" s="57"/>
      <c r="K103" s="57"/>
      <c r="L103" s="57"/>
      <c r="M103" s="97"/>
    </row>
    <row r="104" spans="2:14" x14ac:dyDescent="0.2">
      <c r="B104" s="59"/>
      <c r="C104" s="57" t="s">
        <v>120</v>
      </c>
      <c r="D104" s="57"/>
      <c r="E104" s="57"/>
      <c r="F104" s="57"/>
      <c r="G104" s="57"/>
      <c r="H104" s="57"/>
      <c r="I104" s="57"/>
      <c r="J104" s="57"/>
      <c r="K104" s="57"/>
      <c r="L104" s="57"/>
      <c r="M104" s="97"/>
    </row>
    <row r="105" spans="2:14" ht="14.1" customHeight="1" x14ac:dyDescent="0.2">
      <c r="B105" s="59"/>
      <c r="C105" s="57" t="s">
        <v>113</v>
      </c>
      <c r="D105" s="57"/>
      <c r="E105" s="57"/>
      <c r="F105" s="57"/>
      <c r="G105" s="57"/>
      <c r="H105" s="57"/>
      <c r="I105" s="57"/>
      <c r="J105" s="57"/>
      <c r="K105" s="57"/>
      <c r="L105" s="57"/>
      <c r="M105" s="59"/>
      <c r="N105" s="102"/>
    </row>
    <row r="106" spans="2:14" ht="14.1" customHeight="1" x14ac:dyDescent="0.2">
      <c r="B106" s="59"/>
      <c r="C106" s="57" t="s">
        <v>261</v>
      </c>
      <c r="D106" s="57"/>
      <c r="E106" s="57"/>
      <c r="F106" s="57"/>
      <c r="G106" s="57"/>
      <c r="H106" s="57"/>
      <c r="I106" s="57"/>
      <c r="J106" s="57"/>
      <c r="K106" s="57"/>
      <c r="L106" s="57"/>
      <c r="M106" s="59"/>
      <c r="N106" s="57"/>
    </row>
    <row r="107" spans="2:14" x14ac:dyDescent="0.2">
      <c r="B107" s="59"/>
      <c r="C107" s="57" t="s">
        <v>121</v>
      </c>
      <c r="D107" s="57"/>
      <c r="E107" s="57"/>
      <c r="F107" s="57"/>
      <c r="G107" s="57"/>
      <c r="H107" s="57"/>
      <c r="I107" s="57"/>
      <c r="J107" s="57"/>
      <c r="K107" s="57"/>
      <c r="L107" s="57"/>
      <c r="M107" s="97"/>
    </row>
    <row r="108" spans="2:14" x14ac:dyDescent="0.2">
      <c r="B108" s="59"/>
      <c r="C108" s="57" t="s">
        <v>74</v>
      </c>
      <c r="D108" s="57"/>
      <c r="E108" s="57"/>
      <c r="F108" s="57"/>
      <c r="G108" s="57"/>
      <c r="H108" s="57"/>
      <c r="I108" s="57"/>
      <c r="J108" s="57"/>
      <c r="K108" s="57"/>
      <c r="L108" s="57"/>
      <c r="M108" s="97"/>
    </row>
    <row r="109" spans="2:14" x14ac:dyDescent="0.2">
      <c r="B109" s="97"/>
      <c r="C109" s="57" t="s">
        <v>60</v>
      </c>
      <c r="M109" s="97"/>
    </row>
    <row r="110" spans="2:14" x14ac:dyDescent="0.2">
      <c r="B110" s="97"/>
      <c r="C110" s="57" t="s">
        <v>122</v>
      </c>
      <c r="M110" s="97"/>
      <c r="N110" s="98"/>
    </row>
    <row r="111" spans="2:14" x14ac:dyDescent="0.2">
      <c r="B111" s="97"/>
      <c r="C111" s="57" t="s">
        <v>133</v>
      </c>
      <c r="M111" s="97"/>
    </row>
    <row r="112" spans="2:14" ht="13.8" thickBot="1" x14ac:dyDescent="0.25">
      <c r="B112" s="99"/>
      <c r="C112" s="81" t="s">
        <v>123</v>
      </c>
      <c r="D112" s="100"/>
      <c r="E112" s="100"/>
      <c r="F112" s="100"/>
      <c r="G112" s="100"/>
      <c r="H112" s="100"/>
      <c r="I112" s="100"/>
      <c r="J112" s="100"/>
      <c r="K112" s="100"/>
      <c r="L112" s="101"/>
    </row>
  </sheetData>
  <mergeCells count="27">
    <mergeCell ref="G86:H86"/>
    <mergeCell ref="B87:D87"/>
    <mergeCell ref="G75:H75"/>
    <mergeCell ref="G76:H76"/>
    <mergeCell ref="B77:D77"/>
    <mergeCell ref="G77:H77"/>
    <mergeCell ref="G79:H79"/>
    <mergeCell ref="G82:H82"/>
    <mergeCell ref="G74:H74"/>
    <mergeCell ref="G10:H10"/>
    <mergeCell ref="C58:D58"/>
    <mergeCell ref="D65:G65"/>
    <mergeCell ref="D66:G66"/>
    <mergeCell ref="B67:I67"/>
    <mergeCell ref="B68:D68"/>
    <mergeCell ref="G68:H68"/>
    <mergeCell ref="G69:H69"/>
    <mergeCell ref="G70:H70"/>
    <mergeCell ref="G71:H71"/>
    <mergeCell ref="G72:H72"/>
    <mergeCell ref="G73:H73"/>
    <mergeCell ref="D9:F9"/>
    <mergeCell ref="D4:G4"/>
    <mergeCell ref="D5:G5"/>
    <mergeCell ref="D6:G6"/>
    <mergeCell ref="D7:F7"/>
    <mergeCell ref="D8:F8"/>
  </mergeCells>
  <phoneticPr fontId="23"/>
  <conditionalFormatting sqref="M11:M60">
    <cfRule type="expression" dxfId="1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B1:S90"/>
  <sheetViews>
    <sheetView view="pageBreakPreview" zoomScale="75" zoomScaleNormal="75" zoomScaleSheetLayoutView="75" workbookViewId="0">
      <selection activeCell="I28" sqref="I2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274</v>
      </c>
      <c r="L5" s="89" t="str">
        <f>K5</f>
        <v>2021.10.25</v>
      </c>
    </row>
    <row r="6" spans="2:19" ht="18" customHeight="1" x14ac:dyDescent="0.2">
      <c r="B6" s="4"/>
      <c r="C6" s="37"/>
      <c r="D6" s="127" t="s">
        <v>3</v>
      </c>
      <c r="E6" s="127"/>
      <c r="F6" s="127"/>
      <c r="G6" s="127"/>
      <c r="H6" s="37"/>
      <c r="I6" s="37"/>
      <c r="J6" s="5"/>
      <c r="K6" s="103">
        <v>0.43263888888888885</v>
      </c>
      <c r="L6" s="104">
        <v>0.41319444444444442</v>
      </c>
    </row>
    <row r="7" spans="2:19" ht="18" customHeight="1" x14ac:dyDescent="0.2">
      <c r="B7" s="4"/>
      <c r="C7" s="37"/>
      <c r="D7" s="127" t="s">
        <v>4</v>
      </c>
      <c r="E7" s="128"/>
      <c r="F7" s="128"/>
      <c r="G7" s="25" t="s">
        <v>5</v>
      </c>
      <c r="H7" s="37"/>
      <c r="I7" s="37"/>
      <c r="J7" s="5"/>
      <c r="K7" s="105">
        <v>1.92</v>
      </c>
      <c r="L7" s="106">
        <v>1.42</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151</v>
      </c>
      <c r="G11" s="37"/>
      <c r="H11" s="37"/>
      <c r="I11" s="37"/>
      <c r="J11" s="37"/>
      <c r="K11" s="62"/>
      <c r="L11" s="63" t="s">
        <v>147</v>
      </c>
      <c r="N11" t="s">
        <v>14</v>
      </c>
      <c r="O11">
        <f>IF(K14="",0,VALUE(MID(K14,2,LEN(K14)-2)))</f>
        <v>5</v>
      </c>
      <c r="P11">
        <f t="shared" ref="P11" si="0">IF(L11="",0,VALUE(MID(L11,2,LEN(L11)-2)))</f>
        <v>5</v>
      </c>
      <c r="Q11" t="e">
        <f>IF(#REF!="",0,VALUE(MID(#REF!,2,LEN(#REF!)-2)))</f>
        <v>#REF!</v>
      </c>
      <c r="R11">
        <f>IF(K11="＋",0,IF(K11="(＋)",0,ABS(K11)))</f>
        <v>0</v>
      </c>
      <c r="S11">
        <f t="shared" ref="R11:S12" si="1">IF(L11="＋",0,IF(L11="(＋)",0,ABS(L11)))</f>
        <v>5</v>
      </c>
    </row>
    <row r="12" spans="2:19" ht="14.25" customHeight="1" x14ac:dyDescent="0.2">
      <c r="B12" s="30">
        <f>B11+1</f>
        <v>2</v>
      </c>
      <c r="C12" s="33"/>
      <c r="D12" s="34"/>
      <c r="E12" s="37"/>
      <c r="F12" s="37" t="s">
        <v>230</v>
      </c>
      <c r="G12" s="37"/>
      <c r="H12" s="37"/>
      <c r="I12" s="37"/>
      <c r="J12" s="37"/>
      <c r="K12" s="62" t="s">
        <v>216</v>
      </c>
      <c r="L12" s="63" t="s">
        <v>171</v>
      </c>
      <c r="R12">
        <f t="shared" si="1"/>
        <v>30</v>
      </c>
      <c r="S12">
        <f t="shared" si="1"/>
        <v>50</v>
      </c>
    </row>
    <row r="13" spans="2:19" ht="14.25" customHeight="1" x14ac:dyDescent="0.2">
      <c r="B13" s="30">
        <f t="shared" ref="B13:B44" si="2">B12+1</f>
        <v>3</v>
      </c>
      <c r="C13" s="33"/>
      <c r="D13" s="34"/>
      <c r="E13" s="37"/>
      <c r="F13" s="37" t="s">
        <v>103</v>
      </c>
      <c r="G13" s="37"/>
      <c r="H13" s="37"/>
      <c r="I13" s="37"/>
      <c r="J13" s="37"/>
      <c r="K13" s="62"/>
      <c r="L13" s="63" t="s">
        <v>147</v>
      </c>
      <c r="N13" t="s">
        <v>14</v>
      </c>
      <c r="O13">
        <f t="shared" ref="O13:P13" si="3">IF(K13="",0,VALUE(MID(K13,2,LEN(K13)-2)))</f>
        <v>0</v>
      </c>
      <c r="P13">
        <f t="shared" si="3"/>
        <v>5</v>
      </c>
      <c r="Q13" t="e">
        <f>IF(#REF!="",0,VALUE(MID(#REF!,2,LEN(#REF!)-2)))</f>
        <v>#REF!</v>
      </c>
      <c r="R13">
        <f>IF(K13="＋",0,IF(K13="(＋)",0,ABS(K13)))</f>
        <v>0</v>
      </c>
      <c r="S13">
        <f>IF(L13="＋",0,IF(L13="(＋)",0,ABS(L13)))</f>
        <v>5</v>
      </c>
    </row>
    <row r="14" spans="2:19" ht="14.25" customHeight="1" x14ac:dyDescent="0.2">
      <c r="B14" s="30">
        <f t="shared" si="2"/>
        <v>4</v>
      </c>
      <c r="C14" s="33"/>
      <c r="D14" s="34"/>
      <c r="E14" s="37"/>
      <c r="F14" s="37" t="s">
        <v>102</v>
      </c>
      <c r="G14" s="37"/>
      <c r="H14" s="37"/>
      <c r="I14" s="37"/>
      <c r="J14" s="37"/>
      <c r="K14" s="62" t="s">
        <v>147</v>
      </c>
      <c r="L14" s="63"/>
      <c r="N14" t="s">
        <v>14</v>
      </c>
      <c r="O14" t="e">
        <f>IF(#REF!="",0,VALUE(MID(#REF!,2,LEN(#REF!)-2)))</f>
        <v>#REF!</v>
      </c>
      <c r="P14">
        <f>IF(L14="",0,VALUE(MID(L14,2,LEN(L14)-2)))</f>
        <v>0</v>
      </c>
      <c r="Q14" t="e">
        <f>IF(#REF!="",0,VALUE(MID(#REF!,2,LEN(#REF!)-2)))</f>
        <v>#REF!</v>
      </c>
      <c r="R14">
        <f t="shared" ref="R14:S14" si="4">IF(K14="＋",0,IF(K14="(＋)",0,ABS(K14)))</f>
        <v>5</v>
      </c>
      <c r="S14">
        <f t="shared" si="4"/>
        <v>0</v>
      </c>
    </row>
    <row r="15" spans="2:19" ht="14.25" customHeight="1" x14ac:dyDescent="0.2">
      <c r="B15" s="30">
        <f t="shared" si="2"/>
        <v>5</v>
      </c>
      <c r="C15" s="32" t="s">
        <v>23</v>
      </c>
      <c r="D15" s="32" t="s">
        <v>24</v>
      </c>
      <c r="E15" s="37"/>
      <c r="F15" s="37" t="s">
        <v>101</v>
      </c>
      <c r="G15" s="37"/>
      <c r="H15" s="37"/>
      <c r="I15" s="37"/>
      <c r="J15" s="37"/>
      <c r="K15" s="64">
        <v>800</v>
      </c>
      <c r="L15" s="65">
        <v>1300</v>
      </c>
      <c r="S15">
        <f>COUNTA(L11:L14)</f>
        <v>3</v>
      </c>
    </row>
    <row r="16" spans="2:19" ht="14.25" customHeight="1" x14ac:dyDescent="0.2">
      <c r="B16" s="30">
        <f t="shared" si="2"/>
        <v>6</v>
      </c>
      <c r="C16" s="32" t="s">
        <v>25</v>
      </c>
      <c r="D16" s="32" t="s">
        <v>26</v>
      </c>
      <c r="E16" s="37"/>
      <c r="F16" s="37" t="s">
        <v>152</v>
      </c>
      <c r="G16" s="37"/>
      <c r="H16" s="37"/>
      <c r="I16" s="37"/>
      <c r="J16" s="37"/>
      <c r="K16" s="62" t="s">
        <v>142</v>
      </c>
      <c r="L16" s="63"/>
    </row>
    <row r="17" spans="2:12" ht="14.25" customHeight="1" x14ac:dyDescent="0.2">
      <c r="B17" s="30">
        <f t="shared" si="2"/>
        <v>7</v>
      </c>
      <c r="C17" s="34"/>
      <c r="D17" s="34"/>
      <c r="E17" s="37"/>
      <c r="F17" s="37" t="s">
        <v>128</v>
      </c>
      <c r="G17" s="37"/>
      <c r="H17" s="37"/>
      <c r="I17" s="37"/>
      <c r="J17" s="37"/>
      <c r="K17" s="64">
        <v>10</v>
      </c>
      <c r="L17" s="65">
        <v>10</v>
      </c>
    </row>
    <row r="18" spans="2:12" ht="14.25" customHeight="1" x14ac:dyDescent="0.2">
      <c r="B18" s="30">
        <f t="shared" si="2"/>
        <v>8</v>
      </c>
      <c r="C18" s="32" t="s">
        <v>68</v>
      </c>
      <c r="D18" s="39" t="s">
        <v>197</v>
      </c>
      <c r="E18" s="37"/>
      <c r="F18" s="37" t="s">
        <v>198</v>
      </c>
      <c r="G18" s="37"/>
      <c r="H18" s="37"/>
      <c r="I18" s="37"/>
      <c r="J18" s="37"/>
      <c r="K18" s="64"/>
      <c r="L18" s="65" t="s">
        <v>142</v>
      </c>
    </row>
    <row r="19" spans="2:12" ht="14.25" customHeight="1" x14ac:dyDescent="0.2">
      <c r="B19" s="30">
        <f t="shared" si="2"/>
        <v>9</v>
      </c>
      <c r="C19" s="34"/>
      <c r="D19" s="32" t="s">
        <v>17</v>
      </c>
      <c r="E19" s="37"/>
      <c r="F19" s="37" t="s">
        <v>89</v>
      </c>
      <c r="G19" s="37"/>
      <c r="H19" s="37"/>
      <c r="I19" s="37"/>
      <c r="J19" s="37"/>
      <c r="K19" s="64" t="s">
        <v>142</v>
      </c>
      <c r="L19" s="65" t="s">
        <v>142</v>
      </c>
    </row>
    <row r="20" spans="2:12" ht="14.25" customHeight="1" x14ac:dyDescent="0.2">
      <c r="B20" s="30">
        <f t="shared" si="2"/>
        <v>10</v>
      </c>
      <c r="C20" s="34"/>
      <c r="D20" s="34"/>
      <c r="E20" s="37"/>
      <c r="F20" s="37" t="s">
        <v>19</v>
      </c>
      <c r="G20" s="37"/>
      <c r="H20" s="37"/>
      <c r="I20" s="37"/>
      <c r="J20" s="37"/>
      <c r="K20" s="64">
        <v>5</v>
      </c>
      <c r="L20" s="65">
        <v>15</v>
      </c>
    </row>
    <row r="21" spans="2:12" ht="14.25" customHeight="1" x14ac:dyDescent="0.2">
      <c r="B21" s="30">
        <f t="shared" si="2"/>
        <v>11</v>
      </c>
      <c r="C21" s="34"/>
      <c r="D21" s="34"/>
      <c r="E21" s="37"/>
      <c r="F21" s="37" t="s">
        <v>92</v>
      </c>
      <c r="G21" s="37"/>
      <c r="H21" s="37"/>
      <c r="I21" s="37"/>
      <c r="J21" s="37"/>
      <c r="K21" s="64"/>
      <c r="L21" s="65" t="s">
        <v>142</v>
      </c>
    </row>
    <row r="22" spans="2:12" ht="14.25" customHeight="1" x14ac:dyDescent="0.2">
      <c r="B22" s="30">
        <f t="shared" si="2"/>
        <v>12</v>
      </c>
      <c r="C22" s="34"/>
      <c r="D22" s="34"/>
      <c r="E22" s="37"/>
      <c r="F22" s="37" t="s">
        <v>99</v>
      </c>
      <c r="G22" s="37"/>
      <c r="H22" s="37"/>
      <c r="I22" s="37"/>
      <c r="J22" s="37"/>
      <c r="K22" s="64">
        <v>10</v>
      </c>
      <c r="L22" s="65">
        <v>45</v>
      </c>
    </row>
    <row r="23" spans="2:12" ht="14.25" customHeight="1" x14ac:dyDescent="0.2">
      <c r="B23" s="30">
        <f t="shared" si="2"/>
        <v>13</v>
      </c>
      <c r="C23" s="34"/>
      <c r="D23" s="34"/>
      <c r="E23" s="37"/>
      <c r="F23" s="37" t="s">
        <v>69</v>
      </c>
      <c r="G23" s="37"/>
      <c r="H23" s="37"/>
      <c r="I23" s="37"/>
      <c r="J23" s="37"/>
      <c r="K23" s="64">
        <v>33650</v>
      </c>
      <c r="L23" s="65">
        <v>61200</v>
      </c>
    </row>
    <row r="24" spans="2:12" ht="14.25" customHeight="1" x14ac:dyDescent="0.2">
      <c r="B24" s="30">
        <f t="shared" si="2"/>
        <v>14</v>
      </c>
      <c r="C24" s="34"/>
      <c r="D24" s="34"/>
      <c r="E24" s="37"/>
      <c r="F24" s="37" t="s">
        <v>93</v>
      </c>
      <c r="G24" s="37"/>
      <c r="H24" s="37"/>
      <c r="I24" s="37"/>
      <c r="J24" s="37"/>
      <c r="K24" s="64"/>
      <c r="L24" s="65" t="s">
        <v>142</v>
      </c>
    </row>
    <row r="25" spans="2:12" ht="14.25" customHeight="1" x14ac:dyDescent="0.2">
      <c r="B25" s="30">
        <f t="shared" si="2"/>
        <v>15</v>
      </c>
      <c r="C25" s="34"/>
      <c r="D25" s="34"/>
      <c r="E25" s="37"/>
      <c r="F25" s="37" t="s">
        <v>20</v>
      </c>
      <c r="G25" s="37"/>
      <c r="H25" s="37"/>
      <c r="I25" s="37"/>
      <c r="J25" s="37"/>
      <c r="K25" s="64">
        <v>2300</v>
      </c>
      <c r="L25" s="65">
        <v>1700</v>
      </c>
    </row>
    <row r="26" spans="2:12" ht="14.25" customHeight="1" x14ac:dyDescent="0.2">
      <c r="B26" s="30">
        <f t="shared" si="2"/>
        <v>16</v>
      </c>
      <c r="C26" s="34"/>
      <c r="D26" s="34"/>
      <c r="E26" s="37"/>
      <c r="F26" s="37" t="s">
        <v>21</v>
      </c>
      <c r="G26" s="37"/>
      <c r="H26" s="37"/>
      <c r="I26" s="37"/>
      <c r="J26" s="37"/>
      <c r="K26" s="64">
        <v>725</v>
      </c>
      <c r="L26" s="65">
        <v>1250</v>
      </c>
    </row>
    <row r="27" spans="2:12" ht="14.25" customHeight="1" x14ac:dyDescent="0.2">
      <c r="B27" s="30">
        <f t="shared" si="2"/>
        <v>17</v>
      </c>
      <c r="C27" s="32" t="s">
        <v>73</v>
      </c>
      <c r="D27" s="32" t="s">
        <v>70</v>
      </c>
      <c r="E27" s="37"/>
      <c r="F27" s="37" t="s">
        <v>153</v>
      </c>
      <c r="G27" s="37"/>
      <c r="H27" s="37"/>
      <c r="I27" s="37"/>
      <c r="J27" s="37"/>
      <c r="K27" s="64"/>
      <c r="L27" s="65">
        <v>5</v>
      </c>
    </row>
    <row r="28" spans="2:12" ht="14.25" customHeight="1" x14ac:dyDescent="0.2">
      <c r="B28" s="30">
        <f t="shared" si="2"/>
        <v>18</v>
      </c>
      <c r="C28" s="32" t="s">
        <v>71</v>
      </c>
      <c r="D28" s="32" t="s">
        <v>27</v>
      </c>
      <c r="E28" s="37"/>
      <c r="F28" s="37" t="s">
        <v>100</v>
      </c>
      <c r="G28" s="37"/>
      <c r="H28" s="37"/>
      <c r="I28" s="37"/>
      <c r="J28" s="37"/>
      <c r="K28" s="64">
        <v>10</v>
      </c>
      <c r="L28" s="65">
        <v>40</v>
      </c>
    </row>
    <row r="29" spans="2:12" ht="14.25" customHeight="1" x14ac:dyDescent="0.2">
      <c r="B29" s="30">
        <f t="shared" si="2"/>
        <v>19</v>
      </c>
      <c r="C29" s="34"/>
      <c r="D29" s="34"/>
      <c r="E29" s="37"/>
      <c r="F29" s="37" t="s">
        <v>202</v>
      </c>
      <c r="G29" s="37"/>
      <c r="H29" s="37"/>
      <c r="I29" s="37"/>
      <c r="J29" s="37"/>
      <c r="K29" s="64"/>
      <c r="L29" s="65" t="s">
        <v>142</v>
      </c>
    </row>
    <row r="30" spans="2:12" ht="14.25" customHeight="1" x14ac:dyDescent="0.2">
      <c r="B30" s="30">
        <f t="shared" si="2"/>
        <v>20</v>
      </c>
      <c r="C30" s="34"/>
      <c r="D30" s="34"/>
      <c r="E30" s="37"/>
      <c r="F30" s="37" t="s">
        <v>238</v>
      </c>
      <c r="G30" s="37"/>
      <c r="H30" s="37"/>
      <c r="I30" s="37"/>
      <c r="J30" s="37"/>
      <c r="K30" s="64"/>
      <c r="L30" s="65" t="s">
        <v>142</v>
      </c>
    </row>
    <row r="31" spans="2:12" ht="14.25" customHeight="1" x14ac:dyDescent="0.2">
      <c r="B31" s="30">
        <f t="shared" si="2"/>
        <v>21</v>
      </c>
      <c r="C31" s="34"/>
      <c r="D31" s="34"/>
      <c r="E31" s="37"/>
      <c r="F31" s="37" t="s">
        <v>124</v>
      </c>
      <c r="G31" s="37"/>
      <c r="H31" s="37"/>
      <c r="I31" s="37"/>
      <c r="J31" s="37"/>
      <c r="K31" s="64" t="s">
        <v>142</v>
      </c>
      <c r="L31" s="65" t="s">
        <v>142</v>
      </c>
    </row>
    <row r="32" spans="2:12" ht="14.25" customHeight="1" x14ac:dyDescent="0.2">
      <c r="B32" s="30">
        <f t="shared" si="2"/>
        <v>22</v>
      </c>
      <c r="C32" s="34"/>
      <c r="D32" s="34"/>
      <c r="E32" s="37"/>
      <c r="F32" s="37" t="s">
        <v>275</v>
      </c>
      <c r="G32" s="37"/>
      <c r="H32" s="37"/>
      <c r="I32" s="37"/>
      <c r="J32" s="37"/>
      <c r="K32" s="64"/>
      <c r="L32" s="65">
        <v>5</v>
      </c>
    </row>
    <row r="33" spans="2:19" ht="14.25" customHeight="1" x14ac:dyDescent="0.2">
      <c r="B33" s="30">
        <f t="shared" si="2"/>
        <v>23</v>
      </c>
      <c r="C33" s="34"/>
      <c r="D33" s="34"/>
      <c r="E33" s="37"/>
      <c r="F33" s="37" t="s">
        <v>187</v>
      </c>
      <c r="G33" s="37"/>
      <c r="H33" s="37"/>
      <c r="I33" s="37"/>
      <c r="J33" s="37"/>
      <c r="K33" s="64"/>
      <c r="L33" s="65" t="s">
        <v>142</v>
      </c>
    </row>
    <row r="34" spans="2:19" ht="14.25" customHeight="1" x14ac:dyDescent="0.2">
      <c r="B34" s="30">
        <f t="shared" si="2"/>
        <v>24</v>
      </c>
      <c r="C34" s="34"/>
      <c r="D34" s="34"/>
      <c r="E34" s="37"/>
      <c r="F34" s="37" t="s">
        <v>188</v>
      </c>
      <c r="G34" s="37"/>
      <c r="H34" s="37"/>
      <c r="I34" s="37"/>
      <c r="J34" s="37"/>
      <c r="K34" s="64"/>
      <c r="L34" s="65" t="s">
        <v>142</v>
      </c>
    </row>
    <row r="35" spans="2:19" ht="14.25" customHeight="1" x14ac:dyDescent="0.2">
      <c r="B35" s="30">
        <f t="shared" si="2"/>
        <v>25</v>
      </c>
      <c r="C35" s="34"/>
      <c r="D35" s="34"/>
      <c r="E35" s="37"/>
      <c r="F35" s="37" t="s">
        <v>125</v>
      </c>
      <c r="G35" s="37"/>
      <c r="H35" s="37"/>
      <c r="I35" s="37"/>
      <c r="J35" s="37"/>
      <c r="K35" s="64">
        <v>20</v>
      </c>
      <c r="L35" s="65">
        <v>110</v>
      </c>
    </row>
    <row r="36" spans="2:19" ht="14.25" customHeight="1" x14ac:dyDescent="0.2">
      <c r="B36" s="30">
        <f t="shared" si="2"/>
        <v>26</v>
      </c>
      <c r="C36" s="34"/>
      <c r="D36" s="34"/>
      <c r="E36" s="37"/>
      <c r="F36" s="37" t="s">
        <v>33</v>
      </c>
      <c r="G36" s="37"/>
      <c r="H36" s="37"/>
      <c r="I36" s="37"/>
      <c r="J36" s="37"/>
      <c r="K36" s="64">
        <v>70</v>
      </c>
      <c r="L36" s="65">
        <v>230</v>
      </c>
    </row>
    <row r="37" spans="2:19" ht="14.25" customHeight="1" x14ac:dyDescent="0.2">
      <c r="B37" s="30">
        <f t="shared" si="2"/>
        <v>27</v>
      </c>
      <c r="C37" s="32" t="s">
        <v>34</v>
      </c>
      <c r="D37" s="32" t="s">
        <v>35</v>
      </c>
      <c r="E37" s="37"/>
      <c r="F37" s="37" t="s">
        <v>276</v>
      </c>
      <c r="G37" s="37"/>
      <c r="H37" s="37"/>
      <c r="I37" s="37"/>
      <c r="J37" s="37"/>
      <c r="K37" s="64" t="s">
        <v>142</v>
      </c>
      <c r="L37" s="65" t="s">
        <v>142</v>
      </c>
    </row>
    <row r="38" spans="2:19" ht="14.25" customHeight="1" x14ac:dyDescent="0.2">
      <c r="B38" s="30">
        <f t="shared" si="2"/>
        <v>28</v>
      </c>
      <c r="C38" s="32" t="s">
        <v>37</v>
      </c>
      <c r="D38" s="32" t="s">
        <v>38</v>
      </c>
      <c r="E38" s="37"/>
      <c r="F38" s="37" t="s">
        <v>131</v>
      </c>
      <c r="G38" s="37"/>
      <c r="H38" s="37"/>
      <c r="I38" s="37"/>
      <c r="J38" s="37"/>
      <c r="K38" s="64"/>
      <c r="L38" s="65" t="s">
        <v>142</v>
      </c>
    </row>
    <row r="39" spans="2:19" ht="14.25" customHeight="1" x14ac:dyDescent="0.2">
      <c r="B39" s="30">
        <f t="shared" si="2"/>
        <v>29</v>
      </c>
      <c r="C39" s="34"/>
      <c r="D39" s="35"/>
      <c r="E39" s="37"/>
      <c r="F39" s="37" t="s">
        <v>39</v>
      </c>
      <c r="G39" s="37"/>
      <c r="H39" s="37"/>
      <c r="I39" s="37"/>
      <c r="J39" s="37"/>
      <c r="K39" s="64">
        <v>5</v>
      </c>
      <c r="L39" s="65">
        <v>10</v>
      </c>
    </row>
    <row r="40" spans="2:19" ht="14.25" customHeight="1" x14ac:dyDescent="0.2">
      <c r="B40" s="30">
        <f t="shared" si="2"/>
        <v>30</v>
      </c>
      <c r="C40" s="35"/>
      <c r="D40" s="39" t="s">
        <v>40</v>
      </c>
      <c r="E40" s="37"/>
      <c r="F40" s="37" t="s">
        <v>41</v>
      </c>
      <c r="G40" s="37"/>
      <c r="H40" s="37"/>
      <c r="I40" s="37"/>
      <c r="J40" s="37"/>
      <c r="K40" s="64" t="s">
        <v>142</v>
      </c>
      <c r="L40" s="65">
        <v>5</v>
      </c>
    </row>
    <row r="41" spans="2:19" ht="14.25" customHeight="1" x14ac:dyDescent="0.2">
      <c r="B41" s="30">
        <f t="shared" si="2"/>
        <v>31</v>
      </c>
      <c r="C41" s="32" t="s">
        <v>0</v>
      </c>
      <c r="D41" s="39" t="s">
        <v>42</v>
      </c>
      <c r="E41" s="37"/>
      <c r="F41" s="37" t="s">
        <v>137</v>
      </c>
      <c r="G41" s="37"/>
      <c r="H41" s="37"/>
      <c r="I41" s="37"/>
      <c r="J41" s="37"/>
      <c r="K41" s="64"/>
      <c r="L41" s="65">
        <v>10</v>
      </c>
      <c r="R41">
        <f>COUNTA(K37:K41)</f>
        <v>3</v>
      </c>
      <c r="S41">
        <f>COUNTA(L37:L41)</f>
        <v>5</v>
      </c>
    </row>
    <row r="42" spans="2:19" ht="14.25" customHeight="1" x14ac:dyDescent="0.2">
      <c r="B42" s="30">
        <f t="shared" si="2"/>
        <v>32</v>
      </c>
      <c r="C42" s="130" t="s">
        <v>43</v>
      </c>
      <c r="D42" s="131"/>
      <c r="E42" s="37"/>
      <c r="F42" s="37" t="s">
        <v>44</v>
      </c>
      <c r="G42" s="37"/>
      <c r="H42" s="37"/>
      <c r="I42" s="37"/>
      <c r="J42" s="37"/>
      <c r="K42" s="64">
        <v>250</v>
      </c>
      <c r="L42" s="65">
        <v>600</v>
      </c>
    </row>
    <row r="43" spans="2:19" ht="14.25" customHeight="1" x14ac:dyDescent="0.2">
      <c r="B43" s="30">
        <f t="shared" si="2"/>
        <v>33</v>
      </c>
      <c r="C43" s="33"/>
      <c r="D43" s="36"/>
      <c r="E43" s="37"/>
      <c r="F43" s="37" t="s">
        <v>45</v>
      </c>
      <c r="G43" s="37"/>
      <c r="H43" s="37"/>
      <c r="I43" s="37"/>
      <c r="J43" s="37"/>
      <c r="K43" s="64">
        <v>250</v>
      </c>
      <c r="L43" s="65">
        <v>650</v>
      </c>
    </row>
    <row r="44" spans="2:19" ht="14.25" customHeight="1" thickBot="1" x14ac:dyDescent="0.25">
      <c r="B44" s="30">
        <f t="shared" si="2"/>
        <v>34</v>
      </c>
      <c r="C44" s="33"/>
      <c r="D44" s="36"/>
      <c r="E44" s="37"/>
      <c r="F44" s="37" t="s">
        <v>81</v>
      </c>
      <c r="G44" s="37"/>
      <c r="H44" s="37"/>
      <c r="I44" s="37"/>
      <c r="J44" s="37"/>
      <c r="K44" s="64">
        <v>100</v>
      </c>
      <c r="L44" s="69">
        <v>150</v>
      </c>
    </row>
    <row r="45" spans="2:19" ht="19.95" customHeight="1" thickTop="1" x14ac:dyDescent="0.2">
      <c r="B45" s="132" t="s">
        <v>86</v>
      </c>
      <c r="C45" s="133"/>
      <c r="D45" s="133"/>
      <c r="E45" s="133"/>
      <c r="F45" s="133"/>
      <c r="G45" s="133"/>
      <c r="H45" s="133"/>
      <c r="I45" s="133"/>
      <c r="J45" s="29"/>
      <c r="K45" s="76">
        <f>SUM(K46:K54)</f>
        <v>38240</v>
      </c>
      <c r="L45" s="93">
        <f>SUM(L46:L54)</f>
        <v>67395</v>
      </c>
    </row>
    <row r="46" spans="2:19" ht="13.95" customHeight="1" x14ac:dyDescent="0.2">
      <c r="B46" s="134" t="s">
        <v>47</v>
      </c>
      <c r="C46" s="135"/>
      <c r="D46" s="136"/>
      <c r="E46" s="41"/>
      <c r="F46" s="15"/>
      <c r="G46" s="127" t="s">
        <v>13</v>
      </c>
      <c r="H46" s="127"/>
      <c r="I46" s="15"/>
      <c r="J46" s="16"/>
      <c r="K46" s="38">
        <f>SUM(R$11:R$14)</f>
        <v>35</v>
      </c>
      <c r="L46" s="94">
        <f>SUM(S$11:S$14)</f>
        <v>60</v>
      </c>
    </row>
    <row r="47" spans="2:19" ht="13.95" customHeight="1" x14ac:dyDescent="0.2">
      <c r="B47" s="17"/>
      <c r="C47" s="18"/>
      <c r="D47" s="19"/>
      <c r="E47" s="20"/>
      <c r="F47" s="37"/>
      <c r="G47" s="127" t="s">
        <v>72</v>
      </c>
      <c r="H47" s="127"/>
      <c r="I47" s="110"/>
      <c r="J47" s="42"/>
      <c r="K47" s="38">
        <f>SUM(K$15)</f>
        <v>800</v>
      </c>
      <c r="L47" s="94">
        <f>SUM(L$15)</f>
        <v>1300</v>
      </c>
    </row>
    <row r="48" spans="2:19" ht="13.95" customHeight="1" x14ac:dyDescent="0.2">
      <c r="B48" s="17"/>
      <c r="C48" s="18"/>
      <c r="D48" s="19"/>
      <c r="E48" s="20"/>
      <c r="F48" s="37"/>
      <c r="G48" s="127" t="s">
        <v>26</v>
      </c>
      <c r="H48" s="127"/>
      <c r="I48" s="15"/>
      <c r="J48" s="16"/>
      <c r="K48" s="38">
        <f>SUM(K$16:K$17)</f>
        <v>10</v>
      </c>
      <c r="L48" s="94">
        <f>SUM(L$16:L$17)</f>
        <v>10</v>
      </c>
    </row>
    <row r="49" spans="2:19" ht="13.95" customHeight="1" x14ac:dyDescent="0.2">
      <c r="B49" s="17"/>
      <c r="C49" s="18"/>
      <c r="D49" s="19"/>
      <c r="E49" s="20"/>
      <c r="F49" s="37"/>
      <c r="G49" s="127" t="s">
        <v>16</v>
      </c>
      <c r="H49" s="127"/>
      <c r="I49" s="15"/>
      <c r="J49" s="16"/>
      <c r="K49" s="38">
        <v>0</v>
      </c>
      <c r="L49" s="94">
        <v>0</v>
      </c>
    </row>
    <row r="50" spans="2:19" ht="13.95" customHeight="1" x14ac:dyDescent="0.2">
      <c r="B50" s="17"/>
      <c r="C50" s="18"/>
      <c r="D50" s="19"/>
      <c r="E50" s="20"/>
      <c r="F50" s="37"/>
      <c r="G50" s="127" t="s">
        <v>17</v>
      </c>
      <c r="H50" s="127"/>
      <c r="I50" s="15"/>
      <c r="J50" s="16"/>
      <c r="K50" s="38">
        <f>SUM(K$19:K$26)</f>
        <v>36690</v>
      </c>
      <c r="L50" s="94">
        <f>SUM(L$19:L$26)</f>
        <v>64210</v>
      </c>
    </row>
    <row r="51" spans="2:19" ht="13.95" customHeight="1" x14ac:dyDescent="0.2">
      <c r="B51" s="17"/>
      <c r="C51" s="18"/>
      <c r="D51" s="19"/>
      <c r="E51" s="20"/>
      <c r="F51" s="37"/>
      <c r="G51" s="127" t="s">
        <v>70</v>
      </c>
      <c r="H51" s="127"/>
      <c r="I51" s="15"/>
      <c r="J51" s="16"/>
      <c r="K51" s="38">
        <f>SUM(K$27:K$27)</f>
        <v>0</v>
      </c>
      <c r="L51" s="94">
        <f>SUM(L$27:L$27)</f>
        <v>5</v>
      </c>
    </row>
    <row r="52" spans="2:19" ht="13.95" customHeight="1" x14ac:dyDescent="0.2">
      <c r="B52" s="17"/>
      <c r="C52" s="18"/>
      <c r="D52" s="19"/>
      <c r="E52" s="20"/>
      <c r="F52" s="37"/>
      <c r="G52" s="127" t="s">
        <v>27</v>
      </c>
      <c r="H52" s="127"/>
      <c r="I52" s="15"/>
      <c r="J52" s="16"/>
      <c r="K52" s="38">
        <f>SUM(K$28:K$36)</f>
        <v>100</v>
      </c>
      <c r="L52" s="94">
        <f>SUM(L$28:L$36)</f>
        <v>385</v>
      </c>
    </row>
    <row r="53" spans="2:19" ht="13.95" customHeight="1" x14ac:dyDescent="0.2">
      <c r="B53" s="17"/>
      <c r="C53" s="18"/>
      <c r="D53" s="19"/>
      <c r="E53" s="20"/>
      <c r="F53" s="37"/>
      <c r="G53" s="127" t="s">
        <v>80</v>
      </c>
      <c r="H53" s="127"/>
      <c r="I53" s="15"/>
      <c r="J53" s="16"/>
      <c r="K53" s="38">
        <f>SUM(K$18:K$18,K$42:K$43)</f>
        <v>500</v>
      </c>
      <c r="L53" s="94">
        <f>SUM(L$18:L$18,L$42:L$43)</f>
        <v>1250</v>
      </c>
      <c r="R53">
        <f>COUNTA(K$11:K$44)</f>
        <v>21</v>
      </c>
      <c r="S53">
        <f>COUNTA(L$11:L$44)</f>
        <v>32</v>
      </c>
    </row>
    <row r="54" spans="2:19" ht="13.95" customHeight="1" thickBot="1" x14ac:dyDescent="0.25">
      <c r="B54" s="21"/>
      <c r="C54" s="22"/>
      <c r="D54" s="23"/>
      <c r="E54" s="43"/>
      <c r="F54" s="10"/>
      <c r="G54" s="125" t="s">
        <v>46</v>
      </c>
      <c r="H54" s="125"/>
      <c r="I54" s="44"/>
      <c r="J54" s="45"/>
      <c r="K54" s="40">
        <f>SUM(K$37:K$41,K$44)</f>
        <v>105</v>
      </c>
      <c r="L54" s="95">
        <f>SUM(L$37:L$41,L$44)</f>
        <v>175</v>
      </c>
      <c r="R54">
        <f>SUM(R$11:R$14,K$15:K$44)</f>
        <v>38240</v>
      </c>
      <c r="S54">
        <f>SUM(S$11:S$14,L$15:L$44)</f>
        <v>67395</v>
      </c>
    </row>
    <row r="55" spans="2:19" ht="18" customHeight="1" thickTop="1" x14ac:dyDescent="0.2">
      <c r="B55" s="137" t="s">
        <v>48</v>
      </c>
      <c r="C55" s="138"/>
      <c r="D55" s="139"/>
      <c r="E55" s="51"/>
      <c r="F55" s="111"/>
      <c r="G55" s="140" t="s">
        <v>49</v>
      </c>
      <c r="H55" s="140"/>
      <c r="I55" s="111"/>
      <c r="J55" s="112"/>
      <c r="K55" s="77" t="s">
        <v>50</v>
      </c>
      <c r="L55" s="82"/>
    </row>
    <row r="56" spans="2:19" ht="18" customHeight="1" x14ac:dyDescent="0.2">
      <c r="B56" s="48"/>
      <c r="C56" s="49"/>
      <c r="D56" s="49"/>
      <c r="E56" s="46"/>
      <c r="F56" s="47"/>
      <c r="G56" s="31"/>
      <c r="H56" s="31"/>
      <c r="I56" s="47"/>
      <c r="J56" s="50"/>
      <c r="K56" s="78" t="s">
        <v>51</v>
      </c>
      <c r="L56" s="83"/>
    </row>
    <row r="57" spans="2:19" ht="18" customHeight="1" x14ac:dyDescent="0.2">
      <c r="B57" s="17"/>
      <c r="C57" s="18"/>
      <c r="D57" s="18"/>
      <c r="E57" s="52"/>
      <c r="F57" s="7"/>
      <c r="G57" s="141" t="s">
        <v>52</v>
      </c>
      <c r="H57" s="141"/>
      <c r="I57" s="108"/>
      <c r="J57" s="109"/>
      <c r="K57" s="79" t="s">
        <v>53</v>
      </c>
      <c r="L57" s="84"/>
    </row>
    <row r="58" spans="2:19" ht="18" customHeight="1" x14ac:dyDescent="0.2">
      <c r="B58" s="17"/>
      <c r="C58" s="18"/>
      <c r="D58" s="18"/>
      <c r="E58" s="53"/>
      <c r="F58" s="18"/>
      <c r="G58" s="54"/>
      <c r="H58" s="54"/>
      <c r="I58" s="49"/>
      <c r="J58" s="55"/>
      <c r="K58" s="80" t="s">
        <v>78</v>
      </c>
      <c r="L58" s="85"/>
    </row>
    <row r="59" spans="2:19" ht="18" customHeight="1" x14ac:dyDescent="0.2">
      <c r="B59" s="17"/>
      <c r="C59" s="18"/>
      <c r="D59" s="18"/>
      <c r="E59" s="53"/>
      <c r="F59" s="18"/>
      <c r="G59" s="54"/>
      <c r="H59" s="54"/>
      <c r="I59" s="49"/>
      <c r="J59" s="55"/>
      <c r="K59" s="80" t="s">
        <v>79</v>
      </c>
      <c r="L59" s="85"/>
    </row>
    <row r="60" spans="2:19" ht="18" customHeight="1" x14ac:dyDescent="0.2">
      <c r="B60" s="17"/>
      <c r="C60" s="18"/>
      <c r="D60" s="18"/>
      <c r="E60" s="52"/>
      <c r="F60" s="7"/>
      <c r="G60" s="141" t="s">
        <v>54</v>
      </c>
      <c r="H60" s="141"/>
      <c r="I60" s="108"/>
      <c r="J60" s="109"/>
      <c r="K60" s="79" t="s">
        <v>82</v>
      </c>
      <c r="L60" s="84"/>
    </row>
    <row r="61" spans="2:19" ht="18" customHeight="1" x14ac:dyDescent="0.2">
      <c r="B61" s="17"/>
      <c r="C61" s="18"/>
      <c r="D61" s="18"/>
      <c r="E61" s="53"/>
      <c r="F61" s="18"/>
      <c r="G61" s="54"/>
      <c r="H61" s="54"/>
      <c r="I61" s="49"/>
      <c r="J61" s="55"/>
      <c r="K61" s="80" t="s">
        <v>83</v>
      </c>
      <c r="L61" s="85"/>
    </row>
    <row r="62" spans="2:19" ht="18" customHeight="1" x14ac:dyDescent="0.2">
      <c r="B62" s="17"/>
      <c r="C62" s="18"/>
      <c r="D62" s="18"/>
      <c r="E62" s="53"/>
      <c r="F62" s="18"/>
      <c r="G62" s="54"/>
      <c r="H62" s="54"/>
      <c r="I62" s="49"/>
      <c r="J62" s="55"/>
      <c r="K62" s="80" t="s">
        <v>84</v>
      </c>
      <c r="L62" s="85"/>
    </row>
    <row r="63" spans="2:19" ht="18" customHeight="1" x14ac:dyDescent="0.2">
      <c r="B63" s="17"/>
      <c r="C63" s="18"/>
      <c r="D63" s="18"/>
      <c r="E63" s="12"/>
      <c r="F63" s="13"/>
      <c r="G63" s="31"/>
      <c r="H63" s="31"/>
      <c r="I63" s="47"/>
      <c r="J63" s="50"/>
      <c r="K63" s="80" t="s">
        <v>85</v>
      </c>
      <c r="L63" s="83"/>
    </row>
    <row r="64" spans="2:19" ht="18" customHeight="1" x14ac:dyDescent="0.2">
      <c r="B64" s="24"/>
      <c r="C64" s="13"/>
      <c r="D64" s="13"/>
      <c r="E64" s="20"/>
      <c r="F64" s="37"/>
      <c r="G64" s="127" t="s">
        <v>55</v>
      </c>
      <c r="H64" s="127"/>
      <c r="I64" s="15"/>
      <c r="J64" s="16"/>
      <c r="K64" s="70" t="s">
        <v>127</v>
      </c>
      <c r="L64" s="86"/>
    </row>
    <row r="65" spans="2:13" ht="18" customHeight="1" x14ac:dyDescent="0.2">
      <c r="B65" s="134" t="s">
        <v>56</v>
      </c>
      <c r="C65" s="135"/>
      <c r="D65" s="135"/>
      <c r="E65" s="7"/>
      <c r="F65" s="7"/>
      <c r="G65" s="7"/>
      <c r="H65" s="7"/>
      <c r="I65" s="7"/>
      <c r="J65" s="7"/>
      <c r="K65" s="7"/>
      <c r="L65" s="96"/>
    </row>
    <row r="66" spans="2:13" ht="14.1" customHeight="1" x14ac:dyDescent="0.2">
      <c r="B66" s="56"/>
      <c r="C66" s="57" t="s">
        <v>57</v>
      </c>
      <c r="D66" s="58"/>
      <c r="E66" s="57"/>
      <c r="F66" s="57"/>
      <c r="G66" s="57"/>
      <c r="H66" s="57"/>
      <c r="I66" s="57"/>
      <c r="J66" s="57"/>
      <c r="K66" s="57"/>
      <c r="L66" s="87"/>
    </row>
    <row r="67" spans="2:13" ht="14.1" customHeight="1" x14ac:dyDescent="0.2">
      <c r="B67" s="56"/>
      <c r="C67" s="57" t="s">
        <v>58</v>
      </c>
      <c r="D67" s="58"/>
      <c r="E67" s="57"/>
      <c r="F67" s="57"/>
      <c r="G67" s="57"/>
      <c r="H67" s="57"/>
      <c r="I67" s="57"/>
      <c r="J67" s="57"/>
      <c r="K67" s="57"/>
      <c r="L67" s="87"/>
    </row>
    <row r="68" spans="2:13" ht="14.1" customHeight="1" x14ac:dyDescent="0.2">
      <c r="B68" s="56"/>
      <c r="C68" s="57" t="s">
        <v>59</v>
      </c>
      <c r="D68" s="58"/>
      <c r="E68" s="57"/>
      <c r="F68" s="57"/>
      <c r="G68" s="57"/>
      <c r="H68" s="57"/>
      <c r="I68" s="57"/>
      <c r="J68" s="57"/>
      <c r="K68" s="57"/>
      <c r="L68" s="87"/>
    </row>
    <row r="69" spans="2:13" ht="14.1" customHeight="1" x14ac:dyDescent="0.2">
      <c r="B69" s="56"/>
      <c r="C69" s="57" t="s">
        <v>114</v>
      </c>
      <c r="D69" s="58"/>
      <c r="E69" s="57"/>
      <c r="F69" s="57"/>
      <c r="G69" s="57"/>
      <c r="H69" s="57"/>
      <c r="I69" s="57"/>
      <c r="J69" s="57"/>
      <c r="K69" s="57"/>
      <c r="L69" s="87"/>
    </row>
    <row r="70" spans="2:13" ht="14.1" customHeight="1" x14ac:dyDescent="0.2">
      <c r="B70" s="56"/>
      <c r="C70" s="57" t="s">
        <v>112</v>
      </c>
      <c r="D70" s="58"/>
      <c r="E70" s="57"/>
      <c r="F70" s="57"/>
      <c r="G70" s="57"/>
      <c r="H70" s="57"/>
      <c r="I70" s="57"/>
      <c r="J70" s="57"/>
      <c r="K70" s="57"/>
      <c r="L70" s="87"/>
    </row>
    <row r="71" spans="2:13" ht="14.1" customHeight="1" x14ac:dyDescent="0.2">
      <c r="B71" s="59"/>
      <c r="C71" s="57" t="s">
        <v>115</v>
      </c>
      <c r="D71" s="57"/>
      <c r="E71" s="57"/>
      <c r="F71" s="57"/>
      <c r="G71" s="57"/>
      <c r="H71" s="57"/>
      <c r="I71" s="57"/>
      <c r="J71" s="57"/>
      <c r="K71" s="57"/>
      <c r="L71" s="87"/>
    </row>
    <row r="72" spans="2:13" ht="14.1" customHeight="1" x14ac:dyDescent="0.2">
      <c r="B72" s="59"/>
      <c r="C72" s="57" t="s">
        <v>116</v>
      </c>
      <c r="D72" s="57"/>
      <c r="E72" s="57"/>
      <c r="F72" s="57"/>
      <c r="G72" s="57"/>
      <c r="H72" s="57"/>
      <c r="I72" s="57"/>
      <c r="J72" s="57"/>
      <c r="K72" s="57"/>
      <c r="L72" s="87"/>
    </row>
    <row r="73" spans="2:13" ht="14.1" customHeight="1" x14ac:dyDescent="0.2">
      <c r="B73" s="59"/>
      <c r="C73" s="57" t="s">
        <v>96</v>
      </c>
      <c r="D73" s="57"/>
      <c r="E73" s="57"/>
      <c r="F73" s="57"/>
      <c r="G73" s="57"/>
      <c r="H73" s="57"/>
      <c r="I73" s="57"/>
      <c r="J73" s="57"/>
      <c r="K73" s="57"/>
      <c r="L73" s="87"/>
    </row>
    <row r="74" spans="2:13" ht="14.1" customHeight="1" x14ac:dyDescent="0.2">
      <c r="B74" s="59"/>
      <c r="C74" s="57" t="s">
        <v>97</v>
      </c>
      <c r="D74" s="57"/>
      <c r="E74" s="57"/>
      <c r="F74" s="57"/>
      <c r="G74" s="57"/>
      <c r="H74" s="57"/>
      <c r="I74" s="57"/>
      <c r="J74" s="57"/>
      <c r="K74" s="57"/>
      <c r="L74" s="87"/>
    </row>
    <row r="75" spans="2:13" ht="14.1" customHeight="1" x14ac:dyDescent="0.2">
      <c r="B75" s="59"/>
      <c r="C75" s="57" t="s">
        <v>109</v>
      </c>
      <c r="D75" s="57"/>
      <c r="E75" s="57"/>
      <c r="F75" s="57"/>
      <c r="G75" s="57"/>
      <c r="H75" s="57"/>
      <c r="I75" s="57"/>
      <c r="J75" s="57"/>
      <c r="K75" s="57"/>
      <c r="L75" s="87"/>
    </row>
    <row r="76" spans="2:13" ht="14.1" customHeight="1" x14ac:dyDescent="0.2">
      <c r="B76" s="59"/>
      <c r="C76" s="57" t="s">
        <v>117</v>
      </c>
      <c r="D76" s="57"/>
      <c r="E76" s="57"/>
      <c r="F76" s="57"/>
      <c r="G76" s="57"/>
      <c r="H76" s="57"/>
      <c r="I76" s="57"/>
      <c r="J76" s="57"/>
      <c r="K76" s="57"/>
      <c r="L76" s="87"/>
    </row>
    <row r="77" spans="2:13" ht="14.1" customHeight="1" x14ac:dyDescent="0.2">
      <c r="B77" s="59"/>
      <c r="C77" s="57" t="s">
        <v>118</v>
      </c>
      <c r="D77" s="57"/>
      <c r="E77" s="57"/>
      <c r="F77" s="57"/>
      <c r="G77" s="57"/>
      <c r="H77" s="57"/>
      <c r="I77" s="57"/>
      <c r="J77" s="57"/>
      <c r="K77" s="57"/>
      <c r="L77" s="87"/>
    </row>
    <row r="78" spans="2:13" ht="14.1" customHeight="1" x14ac:dyDescent="0.2">
      <c r="B78" s="59"/>
      <c r="C78" s="57" t="s">
        <v>119</v>
      </c>
      <c r="D78" s="57"/>
      <c r="E78" s="57"/>
      <c r="F78" s="57"/>
      <c r="G78" s="57"/>
      <c r="H78" s="57"/>
      <c r="I78" s="57"/>
      <c r="J78" s="57"/>
      <c r="K78" s="57"/>
      <c r="L78" s="87"/>
    </row>
    <row r="79" spans="2:13" ht="18" customHeight="1" x14ac:dyDescent="0.2">
      <c r="B79" s="59"/>
      <c r="C79" s="57" t="s">
        <v>98</v>
      </c>
      <c r="D79" s="57"/>
      <c r="E79" s="57"/>
      <c r="F79" s="57"/>
      <c r="G79" s="57"/>
      <c r="H79" s="57"/>
      <c r="I79" s="57"/>
      <c r="J79" s="57"/>
      <c r="K79" s="57"/>
      <c r="L79" s="57"/>
      <c r="M79" s="97"/>
    </row>
    <row r="80" spans="2:13" x14ac:dyDescent="0.2">
      <c r="B80" s="59"/>
      <c r="C80" s="57" t="s">
        <v>110</v>
      </c>
      <c r="D80" s="57"/>
      <c r="E80" s="57"/>
      <c r="F80" s="57"/>
      <c r="G80" s="57"/>
      <c r="H80" s="57"/>
      <c r="I80" s="57"/>
      <c r="J80" s="57"/>
      <c r="K80" s="57"/>
      <c r="L80" s="57"/>
      <c r="M80" s="97"/>
    </row>
    <row r="81" spans="2:14" x14ac:dyDescent="0.2">
      <c r="B81" s="59"/>
      <c r="C81" s="57" t="s">
        <v>111</v>
      </c>
      <c r="D81" s="57"/>
      <c r="E81" s="57"/>
      <c r="F81" s="57"/>
      <c r="G81" s="57"/>
      <c r="H81" s="57"/>
      <c r="I81" s="57"/>
      <c r="J81" s="57"/>
      <c r="K81" s="57"/>
      <c r="L81" s="57"/>
      <c r="M81" s="97"/>
    </row>
    <row r="82" spans="2:14" x14ac:dyDescent="0.2">
      <c r="B82" s="59"/>
      <c r="C82" s="57" t="s">
        <v>120</v>
      </c>
      <c r="D82" s="57"/>
      <c r="E82" s="57"/>
      <c r="F82" s="57"/>
      <c r="G82" s="57"/>
      <c r="H82" s="57"/>
      <c r="I82" s="57"/>
      <c r="J82" s="57"/>
      <c r="K82" s="57"/>
      <c r="L82" s="57"/>
      <c r="M82" s="97"/>
    </row>
    <row r="83" spans="2:14" ht="14.1" customHeight="1" x14ac:dyDescent="0.2">
      <c r="B83" s="59"/>
      <c r="C83" s="57" t="s">
        <v>113</v>
      </c>
      <c r="D83" s="57"/>
      <c r="E83" s="57"/>
      <c r="F83" s="57"/>
      <c r="G83" s="57"/>
      <c r="H83" s="57"/>
      <c r="I83" s="57"/>
      <c r="J83" s="57"/>
      <c r="K83" s="57"/>
      <c r="L83" s="57"/>
      <c r="M83" s="59"/>
      <c r="N83" s="102"/>
    </row>
    <row r="84" spans="2:14" ht="14.1" customHeight="1" x14ac:dyDescent="0.2">
      <c r="B84" s="59"/>
      <c r="C84" s="57" t="s">
        <v>261</v>
      </c>
      <c r="D84" s="57"/>
      <c r="E84" s="57"/>
      <c r="F84" s="57"/>
      <c r="G84" s="57"/>
      <c r="H84" s="57"/>
      <c r="I84" s="57"/>
      <c r="J84" s="57"/>
      <c r="K84" s="57"/>
      <c r="L84" s="57"/>
      <c r="M84" s="59"/>
      <c r="N84" s="57"/>
    </row>
    <row r="85" spans="2:14" x14ac:dyDescent="0.2">
      <c r="B85" s="59"/>
      <c r="C85" s="57" t="s">
        <v>121</v>
      </c>
      <c r="D85" s="57"/>
      <c r="E85" s="57"/>
      <c r="F85" s="57"/>
      <c r="G85" s="57"/>
      <c r="H85" s="57"/>
      <c r="I85" s="57"/>
      <c r="J85" s="57"/>
      <c r="K85" s="57"/>
      <c r="L85" s="57"/>
      <c r="M85" s="97"/>
    </row>
    <row r="86" spans="2:14" x14ac:dyDescent="0.2">
      <c r="B86" s="59"/>
      <c r="C86" s="57" t="s">
        <v>74</v>
      </c>
      <c r="D86" s="57"/>
      <c r="E86" s="57"/>
      <c r="F86" s="57"/>
      <c r="G86" s="57"/>
      <c r="H86" s="57"/>
      <c r="I86" s="57"/>
      <c r="J86" s="57"/>
      <c r="K86" s="57"/>
      <c r="L86" s="57"/>
      <c r="M86" s="97"/>
    </row>
    <row r="87" spans="2:14" x14ac:dyDescent="0.2">
      <c r="B87" s="97"/>
      <c r="C87" s="57" t="s">
        <v>60</v>
      </c>
      <c r="M87" s="97"/>
    </row>
    <row r="88" spans="2:14" x14ac:dyDescent="0.2">
      <c r="B88" s="97"/>
      <c r="C88" s="57" t="s">
        <v>122</v>
      </c>
      <c r="M88" s="97"/>
      <c r="N88" s="98"/>
    </row>
    <row r="89" spans="2:14" x14ac:dyDescent="0.2">
      <c r="B89" s="97"/>
      <c r="C89" s="57" t="s">
        <v>133</v>
      </c>
      <c r="M89" s="97"/>
    </row>
    <row r="90" spans="2:14" ht="13.8" thickBot="1" x14ac:dyDescent="0.25">
      <c r="B90" s="99"/>
      <c r="C90" s="81" t="s">
        <v>123</v>
      </c>
      <c r="D90" s="100"/>
      <c r="E90" s="100"/>
      <c r="F90" s="100"/>
      <c r="G90" s="100"/>
      <c r="H90" s="100"/>
      <c r="I90" s="100"/>
      <c r="J90" s="100"/>
      <c r="K90" s="100"/>
      <c r="L90" s="101"/>
    </row>
  </sheetData>
  <mergeCells count="25">
    <mergeCell ref="B65:D65"/>
    <mergeCell ref="G54:H54"/>
    <mergeCell ref="B55:D55"/>
    <mergeCell ref="G55:H55"/>
    <mergeCell ref="G57:H57"/>
    <mergeCell ref="G60:H60"/>
    <mergeCell ref="G64:H64"/>
    <mergeCell ref="G53:H53"/>
    <mergeCell ref="G10:H10"/>
    <mergeCell ref="C42:D42"/>
    <mergeCell ref="B45:I45"/>
    <mergeCell ref="B46:D46"/>
    <mergeCell ref="G46:H46"/>
    <mergeCell ref="G47:H47"/>
    <mergeCell ref="G48:H48"/>
    <mergeCell ref="G49:H49"/>
    <mergeCell ref="G50:H50"/>
    <mergeCell ref="G51:H51"/>
    <mergeCell ref="G52:H52"/>
    <mergeCell ref="D9:F9"/>
    <mergeCell ref="D4:G4"/>
    <mergeCell ref="D5:G5"/>
    <mergeCell ref="D6:G6"/>
    <mergeCell ref="D7:F7"/>
    <mergeCell ref="D8:F8"/>
  </mergeCells>
  <phoneticPr fontId="23"/>
  <conditionalFormatting sqref="M11:M44">
    <cfRule type="expression" dxfId="1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B1:Y88"/>
  <sheetViews>
    <sheetView view="pageBreakPreview" zoomScale="75" zoomScaleNormal="75" zoomScaleSheetLayoutView="75" workbookViewId="0">
      <selection activeCell="B2" sqref="B2"/>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277</v>
      </c>
      <c r="L5" s="89" t="str">
        <f>K5</f>
        <v>2021.11.2</v>
      </c>
    </row>
    <row r="6" spans="2:19" ht="18" customHeight="1" x14ac:dyDescent="0.2">
      <c r="B6" s="4"/>
      <c r="C6" s="37"/>
      <c r="D6" s="127" t="s">
        <v>3</v>
      </c>
      <c r="E6" s="127"/>
      <c r="F6" s="127"/>
      <c r="G6" s="127"/>
      <c r="H6" s="37"/>
      <c r="I6" s="37"/>
      <c r="J6" s="5"/>
      <c r="K6" s="103">
        <v>0.44166666666666665</v>
      </c>
      <c r="L6" s="104">
        <v>0.4201388888888889</v>
      </c>
    </row>
    <row r="7" spans="2:19" ht="18" customHeight="1" x14ac:dyDescent="0.2">
      <c r="B7" s="4"/>
      <c r="C7" s="37"/>
      <c r="D7" s="127" t="s">
        <v>4</v>
      </c>
      <c r="E7" s="128"/>
      <c r="F7" s="128"/>
      <c r="G7" s="25" t="s">
        <v>5</v>
      </c>
      <c r="H7" s="37"/>
      <c r="I7" s="37"/>
      <c r="J7" s="5"/>
      <c r="K7" s="105">
        <v>1.81</v>
      </c>
      <c r="L7" s="106">
        <v>1.35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230</v>
      </c>
      <c r="G11" s="37"/>
      <c r="H11" s="37"/>
      <c r="I11" s="37"/>
      <c r="J11" s="37"/>
      <c r="K11" s="62" t="s">
        <v>244</v>
      </c>
      <c r="L11" s="63" t="s">
        <v>243</v>
      </c>
      <c r="R11">
        <f t="shared" ref="R11:S13" si="0">IF(K11="＋",0,IF(K11="(＋)",0,ABS(K11)))</f>
        <v>15</v>
      </c>
      <c r="S11">
        <f t="shared" si="0"/>
        <v>20</v>
      </c>
    </row>
    <row r="12" spans="2:19" ht="14.25" customHeight="1" x14ac:dyDescent="0.2">
      <c r="B12" s="30">
        <f>B11+1</f>
        <v>2</v>
      </c>
      <c r="C12" s="33"/>
      <c r="D12" s="34"/>
      <c r="E12" s="37"/>
      <c r="F12" s="37" t="s">
        <v>156</v>
      </c>
      <c r="G12" s="37"/>
      <c r="H12" s="37"/>
      <c r="I12" s="37"/>
      <c r="J12" s="37"/>
      <c r="K12" s="62" t="s">
        <v>141</v>
      </c>
      <c r="L12" s="63"/>
      <c r="N12" s="60" t="s">
        <v>15</v>
      </c>
      <c r="O12" t="str">
        <f>K12</f>
        <v>(10)</v>
      </c>
      <c r="P12">
        <f>L12</f>
        <v>0</v>
      </c>
      <c r="Q12" t="e">
        <f>#REF!</f>
        <v>#REF!</v>
      </c>
      <c r="R12">
        <f t="shared" si="0"/>
        <v>10</v>
      </c>
      <c r="S12">
        <f t="shared" si="0"/>
        <v>0</v>
      </c>
    </row>
    <row r="13" spans="2:19" ht="14.25" customHeight="1" x14ac:dyDescent="0.2">
      <c r="B13" s="30">
        <f t="shared" ref="B13:B42" si="1">B12+1</f>
        <v>3</v>
      </c>
      <c r="C13" s="33"/>
      <c r="D13" s="34"/>
      <c r="E13" s="37"/>
      <c r="F13" s="37" t="s">
        <v>170</v>
      </c>
      <c r="G13" s="37"/>
      <c r="H13" s="37"/>
      <c r="I13" s="37"/>
      <c r="J13" s="37"/>
      <c r="K13" s="62" t="s">
        <v>142</v>
      </c>
      <c r="L13" s="63" t="s">
        <v>142</v>
      </c>
      <c r="N13" t="s">
        <v>14</v>
      </c>
      <c r="O13" t="e">
        <f t="shared" ref="O13:P14" si="2">IF(K13="",0,VALUE(MID(K13,2,LEN(K13)-2)))</f>
        <v>#VALUE!</v>
      </c>
      <c r="P13" t="e">
        <f t="shared" si="2"/>
        <v>#VALUE!</v>
      </c>
      <c r="Q13" t="e">
        <f>IF(#REF!="",0,VALUE(MID(#REF!,2,LEN(#REF!)-2)))</f>
        <v>#REF!</v>
      </c>
      <c r="R13">
        <f t="shared" si="0"/>
        <v>0</v>
      </c>
      <c r="S13">
        <f t="shared" si="0"/>
        <v>0</v>
      </c>
    </row>
    <row r="14" spans="2:19" ht="14.25" customHeight="1" x14ac:dyDescent="0.2">
      <c r="B14" s="30">
        <f t="shared" si="1"/>
        <v>4</v>
      </c>
      <c r="C14" s="33"/>
      <c r="D14" s="34"/>
      <c r="E14" s="37"/>
      <c r="F14" s="37" t="s">
        <v>103</v>
      </c>
      <c r="G14" s="37"/>
      <c r="H14" s="37"/>
      <c r="I14" s="37"/>
      <c r="J14" s="37"/>
      <c r="K14" s="62" t="s">
        <v>143</v>
      </c>
      <c r="L14" s="63"/>
      <c r="N14" t="s">
        <v>14</v>
      </c>
      <c r="O14" t="e">
        <f t="shared" si="2"/>
        <v>#VALUE!</v>
      </c>
      <c r="P14">
        <f t="shared" si="2"/>
        <v>0</v>
      </c>
      <c r="Q14" t="e">
        <f>IF(#REF!="",0,VALUE(MID(#REF!,2,LEN(#REF!)-2)))</f>
        <v>#REF!</v>
      </c>
      <c r="R14">
        <f>IF(K14="＋",0,IF(K14="(＋)",0,ABS(K14)))</f>
        <v>0</v>
      </c>
      <c r="S14">
        <f>IF(L14="＋",0,IF(L14="(＋)",0,ABS(L14)))</f>
        <v>0</v>
      </c>
    </row>
    <row r="15" spans="2:19" ht="14.25" customHeight="1" x14ac:dyDescent="0.2">
      <c r="B15" s="30">
        <f t="shared" si="1"/>
        <v>5</v>
      </c>
      <c r="C15" s="33"/>
      <c r="D15" s="34"/>
      <c r="E15" s="37"/>
      <c r="F15" s="37" t="s">
        <v>102</v>
      </c>
      <c r="G15" s="37"/>
      <c r="H15" s="37"/>
      <c r="I15" s="37"/>
      <c r="J15" s="37"/>
      <c r="K15" s="62" t="s">
        <v>243</v>
      </c>
      <c r="L15" s="63" t="s">
        <v>143</v>
      </c>
      <c r="N15" t="s">
        <v>14</v>
      </c>
      <c r="O15" t="e">
        <f>IF(#REF!="",0,VALUE(MID(#REF!,2,LEN(#REF!)-2)))</f>
        <v>#REF!</v>
      </c>
      <c r="P15" t="e">
        <f>IF(L15="",0,VALUE(MID(L15,2,LEN(L15)-2)))</f>
        <v>#VALUE!</v>
      </c>
      <c r="Q15" t="e">
        <f>IF(#REF!="",0,VALUE(MID(#REF!,2,LEN(#REF!)-2)))</f>
        <v>#REF!</v>
      </c>
      <c r="R15">
        <f t="shared" ref="R15:S15" si="3">IF(K15="＋",0,IF(K15="(＋)",0,ABS(K15)))</f>
        <v>20</v>
      </c>
      <c r="S15">
        <f t="shared" si="3"/>
        <v>0</v>
      </c>
    </row>
    <row r="16" spans="2:19" ht="14.25" customHeight="1" x14ac:dyDescent="0.2">
      <c r="B16" s="30">
        <f t="shared" si="1"/>
        <v>6</v>
      </c>
      <c r="C16" s="32" t="s">
        <v>23</v>
      </c>
      <c r="D16" s="32" t="s">
        <v>24</v>
      </c>
      <c r="E16" s="37"/>
      <c r="F16" s="37" t="s">
        <v>101</v>
      </c>
      <c r="G16" s="37"/>
      <c r="H16" s="37"/>
      <c r="I16" s="37"/>
      <c r="J16" s="37"/>
      <c r="K16" s="64">
        <v>850</v>
      </c>
      <c r="L16" s="65">
        <v>850</v>
      </c>
      <c r="S16">
        <f>COUNTA(L11:L15)</f>
        <v>3</v>
      </c>
    </row>
    <row r="17" spans="2:25" ht="14.25" customHeight="1" x14ac:dyDescent="0.2">
      <c r="B17" s="30">
        <f t="shared" si="1"/>
        <v>7</v>
      </c>
      <c r="C17" s="32" t="s">
        <v>68</v>
      </c>
      <c r="D17" s="32" t="s">
        <v>17</v>
      </c>
      <c r="E17" s="37"/>
      <c r="F17" s="37" t="s">
        <v>89</v>
      </c>
      <c r="G17" s="37"/>
      <c r="H17" s="37"/>
      <c r="I17" s="37"/>
      <c r="J17" s="37"/>
      <c r="K17" s="64">
        <v>20</v>
      </c>
      <c r="L17" s="65">
        <v>25</v>
      </c>
    </row>
    <row r="18" spans="2:25" ht="14.25" customHeight="1" x14ac:dyDescent="0.2">
      <c r="B18" s="30">
        <f t="shared" si="1"/>
        <v>8</v>
      </c>
      <c r="C18" s="34"/>
      <c r="D18" s="34"/>
      <c r="E18" s="37"/>
      <c r="F18" s="37" t="s">
        <v>266</v>
      </c>
      <c r="G18" s="37"/>
      <c r="H18" s="37"/>
      <c r="I18" s="37"/>
      <c r="J18" s="37"/>
      <c r="K18" s="64" t="s">
        <v>142</v>
      </c>
      <c r="L18" s="65"/>
    </row>
    <row r="19" spans="2:25" ht="14.25" customHeight="1" x14ac:dyDescent="0.2">
      <c r="B19" s="30">
        <f t="shared" si="1"/>
        <v>9</v>
      </c>
      <c r="C19" s="34"/>
      <c r="D19" s="34"/>
      <c r="E19" s="37"/>
      <c r="F19" s="37" t="s">
        <v>267</v>
      </c>
      <c r="G19" s="37"/>
      <c r="H19" s="37"/>
      <c r="I19" s="37"/>
      <c r="J19" s="37"/>
      <c r="K19" s="64" t="s">
        <v>142</v>
      </c>
      <c r="L19" s="65" t="s">
        <v>142</v>
      </c>
    </row>
    <row r="20" spans="2:25" ht="14.25" customHeight="1" x14ac:dyDescent="0.2">
      <c r="B20" s="30">
        <f t="shared" si="1"/>
        <v>10</v>
      </c>
      <c r="C20" s="34"/>
      <c r="D20" s="34"/>
      <c r="E20" s="37"/>
      <c r="F20" s="37" t="s">
        <v>19</v>
      </c>
      <c r="G20" s="37"/>
      <c r="H20" s="37"/>
      <c r="I20" s="37"/>
      <c r="J20" s="37"/>
      <c r="K20" s="64">
        <v>5</v>
      </c>
      <c r="L20" s="65">
        <v>10</v>
      </c>
    </row>
    <row r="21" spans="2:25" ht="14.25" customHeight="1" x14ac:dyDescent="0.2">
      <c r="B21" s="30">
        <f t="shared" si="1"/>
        <v>11</v>
      </c>
      <c r="C21" s="34"/>
      <c r="D21" s="34"/>
      <c r="E21" s="37"/>
      <c r="F21" s="37" t="s">
        <v>92</v>
      </c>
      <c r="G21" s="37"/>
      <c r="H21" s="37"/>
      <c r="I21" s="37"/>
      <c r="J21" s="37"/>
      <c r="K21" s="64"/>
      <c r="L21" s="65">
        <v>40</v>
      </c>
    </row>
    <row r="22" spans="2:25" ht="14.25" customHeight="1" x14ac:dyDescent="0.2">
      <c r="B22" s="30">
        <f t="shared" si="1"/>
        <v>12</v>
      </c>
      <c r="C22" s="34"/>
      <c r="D22" s="34"/>
      <c r="E22" s="37"/>
      <c r="F22" s="37" t="s">
        <v>99</v>
      </c>
      <c r="G22" s="37"/>
      <c r="H22" s="37"/>
      <c r="I22" s="37"/>
      <c r="J22" s="37"/>
      <c r="K22" s="64">
        <v>15</v>
      </c>
      <c r="L22" s="65">
        <v>25</v>
      </c>
    </row>
    <row r="23" spans="2:25" ht="14.25" customHeight="1" x14ac:dyDescent="0.2">
      <c r="B23" s="30">
        <f t="shared" si="1"/>
        <v>13</v>
      </c>
      <c r="C23" s="34"/>
      <c r="D23" s="34"/>
      <c r="E23" s="37"/>
      <c r="F23" s="37" t="s">
        <v>69</v>
      </c>
      <c r="G23" s="37"/>
      <c r="H23" s="37"/>
      <c r="I23" s="37"/>
      <c r="J23" s="37"/>
      <c r="K23" s="64">
        <v>54450</v>
      </c>
      <c r="L23" s="65">
        <v>151000</v>
      </c>
    </row>
    <row r="24" spans="2:25" ht="14.25" customHeight="1" x14ac:dyDescent="0.2">
      <c r="B24" s="30">
        <f t="shared" si="1"/>
        <v>14</v>
      </c>
      <c r="C24" s="34"/>
      <c r="D24" s="34"/>
      <c r="E24" s="37"/>
      <c r="F24" s="37" t="s">
        <v>104</v>
      </c>
      <c r="G24" s="37"/>
      <c r="H24" s="37"/>
      <c r="I24" s="37"/>
      <c r="J24" s="37"/>
      <c r="K24" s="64"/>
      <c r="L24" s="65" t="s">
        <v>142</v>
      </c>
    </row>
    <row r="25" spans="2:25" ht="14.25" customHeight="1" x14ac:dyDescent="0.2">
      <c r="B25" s="30">
        <f t="shared" si="1"/>
        <v>15</v>
      </c>
      <c r="C25" s="34"/>
      <c r="D25" s="34"/>
      <c r="E25" s="37"/>
      <c r="F25" s="37" t="s">
        <v>20</v>
      </c>
      <c r="G25" s="37"/>
      <c r="H25" s="37"/>
      <c r="I25" s="37"/>
      <c r="J25" s="37"/>
      <c r="K25" s="64">
        <v>4100</v>
      </c>
      <c r="L25" s="65">
        <v>6750</v>
      </c>
    </row>
    <row r="26" spans="2:25" ht="14.25" customHeight="1" x14ac:dyDescent="0.2">
      <c r="B26" s="30">
        <f t="shared" si="1"/>
        <v>16</v>
      </c>
      <c r="C26" s="34"/>
      <c r="D26" s="34"/>
      <c r="E26" s="37"/>
      <c r="F26" s="37" t="s">
        <v>21</v>
      </c>
      <c r="G26" s="37"/>
      <c r="H26" s="37"/>
      <c r="I26" s="37"/>
      <c r="J26" s="37"/>
      <c r="K26" s="64">
        <v>1250</v>
      </c>
      <c r="L26" s="65">
        <v>2100</v>
      </c>
    </row>
    <row r="27" spans="2:25" ht="14.25" customHeight="1" x14ac:dyDescent="0.2">
      <c r="B27" s="30">
        <f t="shared" si="1"/>
        <v>17</v>
      </c>
      <c r="C27" s="32" t="s">
        <v>73</v>
      </c>
      <c r="D27" s="32" t="s">
        <v>70</v>
      </c>
      <c r="E27" s="37"/>
      <c r="F27" s="37" t="s">
        <v>153</v>
      </c>
      <c r="G27" s="37"/>
      <c r="H27" s="37"/>
      <c r="I27" s="37"/>
      <c r="J27" s="37"/>
      <c r="K27" s="64"/>
      <c r="L27" s="65" t="s">
        <v>142</v>
      </c>
    </row>
    <row r="28" spans="2:25" ht="14.25" customHeight="1" x14ac:dyDescent="0.2">
      <c r="B28" s="30">
        <f t="shared" si="1"/>
        <v>18</v>
      </c>
      <c r="C28" s="32" t="s">
        <v>71</v>
      </c>
      <c r="D28" s="32" t="s">
        <v>27</v>
      </c>
      <c r="E28" s="37"/>
      <c r="F28" s="37" t="s">
        <v>100</v>
      </c>
      <c r="G28" s="37"/>
      <c r="H28" s="37"/>
      <c r="I28" s="37"/>
      <c r="J28" s="37"/>
      <c r="K28" s="64">
        <v>15</v>
      </c>
      <c r="L28" s="65">
        <v>40</v>
      </c>
    </row>
    <row r="29" spans="2:25" ht="14.25" customHeight="1" x14ac:dyDescent="0.2">
      <c r="B29" s="30">
        <f t="shared" si="1"/>
        <v>19</v>
      </c>
      <c r="C29" s="34"/>
      <c r="D29" s="34"/>
      <c r="E29" s="37"/>
      <c r="F29" s="37" t="s">
        <v>202</v>
      </c>
      <c r="G29" s="37"/>
      <c r="H29" s="37"/>
      <c r="I29" s="37"/>
      <c r="J29" s="37"/>
      <c r="K29" s="64">
        <v>40</v>
      </c>
      <c r="L29" s="65"/>
    </row>
    <row r="30" spans="2:25" ht="14.25" customHeight="1" x14ac:dyDescent="0.2">
      <c r="B30" s="30">
        <f t="shared" si="1"/>
        <v>20</v>
      </c>
      <c r="C30" s="34"/>
      <c r="D30" s="34"/>
      <c r="E30" s="37"/>
      <c r="F30" s="37" t="s">
        <v>124</v>
      </c>
      <c r="G30" s="37"/>
      <c r="H30" s="37"/>
      <c r="I30" s="37"/>
      <c r="J30" s="37"/>
      <c r="K30" s="64"/>
      <c r="L30" s="65">
        <v>80</v>
      </c>
    </row>
    <row r="31" spans="2:25" ht="14.25" customHeight="1" x14ac:dyDescent="0.2">
      <c r="B31" s="30">
        <f t="shared" si="1"/>
        <v>21</v>
      </c>
      <c r="C31" s="34"/>
      <c r="D31" s="34"/>
      <c r="E31" s="37"/>
      <c r="F31" s="37" t="s">
        <v>176</v>
      </c>
      <c r="G31" s="37"/>
      <c r="H31" s="37"/>
      <c r="I31" s="37"/>
      <c r="J31" s="37"/>
      <c r="K31" s="64"/>
      <c r="L31" s="65" t="s">
        <v>142</v>
      </c>
      <c r="N31" s="113"/>
      <c r="Y31" s="114"/>
    </row>
    <row r="32" spans="2:25" ht="14.25" customHeight="1" x14ac:dyDescent="0.2">
      <c r="B32" s="30">
        <f t="shared" si="1"/>
        <v>22</v>
      </c>
      <c r="C32" s="34"/>
      <c r="D32" s="34"/>
      <c r="E32" s="37"/>
      <c r="F32" s="37" t="s">
        <v>28</v>
      </c>
      <c r="G32" s="37"/>
      <c r="H32" s="37"/>
      <c r="I32" s="37"/>
      <c r="J32" s="37"/>
      <c r="K32" s="64">
        <v>5</v>
      </c>
      <c r="L32" s="65">
        <v>5</v>
      </c>
    </row>
    <row r="33" spans="2:19" ht="14.25" customHeight="1" x14ac:dyDescent="0.2">
      <c r="B33" s="30">
        <f t="shared" si="1"/>
        <v>23</v>
      </c>
      <c r="C33" s="34"/>
      <c r="D33" s="34"/>
      <c r="E33" s="37"/>
      <c r="F33" s="37" t="s">
        <v>188</v>
      </c>
      <c r="G33" s="37"/>
      <c r="H33" s="37"/>
      <c r="I33" s="37"/>
      <c r="J33" s="37"/>
      <c r="K33" s="64">
        <v>16</v>
      </c>
      <c r="L33" s="65"/>
    </row>
    <row r="34" spans="2:19" ht="14.25" customHeight="1" x14ac:dyDescent="0.2">
      <c r="B34" s="30">
        <f t="shared" si="1"/>
        <v>24</v>
      </c>
      <c r="C34" s="34"/>
      <c r="D34" s="34"/>
      <c r="E34" s="37"/>
      <c r="F34" s="37" t="s">
        <v>76</v>
      </c>
      <c r="G34" s="37"/>
      <c r="H34" s="37"/>
      <c r="I34" s="37"/>
      <c r="J34" s="37"/>
      <c r="K34" s="64"/>
      <c r="L34" s="65">
        <v>20</v>
      </c>
    </row>
    <row r="35" spans="2:19" ht="14.25" customHeight="1" x14ac:dyDescent="0.2">
      <c r="B35" s="30">
        <f t="shared" si="1"/>
        <v>25</v>
      </c>
      <c r="C35" s="34"/>
      <c r="D35" s="34"/>
      <c r="E35" s="37"/>
      <c r="F35" s="37" t="s">
        <v>125</v>
      </c>
      <c r="G35" s="37"/>
      <c r="H35" s="37"/>
      <c r="I35" s="37"/>
      <c r="J35" s="37"/>
      <c r="K35" s="64" t="s">
        <v>142</v>
      </c>
      <c r="L35" s="65">
        <v>20</v>
      </c>
    </row>
    <row r="36" spans="2:19" ht="14.25" customHeight="1" x14ac:dyDescent="0.2">
      <c r="B36" s="30">
        <f t="shared" si="1"/>
        <v>26</v>
      </c>
      <c r="C36" s="34"/>
      <c r="D36" s="34"/>
      <c r="E36" s="37"/>
      <c r="F36" s="37" t="s">
        <v>33</v>
      </c>
      <c r="G36" s="37"/>
      <c r="H36" s="37"/>
      <c r="I36" s="37"/>
      <c r="J36" s="37"/>
      <c r="K36" s="64">
        <v>45</v>
      </c>
      <c r="L36" s="65">
        <v>30</v>
      </c>
    </row>
    <row r="37" spans="2:19" ht="14.25" customHeight="1" x14ac:dyDescent="0.2">
      <c r="B37" s="30">
        <f t="shared" si="1"/>
        <v>27</v>
      </c>
      <c r="C37" s="32" t="s">
        <v>37</v>
      </c>
      <c r="D37" s="32" t="s">
        <v>38</v>
      </c>
      <c r="E37" s="37"/>
      <c r="F37" s="37" t="s">
        <v>39</v>
      </c>
      <c r="G37" s="37"/>
      <c r="H37" s="37"/>
      <c r="I37" s="37"/>
      <c r="J37" s="37"/>
      <c r="K37" s="64">
        <v>5</v>
      </c>
      <c r="L37" s="65">
        <v>20</v>
      </c>
    </row>
    <row r="38" spans="2:19" ht="14.25" customHeight="1" x14ac:dyDescent="0.2">
      <c r="B38" s="30">
        <f t="shared" si="1"/>
        <v>28</v>
      </c>
      <c r="C38" s="35"/>
      <c r="D38" s="39" t="s">
        <v>40</v>
      </c>
      <c r="E38" s="37"/>
      <c r="F38" s="37" t="s">
        <v>41</v>
      </c>
      <c r="G38" s="37"/>
      <c r="H38" s="37"/>
      <c r="I38" s="37"/>
      <c r="J38" s="37"/>
      <c r="K38" s="64">
        <v>10</v>
      </c>
      <c r="L38" s="65">
        <v>10</v>
      </c>
    </row>
    <row r="39" spans="2:19" ht="14.25" customHeight="1" x14ac:dyDescent="0.2">
      <c r="B39" s="30">
        <f t="shared" si="1"/>
        <v>29</v>
      </c>
      <c r="C39" s="32" t="s">
        <v>0</v>
      </c>
      <c r="D39" s="39" t="s">
        <v>42</v>
      </c>
      <c r="E39" s="37"/>
      <c r="F39" s="37" t="s">
        <v>137</v>
      </c>
      <c r="G39" s="37"/>
      <c r="H39" s="37"/>
      <c r="I39" s="37"/>
      <c r="J39" s="37"/>
      <c r="K39" s="64"/>
      <c r="L39" s="65">
        <v>10</v>
      </c>
      <c r="R39">
        <f>COUNTA(K37:K39)</f>
        <v>2</v>
      </c>
      <c r="S39">
        <f>COUNTA(L37:L39)</f>
        <v>3</v>
      </c>
    </row>
    <row r="40" spans="2:19" ht="14.25" customHeight="1" x14ac:dyDescent="0.2">
      <c r="B40" s="30">
        <f t="shared" si="1"/>
        <v>30</v>
      </c>
      <c r="C40" s="130" t="s">
        <v>43</v>
      </c>
      <c r="D40" s="131"/>
      <c r="E40" s="37"/>
      <c r="F40" s="37" t="s">
        <v>44</v>
      </c>
      <c r="G40" s="37"/>
      <c r="H40" s="37"/>
      <c r="I40" s="37"/>
      <c r="J40" s="37"/>
      <c r="K40" s="64">
        <v>100</v>
      </c>
      <c r="L40" s="65">
        <v>175</v>
      </c>
    </row>
    <row r="41" spans="2:19" ht="14.25" customHeight="1" x14ac:dyDescent="0.2">
      <c r="B41" s="30">
        <f t="shared" si="1"/>
        <v>31</v>
      </c>
      <c r="C41" s="33"/>
      <c r="D41" s="36"/>
      <c r="E41" s="37"/>
      <c r="F41" s="37" t="s">
        <v>45</v>
      </c>
      <c r="G41" s="37"/>
      <c r="H41" s="37"/>
      <c r="I41" s="37"/>
      <c r="J41" s="37"/>
      <c r="K41" s="64">
        <v>175</v>
      </c>
      <c r="L41" s="65">
        <v>200</v>
      </c>
    </row>
    <row r="42" spans="2:19" ht="14.25" customHeight="1" thickBot="1" x14ac:dyDescent="0.25">
      <c r="B42" s="30">
        <f t="shared" si="1"/>
        <v>32</v>
      </c>
      <c r="C42" s="33"/>
      <c r="D42" s="36"/>
      <c r="E42" s="37"/>
      <c r="F42" s="37" t="s">
        <v>81</v>
      </c>
      <c r="G42" s="37"/>
      <c r="H42" s="37"/>
      <c r="I42" s="37"/>
      <c r="J42" s="37"/>
      <c r="K42" s="64">
        <v>50</v>
      </c>
      <c r="L42" s="69">
        <v>200</v>
      </c>
    </row>
    <row r="43" spans="2:19" ht="19.95" customHeight="1" thickTop="1" x14ac:dyDescent="0.2">
      <c r="B43" s="132" t="s">
        <v>86</v>
      </c>
      <c r="C43" s="133"/>
      <c r="D43" s="133"/>
      <c r="E43" s="133"/>
      <c r="F43" s="133"/>
      <c r="G43" s="133"/>
      <c r="H43" s="133"/>
      <c r="I43" s="133"/>
      <c r="J43" s="29"/>
      <c r="K43" s="76">
        <f>SUM(K44:K52)</f>
        <v>61196</v>
      </c>
      <c r="L43" s="93">
        <f>SUM(L44:L52)</f>
        <v>161630</v>
      </c>
    </row>
    <row r="44" spans="2:19" ht="13.95" customHeight="1" x14ac:dyDescent="0.2">
      <c r="B44" s="134" t="s">
        <v>47</v>
      </c>
      <c r="C44" s="135"/>
      <c r="D44" s="136"/>
      <c r="E44" s="41"/>
      <c r="F44" s="15"/>
      <c r="G44" s="127" t="s">
        <v>13</v>
      </c>
      <c r="H44" s="127"/>
      <c r="I44" s="15"/>
      <c r="J44" s="16"/>
      <c r="K44" s="38">
        <f>SUM(R$11:R$15)</f>
        <v>45</v>
      </c>
      <c r="L44" s="94">
        <f>SUM(S$11:S$15)</f>
        <v>20</v>
      </c>
    </row>
    <row r="45" spans="2:19" ht="13.95" customHeight="1" x14ac:dyDescent="0.2">
      <c r="B45" s="17"/>
      <c r="C45" s="18"/>
      <c r="D45" s="19"/>
      <c r="E45" s="20"/>
      <c r="F45" s="37"/>
      <c r="G45" s="127" t="s">
        <v>72</v>
      </c>
      <c r="H45" s="127"/>
      <c r="I45" s="110"/>
      <c r="J45" s="42"/>
      <c r="K45" s="38">
        <f>SUM(K$16)</f>
        <v>850</v>
      </c>
      <c r="L45" s="94">
        <f>SUM(L$16)</f>
        <v>850</v>
      </c>
    </row>
    <row r="46" spans="2:19" ht="13.95" customHeight="1" x14ac:dyDescent="0.2">
      <c r="B46" s="17"/>
      <c r="C46" s="18"/>
      <c r="D46" s="19"/>
      <c r="E46" s="20"/>
      <c r="F46" s="37"/>
      <c r="G46" s="127" t="s">
        <v>26</v>
      </c>
      <c r="H46" s="127"/>
      <c r="I46" s="15"/>
      <c r="J46" s="16"/>
      <c r="K46" s="38">
        <v>0</v>
      </c>
      <c r="L46" s="94">
        <v>0</v>
      </c>
    </row>
    <row r="47" spans="2:19" ht="13.95" customHeight="1" x14ac:dyDescent="0.2">
      <c r="B47" s="17"/>
      <c r="C47" s="18"/>
      <c r="D47" s="19"/>
      <c r="E47" s="20"/>
      <c r="F47" s="37"/>
      <c r="G47" s="127" t="s">
        <v>16</v>
      </c>
      <c r="H47" s="127"/>
      <c r="I47" s="15"/>
      <c r="J47" s="16"/>
      <c r="K47" s="38">
        <v>0</v>
      </c>
      <c r="L47" s="94">
        <v>0</v>
      </c>
    </row>
    <row r="48" spans="2:19" ht="13.95" customHeight="1" x14ac:dyDescent="0.2">
      <c r="B48" s="17"/>
      <c r="C48" s="18"/>
      <c r="D48" s="19"/>
      <c r="E48" s="20"/>
      <c r="F48" s="37"/>
      <c r="G48" s="127" t="s">
        <v>17</v>
      </c>
      <c r="H48" s="127"/>
      <c r="I48" s="15"/>
      <c r="J48" s="16"/>
      <c r="K48" s="38">
        <f>SUM(K$17:K$26)</f>
        <v>59840</v>
      </c>
      <c r="L48" s="94">
        <f>SUM(L$17:L$26)</f>
        <v>159950</v>
      </c>
    </row>
    <row r="49" spans="2:19" ht="13.95" customHeight="1" x14ac:dyDescent="0.2">
      <c r="B49" s="17"/>
      <c r="C49" s="18"/>
      <c r="D49" s="19"/>
      <c r="E49" s="20"/>
      <c r="F49" s="37"/>
      <c r="G49" s="127" t="s">
        <v>70</v>
      </c>
      <c r="H49" s="127"/>
      <c r="I49" s="15"/>
      <c r="J49" s="16"/>
      <c r="K49" s="38">
        <f>SUM(K$27:K$27)</f>
        <v>0</v>
      </c>
      <c r="L49" s="94">
        <f>SUM(L$27:L$27)</f>
        <v>0</v>
      </c>
    </row>
    <row r="50" spans="2:19" ht="13.95" customHeight="1" x14ac:dyDescent="0.2">
      <c r="B50" s="17"/>
      <c r="C50" s="18"/>
      <c r="D50" s="19"/>
      <c r="E50" s="20"/>
      <c r="F50" s="37"/>
      <c r="G50" s="127" t="s">
        <v>27</v>
      </c>
      <c r="H50" s="127"/>
      <c r="I50" s="15"/>
      <c r="J50" s="16"/>
      <c r="K50" s="38">
        <f>SUM(K$28:K$36)</f>
        <v>121</v>
      </c>
      <c r="L50" s="94">
        <f>SUM(L$28:L$36)</f>
        <v>195</v>
      </c>
    </row>
    <row r="51" spans="2:19" ht="13.95" customHeight="1" x14ac:dyDescent="0.2">
      <c r="B51" s="17"/>
      <c r="C51" s="18"/>
      <c r="D51" s="19"/>
      <c r="E51" s="20"/>
      <c r="F51" s="37"/>
      <c r="G51" s="127" t="s">
        <v>80</v>
      </c>
      <c r="H51" s="127"/>
      <c r="I51" s="15"/>
      <c r="J51" s="16"/>
      <c r="K51" s="38">
        <f>SUM(K$40:K$41)</f>
        <v>275</v>
      </c>
      <c r="L51" s="94">
        <f>SUM(L$40:L$41)</f>
        <v>375</v>
      </c>
      <c r="R51">
        <f>COUNTA(K$11:K$42)</f>
        <v>25</v>
      </c>
      <c r="S51">
        <f>COUNTA(L$11:L$42)</f>
        <v>27</v>
      </c>
    </row>
    <row r="52" spans="2:19" ht="13.95" customHeight="1" thickBot="1" x14ac:dyDescent="0.25">
      <c r="B52" s="21"/>
      <c r="C52" s="22"/>
      <c r="D52" s="23"/>
      <c r="E52" s="43"/>
      <c r="F52" s="10"/>
      <c r="G52" s="125" t="s">
        <v>46</v>
      </c>
      <c r="H52" s="125"/>
      <c r="I52" s="44"/>
      <c r="J52" s="45"/>
      <c r="K52" s="40">
        <f>SUM(K$37:K$39,K$42)</f>
        <v>65</v>
      </c>
      <c r="L52" s="95">
        <f>SUM(L$37:L$39,L$42)</f>
        <v>240</v>
      </c>
      <c r="R52">
        <f>SUM(R$11:R$15,K$16:K$42)</f>
        <v>61196</v>
      </c>
      <c r="S52">
        <f>SUM(S$11:S$15,L$16:L$42)</f>
        <v>161630</v>
      </c>
    </row>
    <row r="53" spans="2:19" ht="18" customHeight="1" thickTop="1" x14ac:dyDescent="0.2">
      <c r="B53" s="137" t="s">
        <v>48</v>
      </c>
      <c r="C53" s="138"/>
      <c r="D53" s="139"/>
      <c r="E53" s="51"/>
      <c r="F53" s="111"/>
      <c r="G53" s="140" t="s">
        <v>49</v>
      </c>
      <c r="H53" s="140"/>
      <c r="I53" s="111"/>
      <c r="J53" s="112"/>
      <c r="K53" s="77" t="s">
        <v>50</v>
      </c>
      <c r="L53" s="82"/>
    </row>
    <row r="54" spans="2:19" ht="18" customHeight="1" x14ac:dyDescent="0.2">
      <c r="B54" s="48"/>
      <c r="C54" s="49"/>
      <c r="D54" s="49"/>
      <c r="E54" s="46"/>
      <c r="F54" s="47"/>
      <c r="G54" s="31"/>
      <c r="H54" s="31"/>
      <c r="I54" s="47"/>
      <c r="J54" s="50"/>
      <c r="K54" s="78" t="s">
        <v>51</v>
      </c>
      <c r="L54" s="83"/>
    </row>
    <row r="55" spans="2:19" ht="18" customHeight="1" x14ac:dyDescent="0.2">
      <c r="B55" s="17"/>
      <c r="C55" s="18"/>
      <c r="D55" s="18"/>
      <c r="E55" s="52"/>
      <c r="F55" s="7"/>
      <c r="G55" s="141" t="s">
        <v>52</v>
      </c>
      <c r="H55" s="141"/>
      <c r="I55" s="108"/>
      <c r="J55" s="109"/>
      <c r="K55" s="79" t="s">
        <v>53</v>
      </c>
      <c r="L55" s="84"/>
    </row>
    <row r="56" spans="2:19" ht="18" customHeight="1" x14ac:dyDescent="0.2">
      <c r="B56" s="17"/>
      <c r="C56" s="18"/>
      <c r="D56" s="18"/>
      <c r="E56" s="53"/>
      <c r="F56" s="18"/>
      <c r="G56" s="54"/>
      <c r="H56" s="54"/>
      <c r="I56" s="49"/>
      <c r="J56" s="55"/>
      <c r="K56" s="80" t="s">
        <v>78</v>
      </c>
      <c r="L56" s="85"/>
    </row>
    <row r="57" spans="2:19" ht="18" customHeight="1" x14ac:dyDescent="0.2">
      <c r="B57" s="17"/>
      <c r="C57" s="18"/>
      <c r="D57" s="18"/>
      <c r="E57" s="53"/>
      <c r="F57" s="18"/>
      <c r="G57" s="54"/>
      <c r="H57" s="54"/>
      <c r="I57" s="49"/>
      <c r="J57" s="55"/>
      <c r="K57" s="80" t="s">
        <v>79</v>
      </c>
      <c r="L57" s="85"/>
    </row>
    <row r="58" spans="2:19" ht="18" customHeight="1" x14ac:dyDescent="0.2">
      <c r="B58" s="17"/>
      <c r="C58" s="18"/>
      <c r="D58" s="18"/>
      <c r="E58" s="52"/>
      <c r="F58" s="7"/>
      <c r="G58" s="141" t="s">
        <v>54</v>
      </c>
      <c r="H58" s="141"/>
      <c r="I58" s="108"/>
      <c r="J58" s="109"/>
      <c r="K58" s="79" t="s">
        <v>82</v>
      </c>
      <c r="L58" s="84"/>
    </row>
    <row r="59" spans="2:19" ht="18" customHeight="1" x14ac:dyDescent="0.2">
      <c r="B59" s="17"/>
      <c r="C59" s="18"/>
      <c r="D59" s="18"/>
      <c r="E59" s="53"/>
      <c r="F59" s="18"/>
      <c r="G59" s="54"/>
      <c r="H59" s="54"/>
      <c r="I59" s="49"/>
      <c r="J59" s="55"/>
      <c r="K59" s="80" t="s">
        <v>83</v>
      </c>
      <c r="L59" s="85"/>
    </row>
    <row r="60" spans="2:19" ht="18" customHeight="1" x14ac:dyDescent="0.2">
      <c r="B60" s="17"/>
      <c r="C60" s="18"/>
      <c r="D60" s="18"/>
      <c r="E60" s="53"/>
      <c r="F60" s="18"/>
      <c r="G60" s="54"/>
      <c r="H60" s="54"/>
      <c r="I60" s="49"/>
      <c r="J60" s="55"/>
      <c r="K60" s="80" t="s">
        <v>84</v>
      </c>
      <c r="L60" s="85"/>
    </row>
    <row r="61" spans="2:19" ht="18" customHeight="1" x14ac:dyDescent="0.2">
      <c r="B61" s="17"/>
      <c r="C61" s="18"/>
      <c r="D61" s="18"/>
      <c r="E61" s="12"/>
      <c r="F61" s="13"/>
      <c r="G61" s="31"/>
      <c r="H61" s="31"/>
      <c r="I61" s="47"/>
      <c r="J61" s="50"/>
      <c r="K61" s="80" t="s">
        <v>85</v>
      </c>
      <c r="L61" s="83"/>
    </row>
    <row r="62" spans="2:19" ht="18" customHeight="1" x14ac:dyDescent="0.2">
      <c r="B62" s="24"/>
      <c r="C62" s="13"/>
      <c r="D62" s="13"/>
      <c r="E62" s="20"/>
      <c r="F62" s="37"/>
      <c r="G62" s="127" t="s">
        <v>55</v>
      </c>
      <c r="H62" s="127"/>
      <c r="I62" s="15"/>
      <c r="J62" s="16"/>
      <c r="K62" s="70" t="s">
        <v>127</v>
      </c>
      <c r="L62" s="86"/>
    </row>
    <row r="63" spans="2:19" ht="18" customHeight="1" x14ac:dyDescent="0.2">
      <c r="B63" s="134" t="s">
        <v>56</v>
      </c>
      <c r="C63" s="135"/>
      <c r="D63" s="135"/>
      <c r="E63" s="7"/>
      <c r="F63" s="7"/>
      <c r="G63" s="7"/>
      <c r="H63" s="7"/>
      <c r="I63" s="7"/>
      <c r="J63" s="7"/>
      <c r="K63" s="7"/>
      <c r="L63" s="96"/>
    </row>
    <row r="64" spans="2:19" ht="14.1" customHeight="1" x14ac:dyDescent="0.2">
      <c r="B64" s="56"/>
      <c r="C64" s="57" t="s">
        <v>57</v>
      </c>
      <c r="D64" s="58"/>
      <c r="E64" s="57"/>
      <c r="F64" s="57"/>
      <c r="G64" s="57"/>
      <c r="H64" s="57"/>
      <c r="I64" s="57"/>
      <c r="J64" s="57"/>
      <c r="K64" s="57"/>
      <c r="L64" s="87"/>
    </row>
    <row r="65" spans="2:13" ht="14.1" customHeight="1" x14ac:dyDescent="0.2">
      <c r="B65" s="56"/>
      <c r="C65" s="57" t="s">
        <v>58</v>
      </c>
      <c r="D65" s="58"/>
      <c r="E65" s="57"/>
      <c r="F65" s="57"/>
      <c r="G65" s="57"/>
      <c r="H65" s="57"/>
      <c r="I65" s="57"/>
      <c r="J65" s="57"/>
      <c r="K65" s="57"/>
      <c r="L65" s="87"/>
    </row>
    <row r="66" spans="2:13" ht="14.1" customHeight="1" x14ac:dyDescent="0.2">
      <c r="B66" s="56"/>
      <c r="C66" s="57" t="s">
        <v>59</v>
      </c>
      <c r="D66" s="58"/>
      <c r="E66" s="57"/>
      <c r="F66" s="57"/>
      <c r="G66" s="57"/>
      <c r="H66" s="57"/>
      <c r="I66" s="57"/>
      <c r="J66" s="57"/>
      <c r="K66" s="57"/>
      <c r="L66" s="87"/>
    </row>
    <row r="67" spans="2:13" ht="14.1" customHeight="1" x14ac:dyDescent="0.2">
      <c r="B67" s="56"/>
      <c r="C67" s="57" t="s">
        <v>114</v>
      </c>
      <c r="D67" s="58"/>
      <c r="E67" s="57"/>
      <c r="F67" s="57"/>
      <c r="G67" s="57"/>
      <c r="H67" s="57"/>
      <c r="I67" s="57"/>
      <c r="J67" s="57"/>
      <c r="K67" s="57"/>
      <c r="L67" s="87"/>
    </row>
    <row r="68" spans="2:13" ht="14.1" customHeight="1" x14ac:dyDescent="0.2">
      <c r="B68" s="56"/>
      <c r="C68" s="57" t="s">
        <v>112</v>
      </c>
      <c r="D68" s="58"/>
      <c r="E68" s="57"/>
      <c r="F68" s="57"/>
      <c r="G68" s="57"/>
      <c r="H68" s="57"/>
      <c r="I68" s="57"/>
      <c r="J68" s="57"/>
      <c r="K68" s="57"/>
      <c r="L68" s="87"/>
    </row>
    <row r="69" spans="2:13" ht="14.1" customHeight="1" x14ac:dyDescent="0.2">
      <c r="B69" s="59"/>
      <c r="C69" s="57" t="s">
        <v>115</v>
      </c>
      <c r="D69" s="57"/>
      <c r="E69" s="57"/>
      <c r="F69" s="57"/>
      <c r="G69" s="57"/>
      <c r="H69" s="57"/>
      <c r="I69" s="57"/>
      <c r="J69" s="57"/>
      <c r="K69" s="57"/>
      <c r="L69" s="87"/>
    </row>
    <row r="70" spans="2:13" ht="14.1" customHeight="1" x14ac:dyDescent="0.2">
      <c r="B70" s="59"/>
      <c r="C70" s="57" t="s">
        <v>116</v>
      </c>
      <c r="D70" s="57"/>
      <c r="E70" s="57"/>
      <c r="F70" s="57"/>
      <c r="G70" s="57"/>
      <c r="H70" s="57"/>
      <c r="I70" s="57"/>
      <c r="J70" s="57"/>
      <c r="K70" s="57"/>
      <c r="L70" s="87"/>
    </row>
    <row r="71" spans="2:13" ht="14.1" customHeight="1" x14ac:dyDescent="0.2">
      <c r="B71" s="59"/>
      <c r="C71" s="57" t="s">
        <v>96</v>
      </c>
      <c r="D71" s="57"/>
      <c r="E71" s="57"/>
      <c r="F71" s="57"/>
      <c r="G71" s="57"/>
      <c r="H71" s="57"/>
      <c r="I71" s="57"/>
      <c r="J71" s="57"/>
      <c r="K71" s="57"/>
      <c r="L71" s="87"/>
    </row>
    <row r="72" spans="2:13" ht="14.1" customHeight="1" x14ac:dyDescent="0.2">
      <c r="B72" s="59"/>
      <c r="C72" s="57" t="s">
        <v>97</v>
      </c>
      <c r="D72" s="57"/>
      <c r="E72" s="57"/>
      <c r="F72" s="57"/>
      <c r="G72" s="57"/>
      <c r="H72" s="57"/>
      <c r="I72" s="57"/>
      <c r="J72" s="57"/>
      <c r="K72" s="57"/>
      <c r="L72" s="87"/>
    </row>
    <row r="73" spans="2:13" ht="14.1" customHeight="1" x14ac:dyDescent="0.2">
      <c r="B73" s="59"/>
      <c r="C73" s="57" t="s">
        <v>109</v>
      </c>
      <c r="D73" s="57"/>
      <c r="E73" s="57"/>
      <c r="F73" s="57"/>
      <c r="G73" s="57"/>
      <c r="H73" s="57"/>
      <c r="I73" s="57"/>
      <c r="J73" s="57"/>
      <c r="K73" s="57"/>
      <c r="L73" s="87"/>
    </row>
    <row r="74" spans="2:13" ht="14.1" customHeight="1" x14ac:dyDescent="0.2">
      <c r="B74" s="59"/>
      <c r="C74" s="57" t="s">
        <v>117</v>
      </c>
      <c r="D74" s="57"/>
      <c r="E74" s="57"/>
      <c r="F74" s="57"/>
      <c r="G74" s="57"/>
      <c r="H74" s="57"/>
      <c r="I74" s="57"/>
      <c r="J74" s="57"/>
      <c r="K74" s="57"/>
      <c r="L74" s="87"/>
    </row>
    <row r="75" spans="2:13" ht="14.1" customHeight="1" x14ac:dyDescent="0.2">
      <c r="B75" s="59"/>
      <c r="C75" s="57" t="s">
        <v>118</v>
      </c>
      <c r="D75" s="57"/>
      <c r="E75" s="57"/>
      <c r="F75" s="57"/>
      <c r="G75" s="57"/>
      <c r="H75" s="57"/>
      <c r="I75" s="57"/>
      <c r="J75" s="57"/>
      <c r="K75" s="57"/>
      <c r="L75" s="87"/>
    </row>
    <row r="76" spans="2:13" ht="14.1" customHeight="1" x14ac:dyDescent="0.2">
      <c r="B76" s="59"/>
      <c r="C76" s="57" t="s">
        <v>119</v>
      </c>
      <c r="D76" s="57"/>
      <c r="E76" s="57"/>
      <c r="F76" s="57"/>
      <c r="G76" s="57"/>
      <c r="H76" s="57"/>
      <c r="I76" s="57"/>
      <c r="J76" s="57"/>
      <c r="K76" s="57"/>
      <c r="L76" s="87"/>
    </row>
    <row r="77" spans="2:13" ht="18" customHeight="1" x14ac:dyDescent="0.2">
      <c r="B77" s="59"/>
      <c r="C77" s="57" t="s">
        <v>98</v>
      </c>
      <c r="D77" s="57"/>
      <c r="E77" s="57"/>
      <c r="F77" s="57"/>
      <c r="G77" s="57"/>
      <c r="H77" s="57"/>
      <c r="I77" s="57"/>
      <c r="J77" s="57"/>
      <c r="K77" s="57"/>
      <c r="L77" s="57"/>
      <c r="M77" s="97"/>
    </row>
    <row r="78" spans="2:13" x14ac:dyDescent="0.2">
      <c r="B78" s="59"/>
      <c r="C78" s="57" t="s">
        <v>110</v>
      </c>
      <c r="D78" s="57"/>
      <c r="E78" s="57"/>
      <c r="F78" s="57"/>
      <c r="G78" s="57"/>
      <c r="H78" s="57"/>
      <c r="I78" s="57"/>
      <c r="J78" s="57"/>
      <c r="K78" s="57"/>
      <c r="L78" s="57"/>
      <c r="M78" s="97"/>
    </row>
    <row r="79" spans="2:13" x14ac:dyDescent="0.2">
      <c r="B79" s="59"/>
      <c r="C79" s="57" t="s">
        <v>111</v>
      </c>
      <c r="D79" s="57"/>
      <c r="E79" s="57"/>
      <c r="F79" s="57"/>
      <c r="G79" s="57"/>
      <c r="H79" s="57"/>
      <c r="I79" s="57"/>
      <c r="J79" s="57"/>
      <c r="K79" s="57"/>
      <c r="L79" s="57"/>
      <c r="M79" s="97"/>
    </row>
    <row r="80" spans="2:13" x14ac:dyDescent="0.2">
      <c r="B80" s="59"/>
      <c r="C80" s="57" t="s">
        <v>120</v>
      </c>
      <c r="D80" s="57"/>
      <c r="E80" s="57"/>
      <c r="F80" s="57"/>
      <c r="G80" s="57"/>
      <c r="H80" s="57"/>
      <c r="I80" s="57"/>
      <c r="J80" s="57"/>
      <c r="K80" s="57"/>
      <c r="L80" s="57"/>
      <c r="M80" s="97"/>
    </row>
    <row r="81" spans="2:14" ht="14.1" customHeight="1" x14ac:dyDescent="0.2">
      <c r="B81" s="59"/>
      <c r="C81" s="57" t="s">
        <v>113</v>
      </c>
      <c r="D81" s="57"/>
      <c r="E81" s="57"/>
      <c r="F81" s="57"/>
      <c r="G81" s="57"/>
      <c r="H81" s="57"/>
      <c r="I81" s="57"/>
      <c r="J81" s="57"/>
      <c r="K81" s="57"/>
      <c r="L81" s="57"/>
      <c r="M81" s="59"/>
      <c r="N81" s="102"/>
    </row>
    <row r="82" spans="2:14" ht="14.1" customHeight="1" x14ac:dyDescent="0.2">
      <c r="B82" s="59"/>
      <c r="C82" s="57" t="s">
        <v>261</v>
      </c>
      <c r="D82" s="57"/>
      <c r="E82" s="57"/>
      <c r="F82" s="57"/>
      <c r="G82" s="57"/>
      <c r="H82" s="57"/>
      <c r="I82" s="57"/>
      <c r="J82" s="57"/>
      <c r="K82" s="57"/>
      <c r="L82" s="57"/>
      <c r="M82" s="59"/>
      <c r="N82" s="57"/>
    </row>
    <row r="83" spans="2:14" x14ac:dyDescent="0.2">
      <c r="B83" s="59"/>
      <c r="C83" s="57" t="s">
        <v>121</v>
      </c>
      <c r="D83" s="57"/>
      <c r="E83" s="57"/>
      <c r="F83" s="57"/>
      <c r="G83" s="57"/>
      <c r="H83" s="57"/>
      <c r="I83" s="57"/>
      <c r="J83" s="57"/>
      <c r="K83" s="57"/>
      <c r="L83" s="57"/>
      <c r="M83" s="97"/>
    </row>
    <row r="84" spans="2:14" x14ac:dyDescent="0.2">
      <c r="B84" s="59"/>
      <c r="C84" s="57" t="s">
        <v>74</v>
      </c>
      <c r="D84" s="57"/>
      <c r="E84" s="57"/>
      <c r="F84" s="57"/>
      <c r="G84" s="57"/>
      <c r="H84" s="57"/>
      <c r="I84" s="57"/>
      <c r="J84" s="57"/>
      <c r="K84" s="57"/>
      <c r="L84" s="57"/>
      <c r="M84" s="97"/>
    </row>
    <row r="85" spans="2:14" x14ac:dyDescent="0.2">
      <c r="B85" s="97"/>
      <c r="C85" s="57" t="s">
        <v>60</v>
      </c>
      <c r="M85" s="97"/>
    </row>
    <row r="86" spans="2:14" x14ac:dyDescent="0.2">
      <c r="B86" s="97"/>
      <c r="C86" s="57" t="s">
        <v>122</v>
      </c>
      <c r="M86" s="97"/>
      <c r="N86" s="98"/>
    </row>
    <row r="87" spans="2:14" x14ac:dyDescent="0.2">
      <c r="B87" s="97"/>
      <c r="C87" s="57" t="s">
        <v>133</v>
      </c>
      <c r="M87" s="97"/>
    </row>
    <row r="88" spans="2:14" ht="13.8" thickBot="1" x14ac:dyDescent="0.25">
      <c r="B88" s="99"/>
      <c r="C88" s="81" t="s">
        <v>123</v>
      </c>
      <c r="D88" s="100"/>
      <c r="E88" s="100"/>
      <c r="F88" s="100"/>
      <c r="G88" s="100"/>
      <c r="H88" s="100"/>
      <c r="I88" s="100"/>
      <c r="J88" s="100"/>
      <c r="K88" s="100"/>
      <c r="L88" s="101"/>
    </row>
  </sheetData>
  <mergeCells count="25">
    <mergeCell ref="D9:F9"/>
    <mergeCell ref="D4:G4"/>
    <mergeCell ref="D5:G5"/>
    <mergeCell ref="D6:G6"/>
    <mergeCell ref="D7:F7"/>
    <mergeCell ref="D8:F8"/>
    <mergeCell ref="G51:H51"/>
    <mergeCell ref="G10:H10"/>
    <mergeCell ref="C40:D40"/>
    <mergeCell ref="B43:I43"/>
    <mergeCell ref="B44:D44"/>
    <mergeCell ref="G44:H44"/>
    <mergeCell ref="G45:H45"/>
    <mergeCell ref="G46:H46"/>
    <mergeCell ref="G47:H47"/>
    <mergeCell ref="G48:H48"/>
    <mergeCell ref="G49:H49"/>
    <mergeCell ref="G50:H50"/>
    <mergeCell ref="B63:D63"/>
    <mergeCell ref="G52:H52"/>
    <mergeCell ref="B53:D53"/>
    <mergeCell ref="G53:H53"/>
    <mergeCell ref="G55:H55"/>
    <mergeCell ref="G58:H58"/>
    <mergeCell ref="G62:H62"/>
  </mergeCells>
  <phoneticPr fontId="23"/>
  <conditionalFormatting sqref="M11:M42">
    <cfRule type="expression" dxfId="1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S93"/>
  <sheetViews>
    <sheetView view="pageBreakPreview" topLeftCell="A55" zoomScale="75" zoomScaleNormal="75" zoomScaleSheetLayoutView="75" workbookViewId="0">
      <selection activeCell="W74" sqref="W74"/>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278</v>
      </c>
      <c r="L5" s="89" t="str">
        <f>K5</f>
        <v>2021.11.16</v>
      </c>
    </row>
    <row r="6" spans="2:19" ht="18" customHeight="1" x14ac:dyDescent="0.2">
      <c r="B6" s="4"/>
      <c r="C6" s="37"/>
      <c r="D6" s="127" t="s">
        <v>3</v>
      </c>
      <c r="E6" s="127"/>
      <c r="F6" s="127"/>
      <c r="G6" s="127"/>
      <c r="H6" s="37"/>
      <c r="I6" s="37"/>
      <c r="J6" s="5"/>
      <c r="K6" s="103">
        <v>0.57638888888888895</v>
      </c>
      <c r="L6" s="104">
        <v>0.56041666666666667</v>
      </c>
    </row>
    <row r="7" spans="2:19" ht="18" customHeight="1" x14ac:dyDescent="0.2">
      <c r="B7" s="4"/>
      <c r="C7" s="37"/>
      <c r="D7" s="127" t="s">
        <v>4</v>
      </c>
      <c r="E7" s="128"/>
      <c r="F7" s="128"/>
      <c r="G7" s="25" t="s">
        <v>5</v>
      </c>
      <c r="H7" s="37"/>
      <c r="I7" s="37"/>
      <c r="J7" s="5"/>
      <c r="K7" s="105">
        <v>1.85</v>
      </c>
      <c r="L7" s="106">
        <v>1.35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170</v>
      </c>
      <c r="G11" s="37"/>
      <c r="H11" s="37"/>
      <c r="I11" s="37"/>
      <c r="J11" s="37"/>
      <c r="K11" s="62"/>
      <c r="L11" s="63" t="s">
        <v>142</v>
      </c>
      <c r="N11" t="s">
        <v>14</v>
      </c>
      <c r="O11">
        <f t="shared" ref="O11:P13" si="0">IF(K11="",0,VALUE(MID(K11,2,LEN(K11)-2)))</f>
        <v>0</v>
      </c>
      <c r="P11" t="e">
        <f t="shared" si="0"/>
        <v>#VALUE!</v>
      </c>
      <c r="Q11" t="e">
        <f>IF(#REF!="",0,VALUE(MID(#REF!,2,LEN(#REF!)-2)))</f>
        <v>#REF!</v>
      </c>
      <c r="R11">
        <f t="shared" ref="R11:S14" si="1">IF(K11="＋",0,IF(K11="(＋)",0,ABS(K11)))</f>
        <v>0</v>
      </c>
      <c r="S11">
        <f t="shared" si="1"/>
        <v>0</v>
      </c>
    </row>
    <row r="12" spans="2:19" ht="14.25" customHeight="1" x14ac:dyDescent="0.2">
      <c r="B12" s="30">
        <f>B11+1</f>
        <v>2</v>
      </c>
      <c r="C12" s="33"/>
      <c r="D12" s="34"/>
      <c r="E12" s="37"/>
      <c r="F12" s="37" t="s">
        <v>222</v>
      </c>
      <c r="G12" s="37"/>
      <c r="H12" s="37"/>
      <c r="I12" s="37"/>
      <c r="J12" s="37"/>
      <c r="K12" s="62" t="s">
        <v>143</v>
      </c>
      <c r="L12" s="63"/>
      <c r="N12" t="s">
        <v>14</v>
      </c>
      <c r="O12" t="e">
        <f t="shared" si="0"/>
        <v>#VALUE!</v>
      </c>
      <c r="P12">
        <f t="shared" si="0"/>
        <v>0</v>
      </c>
      <c r="Q12" t="e">
        <f>IF(#REF!="",0,VALUE(MID(#REF!,2,LEN(#REF!)-2)))</f>
        <v>#REF!</v>
      </c>
      <c r="R12">
        <f t="shared" si="1"/>
        <v>0</v>
      </c>
      <c r="S12">
        <f t="shared" si="1"/>
        <v>0</v>
      </c>
    </row>
    <row r="13" spans="2:19" ht="14.25" customHeight="1" x14ac:dyDescent="0.2">
      <c r="B13" s="30">
        <f t="shared" ref="B13:B47" si="2">B12+1</f>
        <v>3</v>
      </c>
      <c r="C13" s="33"/>
      <c r="D13" s="34"/>
      <c r="E13" s="37"/>
      <c r="F13" s="37" t="s">
        <v>103</v>
      </c>
      <c r="G13" s="37"/>
      <c r="H13" s="37"/>
      <c r="I13" s="37"/>
      <c r="J13" s="37"/>
      <c r="K13" s="62"/>
      <c r="L13" s="63" t="s">
        <v>141</v>
      </c>
      <c r="N13" t="s">
        <v>14</v>
      </c>
      <c r="O13">
        <f t="shared" si="0"/>
        <v>0</v>
      </c>
      <c r="P13">
        <f t="shared" si="0"/>
        <v>10</v>
      </c>
      <c r="Q13" t="e">
        <f>IF(#REF!="",0,VALUE(MID(#REF!,2,LEN(#REF!)-2)))</f>
        <v>#REF!</v>
      </c>
      <c r="R13">
        <f>IF(K13="＋",0,IF(K13="(＋)",0,ABS(K13)))</f>
        <v>0</v>
      </c>
      <c r="S13">
        <f>IF(L13="＋",0,IF(L13="(＋)",0,ABS(L13)))</f>
        <v>10</v>
      </c>
    </row>
    <row r="14" spans="2:19" ht="14.25" customHeight="1" x14ac:dyDescent="0.2">
      <c r="B14" s="30">
        <f t="shared" si="2"/>
        <v>4</v>
      </c>
      <c r="C14" s="33"/>
      <c r="D14" s="34"/>
      <c r="E14" s="37"/>
      <c r="F14" s="37" t="s">
        <v>102</v>
      </c>
      <c r="G14" s="37"/>
      <c r="H14" s="37"/>
      <c r="I14" s="37"/>
      <c r="J14" s="37"/>
      <c r="K14" s="62" t="s">
        <v>147</v>
      </c>
      <c r="L14" s="63" t="s">
        <v>141</v>
      </c>
      <c r="N14" t="s">
        <v>14</v>
      </c>
      <c r="O14" t="e">
        <f>IF(#REF!="",0,VALUE(MID(#REF!,2,LEN(#REF!)-2)))</f>
        <v>#REF!</v>
      </c>
      <c r="P14">
        <f>IF(L14="",0,VALUE(MID(L14,2,LEN(L14)-2)))</f>
        <v>10</v>
      </c>
      <c r="Q14" t="e">
        <f>IF(#REF!="",0,VALUE(MID(#REF!,2,LEN(#REF!)-2)))</f>
        <v>#REF!</v>
      </c>
      <c r="R14">
        <f t="shared" si="1"/>
        <v>5</v>
      </c>
      <c r="S14">
        <f t="shared" si="1"/>
        <v>10</v>
      </c>
    </row>
    <row r="15" spans="2:19" ht="14.25" customHeight="1" x14ac:dyDescent="0.2">
      <c r="B15" s="30">
        <f t="shared" si="2"/>
        <v>5</v>
      </c>
      <c r="C15" s="32" t="s">
        <v>23</v>
      </c>
      <c r="D15" s="32" t="s">
        <v>24</v>
      </c>
      <c r="E15" s="37"/>
      <c r="F15" s="37" t="s">
        <v>101</v>
      </c>
      <c r="G15" s="37"/>
      <c r="H15" s="37"/>
      <c r="I15" s="37"/>
      <c r="J15" s="37"/>
      <c r="K15" s="64">
        <v>80</v>
      </c>
      <c r="L15" s="65">
        <v>1200</v>
      </c>
      <c r="S15">
        <f>COUNTA(L11:L14)</f>
        <v>3</v>
      </c>
    </row>
    <row r="16" spans="2:19" ht="14.25" customHeight="1" x14ac:dyDescent="0.2">
      <c r="B16" s="30">
        <f t="shared" si="2"/>
        <v>6</v>
      </c>
      <c r="C16" s="32" t="s">
        <v>25</v>
      </c>
      <c r="D16" s="32" t="s">
        <v>26</v>
      </c>
      <c r="E16" s="37"/>
      <c r="F16" s="37" t="s">
        <v>128</v>
      </c>
      <c r="G16" s="37"/>
      <c r="H16" s="37"/>
      <c r="I16" s="37"/>
      <c r="J16" s="37"/>
      <c r="K16" s="64"/>
      <c r="L16" s="65">
        <v>30</v>
      </c>
    </row>
    <row r="17" spans="2:19" ht="14.25" customHeight="1" x14ac:dyDescent="0.2">
      <c r="B17" s="30">
        <f t="shared" si="2"/>
        <v>7</v>
      </c>
      <c r="C17" s="32" t="s">
        <v>68</v>
      </c>
      <c r="D17" s="32" t="s">
        <v>16</v>
      </c>
      <c r="E17" s="37"/>
      <c r="F17" s="37" t="s">
        <v>212</v>
      </c>
      <c r="G17" s="37"/>
      <c r="H17" s="37"/>
      <c r="I17" s="37"/>
      <c r="J17" s="37"/>
      <c r="K17" s="64" t="s">
        <v>142</v>
      </c>
      <c r="L17" s="65"/>
    </row>
    <row r="18" spans="2:19" ht="14.25" customHeight="1" x14ac:dyDescent="0.2">
      <c r="B18" s="30">
        <f t="shared" si="2"/>
        <v>8</v>
      </c>
      <c r="C18" s="34"/>
      <c r="D18" s="34"/>
      <c r="E18" s="37"/>
      <c r="F18" s="37" t="s">
        <v>279</v>
      </c>
      <c r="G18" s="37"/>
      <c r="H18" s="37"/>
      <c r="I18" s="37"/>
      <c r="J18" s="37"/>
      <c r="K18" s="64" t="s">
        <v>142</v>
      </c>
      <c r="L18" s="65"/>
    </row>
    <row r="19" spans="2:19" ht="14.25" customHeight="1" x14ac:dyDescent="0.2">
      <c r="B19" s="30">
        <f t="shared" si="2"/>
        <v>9</v>
      </c>
      <c r="C19" s="34"/>
      <c r="D19" s="32" t="s">
        <v>17</v>
      </c>
      <c r="E19" s="37"/>
      <c r="F19" s="37" t="s">
        <v>18</v>
      </c>
      <c r="G19" s="37"/>
      <c r="H19" s="37"/>
      <c r="I19" s="37"/>
      <c r="J19" s="37"/>
      <c r="K19" s="64" t="s">
        <v>142</v>
      </c>
      <c r="L19" s="65"/>
    </row>
    <row r="20" spans="2:19" ht="14.25" customHeight="1" x14ac:dyDescent="0.2">
      <c r="B20" s="30">
        <f t="shared" si="2"/>
        <v>10</v>
      </c>
      <c r="C20" s="34"/>
      <c r="D20" s="34"/>
      <c r="E20" s="37"/>
      <c r="F20" s="37" t="s">
        <v>106</v>
      </c>
      <c r="G20" s="37"/>
      <c r="H20" s="37"/>
      <c r="I20" s="37"/>
      <c r="J20" s="37"/>
      <c r="K20" s="64"/>
      <c r="L20" s="65" t="s">
        <v>142</v>
      </c>
    </row>
    <row r="21" spans="2:19" ht="14.25" customHeight="1" x14ac:dyDescent="0.2">
      <c r="B21" s="30">
        <f t="shared" si="2"/>
        <v>11</v>
      </c>
      <c r="C21" s="34"/>
      <c r="D21" s="34"/>
      <c r="E21" s="37"/>
      <c r="F21" s="37" t="s">
        <v>19</v>
      </c>
      <c r="G21" s="37"/>
      <c r="H21" s="37"/>
      <c r="I21" s="37"/>
      <c r="J21" s="37"/>
      <c r="K21" s="64">
        <v>10</v>
      </c>
      <c r="L21" s="65">
        <v>40</v>
      </c>
    </row>
    <row r="22" spans="2:19" ht="14.25" customHeight="1" x14ac:dyDescent="0.2">
      <c r="B22" s="30">
        <f t="shared" si="2"/>
        <v>12</v>
      </c>
      <c r="C22" s="34"/>
      <c r="D22" s="34"/>
      <c r="E22" s="37"/>
      <c r="F22" s="37" t="s">
        <v>92</v>
      </c>
      <c r="G22" s="37"/>
      <c r="H22" s="37"/>
      <c r="I22" s="37"/>
      <c r="J22" s="37"/>
      <c r="K22" s="64"/>
      <c r="L22" s="65">
        <v>40</v>
      </c>
    </row>
    <row r="23" spans="2:19" ht="14.25" customHeight="1" x14ac:dyDescent="0.2">
      <c r="B23" s="30">
        <f t="shared" si="2"/>
        <v>13</v>
      </c>
      <c r="C23" s="34"/>
      <c r="D23" s="34"/>
      <c r="E23" s="37"/>
      <c r="F23" s="37" t="s">
        <v>99</v>
      </c>
      <c r="G23" s="37"/>
      <c r="H23" s="37"/>
      <c r="I23" s="37"/>
      <c r="J23" s="37"/>
      <c r="K23" s="64">
        <v>25</v>
      </c>
      <c r="L23" s="65">
        <v>50</v>
      </c>
    </row>
    <row r="24" spans="2:19" ht="14.25" customHeight="1" x14ac:dyDescent="0.2">
      <c r="B24" s="30">
        <f t="shared" si="2"/>
        <v>14</v>
      </c>
      <c r="C24" s="34"/>
      <c r="D24" s="34"/>
      <c r="E24" s="37"/>
      <c r="F24" s="37" t="s">
        <v>69</v>
      </c>
      <c r="G24" s="37"/>
      <c r="H24" s="37"/>
      <c r="I24" s="37"/>
      <c r="J24" s="37"/>
      <c r="K24" s="64">
        <v>13500</v>
      </c>
      <c r="L24" s="65">
        <v>27100</v>
      </c>
    </row>
    <row r="25" spans="2:19" ht="14.25" customHeight="1" x14ac:dyDescent="0.2">
      <c r="B25" s="30">
        <f t="shared" si="2"/>
        <v>15</v>
      </c>
      <c r="C25" s="34"/>
      <c r="D25" s="34"/>
      <c r="E25" s="37"/>
      <c r="F25" s="37" t="s">
        <v>104</v>
      </c>
      <c r="G25" s="37"/>
      <c r="H25" s="37"/>
      <c r="I25" s="37"/>
      <c r="J25" s="37"/>
      <c r="K25" s="64">
        <v>5</v>
      </c>
      <c r="L25" s="65"/>
    </row>
    <row r="26" spans="2:19" ht="14.25" customHeight="1" x14ac:dyDescent="0.2">
      <c r="B26" s="30">
        <f t="shared" si="2"/>
        <v>16</v>
      </c>
      <c r="C26" s="34"/>
      <c r="D26" s="34"/>
      <c r="E26" s="37"/>
      <c r="F26" s="37" t="s">
        <v>20</v>
      </c>
      <c r="G26" s="37"/>
      <c r="H26" s="37"/>
      <c r="I26" s="37"/>
      <c r="J26" s="37"/>
      <c r="K26" s="64">
        <v>1000</v>
      </c>
      <c r="L26" s="65">
        <v>2600</v>
      </c>
    </row>
    <row r="27" spans="2:19" ht="14.25" customHeight="1" x14ac:dyDescent="0.2">
      <c r="B27" s="30">
        <f t="shared" si="2"/>
        <v>17</v>
      </c>
      <c r="C27" s="34"/>
      <c r="D27" s="34"/>
      <c r="E27" s="37"/>
      <c r="F27" s="37" t="s">
        <v>21</v>
      </c>
      <c r="G27" s="37"/>
      <c r="H27" s="37"/>
      <c r="I27" s="37"/>
      <c r="J27" s="37"/>
      <c r="K27" s="64">
        <v>155</v>
      </c>
      <c r="L27" s="65">
        <v>600</v>
      </c>
    </row>
    <row r="28" spans="2:19" ht="14.25" customHeight="1" x14ac:dyDescent="0.2">
      <c r="B28" s="30">
        <f t="shared" si="2"/>
        <v>18</v>
      </c>
      <c r="C28" s="32" t="s">
        <v>73</v>
      </c>
      <c r="D28" s="32" t="s">
        <v>70</v>
      </c>
      <c r="E28" s="37"/>
      <c r="F28" s="37" t="s">
        <v>159</v>
      </c>
      <c r="G28" s="37"/>
      <c r="H28" s="37"/>
      <c r="I28" s="37"/>
      <c r="J28" s="37"/>
      <c r="K28" s="64"/>
      <c r="L28" s="65">
        <v>10</v>
      </c>
      <c r="R28">
        <f>COUNTA(K28:K28)</f>
        <v>0</v>
      </c>
      <c r="S28">
        <f>COUNTA(L28:L28)</f>
        <v>1</v>
      </c>
    </row>
    <row r="29" spans="2:19" ht="14.25" customHeight="1" x14ac:dyDescent="0.2">
      <c r="B29" s="30">
        <f t="shared" si="2"/>
        <v>19</v>
      </c>
      <c r="C29" s="32" t="s">
        <v>71</v>
      </c>
      <c r="D29" s="32" t="s">
        <v>27</v>
      </c>
      <c r="E29" s="37"/>
      <c r="F29" s="37" t="s">
        <v>100</v>
      </c>
      <c r="G29" s="37"/>
      <c r="H29" s="37"/>
      <c r="I29" s="37"/>
      <c r="J29" s="37"/>
      <c r="K29" s="64">
        <v>5</v>
      </c>
      <c r="L29" s="65">
        <v>70</v>
      </c>
    </row>
    <row r="30" spans="2:19" ht="14.25" customHeight="1" x14ac:dyDescent="0.2">
      <c r="B30" s="30">
        <f t="shared" si="2"/>
        <v>20</v>
      </c>
      <c r="C30" s="34"/>
      <c r="D30" s="34"/>
      <c r="E30" s="37"/>
      <c r="F30" s="37" t="s">
        <v>174</v>
      </c>
      <c r="G30" s="37"/>
      <c r="H30" s="37"/>
      <c r="I30" s="37"/>
      <c r="J30" s="37"/>
      <c r="K30" s="64" t="s">
        <v>142</v>
      </c>
      <c r="L30" s="65" t="s">
        <v>142</v>
      </c>
    </row>
    <row r="31" spans="2:19" ht="14.25" customHeight="1" x14ac:dyDescent="0.2">
      <c r="B31" s="30">
        <f t="shared" si="2"/>
        <v>21</v>
      </c>
      <c r="C31" s="34"/>
      <c r="D31" s="34"/>
      <c r="E31" s="37"/>
      <c r="F31" s="37" t="s">
        <v>186</v>
      </c>
      <c r="G31" s="37"/>
      <c r="H31" s="37"/>
      <c r="I31" s="37"/>
      <c r="J31" s="37"/>
      <c r="K31" s="64"/>
      <c r="L31" s="65" t="s">
        <v>142</v>
      </c>
    </row>
    <row r="32" spans="2:19" ht="14.25" customHeight="1" x14ac:dyDescent="0.2">
      <c r="B32" s="30">
        <f t="shared" si="2"/>
        <v>22</v>
      </c>
      <c r="C32" s="34"/>
      <c r="D32" s="34"/>
      <c r="E32" s="37"/>
      <c r="F32" s="37" t="s">
        <v>132</v>
      </c>
      <c r="G32" s="37"/>
      <c r="H32" s="37"/>
      <c r="I32" s="37"/>
      <c r="J32" s="37"/>
      <c r="K32" s="64">
        <v>20</v>
      </c>
      <c r="L32" s="65"/>
    </row>
    <row r="33" spans="2:19" ht="14.25" customHeight="1" x14ac:dyDescent="0.2">
      <c r="B33" s="30">
        <f t="shared" si="2"/>
        <v>23</v>
      </c>
      <c r="C33" s="34"/>
      <c r="D33" s="34"/>
      <c r="E33" s="37"/>
      <c r="F33" s="37" t="s">
        <v>28</v>
      </c>
      <c r="G33" s="37"/>
      <c r="H33" s="37"/>
      <c r="I33" s="37"/>
      <c r="J33" s="37"/>
      <c r="K33" s="64"/>
      <c r="L33" s="65">
        <v>30</v>
      </c>
    </row>
    <row r="34" spans="2:19" ht="14.25" customHeight="1" x14ac:dyDescent="0.2">
      <c r="B34" s="30">
        <f t="shared" si="2"/>
        <v>24</v>
      </c>
      <c r="C34" s="34"/>
      <c r="D34" s="34"/>
      <c r="E34" s="37"/>
      <c r="F34" s="37" t="s">
        <v>29</v>
      </c>
      <c r="G34" s="37"/>
      <c r="H34" s="37"/>
      <c r="I34" s="37"/>
      <c r="J34" s="37"/>
      <c r="K34" s="64" t="s">
        <v>142</v>
      </c>
      <c r="L34" s="65"/>
    </row>
    <row r="35" spans="2:19" ht="14.25" customHeight="1" x14ac:dyDescent="0.2">
      <c r="B35" s="30">
        <f t="shared" si="2"/>
        <v>25</v>
      </c>
      <c r="C35" s="34"/>
      <c r="D35" s="34"/>
      <c r="E35" s="37"/>
      <c r="F35" s="37" t="s">
        <v>31</v>
      </c>
      <c r="G35" s="37"/>
      <c r="H35" s="37"/>
      <c r="I35" s="37"/>
      <c r="J35" s="37"/>
      <c r="K35" s="64" t="s">
        <v>142</v>
      </c>
      <c r="L35" s="65"/>
    </row>
    <row r="36" spans="2:19" ht="14.25" customHeight="1" x14ac:dyDescent="0.2">
      <c r="B36" s="30">
        <f t="shared" si="2"/>
        <v>26</v>
      </c>
      <c r="C36" s="34"/>
      <c r="D36" s="34"/>
      <c r="E36" s="37"/>
      <c r="F36" s="37" t="s">
        <v>188</v>
      </c>
      <c r="G36" s="37"/>
      <c r="H36" s="37"/>
      <c r="I36" s="37"/>
      <c r="J36" s="37"/>
      <c r="K36" s="64" t="s">
        <v>142</v>
      </c>
      <c r="L36" s="65"/>
    </row>
    <row r="37" spans="2:19" ht="14.25" customHeight="1" x14ac:dyDescent="0.2">
      <c r="B37" s="30">
        <f t="shared" si="2"/>
        <v>27</v>
      </c>
      <c r="C37" s="34"/>
      <c r="D37" s="34"/>
      <c r="E37" s="37"/>
      <c r="F37" s="37" t="s">
        <v>76</v>
      </c>
      <c r="G37" s="37"/>
      <c r="H37" s="37"/>
      <c r="I37" s="37"/>
      <c r="J37" s="37"/>
      <c r="K37" s="64"/>
      <c r="L37" s="65" t="s">
        <v>142</v>
      </c>
    </row>
    <row r="38" spans="2:19" ht="14.25" customHeight="1" x14ac:dyDescent="0.2">
      <c r="B38" s="30">
        <f t="shared" si="2"/>
        <v>28</v>
      </c>
      <c r="C38" s="34"/>
      <c r="D38" s="34"/>
      <c r="E38" s="37"/>
      <c r="F38" s="37" t="s">
        <v>125</v>
      </c>
      <c r="G38" s="37"/>
      <c r="H38" s="37"/>
      <c r="I38" s="37"/>
      <c r="J38" s="37"/>
      <c r="K38" s="64">
        <v>20</v>
      </c>
      <c r="L38" s="65">
        <v>40</v>
      </c>
    </row>
    <row r="39" spans="2:19" ht="14.25" customHeight="1" x14ac:dyDescent="0.2">
      <c r="B39" s="30">
        <f t="shared" si="2"/>
        <v>29</v>
      </c>
      <c r="C39" s="34"/>
      <c r="D39" s="34"/>
      <c r="E39" s="37"/>
      <c r="F39" s="37" t="s">
        <v>33</v>
      </c>
      <c r="G39" s="37"/>
      <c r="H39" s="37"/>
      <c r="I39" s="37"/>
      <c r="J39" s="37"/>
      <c r="K39" s="64">
        <v>40</v>
      </c>
      <c r="L39" s="65">
        <v>90</v>
      </c>
    </row>
    <row r="40" spans="2:19" ht="14.25" customHeight="1" x14ac:dyDescent="0.2">
      <c r="B40" s="30">
        <f t="shared" si="2"/>
        <v>30</v>
      </c>
      <c r="C40" s="32" t="s">
        <v>34</v>
      </c>
      <c r="D40" s="32" t="s">
        <v>35</v>
      </c>
      <c r="E40" s="37"/>
      <c r="F40" s="37" t="s">
        <v>36</v>
      </c>
      <c r="G40" s="37"/>
      <c r="H40" s="37"/>
      <c r="I40" s="37"/>
      <c r="J40" s="37"/>
      <c r="K40" s="64"/>
      <c r="L40" s="65">
        <v>1</v>
      </c>
    </row>
    <row r="41" spans="2:19" ht="14.25" customHeight="1" x14ac:dyDescent="0.2">
      <c r="B41" s="30">
        <f t="shared" si="2"/>
        <v>31</v>
      </c>
      <c r="C41" s="32" t="s">
        <v>37</v>
      </c>
      <c r="D41" s="32" t="s">
        <v>38</v>
      </c>
      <c r="E41" s="37"/>
      <c r="F41" s="37" t="s">
        <v>131</v>
      </c>
      <c r="G41" s="37"/>
      <c r="H41" s="37"/>
      <c r="I41" s="37"/>
      <c r="J41" s="37"/>
      <c r="K41" s="64"/>
      <c r="L41" s="65" t="s">
        <v>142</v>
      </c>
    </row>
    <row r="42" spans="2:19" ht="14.25" customHeight="1" x14ac:dyDescent="0.2">
      <c r="B42" s="30">
        <f t="shared" si="2"/>
        <v>32</v>
      </c>
      <c r="C42" s="34"/>
      <c r="D42" s="35"/>
      <c r="E42" s="37"/>
      <c r="F42" s="37" t="s">
        <v>39</v>
      </c>
      <c r="G42" s="37"/>
      <c r="H42" s="37"/>
      <c r="I42" s="37"/>
      <c r="J42" s="37"/>
      <c r="K42" s="64"/>
      <c r="L42" s="65">
        <v>10</v>
      </c>
    </row>
    <row r="43" spans="2:19" ht="14.25" customHeight="1" x14ac:dyDescent="0.2">
      <c r="B43" s="30">
        <f t="shared" si="2"/>
        <v>33</v>
      </c>
      <c r="C43" s="35"/>
      <c r="D43" s="39" t="s">
        <v>40</v>
      </c>
      <c r="E43" s="37"/>
      <c r="F43" s="37" t="s">
        <v>41</v>
      </c>
      <c r="G43" s="37"/>
      <c r="H43" s="37"/>
      <c r="I43" s="37"/>
      <c r="J43" s="37"/>
      <c r="K43" s="64">
        <v>5</v>
      </c>
      <c r="L43" s="65">
        <v>20</v>
      </c>
    </row>
    <row r="44" spans="2:19" ht="14.25" customHeight="1" x14ac:dyDescent="0.2">
      <c r="B44" s="30">
        <f t="shared" si="2"/>
        <v>34</v>
      </c>
      <c r="C44" s="32" t="s">
        <v>0</v>
      </c>
      <c r="D44" s="39" t="s">
        <v>42</v>
      </c>
      <c r="E44" s="37"/>
      <c r="F44" s="37" t="s">
        <v>137</v>
      </c>
      <c r="G44" s="37"/>
      <c r="H44" s="37"/>
      <c r="I44" s="37"/>
      <c r="J44" s="37"/>
      <c r="K44" s="64">
        <v>5</v>
      </c>
      <c r="L44" s="65"/>
      <c r="R44">
        <f>COUNTA(K40:K44)</f>
        <v>2</v>
      </c>
      <c r="S44">
        <f>COUNTA(L40:L44)</f>
        <v>4</v>
      </c>
    </row>
    <row r="45" spans="2:19" ht="14.25" customHeight="1" x14ac:dyDescent="0.2">
      <c r="B45" s="30">
        <f t="shared" si="2"/>
        <v>35</v>
      </c>
      <c r="C45" s="130" t="s">
        <v>43</v>
      </c>
      <c r="D45" s="131"/>
      <c r="E45" s="37"/>
      <c r="F45" s="37" t="s">
        <v>44</v>
      </c>
      <c r="G45" s="37"/>
      <c r="H45" s="37"/>
      <c r="I45" s="37"/>
      <c r="J45" s="37"/>
      <c r="K45" s="64">
        <v>50</v>
      </c>
      <c r="L45" s="65">
        <v>400</v>
      </c>
    </row>
    <row r="46" spans="2:19" ht="14.25" customHeight="1" x14ac:dyDescent="0.2">
      <c r="B46" s="30">
        <f t="shared" si="2"/>
        <v>36</v>
      </c>
      <c r="C46" s="33"/>
      <c r="D46" s="36"/>
      <c r="E46" s="37"/>
      <c r="F46" s="37" t="s">
        <v>45</v>
      </c>
      <c r="G46" s="37"/>
      <c r="H46" s="37"/>
      <c r="I46" s="37"/>
      <c r="J46" s="37"/>
      <c r="K46" s="64">
        <v>50</v>
      </c>
      <c r="L46" s="65">
        <v>500</v>
      </c>
    </row>
    <row r="47" spans="2:19" ht="14.25" customHeight="1" thickBot="1" x14ac:dyDescent="0.25">
      <c r="B47" s="117">
        <f t="shared" si="2"/>
        <v>37</v>
      </c>
      <c r="C47" s="33"/>
      <c r="D47" s="36"/>
      <c r="E47" s="37"/>
      <c r="F47" s="37" t="s">
        <v>81</v>
      </c>
      <c r="G47" s="37"/>
      <c r="H47" s="37"/>
      <c r="I47" s="37"/>
      <c r="J47" s="37"/>
      <c r="K47" s="64">
        <v>25</v>
      </c>
      <c r="L47" s="69">
        <v>450</v>
      </c>
    </row>
    <row r="48" spans="2:19" ht="19.95" customHeight="1" thickTop="1" x14ac:dyDescent="0.2">
      <c r="B48" s="132" t="s">
        <v>86</v>
      </c>
      <c r="C48" s="133"/>
      <c r="D48" s="133"/>
      <c r="E48" s="133"/>
      <c r="F48" s="133"/>
      <c r="G48" s="133"/>
      <c r="H48" s="133"/>
      <c r="I48" s="133"/>
      <c r="J48" s="29"/>
      <c r="K48" s="76">
        <f>SUM(K49:K57)</f>
        <v>15000</v>
      </c>
      <c r="L48" s="93">
        <f>SUM(L49:L57)</f>
        <v>33301</v>
      </c>
    </row>
    <row r="49" spans="2:19" ht="13.95" customHeight="1" x14ac:dyDescent="0.2">
      <c r="B49" s="134" t="s">
        <v>47</v>
      </c>
      <c r="C49" s="135"/>
      <c r="D49" s="136"/>
      <c r="E49" s="41"/>
      <c r="F49" s="15"/>
      <c r="G49" s="127" t="s">
        <v>13</v>
      </c>
      <c r="H49" s="127"/>
      <c r="I49" s="15"/>
      <c r="J49" s="16"/>
      <c r="K49" s="38">
        <f>SUM(R$11:R$14)</f>
        <v>5</v>
      </c>
      <c r="L49" s="94">
        <f>SUM(S$11:S$14)</f>
        <v>20</v>
      </c>
    </row>
    <row r="50" spans="2:19" ht="13.95" customHeight="1" x14ac:dyDescent="0.2">
      <c r="B50" s="17"/>
      <c r="C50" s="18"/>
      <c r="D50" s="19"/>
      <c r="E50" s="20"/>
      <c r="F50" s="37"/>
      <c r="G50" s="127" t="s">
        <v>72</v>
      </c>
      <c r="H50" s="127"/>
      <c r="I50" s="110"/>
      <c r="J50" s="42"/>
      <c r="K50" s="38">
        <f>SUM(K$15)</f>
        <v>80</v>
      </c>
      <c r="L50" s="94">
        <f>SUM(L$15)</f>
        <v>1200</v>
      </c>
    </row>
    <row r="51" spans="2:19" ht="13.95" customHeight="1" x14ac:dyDescent="0.2">
      <c r="B51" s="17"/>
      <c r="C51" s="18"/>
      <c r="D51" s="19"/>
      <c r="E51" s="20"/>
      <c r="F51" s="37"/>
      <c r="G51" s="127" t="s">
        <v>26</v>
      </c>
      <c r="H51" s="127"/>
      <c r="I51" s="15"/>
      <c r="J51" s="16"/>
      <c r="K51" s="38">
        <f>SUM(K$16:K$16)</f>
        <v>0</v>
      </c>
      <c r="L51" s="94">
        <f>SUM(L$16:L$16)</f>
        <v>30</v>
      </c>
    </row>
    <row r="52" spans="2:19" ht="13.95" customHeight="1" x14ac:dyDescent="0.2">
      <c r="B52" s="17"/>
      <c r="C52" s="18"/>
      <c r="D52" s="19"/>
      <c r="E52" s="20"/>
      <c r="F52" s="37"/>
      <c r="G52" s="127" t="s">
        <v>16</v>
      </c>
      <c r="H52" s="127"/>
      <c r="I52" s="15"/>
      <c r="J52" s="16"/>
      <c r="K52" s="38">
        <f>SUM(K$17:K$18)</f>
        <v>0</v>
      </c>
      <c r="L52" s="94">
        <f>SUM(L$17:L$18)</f>
        <v>0</v>
      </c>
    </row>
    <row r="53" spans="2:19" ht="13.95" customHeight="1" x14ac:dyDescent="0.2">
      <c r="B53" s="17"/>
      <c r="C53" s="18"/>
      <c r="D53" s="19"/>
      <c r="E53" s="20"/>
      <c r="F53" s="37"/>
      <c r="G53" s="127" t="s">
        <v>17</v>
      </c>
      <c r="H53" s="127"/>
      <c r="I53" s="15"/>
      <c r="J53" s="16"/>
      <c r="K53" s="38">
        <f>SUM(K$19:K$27)</f>
        <v>14695</v>
      </c>
      <c r="L53" s="94">
        <f>SUM(L$19:L$27)</f>
        <v>30430</v>
      </c>
    </row>
    <row r="54" spans="2:19" ht="13.95" customHeight="1" x14ac:dyDescent="0.2">
      <c r="B54" s="17"/>
      <c r="C54" s="18"/>
      <c r="D54" s="19"/>
      <c r="E54" s="20"/>
      <c r="F54" s="37"/>
      <c r="G54" s="127" t="s">
        <v>70</v>
      </c>
      <c r="H54" s="127"/>
      <c r="I54" s="15"/>
      <c r="J54" s="16"/>
      <c r="K54" s="38">
        <f>SUM(K$28:K$28)</f>
        <v>0</v>
      </c>
      <c r="L54" s="94">
        <f>SUM(L$28:L$28)</f>
        <v>10</v>
      </c>
    </row>
    <row r="55" spans="2:19" ht="13.95" customHeight="1" x14ac:dyDescent="0.2">
      <c r="B55" s="17"/>
      <c r="C55" s="18"/>
      <c r="D55" s="19"/>
      <c r="E55" s="20"/>
      <c r="F55" s="37"/>
      <c r="G55" s="127" t="s">
        <v>27</v>
      </c>
      <c r="H55" s="127"/>
      <c r="I55" s="15"/>
      <c r="J55" s="16"/>
      <c r="K55" s="38">
        <f>SUM(K$29:K$39)</f>
        <v>85</v>
      </c>
      <c r="L55" s="94">
        <f>SUM(L$29:L$39)</f>
        <v>230</v>
      </c>
    </row>
    <row r="56" spans="2:19" ht="13.95" customHeight="1" x14ac:dyDescent="0.2">
      <c r="B56" s="17"/>
      <c r="C56" s="18"/>
      <c r="D56" s="19"/>
      <c r="E56" s="20"/>
      <c r="F56" s="37"/>
      <c r="G56" s="127" t="s">
        <v>80</v>
      </c>
      <c r="H56" s="127"/>
      <c r="I56" s="15"/>
      <c r="J56" s="16"/>
      <c r="K56" s="38">
        <f>SUM(K$45:K$46)</f>
        <v>100</v>
      </c>
      <c r="L56" s="94">
        <f>SUM(L$45:L$46)</f>
        <v>900</v>
      </c>
      <c r="R56">
        <f>COUNTA(K$11:K$47)</f>
        <v>25</v>
      </c>
      <c r="S56">
        <f>COUNTA(L$11:L$47)</f>
        <v>27</v>
      </c>
    </row>
    <row r="57" spans="2:19" ht="13.95" customHeight="1" thickBot="1" x14ac:dyDescent="0.25">
      <c r="B57" s="21"/>
      <c r="C57" s="22"/>
      <c r="D57" s="23"/>
      <c r="E57" s="43"/>
      <c r="F57" s="10"/>
      <c r="G57" s="125" t="s">
        <v>46</v>
      </c>
      <c r="H57" s="125"/>
      <c r="I57" s="44"/>
      <c r="J57" s="45"/>
      <c r="K57" s="40">
        <f>SUM(K$40:K$44,K$47)</f>
        <v>35</v>
      </c>
      <c r="L57" s="95">
        <f>SUM(L$40:L$44,L$47)</f>
        <v>481</v>
      </c>
      <c r="R57">
        <f>SUM(R$11:R$14,K$15:K$47)</f>
        <v>15000</v>
      </c>
      <c r="S57">
        <f>SUM(S$11:S$14,L$15:L$47)</f>
        <v>33301</v>
      </c>
    </row>
    <row r="58" spans="2:19" ht="18" customHeight="1" thickTop="1" x14ac:dyDescent="0.2">
      <c r="B58" s="137" t="s">
        <v>48</v>
      </c>
      <c r="C58" s="138"/>
      <c r="D58" s="139"/>
      <c r="E58" s="51"/>
      <c r="F58" s="111"/>
      <c r="G58" s="140" t="s">
        <v>49</v>
      </c>
      <c r="H58" s="140"/>
      <c r="I58" s="111"/>
      <c r="J58" s="112"/>
      <c r="K58" s="77" t="s">
        <v>50</v>
      </c>
      <c r="L58" s="82"/>
    </row>
    <row r="59" spans="2:19" ht="18" customHeight="1" x14ac:dyDescent="0.2">
      <c r="B59" s="48"/>
      <c r="C59" s="49"/>
      <c r="D59" s="49"/>
      <c r="E59" s="46"/>
      <c r="F59" s="47"/>
      <c r="G59" s="31"/>
      <c r="H59" s="31"/>
      <c r="I59" s="47"/>
      <c r="J59" s="50"/>
      <c r="K59" s="78" t="s">
        <v>51</v>
      </c>
      <c r="L59" s="83"/>
    </row>
    <row r="60" spans="2:19" ht="18" customHeight="1" x14ac:dyDescent="0.2">
      <c r="B60" s="17"/>
      <c r="C60" s="18"/>
      <c r="D60" s="18"/>
      <c r="E60" s="52"/>
      <c r="F60" s="7"/>
      <c r="G60" s="141" t="s">
        <v>52</v>
      </c>
      <c r="H60" s="141"/>
      <c r="I60" s="108"/>
      <c r="J60" s="109"/>
      <c r="K60" s="79" t="s">
        <v>53</v>
      </c>
      <c r="L60" s="84"/>
    </row>
    <row r="61" spans="2:19" ht="18" customHeight="1" x14ac:dyDescent="0.2">
      <c r="B61" s="17"/>
      <c r="C61" s="18"/>
      <c r="D61" s="18"/>
      <c r="E61" s="53"/>
      <c r="F61" s="18"/>
      <c r="G61" s="54"/>
      <c r="H61" s="54"/>
      <c r="I61" s="49"/>
      <c r="J61" s="55"/>
      <c r="K61" s="80" t="s">
        <v>78</v>
      </c>
      <c r="L61" s="85"/>
    </row>
    <row r="62" spans="2:19" ht="18" customHeight="1" x14ac:dyDescent="0.2">
      <c r="B62" s="17"/>
      <c r="C62" s="18"/>
      <c r="D62" s="18"/>
      <c r="E62" s="53"/>
      <c r="F62" s="18"/>
      <c r="G62" s="54"/>
      <c r="H62" s="54"/>
      <c r="I62" s="49"/>
      <c r="J62" s="55"/>
      <c r="K62" s="80" t="s">
        <v>79</v>
      </c>
      <c r="L62" s="85"/>
    </row>
    <row r="63" spans="2:19" ht="18" customHeight="1" x14ac:dyDescent="0.2">
      <c r="B63" s="17"/>
      <c r="C63" s="18"/>
      <c r="D63" s="18"/>
      <c r="E63" s="52"/>
      <c r="F63" s="7"/>
      <c r="G63" s="141" t="s">
        <v>54</v>
      </c>
      <c r="H63" s="141"/>
      <c r="I63" s="108"/>
      <c r="J63" s="109"/>
      <c r="K63" s="79" t="s">
        <v>82</v>
      </c>
      <c r="L63" s="84"/>
    </row>
    <row r="64" spans="2:19" ht="18" customHeight="1" x14ac:dyDescent="0.2">
      <c r="B64" s="17"/>
      <c r="C64" s="18"/>
      <c r="D64" s="18"/>
      <c r="E64" s="53"/>
      <c r="F64" s="18"/>
      <c r="G64" s="54"/>
      <c r="H64" s="54"/>
      <c r="I64" s="49"/>
      <c r="J64" s="55"/>
      <c r="K64" s="80" t="s">
        <v>83</v>
      </c>
      <c r="L64" s="85"/>
    </row>
    <row r="65" spans="2:12" ht="18" customHeight="1" x14ac:dyDescent="0.2">
      <c r="B65" s="17"/>
      <c r="C65" s="18"/>
      <c r="D65" s="18"/>
      <c r="E65" s="53"/>
      <c r="F65" s="18"/>
      <c r="G65" s="54"/>
      <c r="H65" s="54"/>
      <c r="I65" s="49"/>
      <c r="J65" s="55"/>
      <c r="K65" s="80" t="s">
        <v>84</v>
      </c>
      <c r="L65" s="85"/>
    </row>
    <row r="66" spans="2:12" ht="18" customHeight="1" x14ac:dyDescent="0.2">
      <c r="B66" s="17"/>
      <c r="C66" s="18"/>
      <c r="D66" s="18"/>
      <c r="E66" s="12"/>
      <c r="F66" s="13"/>
      <c r="G66" s="31"/>
      <c r="H66" s="31"/>
      <c r="I66" s="47"/>
      <c r="J66" s="50"/>
      <c r="K66" s="80" t="s">
        <v>85</v>
      </c>
      <c r="L66" s="83"/>
    </row>
    <row r="67" spans="2:12" ht="18" customHeight="1" x14ac:dyDescent="0.2">
      <c r="B67" s="24"/>
      <c r="C67" s="13"/>
      <c r="D67" s="13"/>
      <c r="E67" s="20"/>
      <c r="F67" s="37"/>
      <c r="G67" s="127" t="s">
        <v>55</v>
      </c>
      <c r="H67" s="127"/>
      <c r="I67" s="15"/>
      <c r="J67" s="16"/>
      <c r="K67" s="70" t="s">
        <v>127</v>
      </c>
      <c r="L67" s="86"/>
    </row>
    <row r="68" spans="2:12" ht="18" customHeight="1" x14ac:dyDescent="0.2">
      <c r="B68" s="134" t="s">
        <v>56</v>
      </c>
      <c r="C68" s="135"/>
      <c r="D68" s="135"/>
      <c r="E68" s="7"/>
      <c r="F68" s="7"/>
      <c r="G68" s="7"/>
      <c r="H68" s="7"/>
      <c r="I68" s="7"/>
      <c r="J68" s="7"/>
      <c r="K68" s="7"/>
      <c r="L68" s="96"/>
    </row>
    <row r="69" spans="2:12" ht="14.1" customHeight="1" x14ac:dyDescent="0.2">
      <c r="B69" s="56"/>
      <c r="C69" s="57" t="s">
        <v>57</v>
      </c>
      <c r="D69" s="58"/>
      <c r="E69" s="57"/>
      <c r="F69" s="57"/>
      <c r="G69" s="57"/>
      <c r="H69" s="57"/>
      <c r="I69" s="57"/>
      <c r="J69" s="57"/>
      <c r="K69" s="57"/>
      <c r="L69" s="87"/>
    </row>
    <row r="70" spans="2:12" ht="14.1" customHeight="1" x14ac:dyDescent="0.2">
      <c r="B70" s="56"/>
      <c r="C70" s="57" t="s">
        <v>58</v>
      </c>
      <c r="D70" s="58"/>
      <c r="E70" s="57"/>
      <c r="F70" s="57"/>
      <c r="G70" s="57"/>
      <c r="H70" s="57"/>
      <c r="I70" s="57"/>
      <c r="J70" s="57"/>
      <c r="K70" s="57"/>
      <c r="L70" s="87"/>
    </row>
    <row r="71" spans="2:12" ht="14.1" customHeight="1" x14ac:dyDescent="0.2">
      <c r="B71" s="56"/>
      <c r="C71" s="57" t="s">
        <v>59</v>
      </c>
      <c r="D71" s="58"/>
      <c r="E71" s="57"/>
      <c r="F71" s="57"/>
      <c r="G71" s="57"/>
      <c r="H71" s="57"/>
      <c r="I71" s="57"/>
      <c r="J71" s="57"/>
      <c r="K71" s="57"/>
      <c r="L71" s="87"/>
    </row>
    <row r="72" spans="2:12" ht="14.1" customHeight="1" x14ac:dyDescent="0.2">
      <c r="B72" s="56"/>
      <c r="C72" s="57" t="s">
        <v>114</v>
      </c>
      <c r="D72" s="58"/>
      <c r="E72" s="57"/>
      <c r="F72" s="57"/>
      <c r="G72" s="57"/>
      <c r="H72" s="57"/>
      <c r="I72" s="57"/>
      <c r="J72" s="57"/>
      <c r="K72" s="57"/>
      <c r="L72" s="87"/>
    </row>
    <row r="73" spans="2:12" ht="14.1" customHeight="1" x14ac:dyDescent="0.2">
      <c r="B73" s="56"/>
      <c r="C73" s="57" t="s">
        <v>112</v>
      </c>
      <c r="D73" s="58"/>
      <c r="E73" s="57"/>
      <c r="F73" s="57"/>
      <c r="G73" s="57"/>
      <c r="H73" s="57"/>
      <c r="I73" s="57"/>
      <c r="J73" s="57"/>
      <c r="K73" s="57"/>
      <c r="L73" s="87"/>
    </row>
    <row r="74" spans="2:12" ht="14.1" customHeight="1" x14ac:dyDescent="0.2">
      <c r="B74" s="59"/>
      <c r="C74" s="57" t="s">
        <v>115</v>
      </c>
      <c r="D74" s="57"/>
      <c r="E74" s="57"/>
      <c r="F74" s="57"/>
      <c r="G74" s="57"/>
      <c r="H74" s="57"/>
      <c r="I74" s="57"/>
      <c r="J74" s="57"/>
      <c r="K74" s="57"/>
      <c r="L74" s="87"/>
    </row>
    <row r="75" spans="2:12" ht="14.1" customHeight="1" x14ac:dyDescent="0.2">
      <c r="B75" s="59"/>
      <c r="C75" s="57" t="s">
        <v>116</v>
      </c>
      <c r="D75" s="57"/>
      <c r="E75" s="57"/>
      <c r="F75" s="57"/>
      <c r="G75" s="57"/>
      <c r="H75" s="57"/>
      <c r="I75" s="57"/>
      <c r="J75" s="57"/>
      <c r="K75" s="57"/>
      <c r="L75" s="87"/>
    </row>
    <row r="76" spans="2:12" ht="14.1" customHeight="1" x14ac:dyDescent="0.2">
      <c r="B76" s="59"/>
      <c r="C76" s="57" t="s">
        <v>96</v>
      </c>
      <c r="D76" s="57"/>
      <c r="E76" s="57"/>
      <c r="F76" s="57"/>
      <c r="G76" s="57"/>
      <c r="H76" s="57"/>
      <c r="I76" s="57"/>
      <c r="J76" s="57"/>
      <c r="K76" s="57"/>
      <c r="L76" s="87"/>
    </row>
    <row r="77" spans="2:12" ht="14.1" customHeight="1" x14ac:dyDescent="0.2">
      <c r="B77" s="59"/>
      <c r="C77" s="57" t="s">
        <v>97</v>
      </c>
      <c r="D77" s="57"/>
      <c r="E77" s="57"/>
      <c r="F77" s="57"/>
      <c r="G77" s="57"/>
      <c r="H77" s="57"/>
      <c r="I77" s="57"/>
      <c r="J77" s="57"/>
      <c r="K77" s="57"/>
      <c r="L77" s="87"/>
    </row>
    <row r="78" spans="2:12" ht="14.1" customHeight="1" x14ac:dyDescent="0.2">
      <c r="B78" s="59"/>
      <c r="C78" s="57" t="s">
        <v>109</v>
      </c>
      <c r="D78" s="57"/>
      <c r="E78" s="57"/>
      <c r="F78" s="57"/>
      <c r="G78" s="57"/>
      <c r="H78" s="57"/>
      <c r="I78" s="57"/>
      <c r="J78" s="57"/>
      <c r="K78" s="57"/>
      <c r="L78" s="87"/>
    </row>
    <row r="79" spans="2:12" ht="14.1" customHeight="1" x14ac:dyDescent="0.2">
      <c r="B79" s="59"/>
      <c r="C79" s="57" t="s">
        <v>117</v>
      </c>
      <c r="D79" s="57"/>
      <c r="E79" s="57"/>
      <c r="F79" s="57"/>
      <c r="G79" s="57"/>
      <c r="H79" s="57"/>
      <c r="I79" s="57"/>
      <c r="J79" s="57"/>
      <c r="K79" s="57"/>
      <c r="L79" s="87"/>
    </row>
    <row r="80" spans="2:12" ht="14.1" customHeight="1" x14ac:dyDescent="0.2">
      <c r="B80" s="59"/>
      <c r="C80" s="57" t="s">
        <v>118</v>
      </c>
      <c r="D80" s="57"/>
      <c r="E80" s="57"/>
      <c r="F80" s="57"/>
      <c r="G80" s="57"/>
      <c r="H80" s="57"/>
      <c r="I80" s="57"/>
      <c r="J80" s="57"/>
      <c r="K80" s="57"/>
      <c r="L80" s="87"/>
    </row>
    <row r="81" spans="2:14" ht="14.1" customHeight="1" x14ac:dyDescent="0.2">
      <c r="B81" s="59"/>
      <c r="C81" s="57" t="s">
        <v>119</v>
      </c>
      <c r="D81" s="57"/>
      <c r="E81" s="57"/>
      <c r="F81" s="57"/>
      <c r="G81" s="57"/>
      <c r="H81" s="57"/>
      <c r="I81" s="57"/>
      <c r="J81" s="57"/>
      <c r="K81" s="57"/>
      <c r="L81" s="87"/>
    </row>
    <row r="82" spans="2:14" ht="18" customHeight="1" x14ac:dyDescent="0.2">
      <c r="B82" s="59"/>
      <c r="C82" s="57" t="s">
        <v>98</v>
      </c>
      <c r="D82" s="57"/>
      <c r="E82" s="57"/>
      <c r="F82" s="57"/>
      <c r="G82" s="57"/>
      <c r="H82" s="57"/>
      <c r="I82" s="57"/>
      <c r="J82" s="57"/>
      <c r="K82" s="57"/>
      <c r="L82" s="57"/>
      <c r="M82" s="97"/>
    </row>
    <row r="83" spans="2:14" x14ac:dyDescent="0.2">
      <c r="B83" s="59"/>
      <c r="C83" s="57" t="s">
        <v>110</v>
      </c>
      <c r="D83" s="57"/>
      <c r="E83" s="57"/>
      <c r="F83" s="57"/>
      <c r="G83" s="57"/>
      <c r="H83" s="57"/>
      <c r="I83" s="57"/>
      <c r="J83" s="57"/>
      <c r="K83" s="57"/>
      <c r="L83" s="57"/>
      <c r="M83" s="97"/>
    </row>
    <row r="84" spans="2:14" x14ac:dyDescent="0.2">
      <c r="B84" s="59"/>
      <c r="C84" s="57" t="s">
        <v>111</v>
      </c>
      <c r="D84" s="57"/>
      <c r="E84" s="57"/>
      <c r="F84" s="57"/>
      <c r="G84" s="57"/>
      <c r="H84" s="57"/>
      <c r="I84" s="57"/>
      <c r="J84" s="57"/>
      <c r="K84" s="57"/>
      <c r="L84" s="57"/>
      <c r="M84" s="97"/>
    </row>
    <row r="85" spans="2:14" x14ac:dyDescent="0.2">
      <c r="B85" s="59"/>
      <c r="C85" s="57" t="s">
        <v>120</v>
      </c>
      <c r="D85" s="57"/>
      <c r="E85" s="57"/>
      <c r="F85" s="57"/>
      <c r="G85" s="57"/>
      <c r="H85" s="57"/>
      <c r="I85" s="57"/>
      <c r="J85" s="57"/>
      <c r="K85" s="57"/>
      <c r="L85" s="57"/>
      <c r="M85" s="97"/>
    </row>
    <row r="86" spans="2:14" ht="14.1" customHeight="1" x14ac:dyDescent="0.2">
      <c r="B86" s="59"/>
      <c r="C86" s="57" t="s">
        <v>113</v>
      </c>
      <c r="D86" s="57"/>
      <c r="E86" s="57"/>
      <c r="F86" s="57"/>
      <c r="G86" s="57"/>
      <c r="H86" s="57"/>
      <c r="I86" s="57"/>
      <c r="J86" s="57"/>
      <c r="K86" s="57"/>
      <c r="L86" s="57"/>
      <c r="M86" s="59"/>
      <c r="N86" s="102"/>
    </row>
    <row r="87" spans="2:14" ht="14.1" customHeight="1" x14ac:dyDescent="0.2">
      <c r="B87" s="59"/>
      <c r="C87" s="57" t="s">
        <v>261</v>
      </c>
      <c r="D87" s="57"/>
      <c r="E87" s="57"/>
      <c r="F87" s="57"/>
      <c r="G87" s="57"/>
      <c r="H87" s="57"/>
      <c r="I87" s="57"/>
      <c r="J87" s="57"/>
      <c r="K87" s="57"/>
      <c r="L87" s="57"/>
      <c r="M87" s="59"/>
      <c r="N87" s="57"/>
    </row>
    <row r="88" spans="2:14" x14ac:dyDescent="0.2">
      <c r="B88" s="59"/>
      <c r="C88" s="57" t="s">
        <v>121</v>
      </c>
      <c r="D88" s="57"/>
      <c r="E88" s="57"/>
      <c r="F88" s="57"/>
      <c r="G88" s="57"/>
      <c r="H88" s="57"/>
      <c r="I88" s="57"/>
      <c r="J88" s="57"/>
      <c r="K88" s="57"/>
      <c r="L88" s="57"/>
      <c r="M88" s="97"/>
    </row>
    <row r="89" spans="2:14" x14ac:dyDescent="0.2">
      <c r="B89" s="59"/>
      <c r="C89" s="57" t="s">
        <v>74</v>
      </c>
      <c r="D89" s="57"/>
      <c r="E89" s="57"/>
      <c r="F89" s="57"/>
      <c r="G89" s="57"/>
      <c r="H89" s="57"/>
      <c r="I89" s="57"/>
      <c r="J89" s="57"/>
      <c r="K89" s="57"/>
      <c r="L89" s="57"/>
      <c r="M89" s="97"/>
    </row>
    <row r="90" spans="2:14" x14ac:dyDescent="0.2">
      <c r="B90" s="97"/>
      <c r="C90" s="57" t="s">
        <v>60</v>
      </c>
      <c r="M90" s="97"/>
    </row>
    <row r="91" spans="2:14" x14ac:dyDescent="0.2">
      <c r="B91" s="97"/>
      <c r="C91" s="57" t="s">
        <v>122</v>
      </c>
      <c r="M91" s="97"/>
      <c r="N91" s="98"/>
    </row>
    <row r="92" spans="2:14" x14ac:dyDescent="0.2">
      <c r="B92" s="97"/>
      <c r="C92" s="57" t="s">
        <v>133</v>
      </c>
      <c r="M92" s="97"/>
    </row>
    <row r="93" spans="2:14" ht="13.8" thickBot="1" x14ac:dyDescent="0.25">
      <c r="B93" s="99"/>
      <c r="C93" s="81" t="s">
        <v>123</v>
      </c>
      <c r="D93" s="100"/>
      <c r="E93" s="100"/>
      <c r="F93" s="100"/>
      <c r="G93" s="100"/>
      <c r="H93" s="100"/>
      <c r="I93" s="100"/>
      <c r="J93" s="100"/>
      <c r="K93" s="100"/>
      <c r="L93" s="101"/>
    </row>
  </sheetData>
  <mergeCells count="25">
    <mergeCell ref="B68:D68"/>
    <mergeCell ref="G57:H57"/>
    <mergeCell ref="B58:D58"/>
    <mergeCell ref="G58:H58"/>
    <mergeCell ref="G60:H60"/>
    <mergeCell ref="G63:H63"/>
    <mergeCell ref="G67:H67"/>
    <mergeCell ref="G56:H56"/>
    <mergeCell ref="G10:H10"/>
    <mergeCell ref="C45:D45"/>
    <mergeCell ref="B48:I48"/>
    <mergeCell ref="B49:D49"/>
    <mergeCell ref="G49:H49"/>
    <mergeCell ref="G50:H50"/>
    <mergeCell ref="G51:H51"/>
    <mergeCell ref="G52:H52"/>
    <mergeCell ref="G53:H53"/>
    <mergeCell ref="G54:H54"/>
    <mergeCell ref="G55:H55"/>
    <mergeCell ref="D9:F9"/>
    <mergeCell ref="D4:G4"/>
    <mergeCell ref="D5:G5"/>
    <mergeCell ref="D6:G6"/>
    <mergeCell ref="D7:F7"/>
    <mergeCell ref="D8:F8"/>
  </mergeCells>
  <phoneticPr fontId="23"/>
  <conditionalFormatting sqref="M11:M47">
    <cfRule type="expression" dxfId="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sheetPr>
  <dimension ref="B1:S83"/>
  <sheetViews>
    <sheetView view="pageBreakPreview" zoomScale="75" zoomScaleNormal="75" zoomScaleSheetLayoutView="75" workbookViewId="0">
      <selection activeCell="H27" sqref="H27"/>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280</v>
      </c>
      <c r="L5" s="89" t="str">
        <f>K5</f>
        <v>2021.12.16</v>
      </c>
    </row>
    <row r="6" spans="2:19" ht="18" customHeight="1" x14ac:dyDescent="0.2">
      <c r="B6" s="4"/>
      <c r="C6" s="37"/>
      <c r="D6" s="127" t="s">
        <v>3</v>
      </c>
      <c r="E6" s="127"/>
      <c r="F6" s="127"/>
      <c r="G6" s="127"/>
      <c r="H6" s="37"/>
      <c r="I6" s="37"/>
      <c r="J6" s="5"/>
      <c r="K6" s="103">
        <v>0.44513888888888892</v>
      </c>
      <c r="L6" s="104">
        <v>0.41319444444444442</v>
      </c>
    </row>
    <row r="7" spans="2:19" ht="18" customHeight="1" x14ac:dyDescent="0.2">
      <c r="B7" s="4"/>
      <c r="C7" s="37"/>
      <c r="D7" s="127" t="s">
        <v>4</v>
      </c>
      <c r="E7" s="128"/>
      <c r="F7" s="128"/>
      <c r="G7" s="25" t="s">
        <v>5</v>
      </c>
      <c r="H7" s="37"/>
      <c r="I7" s="37"/>
      <c r="J7" s="5"/>
      <c r="K7" s="105">
        <v>1.75</v>
      </c>
      <c r="L7" s="106">
        <v>1.35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103</v>
      </c>
      <c r="G11" s="37"/>
      <c r="H11" s="37"/>
      <c r="I11" s="37"/>
      <c r="J11" s="37"/>
      <c r="K11" s="62"/>
      <c r="L11" s="63" t="s">
        <v>147</v>
      </c>
      <c r="N11" t="s">
        <v>14</v>
      </c>
      <c r="O11">
        <f t="shared" ref="O11:P11" si="0">IF(K11="",0,VALUE(MID(K11,2,LEN(K11)-2)))</f>
        <v>0</v>
      </c>
      <c r="P11">
        <f t="shared" si="0"/>
        <v>5</v>
      </c>
      <c r="Q11" t="e">
        <f>IF(#REF!="",0,VALUE(MID(#REF!,2,LEN(#REF!)-2)))</f>
        <v>#REF!</v>
      </c>
      <c r="R11">
        <f>IF(K11="＋",0,IF(K11="(＋)",0,ABS(K11)))</f>
        <v>0</v>
      </c>
      <c r="S11">
        <f>IF(L11="＋",0,IF(L11="(＋)",0,ABS(L11)))</f>
        <v>5</v>
      </c>
    </row>
    <row r="12" spans="2:19" ht="14.25" customHeight="1" x14ac:dyDescent="0.2">
      <c r="B12" s="30">
        <f>B11+1</f>
        <v>2</v>
      </c>
      <c r="C12" s="33"/>
      <c r="D12" s="34"/>
      <c r="E12" s="37"/>
      <c r="F12" s="37" t="s">
        <v>102</v>
      </c>
      <c r="G12" s="37"/>
      <c r="H12" s="37"/>
      <c r="I12" s="37"/>
      <c r="J12" s="37"/>
      <c r="K12" s="62" t="s">
        <v>143</v>
      </c>
      <c r="L12" s="63"/>
      <c r="N12" t="s">
        <v>14</v>
      </c>
      <c r="O12" t="e">
        <f>IF(#REF!="",0,VALUE(MID(#REF!,2,LEN(#REF!)-2)))</f>
        <v>#REF!</v>
      </c>
      <c r="P12">
        <f>IF(L12="",0,VALUE(MID(L12,2,LEN(L12)-2)))</f>
        <v>0</v>
      </c>
      <c r="Q12" t="e">
        <f>IF(#REF!="",0,VALUE(MID(#REF!,2,LEN(#REF!)-2)))</f>
        <v>#REF!</v>
      </c>
      <c r="R12">
        <f t="shared" ref="R12:S12" si="1">IF(K12="＋",0,IF(K12="(＋)",0,ABS(K12)))</f>
        <v>0</v>
      </c>
      <c r="S12">
        <f t="shared" si="1"/>
        <v>0</v>
      </c>
    </row>
    <row r="13" spans="2:19" ht="14.25" customHeight="1" x14ac:dyDescent="0.2">
      <c r="B13" s="30">
        <f t="shared" ref="B13:B37" si="2">B12+1</f>
        <v>3</v>
      </c>
      <c r="C13" s="32" t="s">
        <v>23</v>
      </c>
      <c r="D13" s="32" t="s">
        <v>24</v>
      </c>
      <c r="E13" s="37"/>
      <c r="F13" s="37" t="s">
        <v>101</v>
      </c>
      <c r="G13" s="37"/>
      <c r="H13" s="37"/>
      <c r="I13" s="37"/>
      <c r="J13" s="37"/>
      <c r="K13" s="64">
        <v>180</v>
      </c>
      <c r="L13" s="65">
        <v>80</v>
      </c>
      <c r="S13">
        <f>COUNTA(L11:L12)</f>
        <v>1</v>
      </c>
    </row>
    <row r="14" spans="2:19" ht="14.25" customHeight="1" x14ac:dyDescent="0.2">
      <c r="B14" s="30">
        <f t="shared" si="2"/>
        <v>4</v>
      </c>
      <c r="C14" s="32" t="s">
        <v>68</v>
      </c>
      <c r="D14" s="32" t="s">
        <v>17</v>
      </c>
      <c r="E14" s="37"/>
      <c r="F14" s="37" t="s">
        <v>89</v>
      </c>
      <c r="G14" s="37"/>
      <c r="H14" s="37"/>
      <c r="I14" s="37"/>
      <c r="J14" s="37"/>
      <c r="K14" s="64"/>
      <c r="L14" s="65" t="s">
        <v>142</v>
      </c>
    </row>
    <row r="15" spans="2:19" ht="14.25" customHeight="1" x14ac:dyDescent="0.2">
      <c r="B15" s="30">
        <f t="shared" si="2"/>
        <v>5</v>
      </c>
      <c r="C15" s="34"/>
      <c r="D15" s="34"/>
      <c r="E15" s="37"/>
      <c r="F15" s="37" t="s">
        <v>90</v>
      </c>
      <c r="G15" s="37"/>
      <c r="H15" s="37"/>
      <c r="I15" s="37"/>
      <c r="J15" s="37"/>
      <c r="K15" s="64"/>
      <c r="L15" s="65" t="s">
        <v>142</v>
      </c>
    </row>
    <row r="16" spans="2:19" ht="14.25" customHeight="1" x14ac:dyDescent="0.2">
      <c r="B16" s="30">
        <f t="shared" si="2"/>
        <v>6</v>
      </c>
      <c r="C16" s="34"/>
      <c r="D16" s="34"/>
      <c r="E16" s="37"/>
      <c r="F16" s="37" t="s">
        <v>19</v>
      </c>
      <c r="G16" s="37"/>
      <c r="H16" s="37"/>
      <c r="I16" s="37"/>
      <c r="J16" s="37"/>
      <c r="K16" s="64">
        <v>5</v>
      </c>
      <c r="L16" s="65">
        <v>10</v>
      </c>
    </row>
    <row r="17" spans="2:12" ht="14.25" customHeight="1" x14ac:dyDescent="0.2">
      <c r="B17" s="30">
        <f t="shared" si="2"/>
        <v>7</v>
      </c>
      <c r="C17" s="34"/>
      <c r="D17" s="34"/>
      <c r="E17" s="37"/>
      <c r="F17" s="37" t="s">
        <v>92</v>
      </c>
      <c r="G17" s="37"/>
      <c r="H17" s="37"/>
      <c r="I17" s="37"/>
      <c r="J17" s="37"/>
      <c r="K17" s="64" t="s">
        <v>142</v>
      </c>
      <c r="L17" s="65"/>
    </row>
    <row r="18" spans="2:12" ht="14.25" customHeight="1" x14ac:dyDescent="0.2">
      <c r="B18" s="30">
        <f t="shared" si="2"/>
        <v>8</v>
      </c>
      <c r="C18" s="34"/>
      <c r="D18" s="34"/>
      <c r="E18" s="37"/>
      <c r="F18" s="37" t="s">
        <v>99</v>
      </c>
      <c r="G18" s="37"/>
      <c r="H18" s="37"/>
      <c r="I18" s="37"/>
      <c r="J18" s="37"/>
      <c r="K18" s="64"/>
      <c r="L18" s="65">
        <v>10</v>
      </c>
    </row>
    <row r="19" spans="2:12" ht="14.25" customHeight="1" x14ac:dyDescent="0.2">
      <c r="B19" s="30">
        <f t="shared" si="2"/>
        <v>9</v>
      </c>
      <c r="C19" s="34"/>
      <c r="D19" s="34"/>
      <c r="E19" s="37"/>
      <c r="F19" s="37" t="s">
        <v>69</v>
      </c>
      <c r="G19" s="37"/>
      <c r="H19" s="37"/>
      <c r="I19" s="37"/>
      <c r="J19" s="37"/>
      <c r="K19" s="64">
        <v>21850</v>
      </c>
      <c r="L19" s="65">
        <v>66700</v>
      </c>
    </row>
    <row r="20" spans="2:12" ht="14.25" customHeight="1" x14ac:dyDescent="0.2">
      <c r="B20" s="30">
        <f t="shared" si="2"/>
        <v>10</v>
      </c>
      <c r="C20" s="34"/>
      <c r="D20" s="34"/>
      <c r="E20" s="37"/>
      <c r="F20" s="37" t="s">
        <v>253</v>
      </c>
      <c r="G20" s="37"/>
      <c r="H20" s="37"/>
      <c r="I20" s="37"/>
      <c r="J20" s="37"/>
      <c r="K20" s="64" t="s">
        <v>142</v>
      </c>
      <c r="L20" s="65"/>
    </row>
    <row r="21" spans="2:12" ht="14.25" customHeight="1" x14ac:dyDescent="0.2">
      <c r="B21" s="30">
        <f t="shared" si="2"/>
        <v>11</v>
      </c>
      <c r="C21" s="34"/>
      <c r="D21" s="34"/>
      <c r="E21" s="37"/>
      <c r="F21" s="37" t="s">
        <v>104</v>
      </c>
      <c r="G21" s="37"/>
      <c r="H21" s="37"/>
      <c r="I21" s="37"/>
      <c r="J21" s="37"/>
      <c r="K21" s="64">
        <v>10</v>
      </c>
      <c r="L21" s="65">
        <v>25</v>
      </c>
    </row>
    <row r="22" spans="2:12" ht="14.25" customHeight="1" x14ac:dyDescent="0.2">
      <c r="B22" s="30">
        <f t="shared" si="2"/>
        <v>12</v>
      </c>
      <c r="C22" s="34"/>
      <c r="D22" s="34"/>
      <c r="E22" s="37"/>
      <c r="F22" s="37" t="s">
        <v>20</v>
      </c>
      <c r="G22" s="37"/>
      <c r="H22" s="37"/>
      <c r="I22" s="37"/>
      <c r="J22" s="37"/>
      <c r="K22" s="64">
        <v>500</v>
      </c>
      <c r="L22" s="65">
        <v>1550</v>
      </c>
    </row>
    <row r="23" spans="2:12" ht="14.25" customHeight="1" x14ac:dyDescent="0.2">
      <c r="B23" s="30">
        <f t="shared" si="2"/>
        <v>13</v>
      </c>
      <c r="C23" s="34"/>
      <c r="D23" s="34"/>
      <c r="E23" s="37"/>
      <c r="F23" s="37" t="s">
        <v>21</v>
      </c>
      <c r="G23" s="37"/>
      <c r="H23" s="37"/>
      <c r="I23" s="37"/>
      <c r="J23" s="37"/>
      <c r="K23" s="64">
        <v>200</v>
      </c>
      <c r="L23" s="65">
        <v>1150</v>
      </c>
    </row>
    <row r="24" spans="2:12" ht="14.25" customHeight="1" x14ac:dyDescent="0.2">
      <c r="B24" s="30">
        <f t="shared" si="2"/>
        <v>14</v>
      </c>
      <c r="C24" s="34"/>
      <c r="D24" s="34"/>
      <c r="E24" s="37"/>
      <c r="F24" s="37" t="s">
        <v>22</v>
      </c>
      <c r="G24" s="37"/>
      <c r="H24" s="37"/>
      <c r="I24" s="37"/>
      <c r="J24" s="37"/>
      <c r="K24" s="64"/>
      <c r="L24" s="65">
        <v>5</v>
      </c>
    </row>
    <row r="25" spans="2:12" ht="14.25" customHeight="1" x14ac:dyDescent="0.2">
      <c r="B25" s="30">
        <f t="shared" si="2"/>
        <v>15</v>
      </c>
      <c r="C25" s="32" t="s">
        <v>73</v>
      </c>
      <c r="D25" s="32" t="s">
        <v>70</v>
      </c>
      <c r="E25" s="37"/>
      <c r="F25" s="37" t="s">
        <v>153</v>
      </c>
      <c r="G25" s="37"/>
      <c r="H25" s="37"/>
      <c r="I25" s="37"/>
      <c r="J25" s="37"/>
      <c r="K25" s="64">
        <v>5</v>
      </c>
      <c r="L25" s="65"/>
    </row>
    <row r="26" spans="2:12" ht="14.25" customHeight="1" x14ac:dyDescent="0.2">
      <c r="B26" s="30">
        <f t="shared" si="2"/>
        <v>16</v>
      </c>
      <c r="C26" s="32" t="s">
        <v>71</v>
      </c>
      <c r="D26" s="32" t="s">
        <v>27</v>
      </c>
      <c r="E26" s="37"/>
      <c r="F26" s="37" t="s">
        <v>186</v>
      </c>
      <c r="G26" s="37"/>
      <c r="H26" s="37"/>
      <c r="I26" s="37"/>
      <c r="J26" s="37"/>
      <c r="K26" s="64"/>
      <c r="L26" s="65" t="s">
        <v>142</v>
      </c>
    </row>
    <row r="27" spans="2:12" ht="14.25" customHeight="1" x14ac:dyDescent="0.2">
      <c r="B27" s="30">
        <f t="shared" si="2"/>
        <v>17</v>
      </c>
      <c r="C27" s="34"/>
      <c r="D27" s="34"/>
      <c r="E27" s="37"/>
      <c r="F27" s="37" t="s">
        <v>132</v>
      </c>
      <c r="G27" s="37"/>
      <c r="H27" s="37"/>
      <c r="I27" s="37"/>
      <c r="J27" s="37"/>
      <c r="K27" s="64"/>
      <c r="L27" s="65">
        <v>20</v>
      </c>
    </row>
    <row r="28" spans="2:12" ht="14.25" customHeight="1" x14ac:dyDescent="0.2">
      <c r="B28" s="30">
        <f t="shared" si="2"/>
        <v>18</v>
      </c>
      <c r="C28" s="34"/>
      <c r="D28" s="34"/>
      <c r="E28" s="37"/>
      <c r="F28" s="37" t="s">
        <v>275</v>
      </c>
      <c r="G28" s="37"/>
      <c r="H28" s="37"/>
      <c r="I28" s="37"/>
      <c r="J28" s="37"/>
      <c r="K28" s="64"/>
      <c r="L28" s="65">
        <v>5</v>
      </c>
    </row>
    <row r="29" spans="2:12" ht="14.25" customHeight="1" x14ac:dyDescent="0.2">
      <c r="B29" s="30">
        <f t="shared" si="2"/>
        <v>19</v>
      </c>
      <c r="C29" s="34"/>
      <c r="D29" s="34"/>
      <c r="E29" s="37"/>
      <c r="F29" s="37" t="s">
        <v>125</v>
      </c>
      <c r="G29" s="37"/>
      <c r="H29" s="37"/>
      <c r="I29" s="37"/>
      <c r="J29" s="37"/>
      <c r="K29" s="64"/>
      <c r="L29" s="65">
        <v>20</v>
      </c>
    </row>
    <row r="30" spans="2:12" ht="14.25" customHeight="1" x14ac:dyDescent="0.2">
      <c r="B30" s="30">
        <f t="shared" si="2"/>
        <v>20</v>
      </c>
      <c r="C30" s="34"/>
      <c r="D30" s="34"/>
      <c r="E30" s="37"/>
      <c r="F30" s="37" t="s">
        <v>33</v>
      </c>
      <c r="G30" s="37"/>
      <c r="H30" s="37"/>
      <c r="I30" s="37"/>
      <c r="J30" s="37"/>
      <c r="K30" s="64">
        <v>35</v>
      </c>
      <c r="L30" s="65">
        <v>70</v>
      </c>
    </row>
    <row r="31" spans="2:12" ht="14.25" customHeight="1" x14ac:dyDescent="0.2">
      <c r="B31" s="30">
        <f t="shared" si="2"/>
        <v>21</v>
      </c>
      <c r="C31" s="32" t="s">
        <v>34</v>
      </c>
      <c r="D31" s="32" t="s">
        <v>35</v>
      </c>
      <c r="E31" s="37"/>
      <c r="F31" s="37" t="s">
        <v>36</v>
      </c>
      <c r="G31" s="37"/>
      <c r="H31" s="37"/>
      <c r="I31" s="37"/>
      <c r="J31" s="37"/>
      <c r="K31" s="64"/>
      <c r="L31" s="65" t="s">
        <v>142</v>
      </c>
    </row>
    <row r="32" spans="2:12" ht="14.25" customHeight="1" x14ac:dyDescent="0.2">
      <c r="B32" s="30">
        <f t="shared" si="2"/>
        <v>22</v>
      </c>
      <c r="C32" s="32" t="s">
        <v>37</v>
      </c>
      <c r="D32" s="32" t="s">
        <v>38</v>
      </c>
      <c r="E32" s="37"/>
      <c r="F32" s="37" t="s">
        <v>39</v>
      </c>
      <c r="G32" s="37"/>
      <c r="H32" s="37"/>
      <c r="I32" s="37"/>
      <c r="J32" s="37"/>
      <c r="K32" s="64">
        <v>10</v>
      </c>
      <c r="L32" s="65">
        <v>20</v>
      </c>
    </row>
    <row r="33" spans="2:19" ht="14.25" customHeight="1" x14ac:dyDescent="0.2">
      <c r="B33" s="30">
        <f t="shared" si="2"/>
        <v>23</v>
      </c>
      <c r="C33" s="35"/>
      <c r="D33" s="39" t="s">
        <v>40</v>
      </c>
      <c r="E33" s="37"/>
      <c r="F33" s="37" t="s">
        <v>41</v>
      </c>
      <c r="G33" s="37"/>
      <c r="H33" s="37"/>
      <c r="I33" s="37"/>
      <c r="J33" s="37"/>
      <c r="K33" s="64">
        <v>5</v>
      </c>
      <c r="L33" s="65">
        <v>45</v>
      </c>
    </row>
    <row r="34" spans="2:19" ht="14.25" customHeight="1" x14ac:dyDescent="0.2">
      <c r="B34" s="30">
        <f t="shared" si="2"/>
        <v>24</v>
      </c>
      <c r="C34" s="32" t="s">
        <v>0</v>
      </c>
      <c r="D34" s="39" t="s">
        <v>42</v>
      </c>
      <c r="E34" s="37"/>
      <c r="F34" s="37" t="s">
        <v>137</v>
      </c>
      <c r="G34" s="37"/>
      <c r="H34" s="37"/>
      <c r="I34" s="37"/>
      <c r="J34" s="37"/>
      <c r="K34" s="64"/>
      <c r="L34" s="65" t="s">
        <v>142</v>
      </c>
      <c r="R34">
        <f>COUNTA(K31:K34)</f>
        <v>2</v>
      </c>
      <c r="S34">
        <f>COUNTA(L31:L34)</f>
        <v>4</v>
      </c>
    </row>
    <row r="35" spans="2:19" ht="14.25" customHeight="1" x14ac:dyDescent="0.2">
      <c r="B35" s="30">
        <f t="shared" si="2"/>
        <v>25</v>
      </c>
      <c r="C35" s="130" t="s">
        <v>43</v>
      </c>
      <c r="D35" s="131"/>
      <c r="E35" s="37"/>
      <c r="F35" s="37" t="s">
        <v>44</v>
      </c>
      <c r="G35" s="37"/>
      <c r="H35" s="37"/>
      <c r="I35" s="37"/>
      <c r="J35" s="37"/>
      <c r="K35" s="64">
        <v>75</v>
      </c>
      <c r="L35" s="65">
        <v>50</v>
      </c>
    </row>
    <row r="36" spans="2:19" ht="14.25" customHeight="1" x14ac:dyDescent="0.2">
      <c r="B36" s="30">
        <f t="shared" si="2"/>
        <v>26</v>
      </c>
      <c r="C36" s="33"/>
      <c r="D36" s="36"/>
      <c r="E36" s="37"/>
      <c r="F36" s="37" t="s">
        <v>45</v>
      </c>
      <c r="G36" s="37"/>
      <c r="H36" s="37"/>
      <c r="I36" s="37"/>
      <c r="J36" s="37"/>
      <c r="K36" s="64">
        <v>50</v>
      </c>
      <c r="L36" s="65">
        <v>100</v>
      </c>
    </row>
    <row r="37" spans="2:19" ht="14.25" customHeight="1" thickBot="1" x14ac:dyDescent="0.25">
      <c r="B37" s="30">
        <f t="shared" si="2"/>
        <v>27</v>
      </c>
      <c r="C37" s="33"/>
      <c r="D37" s="36"/>
      <c r="E37" s="37"/>
      <c r="F37" s="37" t="s">
        <v>81</v>
      </c>
      <c r="G37" s="37"/>
      <c r="H37" s="37"/>
      <c r="I37" s="37"/>
      <c r="J37" s="37"/>
      <c r="K37" s="64">
        <v>100</v>
      </c>
      <c r="L37" s="69">
        <v>100</v>
      </c>
    </row>
    <row r="38" spans="2:19" ht="19.95" customHeight="1" thickTop="1" x14ac:dyDescent="0.2">
      <c r="B38" s="132" t="s">
        <v>86</v>
      </c>
      <c r="C38" s="133"/>
      <c r="D38" s="133"/>
      <c r="E38" s="133"/>
      <c r="F38" s="133"/>
      <c r="G38" s="133"/>
      <c r="H38" s="133"/>
      <c r="I38" s="133"/>
      <c r="J38" s="29"/>
      <c r="K38" s="76">
        <f>SUM(K39:K47)</f>
        <v>23025</v>
      </c>
      <c r="L38" s="93">
        <f>SUM(L39:L47)</f>
        <v>69965</v>
      </c>
    </row>
    <row r="39" spans="2:19" ht="13.95" customHeight="1" x14ac:dyDescent="0.2">
      <c r="B39" s="134" t="s">
        <v>47</v>
      </c>
      <c r="C39" s="135"/>
      <c r="D39" s="136"/>
      <c r="E39" s="41"/>
      <c r="F39" s="15"/>
      <c r="G39" s="127" t="s">
        <v>13</v>
      </c>
      <c r="H39" s="127"/>
      <c r="I39" s="15"/>
      <c r="J39" s="16"/>
      <c r="K39" s="38">
        <f>SUM(R$11:R$12)</f>
        <v>0</v>
      </c>
      <c r="L39" s="94">
        <f>SUM(S$11:S$12)</f>
        <v>5</v>
      </c>
    </row>
    <row r="40" spans="2:19" ht="13.95" customHeight="1" x14ac:dyDescent="0.2">
      <c r="B40" s="17"/>
      <c r="C40" s="18"/>
      <c r="D40" s="19"/>
      <c r="E40" s="20"/>
      <c r="F40" s="37"/>
      <c r="G40" s="127" t="s">
        <v>72</v>
      </c>
      <c r="H40" s="127"/>
      <c r="I40" s="110"/>
      <c r="J40" s="42"/>
      <c r="K40" s="38">
        <f>SUM(K$13)</f>
        <v>180</v>
      </c>
      <c r="L40" s="94">
        <f>SUM(L$13)</f>
        <v>80</v>
      </c>
    </row>
    <row r="41" spans="2:19" ht="13.95" customHeight="1" x14ac:dyDescent="0.2">
      <c r="B41" s="17"/>
      <c r="C41" s="18"/>
      <c r="D41" s="19"/>
      <c r="E41" s="20"/>
      <c r="F41" s="37"/>
      <c r="G41" s="127" t="s">
        <v>26</v>
      </c>
      <c r="H41" s="127"/>
      <c r="I41" s="15"/>
      <c r="J41" s="16"/>
      <c r="K41" s="38">
        <v>0</v>
      </c>
      <c r="L41" s="94">
        <v>0</v>
      </c>
    </row>
    <row r="42" spans="2:19" ht="13.95" customHeight="1" x14ac:dyDescent="0.2">
      <c r="B42" s="17"/>
      <c r="C42" s="18"/>
      <c r="D42" s="19"/>
      <c r="E42" s="20"/>
      <c r="F42" s="37"/>
      <c r="G42" s="127" t="s">
        <v>16</v>
      </c>
      <c r="H42" s="127"/>
      <c r="I42" s="15"/>
      <c r="J42" s="16"/>
      <c r="K42" s="38">
        <v>0</v>
      </c>
      <c r="L42" s="94">
        <v>0</v>
      </c>
    </row>
    <row r="43" spans="2:19" ht="13.95" customHeight="1" x14ac:dyDescent="0.2">
      <c r="B43" s="17"/>
      <c r="C43" s="18"/>
      <c r="D43" s="19"/>
      <c r="E43" s="20"/>
      <c r="F43" s="37"/>
      <c r="G43" s="127" t="s">
        <v>17</v>
      </c>
      <c r="H43" s="127"/>
      <c r="I43" s="15"/>
      <c r="J43" s="16"/>
      <c r="K43" s="38">
        <f>SUM(K$14:K$24)</f>
        <v>22565</v>
      </c>
      <c r="L43" s="94">
        <f>SUM(L$14:L$24)</f>
        <v>69450</v>
      </c>
    </row>
    <row r="44" spans="2:19" ht="13.95" customHeight="1" x14ac:dyDescent="0.2">
      <c r="B44" s="17"/>
      <c r="C44" s="18"/>
      <c r="D44" s="19"/>
      <c r="E44" s="20"/>
      <c r="F44" s="37"/>
      <c r="G44" s="127" t="s">
        <v>70</v>
      </c>
      <c r="H44" s="127"/>
      <c r="I44" s="15"/>
      <c r="J44" s="16"/>
      <c r="K44" s="38">
        <f>SUM(K$25:K$25)</f>
        <v>5</v>
      </c>
      <c r="L44" s="94">
        <f>SUM(L$25:L$25)</f>
        <v>0</v>
      </c>
    </row>
    <row r="45" spans="2:19" ht="13.95" customHeight="1" x14ac:dyDescent="0.2">
      <c r="B45" s="17"/>
      <c r="C45" s="18"/>
      <c r="D45" s="19"/>
      <c r="E45" s="20"/>
      <c r="F45" s="37"/>
      <c r="G45" s="127" t="s">
        <v>27</v>
      </c>
      <c r="H45" s="127"/>
      <c r="I45" s="15"/>
      <c r="J45" s="16"/>
      <c r="K45" s="38">
        <f>SUM(K$26:K$30)</f>
        <v>35</v>
      </c>
      <c r="L45" s="94">
        <f>SUM(L$26:L$30)</f>
        <v>115</v>
      </c>
    </row>
    <row r="46" spans="2:19" ht="13.95" customHeight="1" x14ac:dyDescent="0.2">
      <c r="B46" s="17"/>
      <c r="C46" s="18"/>
      <c r="D46" s="19"/>
      <c r="E46" s="20"/>
      <c r="F46" s="37"/>
      <c r="G46" s="127" t="s">
        <v>80</v>
      </c>
      <c r="H46" s="127"/>
      <c r="I46" s="15"/>
      <c r="J46" s="16"/>
      <c r="K46" s="38">
        <f>SUM(K$35:K$36)</f>
        <v>125</v>
      </c>
      <c r="L46" s="94">
        <f>SUM(L$35:L$36)</f>
        <v>150</v>
      </c>
      <c r="R46">
        <f>COUNTA(K$11:K$37)</f>
        <v>16</v>
      </c>
      <c r="S46">
        <f>COUNTA(L$11:L$37)</f>
        <v>23</v>
      </c>
    </row>
    <row r="47" spans="2:19" ht="13.95" customHeight="1" thickBot="1" x14ac:dyDescent="0.25">
      <c r="B47" s="21"/>
      <c r="C47" s="22"/>
      <c r="D47" s="23"/>
      <c r="E47" s="43"/>
      <c r="F47" s="10"/>
      <c r="G47" s="125" t="s">
        <v>46</v>
      </c>
      <c r="H47" s="125"/>
      <c r="I47" s="44"/>
      <c r="J47" s="45"/>
      <c r="K47" s="40">
        <f>SUM(K$31:K$34,K$37)</f>
        <v>115</v>
      </c>
      <c r="L47" s="95">
        <f>SUM(L$31:L$34,L$37)</f>
        <v>165</v>
      </c>
      <c r="R47">
        <f>SUM(R$11:R$12,K$13:K$37)</f>
        <v>23025</v>
      </c>
      <c r="S47">
        <f>SUM(S$11:S$12,L$13:L$37)</f>
        <v>69965</v>
      </c>
    </row>
    <row r="48" spans="2:19" ht="18" customHeight="1" thickTop="1" x14ac:dyDescent="0.2">
      <c r="B48" s="137" t="s">
        <v>48</v>
      </c>
      <c r="C48" s="138"/>
      <c r="D48" s="139"/>
      <c r="E48" s="51"/>
      <c r="F48" s="111"/>
      <c r="G48" s="140" t="s">
        <v>49</v>
      </c>
      <c r="H48" s="140"/>
      <c r="I48" s="111"/>
      <c r="J48" s="112"/>
      <c r="K48" s="77" t="s">
        <v>50</v>
      </c>
      <c r="L48" s="82"/>
    </row>
    <row r="49" spans="2:12" ht="18" customHeight="1" x14ac:dyDescent="0.2">
      <c r="B49" s="48"/>
      <c r="C49" s="49"/>
      <c r="D49" s="49"/>
      <c r="E49" s="46"/>
      <c r="F49" s="47"/>
      <c r="G49" s="31"/>
      <c r="H49" s="31"/>
      <c r="I49" s="47"/>
      <c r="J49" s="50"/>
      <c r="K49" s="78" t="s">
        <v>51</v>
      </c>
      <c r="L49" s="83"/>
    </row>
    <row r="50" spans="2:12" ht="18" customHeight="1" x14ac:dyDescent="0.2">
      <c r="B50" s="17"/>
      <c r="C50" s="18"/>
      <c r="D50" s="18"/>
      <c r="E50" s="52"/>
      <c r="F50" s="7"/>
      <c r="G50" s="141" t="s">
        <v>52</v>
      </c>
      <c r="H50" s="141"/>
      <c r="I50" s="108"/>
      <c r="J50" s="109"/>
      <c r="K50" s="79" t="s">
        <v>53</v>
      </c>
      <c r="L50" s="84"/>
    </row>
    <row r="51" spans="2:12" ht="18" customHeight="1" x14ac:dyDescent="0.2">
      <c r="B51" s="17"/>
      <c r="C51" s="18"/>
      <c r="D51" s="18"/>
      <c r="E51" s="53"/>
      <c r="F51" s="18"/>
      <c r="G51" s="54"/>
      <c r="H51" s="54"/>
      <c r="I51" s="49"/>
      <c r="J51" s="55"/>
      <c r="K51" s="80" t="s">
        <v>78</v>
      </c>
      <c r="L51" s="85"/>
    </row>
    <row r="52" spans="2:12" ht="18" customHeight="1" x14ac:dyDescent="0.2">
      <c r="B52" s="17"/>
      <c r="C52" s="18"/>
      <c r="D52" s="18"/>
      <c r="E52" s="53"/>
      <c r="F52" s="18"/>
      <c r="G52" s="54"/>
      <c r="H52" s="54"/>
      <c r="I52" s="49"/>
      <c r="J52" s="55"/>
      <c r="K52" s="80" t="s">
        <v>79</v>
      </c>
      <c r="L52" s="85"/>
    </row>
    <row r="53" spans="2:12" ht="18" customHeight="1" x14ac:dyDescent="0.2">
      <c r="B53" s="17"/>
      <c r="C53" s="18"/>
      <c r="D53" s="18"/>
      <c r="E53" s="52"/>
      <c r="F53" s="7"/>
      <c r="G53" s="141" t="s">
        <v>54</v>
      </c>
      <c r="H53" s="141"/>
      <c r="I53" s="108"/>
      <c r="J53" s="109"/>
      <c r="K53" s="79" t="s">
        <v>82</v>
      </c>
      <c r="L53" s="84"/>
    </row>
    <row r="54" spans="2:12" ht="18" customHeight="1" x14ac:dyDescent="0.2">
      <c r="B54" s="17"/>
      <c r="C54" s="18"/>
      <c r="D54" s="18"/>
      <c r="E54" s="53"/>
      <c r="F54" s="18"/>
      <c r="G54" s="54"/>
      <c r="H54" s="54"/>
      <c r="I54" s="49"/>
      <c r="J54" s="55"/>
      <c r="K54" s="80" t="s">
        <v>83</v>
      </c>
      <c r="L54" s="85"/>
    </row>
    <row r="55" spans="2:12" ht="18" customHeight="1" x14ac:dyDescent="0.2">
      <c r="B55" s="17"/>
      <c r="C55" s="18"/>
      <c r="D55" s="18"/>
      <c r="E55" s="53"/>
      <c r="F55" s="18"/>
      <c r="G55" s="54"/>
      <c r="H55" s="54"/>
      <c r="I55" s="49"/>
      <c r="J55" s="55"/>
      <c r="K55" s="80" t="s">
        <v>84</v>
      </c>
      <c r="L55" s="85"/>
    </row>
    <row r="56" spans="2:12" ht="18" customHeight="1" x14ac:dyDescent="0.2">
      <c r="B56" s="17"/>
      <c r="C56" s="18"/>
      <c r="D56" s="18"/>
      <c r="E56" s="12"/>
      <c r="F56" s="13"/>
      <c r="G56" s="31"/>
      <c r="H56" s="31"/>
      <c r="I56" s="47"/>
      <c r="J56" s="50"/>
      <c r="K56" s="80" t="s">
        <v>85</v>
      </c>
      <c r="L56" s="83"/>
    </row>
    <row r="57" spans="2:12" ht="18" customHeight="1" x14ac:dyDescent="0.2">
      <c r="B57" s="24"/>
      <c r="C57" s="13"/>
      <c r="D57" s="13"/>
      <c r="E57" s="20"/>
      <c r="F57" s="37"/>
      <c r="G57" s="127" t="s">
        <v>55</v>
      </c>
      <c r="H57" s="127"/>
      <c r="I57" s="15"/>
      <c r="J57" s="16"/>
      <c r="K57" s="70" t="s">
        <v>127</v>
      </c>
      <c r="L57" s="86"/>
    </row>
    <row r="58" spans="2:12" ht="18" customHeight="1" x14ac:dyDescent="0.2">
      <c r="B58" s="134" t="s">
        <v>56</v>
      </c>
      <c r="C58" s="135"/>
      <c r="D58" s="135"/>
      <c r="E58" s="7"/>
      <c r="F58" s="7"/>
      <c r="G58" s="7"/>
      <c r="H58" s="7"/>
      <c r="I58" s="7"/>
      <c r="J58" s="7"/>
      <c r="K58" s="7"/>
      <c r="L58" s="96"/>
    </row>
    <row r="59" spans="2:12" ht="14.1" customHeight="1" x14ac:dyDescent="0.2">
      <c r="B59" s="56"/>
      <c r="C59" s="57" t="s">
        <v>57</v>
      </c>
      <c r="D59" s="58"/>
      <c r="E59" s="57"/>
      <c r="F59" s="57"/>
      <c r="G59" s="57"/>
      <c r="H59" s="57"/>
      <c r="I59" s="57"/>
      <c r="J59" s="57"/>
      <c r="K59" s="57"/>
      <c r="L59" s="87"/>
    </row>
    <row r="60" spans="2:12" ht="14.1" customHeight="1" x14ac:dyDescent="0.2">
      <c r="B60" s="56"/>
      <c r="C60" s="57" t="s">
        <v>58</v>
      </c>
      <c r="D60" s="58"/>
      <c r="E60" s="57"/>
      <c r="F60" s="57"/>
      <c r="G60" s="57"/>
      <c r="H60" s="57"/>
      <c r="I60" s="57"/>
      <c r="J60" s="57"/>
      <c r="K60" s="57"/>
      <c r="L60" s="87"/>
    </row>
    <row r="61" spans="2:12" ht="14.1" customHeight="1" x14ac:dyDescent="0.2">
      <c r="B61" s="56"/>
      <c r="C61" s="57" t="s">
        <v>59</v>
      </c>
      <c r="D61" s="58"/>
      <c r="E61" s="57"/>
      <c r="F61" s="57"/>
      <c r="G61" s="57"/>
      <c r="H61" s="57"/>
      <c r="I61" s="57"/>
      <c r="J61" s="57"/>
      <c r="K61" s="57"/>
      <c r="L61" s="87"/>
    </row>
    <row r="62" spans="2:12" ht="14.1" customHeight="1" x14ac:dyDescent="0.2">
      <c r="B62" s="56"/>
      <c r="C62" s="57" t="s">
        <v>114</v>
      </c>
      <c r="D62" s="58"/>
      <c r="E62" s="57"/>
      <c r="F62" s="57"/>
      <c r="G62" s="57"/>
      <c r="H62" s="57"/>
      <c r="I62" s="57"/>
      <c r="J62" s="57"/>
      <c r="K62" s="57"/>
      <c r="L62" s="87"/>
    </row>
    <row r="63" spans="2:12" ht="14.1" customHeight="1" x14ac:dyDescent="0.2">
      <c r="B63" s="56"/>
      <c r="C63" s="57" t="s">
        <v>112</v>
      </c>
      <c r="D63" s="58"/>
      <c r="E63" s="57"/>
      <c r="F63" s="57"/>
      <c r="G63" s="57"/>
      <c r="H63" s="57"/>
      <c r="I63" s="57"/>
      <c r="J63" s="57"/>
      <c r="K63" s="57"/>
      <c r="L63" s="87"/>
    </row>
    <row r="64" spans="2:12" ht="14.1" customHeight="1" x14ac:dyDescent="0.2">
      <c r="B64" s="59"/>
      <c r="C64" s="57" t="s">
        <v>115</v>
      </c>
      <c r="D64" s="57"/>
      <c r="E64" s="57"/>
      <c r="F64" s="57"/>
      <c r="G64" s="57"/>
      <c r="H64" s="57"/>
      <c r="I64" s="57"/>
      <c r="J64" s="57"/>
      <c r="K64" s="57"/>
      <c r="L64" s="87"/>
    </row>
    <row r="65" spans="2:14" ht="14.1" customHeight="1" x14ac:dyDescent="0.2">
      <c r="B65" s="59"/>
      <c r="C65" s="57" t="s">
        <v>116</v>
      </c>
      <c r="D65" s="57"/>
      <c r="E65" s="57"/>
      <c r="F65" s="57"/>
      <c r="G65" s="57"/>
      <c r="H65" s="57"/>
      <c r="I65" s="57"/>
      <c r="J65" s="57"/>
      <c r="K65" s="57"/>
      <c r="L65" s="87"/>
    </row>
    <row r="66" spans="2:14" ht="14.1" customHeight="1" x14ac:dyDescent="0.2">
      <c r="B66" s="59"/>
      <c r="C66" s="57" t="s">
        <v>96</v>
      </c>
      <c r="D66" s="57"/>
      <c r="E66" s="57"/>
      <c r="F66" s="57"/>
      <c r="G66" s="57"/>
      <c r="H66" s="57"/>
      <c r="I66" s="57"/>
      <c r="J66" s="57"/>
      <c r="K66" s="57"/>
      <c r="L66" s="87"/>
    </row>
    <row r="67" spans="2:14" ht="14.1" customHeight="1" x14ac:dyDescent="0.2">
      <c r="B67" s="59"/>
      <c r="C67" s="57" t="s">
        <v>97</v>
      </c>
      <c r="D67" s="57"/>
      <c r="E67" s="57"/>
      <c r="F67" s="57"/>
      <c r="G67" s="57"/>
      <c r="H67" s="57"/>
      <c r="I67" s="57"/>
      <c r="J67" s="57"/>
      <c r="K67" s="57"/>
      <c r="L67" s="87"/>
    </row>
    <row r="68" spans="2:14" ht="14.1" customHeight="1" x14ac:dyDescent="0.2">
      <c r="B68" s="59"/>
      <c r="C68" s="57" t="s">
        <v>109</v>
      </c>
      <c r="D68" s="57"/>
      <c r="E68" s="57"/>
      <c r="F68" s="57"/>
      <c r="G68" s="57"/>
      <c r="H68" s="57"/>
      <c r="I68" s="57"/>
      <c r="J68" s="57"/>
      <c r="K68" s="57"/>
      <c r="L68" s="87"/>
    </row>
    <row r="69" spans="2:14" ht="14.1" customHeight="1" x14ac:dyDescent="0.2">
      <c r="B69" s="59"/>
      <c r="C69" s="57" t="s">
        <v>117</v>
      </c>
      <c r="D69" s="57"/>
      <c r="E69" s="57"/>
      <c r="F69" s="57"/>
      <c r="G69" s="57"/>
      <c r="H69" s="57"/>
      <c r="I69" s="57"/>
      <c r="J69" s="57"/>
      <c r="K69" s="57"/>
      <c r="L69" s="87"/>
    </row>
    <row r="70" spans="2:14" ht="14.1" customHeight="1" x14ac:dyDescent="0.2">
      <c r="B70" s="59"/>
      <c r="C70" s="57" t="s">
        <v>118</v>
      </c>
      <c r="D70" s="57"/>
      <c r="E70" s="57"/>
      <c r="F70" s="57"/>
      <c r="G70" s="57"/>
      <c r="H70" s="57"/>
      <c r="I70" s="57"/>
      <c r="J70" s="57"/>
      <c r="K70" s="57"/>
      <c r="L70" s="87"/>
    </row>
    <row r="71" spans="2:14" ht="14.1" customHeight="1" x14ac:dyDescent="0.2">
      <c r="B71" s="59"/>
      <c r="C71" s="57" t="s">
        <v>119</v>
      </c>
      <c r="D71" s="57"/>
      <c r="E71" s="57"/>
      <c r="F71" s="57"/>
      <c r="G71" s="57"/>
      <c r="H71" s="57"/>
      <c r="I71" s="57"/>
      <c r="J71" s="57"/>
      <c r="K71" s="57"/>
      <c r="L71" s="87"/>
    </row>
    <row r="72" spans="2:14" ht="18" customHeight="1" x14ac:dyDescent="0.2">
      <c r="B72" s="59"/>
      <c r="C72" s="57" t="s">
        <v>98</v>
      </c>
      <c r="D72" s="57"/>
      <c r="E72" s="57"/>
      <c r="F72" s="57"/>
      <c r="G72" s="57"/>
      <c r="H72" s="57"/>
      <c r="I72" s="57"/>
      <c r="J72" s="57"/>
      <c r="K72" s="57"/>
      <c r="L72" s="57"/>
      <c r="M72" s="97"/>
    </row>
    <row r="73" spans="2:14" x14ac:dyDescent="0.2">
      <c r="B73" s="59"/>
      <c r="C73" s="57" t="s">
        <v>110</v>
      </c>
      <c r="D73" s="57"/>
      <c r="E73" s="57"/>
      <c r="F73" s="57"/>
      <c r="G73" s="57"/>
      <c r="H73" s="57"/>
      <c r="I73" s="57"/>
      <c r="J73" s="57"/>
      <c r="K73" s="57"/>
      <c r="L73" s="57"/>
      <c r="M73" s="97"/>
    </row>
    <row r="74" spans="2:14" x14ac:dyDescent="0.2">
      <c r="B74" s="59"/>
      <c r="C74" s="57" t="s">
        <v>111</v>
      </c>
      <c r="D74" s="57"/>
      <c r="E74" s="57"/>
      <c r="F74" s="57"/>
      <c r="G74" s="57"/>
      <c r="H74" s="57"/>
      <c r="I74" s="57"/>
      <c r="J74" s="57"/>
      <c r="K74" s="57"/>
      <c r="L74" s="57"/>
      <c r="M74" s="97"/>
    </row>
    <row r="75" spans="2:14" x14ac:dyDescent="0.2">
      <c r="B75" s="59"/>
      <c r="C75" s="57" t="s">
        <v>120</v>
      </c>
      <c r="D75" s="57"/>
      <c r="E75" s="57"/>
      <c r="F75" s="57"/>
      <c r="G75" s="57"/>
      <c r="H75" s="57"/>
      <c r="I75" s="57"/>
      <c r="J75" s="57"/>
      <c r="K75" s="57"/>
      <c r="L75" s="57"/>
      <c r="M75" s="97"/>
    </row>
    <row r="76" spans="2:14" ht="14.1" customHeight="1" x14ac:dyDescent="0.2">
      <c r="B76" s="59"/>
      <c r="C76" s="57" t="s">
        <v>113</v>
      </c>
      <c r="D76" s="57"/>
      <c r="E76" s="57"/>
      <c r="F76" s="57"/>
      <c r="G76" s="57"/>
      <c r="H76" s="57"/>
      <c r="I76" s="57"/>
      <c r="J76" s="57"/>
      <c r="K76" s="57"/>
      <c r="L76" s="57"/>
      <c r="M76" s="59"/>
      <c r="N76" s="102"/>
    </row>
    <row r="77" spans="2:14" ht="14.1" customHeight="1" x14ac:dyDescent="0.2">
      <c r="B77" s="59"/>
      <c r="C77" s="57" t="s">
        <v>261</v>
      </c>
      <c r="D77" s="57"/>
      <c r="E77" s="57"/>
      <c r="F77" s="57"/>
      <c r="G77" s="57"/>
      <c r="H77" s="57"/>
      <c r="I77" s="57"/>
      <c r="J77" s="57"/>
      <c r="K77" s="57"/>
      <c r="L77" s="57"/>
      <c r="M77" s="59"/>
      <c r="N77" s="57"/>
    </row>
    <row r="78" spans="2:14" x14ac:dyDescent="0.2">
      <c r="B78" s="59"/>
      <c r="C78" s="57" t="s">
        <v>121</v>
      </c>
      <c r="D78" s="57"/>
      <c r="E78" s="57"/>
      <c r="F78" s="57"/>
      <c r="G78" s="57"/>
      <c r="H78" s="57"/>
      <c r="I78" s="57"/>
      <c r="J78" s="57"/>
      <c r="K78" s="57"/>
      <c r="L78" s="57"/>
      <c r="M78" s="97"/>
    </row>
    <row r="79" spans="2:14" x14ac:dyDescent="0.2">
      <c r="B79" s="59"/>
      <c r="C79" s="57" t="s">
        <v>74</v>
      </c>
      <c r="D79" s="57"/>
      <c r="E79" s="57"/>
      <c r="F79" s="57"/>
      <c r="G79" s="57"/>
      <c r="H79" s="57"/>
      <c r="I79" s="57"/>
      <c r="J79" s="57"/>
      <c r="K79" s="57"/>
      <c r="L79" s="57"/>
      <c r="M79" s="97"/>
    </row>
    <row r="80" spans="2:14" x14ac:dyDescent="0.2">
      <c r="B80" s="97"/>
      <c r="C80" s="57" t="s">
        <v>60</v>
      </c>
      <c r="M80" s="97"/>
    </row>
    <row r="81" spans="2:14" x14ac:dyDescent="0.2">
      <c r="B81" s="97"/>
      <c r="C81" s="57" t="s">
        <v>122</v>
      </c>
      <c r="M81" s="97"/>
      <c r="N81" s="98"/>
    </row>
    <row r="82" spans="2:14" x14ac:dyDescent="0.2">
      <c r="B82" s="97"/>
      <c r="C82" s="57" t="s">
        <v>133</v>
      </c>
      <c r="M82" s="97"/>
    </row>
    <row r="83" spans="2:14" ht="13.8" thickBot="1" x14ac:dyDescent="0.25">
      <c r="B83" s="99"/>
      <c r="C83" s="81" t="s">
        <v>123</v>
      </c>
      <c r="D83" s="100"/>
      <c r="E83" s="100"/>
      <c r="F83" s="100"/>
      <c r="G83" s="100"/>
      <c r="H83" s="100"/>
      <c r="I83" s="100"/>
      <c r="J83" s="100"/>
      <c r="K83" s="100"/>
      <c r="L83" s="101"/>
    </row>
  </sheetData>
  <mergeCells count="25">
    <mergeCell ref="B58:D58"/>
    <mergeCell ref="G47:H47"/>
    <mergeCell ref="B48:D48"/>
    <mergeCell ref="G48:H48"/>
    <mergeCell ref="G50:H50"/>
    <mergeCell ref="G53:H53"/>
    <mergeCell ref="G57:H57"/>
    <mergeCell ref="G46:H46"/>
    <mergeCell ref="G10:H10"/>
    <mergeCell ref="C35:D35"/>
    <mergeCell ref="B38:I38"/>
    <mergeCell ref="B39:D39"/>
    <mergeCell ref="G39:H39"/>
    <mergeCell ref="G40:H40"/>
    <mergeCell ref="G41:H41"/>
    <mergeCell ref="G42:H42"/>
    <mergeCell ref="G43:H43"/>
    <mergeCell ref="G44:H44"/>
    <mergeCell ref="G45:H45"/>
    <mergeCell ref="D9:F9"/>
    <mergeCell ref="D4:G4"/>
    <mergeCell ref="D5:G5"/>
    <mergeCell ref="D6:G6"/>
    <mergeCell ref="D7:F7"/>
    <mergeCell ref="D8:F8"/>
  </mergeCells>
  <phoneticPr fontId="23"/>
  <conditionalFormatting sqref="M11:M37">
    <cfRule type="expression" dxfId="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B1:S84"/>
  <sheetViews>
    <sheetView view="pageBreakPreview" zoomScale="75" zoomScaleNormal="75" zoomScaleSheetLayoutView="75" workbookViewId="0">
      <selection activeCell="K31" sqref="K31"/>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281</v>
      </c>
      <c r="L5" s="89" t="str">
        <f>K5</f>
        <v>2021.12.23</v>
      </c>
    </row>
    <row r="6" spans="2:19" ht="18" customHeight="1" x14ac:dyDescent="0.2">
      <c r="B6" s="4"/>
      <c r="C6" s="37"/>
      <c r="D6" s="127" t="s">
        <v>3</v>
      </c>
      <c r="E6" s="127"/>
      <c r="F6" s="127"/>
      <c r="G6" s="127"/>
      <c r="H6" s="37"/>
      <c r="I6" s="37"/>
      <c r="J6" s="5"/>
      <c r="K6" s="103">
        <v>0.42291666666666666</v>
      </c>
      <c r="L6" s="104">
        <v>0.46666666666666662</v>
      </c>
    </row>
    <row r="7" spans="2:19" ht="18" customHeight="1" x14ac:dyDescent="0.2">
      <c r="B7" s="4"/>
      <c r="C7" s="37"/>
      <c r="D7" s="127" t="s">
        <v>4</v>
      </c>
      <c r="E7" s="128"/>
      <c r="F7" s="128"/>
      <c r="G7" s="25" t="s">
        <v>5</v>
      </c>
      <c r="H7" s="37"/>
      <c r="I7" s="37"/>
      <c r="J7" s="5"/>
      <c r="K7" s="105">
        <v>1.9</v>
      </c>
      <c r="L7" s="106">
        <v>1.42</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169</v>
      </c>
      <c r="G11" s="37"/>
      <c r="H11" s="37"/>
      <c r="I11" s="37"/>
      <c r="J11" s="37"/>
      <c r="K11" s="62" t="s">
        <v>143</v>
      </c>
      <c r="L11" s="63"/>
      <c r="N11" s="60" t="s">
        <v>15</v>
      </c>
      <c r="O11" t="str">
        <f>K11</f>
        <v>(＋)</v>
      </c>
      <c r="P11">
        <f>L11</f>
        <v>0</v>
      </c>
      <c r="Q11" t="e">
        <f>#REF!</f>
        <v>#REF!</v>
      </c>
      <c r="R11">
        <f t="shared" ref="R11:S12" si="0">IF(K11="＋",0,IF(K11="(＋)",0,ABS(K11)))</f>
        <v>0</v>
      </c>
      <c r="S11">
        <f t="shared" si="0"/>
        <v>0</v>
      </c>
    </row>
    <row r="12" spans="2:19" ht="14.25" customHeight="1" x14ac:dyDescent="0.2">
      <c r="B12" s="30">
        <f>B11+1</f>
        <v>2</v>
      </c>
      <c r="C12" s="33"/>
      <c r="D12" s="34"/>
      <c r="E12" s="37"/>
      <c r="F12" s="37" t="s">
        <v>102</v>
      </c>
      <c r="G12" s="37"/>
      <c r="H12" s="37"/>
      <c r="I12" s="37"/>
      <c r="J12" s="37"/>
      <c r="K12" s="62" t="s">
        <v>147</v>
      </c>
      <c r="L12" s="63"/>
      <c r="N12" t="s">
        <v>14</v>
      </c>
      <c r="O12" t="e">
        <f>IF(#REF!="",0,VALUE(MID(#REF!,2,LEN(#REF!)-2)))</f>
        <v>#REF!</v>
      </c>
      <c r="P12">
        <f>IF(L12="",0,VALUE(MID(L12,2,LEN(L12)-2)))</f>
        <v>0</v>
      </c>
      <c r="Q12" t="e">
        <f>IF(#REF!="",0,VALUE(MID(#REF!,2,LEN(#REF!)-2)))</f>
        <v>#REF!</v>
      </c>
      <c r="R12">
        <f t="shared" si="0"/>
        <v>5</v>
      </c>
      <c r="S12">
        <f t="shared" si="0"/>
        <v>0</v>
      </c>
    </row>
    <row r="13" spans="2:19" ht="14.25" customHeight="1" x14ac:dyDescent="0.2">
      <c r="B13" s="30">
        <f t="shared" ref="B13:B38" si="1">B12+1</f>
        <v>3</v>
      </c>
      <c r="C13" s="32" t="s">
        <v>23</v>
      </c>
      <c r="D13" s="32" t="s">
        <v>24</v>
      </c>
      <c r="E13" s="37"/>
      <c r="F13" s="37" t="s">
        <v>101</v>
      </c>
      <c r="G13" s="37"/>
      <c r="H13" s="37"/>
      <c r="I13" s="37"/>
      <c r="J13" s="37"/>
      <c r="K13" s="64">
        <v>200</v>
      </c>
      <c r="L13" s="65">
        <v>400</v>
      </c>
      <c r="S13">
        <f>COUNTA(L11:L12)</f>
        <v>0</v>
      </c>
    </row>
    <row r="14" spans="2:19" ht="14.25" customHeight="1" x14ac:dyDescent="0.2">
      <c r="B14" s="30">
        <f t="shared" si="1"/>
        <v>4</v>
      </c>
      <c r="C14" s="32" t="s">
        <v>25</v>
      </c>
      <c r="D14" s="32" t="s">
        <v>26</v>
      </c>
      <c r="E14" s="37"/>
      <c r="F14" s="37" t="s">
        <v>152</v>
      </c>
      <c r="G14" s="37"/>
      <c r="H14" s="37"/>
      <c r="I14" s="37"/>
      <c r="J14" s="37"/>
      <c r="K14" s="64"/>
      <c r="L14" s="65" t="s">
        <v>142</v>
      </c>
    </row>
    <row r="15" spans="2:19" ht="14.25" customHeight="1" x14ac:dyDescent="0.2">
      <c r="B15" s="30">
        <f t="shared" si="1"/>
        <v>5</v>
      </c>
      <c r="C15" s="32" t="s">
        <v>68</v>
      </c>
      <c r="D15" s="32" t="s">
        <v>16</v>
      </c>
      <c r="E15" s="37"/>
      <c r="F15" s="37" t="s">
        <v>282</v>
      </c>
      <c r="G15" s="37"/>
      <c r="H15" s="37"/>
      <c r="I15" s="37"/>
      <c r="J15" s="37"/>
      <c r="K15" s="64">
        <v>10</v>
      </c>
      <c r="L15" s="65"/>
    </row>
    <row r="16" spans="2:19" ht="14.25" customHeight="1" x14ac:dyDescent="0.2">
      <c r="B16" s="30">
        <f t="shared" si="1"/>
        <v>6</v>
      </c>
      <c r="C16" s="34"/>
      <c r="D16" s="32" t="s">
        <v>17</v>
      </c>
      <c r="E16" s="37"/>
      <c r="F16" s="37" t="s">
        <v>87</v>
      </c>
      <c r="G16" s="37"/>
      <c r="H16" s="37"/>
      <c r="I16" s="37"/>
      <c r="J16" s="37"/>
      <c r="K16" s="64" t="s">
        <v>142</v>
      </c>
      <c r="L16" s="65"/>
    </row>
    <row r="17" spans="2:12" ht="14.25" customHeight="1" x14ac:dyDescent="0.2">
      <c r="B17" s="30">
        <f t="shared" si="1"/>
        <v>7</v>
      </c>
      <c r="C17" s="34"/>
      <c r="D17" s="34"/>
      <c r="E17" s="37"/>
      <c r="F17" s="37" t="s">
        <v>88</v>
      </c>
      <c r="G17" s="37"/>
      <c r="H17" s="37"/>
      <c r="I17" s="37"/>
      <c r="J17" s="37"/>
      <c r="K17" s="64">
        <v>45</v>
      </c>
      <c r="L17" s="65"/>
    </row>
    <row r="18" spans="2:12" ht="14.25" customHeight="1" x14ac:dyDescent="0.2">
      <c r="B18" s="30">
        <f t="shared" si="1"/>
        <v>8</v>
      </c>
      <c r="C18" s="34"/>
      <c r="D18" s="34"/>
      <c r="E18" s="37"/>
      <c r="F18" s="37" t="s">
        <v>89</v>
      </c>
      <c r="G18" s="37"/>
      <c r="H18" s="37"/>
      <c r="I18" s="37"/>
      <c r="J18" s="37"/>
      <c r="K18" s="64" t="s">
        <v>142</v>
      </c>
      <c r="L18" s="65"/>
    </row>
    <row r="19" spans="2:12" ht="14.25" customHeight="1" x14ac:dyDescent="0.2">
      <c r="B19" s="30">
        <f t="shared" si="1"/>
        <v>9</v>
      </c>
      <c r="C19" s="34"/>
      <c r="D19" s="34"/>
      <c r="E19" s="37"/>
      <c r="F19" s="37" t="s">
        <v>91</v>
      </c>
      <c r="G19" s="37"/>
      <c r="H19" s="37"/>
      <c r="I19" s="37"/>
      <c r="J19" s="37"/>
      <c r="K19" s="64">
        <v>18</v>
      </c>
      <c r="L19" s="65"/>
    </row>
    <row r="20" spans="2:12" ht="14.25" customHeight="1" x14ac:dyDescent="0.2">
      <c r="B20" s="30">
        <f t="shared" si="1"/>
        <v>10</v>
      </c>
      <c r="C20" s="34"/>
      <c r="D20" s="34"/>
      <c r="E20" s="37"/>
      <c r="F20" s="37" t="s">
        <v>19</v>
      </c>
      <c r="G20" s="37"/>
      <c r="H20" s="37"/>
      <c r="I20" s="37"/>
      <c r="J20" s="37"/>
      <c r="K20" s="64">
        <v>5</v>
      </c>
      <c r="L20" s="65">
        <v>5</v>
      </c>
    </row>
    <row r="21" spans="2:12" ht="14.25" customHeight="1" x14ac:dyDescent="0.2">
      <c r="B21" s="30">
        <f t="shared" si="1"/>
        <v>11</v>
      </c>
      <c r="C21" s="34"/>
      <c r="D21" s="34"/>
      <c r="E21" s="37"/>
      <c r="F21" s="37" t="s">
        <v>92</v>
      </c>
      <c r="G21" s="37"/>
      <c r="H21" s="37"/>
      <c r="I21" s="37"/>
      <c r="J21" s="37"/>
      <c r="K21" s="64" t="s">
        <v>142</v>
      </c>
      <c r="L21" s="65" t="s">
        <v>142</v>
      </c>
    </row>
    <row r="22" spans="2:12" ht="14.25" customHeight="1" x14ac:dyDescent="0.2">
      <c r="B22" s="30">
        <f t="shared" si="1"/>
        <v>12</v>
      </c>
      <c r="C22" s="34"/>
      <c r="D22" s="34"/>
      <c r="E22" s="37"/>
      <c r="F22" s="37" t="s">
        <v>69</v>
      </c>
      <c r="G22" s="37"/>
      <c r="H22" s="37"/>
      <c r="I22" s="37"/>
      <c r="J22" s="37"/>
      <c r="K22" s="64">
        <v>6700</v>
      </c>
      <c r="L22" s="65">
        <v>45200</v>
      </c>
    </row>
    <row r="23" spans="2:12" ht="14.25" customHeight="1" x14ac:dyDescent="0.2">
      <c r="B23" s="30">
        <f t="shared" si="1"/>
        <v>13</v>
      </c>
      <c r="C23" s="34"/>
      <c r="D23" s="34"/>
      <c r="E23" s="37"/>
      <c r="F23" s="37" t="s">
        <v>104</v>
      </c>
      <c r="G23" s="37"/>
      <c r="H23" s="37"/>
      <c r="I23" s="37"/>
      <c r="J23" s="37"/>
      <c r="K23" s="64">
        <v>10</v>
      </c>
      <c r="L23" s="65">
        <v>65</v>
      </c>
    </row>
    <row r="24" spans="2:12" ht="14.25" customHeight="1" x14ac:dyDescent="0.2">
      <c r="B24" s="30">
        <f t="shared" si="1"/>
        <v>14</v>
      </c>
      <c r="C24" s="34"/>
      <c r="D24" s="34"/>
      <c r="E24" s="37"/>
      <c r="F24" s="37" t="s">
        <v>20</v>
      </c>
      <c r="G24" s="37"/>
      <c r="H24" s="37"/>
      <c r="I24" s="37"/>
      <c r="J24" s="37"/>
      <c r="K24" s="64">
        <v>1450</v>
      </c>
      <c r="L24" s="65">
        <v>3050</v>
      </c>
    </row>
    <row r="25" spans="2:12" ht="14.25" customHeight="1" x14ac:dyDescent="0.2">
      <c r="B25" s="30">
        <f t="shared" si="1"/>
        <v>15</v>
      </c>
      <c r="C25" s="34"/>
      <c r="D25" s="34"/>
      <c r="E25" s="37"/>
      <c r="F25" s="37" t="s">
        <v>21</v>
      </c>
      <c r="G25" s="37"/>
      <c r="H25" s="37"/>
      <c r="I25" s="37"/>
      <c r="J25" s="37"/>
      <c r="K25" s="64">
        <v>650</v>
      </c>
      <c r="L25" s="65">
        <v>2100</v>
      </c>
    </row>
    <row r="26" spans="2:12" ht="14.25" customHeight="1" x14ac:dyDescent="0.2">
      <c r="B26" s="30">
        <f t="shared" si="1"/>
        <v>16</v>
      </c>
      <c r="C26" s="32" t="s">
        <v>71</v>
      </c>
      <c r="D26" s="32" t="s">
        <v>27</v>
      </c>
      <c r="E26" s="37"/>
      <c r="F26" s="37" t="s">
        <v>160</v>
      </c>
      <c r="G26" s="37"/>
      <c r="H26" s="37"/>
      <c r="I26" s="37"/>
      <c r="J26" s="37"/>
      <c r="K26" s="64" t="s">
        <v>142</v>
      </c>
      <c r="L26" s="65"/>
    </row>
    <row r="27" spans="2:12" ht="14.25" customHeight="1" x14ac:dyDescent="0.2">
      <c r="B27" s="30">
        <f t="shared" si="1"/>
        <v>17</v>
      </c>
      <c r="C27" s="34"/>
      <c r="D27" s="34"/>
      <c r="E27" s="37"/>
      <c r="F27" s="37" t="s">
        <v>124</v>
      </c>
      <c r="G27" s="37"/>
      <c r="H27" s="37"/>
      <c r="I27" s="37"/>
      <c r="J27" s="37"/>
      <c r="K27" s="64">
        <v>20</v>
      </c>
      <c r="L27" s="65" t="s">
        <v>142</v>
      </c>
    </row>
    <row r="28" spans="2:12" ht="14.25" customHeight="1" x14ac:dyDescent="0.2">
      <c r="B28" s="30">
        <f t="shared" si="1"/>
        <v>18</v>
      </c>
      <c r="C28" s="34"/>
      <c r="D28" s="34"/>
      <c r="E28" s="37"/>
      <c r="F28" s="37" t="s">
        <v>28</v>
      </c>
      <c r="G28" s="37"/>
      <c r="H28" s="37"/>
      <c r="I28" s="37"/>
      <c r="J28" s="37"/>
      <c r="K28" s="64">
        <v>5</v>
      </c>
      <c r="L28" s="65">
        <v>15</v>
      </c>
    </row>
    <row r="29" spans="2:12" ht="14.25" customHeight="1" x14ac:dyDescent="0.2">
      <c r="B29" s="30">
        <f t="shared" si="1"/>
        <v>19</v>
      </c>
      <c r="C29" s="34"/>
      <c r="D29" s="34"/>
      <c r="E29" s="37"/>
      <c r="F29" s="37" t="s">
        <v>125</v>
      </c>
      <c r="G29" s="37"/>
      <c r="H29" s="37"/>
      <c r="I29" s="37"/>
      <c r="J29" s="37"/>
      <c r="K29" s="64" t="s">
        <v>142</v>
      </c>
      <c r="L29" s="65">
        <v>10</v>
      </c>
    </row>
    <row r="30" spans="2:12" ht="14.25" customHeight="1" x14ac:dyDescent="0.2">
      <c r="B30" s="30">
        <f t="shared" si="1"/>
        <v>20</v>
      </c>
      <c r="C30" s="34"/>
      <c r="D30" s="34"/>
      <c r="E30" s="37"/>
      <c r="F30" s="37" t="s">
        <v>161</v>
      </c>
      <c r="G30" s="37"/>
      <c r="H30" s="37"/>
      <c r="I30" s="37"/>
      <c r="J30" s="37"/>
      <c r="K30" s="64"/>
      <c r="L30" s="65" t="s">
        <v>142</v>
      </c>
    </row>
    <row r="31" spans="2:12" ht="14.25" customHeight="1" x14ac:dyDescent="0.2">
      <c r="B31" s="30">
        <f t="shared" si="1"/>
        <v>21</v>
      </c>
      <c r="C31" s="34"/>
      <c r="D31" s="34"/>
      <c r="E31" s="37"/>
      <c r="F31" s="37" t="s">
        <v>32</v>
      </c>
      <c r="G31" s="37"/>
      <c r="H31" s="37"/>
      <c r="I31" s="37"/>
      <c r="J31" s="37"/>
      <c r="K31" s="64"/>
      <c r="L31" s="65" t="s">
        <v>142</v>
      </c>
    </row>
    <row r="32" spans="2:12" ht="14.25" customHeight="1" x14ac:dyDescent="0.2">
      <c r="B32" s="30">
        <f t="shared" si="1"/>
        <v>22</v>
      </c>
      <c r="C32" s="34"/>
      <c r="D32" s="34"/>
      <c r="E32" s="37"/>
      <c r="F32" s="37" t="s">
        <v>283</v>
      </c>
      <c r="G32" s="37"/>
      <c r="H32" s="37"/>
      <c r="I32" s="37"/>
      <c r="J32" s="37"/>
      <c r="K32" s="64"/>
      <c r="L32" s="65">
        <v>60</v>
      </c>
    </row>
    <row r="33" spans="2:19" ht="14.25" customHeight="1" x14ac:dyDescent="0.2">
      <c r="B33" s="30">
        <f t="shared" si="1"/>
        <v>23</v>
      </c>
      <c r="C33" s="34"/>
      <c r="D33" s="34"/>
      <c r="E33" s="37"/>
      <c r="F33" s="37" t="s">
        <v>33</v>
      </c>
      <c r="G33" s="37"/>
      <c r="H33" s="37"/>
      <c r="I33" s="37"/>
      <c r="J33" s="37"/>
      <c r="K33" s="64">
        <v>25</v>
      </c>
      <c r="L33" s="65">
        <v>110</v>
      </c>
    </row>
    <row r="34" spans="2:19" ht="14.25" customHeight="1" x14ac:dyDescent="0.2">
      <c r="B34" s="30">
        <f t="shared" si="1"/>
        <v>24</v>
      </c>
      <c r="C34" s="32" t="s">
        <v>37</v>
      </c>
      <c r="D34" s="32" t="s">
        <v>38</v>
      </c>
      <c r="E34" s="37"/>
      <c r="F34" s="37" t="s">
        <v>39</v>
      </c>
      <c r="G34" s="37"/>
      <c r="H34" s="37"/>
      <c r="I34" s="37"/>
      <c r="J34" s="37"/>
      <c r="K34" s="64"/>
      <c r="L34" s="65">
        <v>30</v>
      </c>
    </row>
    <row r="35" spans="2:19" ht="14.25" customHeight="1" x14ac:dyDescent="0.2">
      <c r="B35" s="30">
        <f t="shared" si="1"/>
        <v>25</v>
      </c>
      <c r="C35" s="35"/>
      <c r="D35" s="39" t="s">
        <v>40</v>
      </c>
      <c r="E35" s="37"/>
      <c r="F35" s="37" t="s">
        <v>41</v>
      </c>
      <c r="G35" s="37"/>
      <c r="H35" s="37"/>
      <c r="I35" s="37"/>
      <c r="J35" s="37"/>
      <c r="K35" s="64" t="s">
        <v>142</v>
      </c>
      <c r="L35" s="65">
        <v>35</v>
      </c>
    </row>
    <row r="36" spans="2:19" ht="14.25" customHeight="1" x14ac:dyDescent="0.2">
      <c r="B36" s="30">
        <f t="shared" si="1"/>
        <v>26</v>
      </c>
      <c r="C36" s="130" t="s">
        <v>43</v>
      </c>
      <c r="D36" s="131"/>
      <c r="E36" s="37"/>
      <c r="F36" s="37" t="s">
        <v>44</v>
      </c>
      <c r="G36" s="37"/>
      <c r="H36" s="37"/>
      <c r="I36" s="37"/>
      <c r="J36" s="37"/>
      <c r="K36" s="64">
        <v>50</v>
      </c>
      <c r="L36" s="65">
        <v>125</v>
      </c>
    </row>
    <row r="37" spans="2:19" ht="14.25" customHeight="1" x14ac:dyDescent="0.2">
      <c r="B37" s="30">
        <f t="shared" si="1"/>
        <v>27</v>
      </c>
      <c r="C37" s="33"/>
      <c r="D37" s="36"/>
      <c r="E37" s="37"/>
      <c r="F37" s="37" t="s">
        <v>45</v>
      </c>
      <c r="G37" s="37"/>
      <c r="H37" s="37"/>
      <c r="I37" s="37"/>
      <c r="J37" s="37"/>
      <c r="K37" s="64">
        <v>25</v>
      </c>
      <c r="L37" s="65">
        <v>50</v>
      </c>
    </row>
    <row r="38" spans="2:19" ht="14.25" customHeight="1" thickBot="1" x14ac:dyDescent="0.25">
      <c r="B38" s="30">
        <f t="shared" si="1"/>
        <v>28</v>
      </c>
      <c r="C38" s="33"/>
      <c r="D38" s="36"/>
      <c r="E38" s="37"/>
      <c r="F38" s="37" t="s">
        <v>81</v>
      </c>
      <c r="G38" s="37"/>
      <c r="H38" s="37"/>
      <c r="I38" s="37"/>
      <c r="J38" s="37"/>
      <c r="K38" s="64">
        <v>100</v>
      </c>
      <c r="L38" s="69">
        <v>100</v>
      </c>
    </row>
    <row r="39" spans="2:19" ht="19.95" customHeight="1" thickTop="1" x14ac:dyDescent="0.2">
      <c r="B39" s="132" t="s">
        <v>86</v>
      </c>
      <c r="C39" s="133"/>
      <c r="D39" s="133"/>
      <c r="E39" s="133"/>
      <c r="F39" s="133"/>
      <c r="G39" s="133"/>
      <c r="H39" s="133"/>
      <c r="I39" s="133"/>
      <c r="J39" s="29"/>
      <c r="K39" s="76">
        <f>SUM(K40:K48)</f>
        <v>9318</v>
      </c>
      <c r="L39" s="93">
        <f>SUM(L40:L48)</f>
        <v>51355</v>
      </c>
    </row>
    <row r="40" spans="2:19" ht="13.95" customHeight="1" x14ac:dyDescent="0.2">
      <c r="B40" s="134" t="s">
        <v>47</v>
      </c>
      <c r="C40" s="135"/>
      <c r="D40" s="136"/>
      <c r="E40" s="41"/>
      <c r="F40" s="15"/>
      <c r="G40" s="127" t="s">
        <v>13</v>
      </c>
      <c r="H40" s="127"/>
      <c r="I40" s="15"/>
      <c r="J40" s="16"/>
      <c r="K40" s="38">
        <f>SUM(R$11:R$12)</f>
        <v>5</v>
      </c>
      <c r="L40" s="94">
        <f>SUM(S$11:S$12)</f>
        <v>0</v>
      </c>
    </row>
    <row r="41" spans="2:19" ht="13.95" customHeight="1" x14ac:dyDescent="0.2">
      <c r="B41" s="17"/>
      <c r="C41" s="18"/>
      <c r="D41" s="19"/>
      <c r="E41" s="20"/>
      <c r="F41" s="37"/>
      <c r="G41" s="127" t="s">
        <v>72</v>
      </c>
      <c r="H41" s="127"/>
      <c r="I41" s="110"/>
      <c r="J41" s="42"/>
      <c r="K41" s="38">
        <f>SUM(K$13)</f>
        <v>200</v>
      </c>
      <c r="L41" s="94">
        <f>SUM(L$13)</f>
        <v>400</v>
      </c>
    </row>
    <row r="42" spans="2:19" ht="13.95" customHeight="1" x14ac:dyDescent="0.2">
      <c r="B42" s="17"/>
      <c r="C42" s="18"/>
      <c r="D42" s="19"/>
      <c r="E42" s="20"/>
      <c r="F42" s="37"/>
      <c r="G42" s="127" t="s">
        <v>26</v>
      </c>
      <c r="H42" s="127"/>
      <c r="I42" s="15"/>
      <c r="J42" s="16"/>
      <c r="K42" s="38">
        <f>SUM(K$14:K$14)</f>
        <v>0</v>
      </c>
      <c r="L42" s="94">
        <f>SUM(L$14:L$14)</f>
        <v>0</v>
      </c>
    </row>
    <row r="43" spans="2:19" ht="13.95" customHeight="1" x14ac:dyDescent="0.2">
      <c r="B43" s="17"/>
      <c r="C43" s="18"/>
      <c r="D43" s="19"/>
      <c r="E43" s="20"/>
      <c r="F43" s="37"/>
      <c r="G43" s="127" t="s">
        <v>16</v>
      </c>
      <c r="H43" s="127"/>
      <c r="I43" s="15"/>
      <c r="J43" s="16"/>
      <c r="K43" s="38">
        <f>SUM(K$15:K$15)</f>
        <v>10</v>
      </c>
      <c r="L43" s="94">
        <f>SUM(L$15:L$15)</f>
        <v>0</v>
      </c>
    </row>
    <row r="44" spans="2:19" ht="13.95" customHeight="1" x14ac:dyDescent="0.2">
      <c r="B44" s="17"/>
      <c r="C44" s="18"/>
      <c r="D44" s="19"/>
      <c r="E44" s="20"/>
      <c r="F44" s="37"/>
      <c r="G44" s="127" t="s">
        <v>17</v>
      </c>
      <c r="H44" s="127"/>
      <c r="I44" s="15"/>
      <c r="J44" s="16"/>
      <c r="K44" s="38">
        <f>SUM(K$16:K$25)</f>
        <v>8878</v>
      </c>
      <c r="L44" s="94">
        <f>SUM(L$16:L$25)</f>
        <v>50420</v>
      </c>
    </row>
    <row r="45" spans="2:19" ht="13.95" customHeight="1" x14ac:dyDescent="0.2">
      <c r="B45" s="17"/>
      <c r="C45" s="18"/>
      <c r="D45" s="19"/>
      <c r="E45" s="20"/>
      <c r="F45" s="37"/>
      <c r="G45" s="127" t="s">
        <v>70</v>
      </c>
      <c r="H45" s="127"/>
      <c r="I45" s="15"/>
      <c r="J45" s="16"/>
      <c r="K45" s="38">
        <v>0</v>
      </c>
      <c r="L45" s="94">
        <v>0</v>
      </c>
    </row>
    <row r="46" spans="2:19" ht="13.95" customHeight="1" x14ac:dyDescent="0.2">
      <c r="B46" s="17"/>
      <c r="C46" s="18"/>
      <c r="D46" s="19"/>
      <c r="E46" s="20"/>
      <c r="F46" s="37"/>
      <c r="G46" s="127" t="s">
        <v>27</v>
      </c>
      <c r="H46" s="127"/>
      <c r="I46" s="15"/>
      <c r="J46" s="16"/>
      <c r="K46" s="38">
        <f>SUM(K$26:K$33)</f>
        <v>50</v>
      </c>
      <c r="L46" s="94">
        <f>SUM(L$26:L$33)</f>
        <v>195</v>
      </c>
    </row>
    <row r="47" spans="2:19" ht="13.95" customHeight="1" x14ac:dyDescent="0.2">
      <c r="B47" s="17"/>
      <c r="C47" s="18"/>
      <c r="D47" s="19"/>
      <c r="E47" s="20"/>
      <c r="F47" s="37"/>
      <c r="G47" s="127" t="s">
        <v>80</v>
      </c>
      <c r="H47" s="127"/>
      <c r="I47" s="15"/>
      <c r="J47" s="16"/>
      <c r="K47" s="38">
        <f>SUM(K$36:K$37)</f>
        <v>75</v>
      </c>
      <c r="L47" s="94">
        <f>SUM(L$36:L$37)</f>
        <v>175</v>
      </c>
      <c r="R47">
        <f>COUNTA(K$11:K$38)</f>
        <v>23</v>
      </c>
      <c r="S47">
        <f>COUNTA(L$11:L$38)</f>
        <v>20</v>
      </c>
    </row>
    <row r="48" spans="2:19" ht="13.95" customHeight="1" thickBot="1" x14ac:dyDescent="0.25">
      <c r="B48" s="21"/>
      <c r="C48" s="22"/>
      <c r="D48" s="23"/>
      <c r="E48" s="43"/>
      <c r="F48" s="10"/>
      <c r="G48" s="125" t="s">
        <v>46</v>
      </c>
      <c r="H48" s="125"/>
      <c r="I48" s="44"/>
      <c r="J48" s="45"/>
      <c r="K48" s="40">
        <f>SUM(K$34:K$35,K$38)</f>
        <v>100</v>
      </c>
      <c r="L48" s="95">
        <f>SUM(L$34:L$35,L$38)</f>
        <v>165</v>
      </c>
      <c r="R48">
        <f>SUM(R$11:R$12,K$13:K$38)</f>
        <v>9318</v>
      </c>
      <c r="S48">
        <f>SUM(S$11:S$12,L$13:L$38)</f>
        <v>51355</v>
      </c>
    </row>
    <row r="49" spans="2:12" ht="18" customHeight="1" thickTop="1" x14ac:dyDescent="0.2">
      <c r="B49" s="137" t="s">
        <v>48</v>
      </c>
      <c r="C49" s="138"/>
      <c r="D49" s="139"/>
      <c r="E49" s="51"/>
      <c r="F49" s="111"/>
      <c r="G49" s="140" t="s">
        <v>49</v>
      </c>
      <c r="H49" s="140"/>
      <c r="I49" s="111"/>
      <c r="J49" s="112"/>
      <c r="K49" s="77" t="s">
        <v>50</v>
      </c>
      <c r="L49" s="82"/>
    </row>
    <row r="50" spans="2:12" ht="18" customHeight="1" x14ac:dyDescent="0.2">
      <c r="B50" s="48"/>
      <c r="C50" s="49"/>
      <c r="D50" s="49"/>
      <c r="E50" s="46"/>
      <c r="F50" s="47"/>
      <c r="G50" s="31"/>
      <c r="H50" s="31"/>
      <c r="I50" s="47"/>
      <c r="J50" s="50"/>
      <c r="K50" s="78" t="s">
        <v>51</v>
      </c>
      <c r="L50" s="83"/>
    </row>
    <row r="51" spans="2:12" ht="18" customHeight="1" x14ac:dyDescent="0.2">
      <c r="B51" s="17"/>
      <c r="C51" s="18"/>
      <c r="D51" s="18"/>
      <c r="E51" s="52"/>
      <c r="F51" s="7"/>
      <c r="G51" s="141" t="s">
        <v>52</v>
      </c>
      <c r="H51" s="141"/>
      <c r="I51" s="108"/>
      <c r="J51" s="109"/>
      <c r="K51" s="79" t="s">
        <v>53</v>
      </c>
      <c r="L51" s="84"/>
    </row>
    <row r="52" spans="2:12" ht="18" customHeight="1" x14ac:dyDescent="0.2">
      <c r="B52" s="17"/>
      <c r="C52" s="18"/>
      <c r="D52" s="18"/>
      <c r="E52" s="53"/>
      <c r="F52" s="18"/>
      <c r="G52" s="54"/>
      <c r="H52" s="54"/>
      <c r="I52" s="49"/>
      <c r="J52" s="55"/>
      <c r="K52" s="80" t="s">
        <v>78</v>
      </c>
      <c r="L52" s="85"/>
    </row>
    <row r="53" spans="2:12" ht="18" customHeight="1" x14ac:dyDescent="0.2">
      <c r="B53" s="17"/>
      <c r="C53" s="18"/>
      <c r="D53" s="18"/>
      <c r="E53" s="53"/>
      <c r="F53" s="18"/>
      <c r="G53" s="54"/>
      <c r="H53" s="54"/>
      <c r="I53" s="49"/>
      <c r="J53" s="55"/>
      <c r="K53" s="80" t="s">
        <v>79</v>
      </c>
      <c r="L53" s="85"/>
    </row>
    <row r="54" spans="2:12" ht="18" customHeight="1" x14ac:dyDescent="0.2">
      <c r="B54" s="17"/>
      <c r="C54" s="18"/>
      <c r="D54" s="18"/>
      <c r="E54" s="52"/>
      <c r="F54" s="7"/>
      <c r="G54" s="141" t="s">
        <v>54</v>
      </c>
      <c r="H54" s="141"/>
      <c r="I54" s="108"/>
      <c r="J54" s="109"/>
      <c r="K54" s="79" t="s">
        <v>82</v>
      </c>
      <c r="L54" s="84"/>
    </row>
    <row r="55" spans="2:12" ht="18" customHeight="1" x14ac:dyDescent="0.2">
      <c r="B55" s="17"/>
      <c r="C55" s="18"/>
      <c r="D55" s="18"/>
      <c r="E55" s="53"/>
      <c r="F55" s="18"/>
      <c r="G55" s="54"/>
      <c r="H55" s="54"/>
      <c r="I55" s="49"/>
      <c r="J55" s="55"/>
      <c r="K55" s="80" t="s">
        <v>83</v>
      </c>
      <c r="L55" s="85"/>
    </row>
    <row r="56" spans="2:12" ht="18" customHeight="1" x14ac:dyDescent="0.2">
      <c r="B56" s="17"/>
      <c r="C56" s="18"/>
      <c r="D56" s="18"/>
      <c r="E56" s="53"/>
      <c r="F56" s="18"/>
      <c r="G56" s="54"/>
      <c r="H56" s="54"/>
      <c r="I56" s="49"/>
      <c r="J56" s="55"/>
      <c r="K56" s="80" t="s">
        <v>84</v>
      </c>
      <c r="L56" s="85"/>
    </row>
    <row r="57" spans="2:12" ht="18" customHeight="1" x14ac:dyDescent="0.2">
      <c r="B57" s="17"/>
      <c r="C57" s="18"/>
      <c r="D57" s="18"/>
      <c r="E57" s="12"/>
      <c r="F57" s="13"/>
      <c r="G57" s="31"/>
      <c r="H57" s="31"/>
      <c r="I57" s="47"/>
      <c r="J57" s="50"/>
      <c r="K57" s="80" t="s">
        <v>85</v>
      </c>
      <c r="L57" s="83"/>
    </row>
    <row r="58" spans="2:12" ht="18" customHeight="1" x14ac:dyDescent="0.2">
      <c r="B58" s="24"/>
      <c r="C58" s="13"/>
      <c r="D58" s="13"/>
      <c r="E58" s="20"/>
      <c r="F58" s="37"/>
      <c r="G58" s="127" t="s">
        <v>55</v>
      </c>
      <c r="H58" s="127"/>
      <c r="I58" s="15"/>
      <c r="J58" s="16"/>
      <c r="K58" s="70" t="s">
        <v>127</v>
      </c>
      <c r="L58" s="86"/>
    </row>
    <row r="59" spans="2:12" ht="18" customHeight="1" x14ac:dyDescent="0.2">
      <c r="B59" s="134" t="s">
        <v>56</v>
      </c>
      <c r="C59" s="135"/>
      <c r="D59" s="135"/>
      <c r="E59" s="7"/>
      <c r="F59" s="7"/>
      <c r="G59" s="7"/>
      <c r="H59" s="7"/>
      <c r="I59" s="7"/>
      <c r="J59" s="7"/>
      <c r="K59" s="7"/>
      <c r="L59" s="96"/>
    </row>
    <row r="60" spans="2:12" ht="14.1" customHeight="1" x14ac:dyDescent="0.2">
      <c r="B60" s="56"/>
      <c r="C60" s="57" t="s">
        <v>57</v>
      </c>
      <c r="D60" s="58"/>
      <c r="E60" s="57"/>
      <c r="F60" s="57"/>
      <c r="G60" s="57"/>
      <c r="H60" s="57"/>
      <c r="I60" s="57"/>
      <c r="J60" s="57"/>
      <c r="K60" s="57"/>
      <c r="L60" s="87"/>
    </row>
    <row r="61" spans="2:12" ht="14.1" customHeight="1" x14ac:dyDescent="0.2">
      <c r="B61" s="56"/>
      <c r="C61" s="57" t="s">
        <v>58</v>
      </c>
      <c r="D61" s="58"/>
      <c r="E61" s="57"/>
      <c r="F61" s="57"/>
      <c r="G61" s="57"/>
      <c r="H61" s="57"/>
      <c r="I61" s="57"/>
      <c r="J61" s="57"/>
      <c r="K61" s="57"/>
      <c r="L61" s="87"/>
    </row>
    <row r="62" spans="2:12" ht="14.1" customHeight="1" x14ac:dyDescent="0.2">
      <c r="B62" s="56"/>
      <c r="C62" s="57" t="s">
        <v>59</v>
      </c>
      <c r="D62" s="58"/>
      <c r="E62" s="57"/>
      <c r="F62" s="57"/>
      <c r="G62" s="57"/>
      <c r="H62" s="57"/>
      <c r="I62" s="57"/>
      <c r="J62" s="57"/>
      <c r="K62" s="57"/>
      <c r="L62" s="87"/>
    </row>
    <row r="63" spans="2:12" ht="14.1" customHeight="1" x14ac:dyDescent="0.2">
      <c r="B63" s="56"/>
      <c r="C63" s="57" t="s">
        <v>114</v>
      </c>
      <c r="D63" s="58"/>
      <c r="E63" s="57"/>
      <c r="F63" s="57"/>
      <c r="G63" s="57"/>
      <c r="H63" s="57"/>
      <c r="I63" s="57"/>
      <c r="J63" s="57"/>
      <c r="K63" s="57"/>
      <c r="L63" s="87"/>
    </row>
    <row r="64" spans="2:12" ht="14.1" customHeight="1" x14ac:dyDescent="0.2">
      <c r="B64" s="56"/>
      <c r="C64" s="57" t="s">
        <v>112</v>
      </c>
      <c r="D64" s="58"/>
      <c r="E64" s="57"/>
      <c r="F64" s="57"/>
      <c r="G64" s="57"/>
      <c r="H64" s="57"/>
      <c r="I64" s="57"/>
      <c r="J64" s="57"/>
      <c r="K64" s="57"/>
      <c r="L64" s="87"/>
    </row>
    <row r="65" spans="2:14" ht="14.1" customHeight="1" x14ac:dyDescent="0.2">
      <c r="B65" s="59"/>
      <c r="C65" s="57" t="s">
        <v>115</v>
      </c>
      <c r="D65" s="57"/>
      <c r="E65" s="57"/>
      <c r="F65" s="57"/>
      <c r="G65" s="57"/>
      <c r="H65" s="57"/>
      <c r="I65" s="57"/>
      <c r="J65" s="57"/>
      <c r="K65" s="57"/>
      <c r="L65" s="87"/>
    </row>
    <row r="66" spans="2:14" ht="14.1" customHeight="1" x14ac:dyDescent="0.2">
      <c r="B66" s="59"/>
      <c r="C66" s="57" t="s">
        <v>116</v>
      </c>
      <c r="D66" s="57"/>
      <c r="E66" s="57"/>
      <c r="F66" s="57"/>
      <c r="G66" s="57"/>
      <c r="H66" s="57"/>
      <c r="I66" s="57"/>
      <c r="J66" s="57"/>
      <c r="K66" s="57"/>
      <c r="L66" s="87"/>
    </row>
    <row r="67" spans="2:14" ht="14.1" customHeight="1" x14ac:dyDescent="0.2">
      <c r="B67" s="59"/>
      <c r="C67" s="57" t="s">
        <v>96</v>
      </c>
      <c r="D67" s="57"/>
      <c r="E67" s="57"/>
      <c r="F67" s="57"/>
      <c r="G67" s="57"/>
      <c r="H67" s="57"/>
      <c r="I67" s="57"/>
      <c r="J67" s="57"/>
      <c r="K67" s="57"/>
      <c r="L67" s="87"/>
    </row>
    <row r="68" spans="2:14" ht="14.1" customHeight="1" x14ac:dyDescent="0.2">
      <c r="B68" s="59"/>
      <c r="C68" s="57" t="s">
        <v>97</v>
      </c>
      <c r="D68" s="57"/>
      <c r="E68" s="57"/>
      <c r="F68" s="57"/>
      <c r="G68" s="57"/>
      <c r="H68" s="57"/>
      <c r="I68" s="57"/>
      <c r="J68" s="57"/>
      <c r="K68" s="57"/>
      <c r="L68" s="87"/>
    </row>
    <row r="69" spans="2:14" ht="14.1" customHeight="1" x14ac:dyDescent="0.2">
      <c r="B69" s="59"/>
      <c r="C69" s="57" t="s">
        <v>109</v>
      </c>
      <c r="D69" s="57"/>
      <c r="E69" s="57"/>
      <c r="F69" s="57"/>
      <c r="G69" s="57"/>
      <c r="H69" s="57"/>
      <c r="I69" s="57"/>
      <c r="J69" s="57"/>
      <c r="K69" s="57"/>
      <c r="L69" s="87"/>
    </row>
    <row r="70" spans="2:14" ht="14.1" customHeight="1" x14ac:dyDescent="0.2">
      <c r="B70" s="59"/>
      <c r="C70" s="57" t="s">
        <v>117</v>
      </c>
      <c r="D70" s="57"/>
      <c r="E70" s="57"/>
      <c r="F70" s="57"/>
      <c r="G70" s="57"/>
      <c r="H70" s="57"/>
      <c r="I70" s="57"/>
      <c r="J70" s="57"/>
      <c r="K70" s="57"/>
      <c r="L70" s="87"/>
    </row>
    <row r="71" spans="2:14" ht="14.1" customHeight="1" x14ac:dyDescent="0.2">
      <c r="B71" s="59"/>
      <c r="C71" s="57" t="s">
        <v>118</v>
      </c>
      <c r="D71" s="57"/>
      <c r="E71" s="57"/>
      <c r="F71" s="57"/>
      <c r="G71" s="57"/>
      <c r="H71" s="57"/>
      <c r="I71" s="57"/>
      <c r="J71" s="57"/>
      <c r="K71" s="57"/>
      <c r="L71" s="87"/>
    </row>
    <row r="72" spans="2:14" ht="14.1" customHeight="1" x14ac:dyDescent="0.2">
      <c r="B72" s="59"/>
      <c r="C72" s="57" t="s">
        <v>119</v>
      </c>
      <c r="D72" s="57"/>
      <c r="E72" s="57"/>
      <c r="F72" s="57"/>
      <c r="G72" s="57"/>
      <c r="H72" s="57"/>
      <c r="I72" s="57"/>
      <c r="J72" s="57"/>
      <c r="K72" s="57"/>
      <c r="L72" s="87"/>
    </row>
    <row r="73" spans="2:14" ht="18" customHeight="1" x14ac:dyDescent="0.2">
      <c r="B73" s="59"/>
      <c r="C73" s="57" t="s">
        <v>98</v>
      </c>
      <c r="D73" s="57"/>
      <c r="E73" s="57"/>
      <c r="F73" s="57"/>
      <c r="G73" s="57"/>
      <c r="H73" s="57"/>
      <c r="I73" s="57"/>
      <c r="J73" s="57"/>
      <c r="K73" s="57"/>
      <c r="L73" s="57"/>
      <c r="M73" s="97"/>
    </row>
    <row r="74" spans="2:14" x14ac:dyDescent="0.2">
      <c r="B74" s="59"/>
      <c r="C74" s="57" t="s">
        <v>110</v>
      </c>
      <c r="D74" s="57"/>
      <c r="E74" s="57"/>
      <c r="F74" s="57"/>
      <c r="G74" s="57"/>
      <c r="H74" s="57"/>
      <c r="I74" s="57"/>
      <c r="J74" s="57"/>
      <c r="K74" s="57"/>
      <c r="L74" s="57"/>
      <c r="M74" s="97"/>
    </row>
    <row r="75" spans="2:14" x14ac:dyDescent="0.2">
      <c r="B75" s="59"/>
      <c r="C75" s="57" t="s">
        <v>111</v>
      </c>
      <c r="D75" s="57"/>
      <c r="E75" s="57"/>
      <c r="F75" s="57"/>
      <c r="G75" s="57"/>
      <c r="H75" s="57"/>
      <c r="I75" s="57"/>
      <c r="J75" s="57"/>
      <c r="K75" s="57"/>
      <c r="L75" s="57"/>
      <c r="M75" s="97"/>
    </row>
    <row r="76" spans="2:14" x14ac:dyDescent="0.2">
      <c r="B76" s="59"/>
      <c r="C76" s="57" t="s">
        <v>120</v>
      </c>
      <c r="D76" s="57"/>
      <c r="E76" s="57"/>
      <c r="F76" s="57"/>
      <c r="G76" s="57"/>
      <c r="H76" s="57"/>
      <c r="I76" s="57"/>
      <c r="J76" s="57"/>
      <c r="K76" s="57"/>
      <c r="L76" s="57"/>
      <c r="M76" s="97"/>
    </row>
    <row r="77" spans="2:14" ht="14.1" customHeight="1" x14ac:dyDescent="0.2">
      <c r="B77" s="59"/>
      <c r="C77" s="57" t="s">
        <v>113</v>
      </c>
      <c r="D77" s="57"/>
      <c r="E77" s="57"/>
      <c r="F77" s="57"/>
      <c r="G77" s="57"/>
      <c r="H77" s="57"/>
      <c r="I77" s="57"/>
      <c r="J77" s="57"/>
      <c r="K77" s="57"/>
      <c r="L77" s="57"/>
      <c r="M77" s="59"/>
      <c r="N77" s="102"/>
    </row>
    <row r="78" spans="2:14" ht="14.1" customHeight="1" x14ac:dyDescent="0.2">
      <c r="B78" s="59"/>
      <c r="C78" s="57" t="s">
        <v>261</v>
      </c>
      <c r="D78" s="57"/>
      <c r="E78" s="57"/>
      <c r="F78" s="57"/>
      <c r="G78" s="57"/>
      <c r="H78" s="57"/>
      <c r="I78" s="57"/>
      <c r="J78" s="57"/>
      <c r="K78" s="57"/>
      <c r="L78" s="57"/>
      <c r="M78" s="59"/>
      <c r="N78" s="57"/>
    </row>
    <row r="79" spans="2:14" x14ac:dyDescent="0.2">
      <c r="B79" s="59"/>
      <c r="C79" s="57" t="s">
        <v>121</v>
      </c>
      <c r="D79" s="57"/>
      <c r="E79" s="57"/>
      <c r="F79" s="57"/>
      <c r="G79" s="57"/>
      <c r="H79" s="57"/>
      <c r="I79" s="57"/>
      <c r="J79" s="57"/>
      <c r="K79" s="57"/>
      <c r="L79" s="57"/>
      <c r="M79" s="97"/>
    </row>
    <row r="80" spans="2:14" x14ac:dyDescent="0.2">
      <c r="B80" s="59"/>
      <c r="C80" s="57" t="s">
        <v>74</v>
      </c>
      <c r="D80" s="57"/>
      <c r="E80" s="57"/>
      <c r="F80" s="57"/>
      <c r="G80" s="57"/>
      <c r="H80" s="57"/>
      <c r="I80" s="57"/>
      <c r="J80" s="57"/>
      <c r="K80" s="57"/>
      <c r="L80" s="57"/>
      <c r="M80" s="97"/>
    </row>
    <row r="81" spans="2:14" x14ac:dyDescent="0.2">
      <c r="B81" s="97"/>
      <c r="C81" s="57" t="s">
        <v>60</v>
      </c>
      <c r="M81" s="97"/>
    </row>
    <row r="82" spans="2:14" x14ac:dyDescent="0.2">
      <c r="B82" s="97"/>
      <c r="C82" s="57" t="s">
        <v>122</v>
      </c>
      <c r="M82" s="97"/>
      <c r="N82" s="98"/>
    </row>
    <row r="83" spans="2:14" x14ac:dyDescent="0.2">
      <c r="B83" s="97"/>
      <c r="C83" s="57" t="s">
        <v>133</v>
      </c>
      <c r="M83" s="97"/>
    </row>
    <row r="84" spans="2:14" ht="13.8" thickBot="1" x14ac:dyDescent="0.25">
      <c r="B84" s="99"/>
      <c r="C84" s="81" t="s">
        <v>123</v>
      </c>
      <c r="D84" s="100"/>
      <c r="E84" s="100"/>
      <c r="F84" s="100"/>
      <c r="G84" s="100"/>
      <c r="H84" s="100"/>
      <c r="I84" s="100"/>
      <c r="J84" s="100"/>
      <c r="K84" s="100"/>
      <c r="L84" s="101"/>
    </row>
  </sheetData>
  <mergeCells count="25">
    <mergeCell ref="D9:F9"/>
    <mergeCell ref="D4:G4"/>
    <mergeCell ref="D5:G5"/>
    <mergeCell ref="D6:G6"/>
    <mergeCell ref="D7:F7"/>
    <mergeCell ref="D8:F8"/>
    <mergeCell ref="G47:H47"/>
    <mergeCell ref="G10:H10"/>
    <mergeCell ref="C36:D36"/>
    <mergeCell ref="B39:I39"/>
    <mergeCell ref="B40:D40"/>
    <mergeCell ref="G40:H40"/>
    <mergeCell ref="G41:H41"/>
    <mergeCell ref="G42:H42"/>
    <mergeCell ref="G43:H43"/>
    <mergeCell ref="G44:H44"/>
    <mergeCell ref="G45:H45"/>
    <mergeCell ref="G46:H46"/>
    <mergeCell ref="B59:D59"/>
    <mergeCell ref="G48:H48"/>
    <mergeCell ref="B49:D49"/>
    <mergeCell ref="G49:H49"/>
    <mergeCell ref="G51:H51"/>
    <mergeCell ref="G54:H54"/>
    <mergeCell ref="G58:H58"/>
  </mergeCells>
  <phoneticPr fontId="23"/>
  <conditionalFormatting sqref="M11:M38">
    <cfRule type="expression" dxfId="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pageSetUpPr fitToPage="1"/>
  </sheetPr>
  <dimension ref="B1:S94"/>
  <sheetViews>
    <sheetView tabSelected="1" view="pageBreakPreview" topLeftCell="A52" zoomScale="75" zoomScaleNormal="75" zoomScaleSheetLayoutView="75" workbookViewId="0">
      <selection activeCell="Y44" sqref="Y44"/>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284</v>
      </c>
      <c r="L5" s="89" t="str">
        <f>K5</f>
        <v>2022.1.17</v>
      </c>
    </row>
    <row r="6" spans="2:19" ht="18" customHeight="1" x14ac:dyDescent="0.2">
      <c r="B6" s="4"/>
      <c r="C6" s="37"/>
      <c r="D6" s="127" t="s">
        <v>3</v>
      </c>
      <c r="E6" s="127"/>
      <c r="F6" s="127"/>
      <c r="G6" s="127"/>
      <c r="H6" s="37"/>
      <c r="I6" s="37"/>
      <c r="J6" s="5"/>
      <c r="K6" s="103">
        <v>0.43611111111111112</v>
      </c>
      <c r="L6" s="104">
        <v>0.41388888888888892</v>
      </c>
    </row>
    <row r="7" spans="2:19" ht="18" customHeight="1" x14ac:dyDescent="0.2">
      <c r="B7" s="4"/>
      <c r="C7" s="37"/>
      <c r="D7" s="127" t="s">
        <v>4</v>
      </c>
      <c r="E7" s="128"/>
      <c r="F7" s="128"/>
      <c r="G7" s="25" t="s">
        <v>5</v>
      </c>
      <c r="H7" s="37"/>
      <c r="I7" s="37"/>
      <c r="J7" s="5"/>
      <c r="K7" s="105">
        <v>1.8</v>
      </c>
      <c r="L7" s="106">
        <v>1.3</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169</v>
      </c>
      <c r="G11" s="37"/>
      <c r="H11" s="37"/>
      <c r="I11" s="37"/>
      <c r="J11" s="37"/>
      <c r="K11" s="62" t="s">
        <v>147</v>
      </c>
      <c r="L11" s="63"/>
      <c r="N11" s="60" t="s">
        <v>15</v>
      </c>
      <c r="O11" t="str">
        <f>K11</f>
        <v>(5)</v>
      </c>
      <c r="P11">
        <f>L11</f>
        <v>0</v>
      </c>
      <c r="Q11" t="e">
        <f>#REF!</f>
        <v>#REF!</v>
      </c>
      <c r="R11">
        <f t="shared" ref="R11:S14" si="0">IF(K11="＋",0,IF(K11="(＋)",0,ABS(K11)))</f>
        <v>5</v>
      </c>
      <c r="S11">
        <f t="shared" si="0"/>
        <v>0</v>
      </c>
    </row>
    <row r="12" spans="2:19" ht="14.25" customHeight="1" x14ac:dyDescent="0.2">
      <c r="B12" s="30">
        <f>B11+1</f>
        <v>2</v>
      </c>
      <c r="C12" s="33"/>
      <c r="D12" s="34"/>
      <c r="E12" s="37"/>
      <c r="F12" s="37" t="s">
        <v>170</v>
      </c>
      <c r="G12" s="37"/>
      <c r="H12" s="37"/>
      <c r="I12" s="37"/>
      <c r="J12" s="37"/>
      <c r="K12" s="62"/>
      <c r="L12" s="63" t="s">
        <v>142</v>
      </c>
      <c r="N12" t="s">
        <v>14</v>
      </c>
      <c r="O12">
        <f t="shared" ref="O12:P12" si="1">IF(K12="",0,VALUE(MID(K12,2,LEN(K12)-2)))</f>
        <v>0</v>
      </c>
      <c r="P12" t="e">
        <f t="shared" si="1"/>
        <v>#VALUE!</v>
      </c>
      <c r="Q12" t="e">
        <f>IF(#REF!="",0,VALUE(MID(#REF!,2,LEN(#REF!)-2)))</f>
        <v>#REF!</v>
      </c>
      <c r="R12">
        <f t="shared" si="0"/>
        <v>0</v>
      </c>
      <c r="S12">
        <f t="shared" si="0"/>
        <v>0</v>
      </c>
    </row>
    <row r="13" spans="2:19" ht="14.25" customHeight="1" x14ac:dyDescent="0.2">
      <c r="B13" s="30">
        <f t="shared" ref="B13:B48" si="2">B12+1</f>
        <v>3</v>
      </c>
      <c r="C13" s="33"/>
      <c r="D13" s="34"/>
      <c r="E13" s="37"/>
      <c r="F13" s="37" t="s">
        <v>234</v>
      </c>
      <c r="G13" s="37"/>
      <c r="H13" s="37"/>
      <c r="I13" s="37"/>
      <c r="J13" s="37"/>
      <c r="K13" s="62" t="s">
        <v>141</v>
      </c>
      <c r="L13" s="63"/>
      <c r="N13" s="60" t="s">
        <v>15</v>
      </c>
      <c r="O13" t="str">
        <f t="shared" ref="O13:P13" si="3">K13</f>
        <v>(10)</v>
      </c>
      <c r="P13">
        <f t="shared" si="3"/>
        <v>0</v>
      </c>
      <c r="Q13" t="e">
        <f>#REF!</f>
        <v>#REF!</v>
      </c>
      <c r="R13">
        <f t="shared" si="0"/>
        <v>10</v>
      </c>
      <c r="S13">
        <f t="shared" si="0"/>
        <v>0</v>
      </c>
    </row>
    <row r="14" spans="2:19" ht="14.25" customHeight="1" x14ac:dyDescent="0.2">
      <c r="B14" s="30">
        <f t="shared" si="2"/>
        <v>4</v>
      </c>
      <c r="C14" s="33"/>
      <c r="D14" s="34"/>
      <c r="E14" s="37"/>
      <c r="F14" s="37" t="s">
        <v>102</v>
      </c>
      <c r="G14" s="37"/>
      <c r="H14" s="37"/>
      <c r="I14" s="37"/>
      <c r="J14" s="37"/>
      <c r="K14" s="62" t="s">
        <v>143</v>
      </c>
      <c r="L14" s="63"/>
      <c r="N14" t="s">
        <v>14</v>
      </c>
      <c r="O14" t="e">
        <f>IF(#REF!="",0,VALUE(MID(#REF!,2,LEN(#REF!)-2)))</f>
        <v>#REF!</v>
      </c>
      <c r="P14">
        <f>IF(L14="",0,VALUE(MID(L14,2,LEN(L14)-2)))</f>
        <v>0</v>
      </c>
      <c r="Q14" t="e">
        <f>IF(#REF!="",0,VALUE(MID(#REF!,2,LEN(#REF!)-2)))</f>
        <v>#REF!</v>
      </c>
      <c r="R14">
        <f t="shared" si="0"/>
        <v>0</v>
      </c>
      <c r="S14">
        <f t="shared" si="0"/>
        <v>0</v>
      </c>
    </row>
    <row r="15" spans="2:19" ht="14.25" customHeight="1" x14ac:dyDescent="0.2">
      <c r="B15" s="30">
        <f t="shared" si="2"/>
        <v>5</v>
      </c>
      <c r="C15" s="32" t="s">
        <v>23</v>
      </c>
      <c r="D15" s="32" t="s">
        <v>24</v>
      </c>
      <c r="E15" s="37"/>
      <c r="F15" s="37" t="s">
        <v>101</v>
      </c>
      <c r="G15" s="37"/>
      <c r="H15" s="37"/>
      <c r="I15" s="37"/>
      <c r="J15" s="37"/>
      <c r="K15" s="64">
        <v>55</v>
      </c>
      <c r="L15" s="65">
        <v>70</v>
      </c>
      <c r="S15">
        <f>COUNTA(L11:L14)</f>
        <v>1</v>
      </c>
    </row>
    <row r="16" spans="2:19" ht="14.25" customHeight="1" x14ac:dyDescent="0.2">
      <c r="B16" s="30">
        <f t="shared" si="2"/>
        <v>6</v>
      </c>
      <c r="C16" s="32" t="s">
        <v>25</v>
      </c>
      <c r="D16" s="32" t="s">
        <v>26</v>
      </c>
      <c r="E16" s="37"/>
      <c r="F16" s="37" t="s">
        <v>152</v>
      </c>
      <c r="G16" s="37"/>
      <c r="H16" s="37"/>
      <c r="I16" s="37"/>
      <c r="J16" s="37"/>
      <c r="K16" s="64" t="s">
        <v>142</v>
      </c>
      <c r="L16" s="65"/>
    </row>
    <row r="17" spans="2:12" ht="14.25" customHeight="1" x14ac:dyDescent="0.2">
      <c r="B17" s="30">
        <f t="shared" si="2"/>
        <v>7</v>
      </c>
      <c r="C17" s="32" t="s">
        <v>68</v>
      </c>
      <c r="D17" s="32" t="s">
        <v>16</v>
      </c>
      <c r="E17" s="37"/>
      <c r="F17" s="37" t="s">
        <v>285</v>
      </c>
      <c r="G17" s="37"/>
      <c r="H17" s="37"/>
      <c r="I17" s="37"/>
      <c r="J17" s="37"/>
      <c r="K17" s="64" t="s">
        <v>142</v>
      </c>
      <c r="L17" s="65">
        <v>10</v>
      </c>
    </row>
    <row r="18" spans="2:12" ht="14.25" customHeight="1" x14ac:dyDescent="0.2">
      <c r="B18" s="30">
        <f t="shared" si="2"/>
        <v>8</v>
      </c>
      <c r="C18" s="34"/>
      <c r="D18" s="34"/>
      <c r="E18" s="37"/>
      <c r="F18" s="37" t="s">
        <v>286</v>
      </c>
      <c r="G18" s="37"/>
      <c r="H18" s="37"/>
      <c r="I18" s="37"/>
      <c r="J18" s="37"/>
      <c r="K18" s="64">
        <v>12</v>
      </c>
      <c r="L18" s="65" t="s">
        <v>142</v>
      </c>
    </row>
    <row r="19" spans="2:12" ht="14.25" customHeight="1" x14ac:dyDescent="0.2">
      <c r="B19" s="30">
        <f t="shared" si="2"/>
        <v>9</v>
      </c>
      <c r="C19" s="34"/>
      <c r="D19" s="34"/>
      <c r="E19" s="37"/>
      <c r="F19" s="37" t="s">
        <v>282</v>
      </c>
      <c r="G19" s="37"/>
      <c r="H19" s="37"/>
      <c r="I19" s="37"/>
      <c r="J19" s="37"/>
      <c r="K19" s="64"/>
      <c r="L19" s="65" t="s">
        <v>142</v>
      </c>
    </row>
    <row r="20" spans="2:12" ht="14.25" customHeight="1" x14ac:dyDescent="0.2">
      <c r="B20" s="30">
        <f t="shared" si="2"/>
        <v>10</v>
      </c>
      <c r="C20" s="34"/>
      <c r="D20" s="32" t="s">
        <v>17</v>
      </c>
      <c r="E20" s="37"/>
      <c r="F20" s="37" t="s">
        <v>87</v>
      </c>
      <c r="G20" s="37"/>
      <c r="H20" s="37"/>
      <c r="I20" s="37"/>
      <c r="J20" s="37"/>
      <c r="K20" s="64" t="s">
        <v>142</v>
      </c>
      <c r="L20" s="65">
        <v>80</v>
      </c>
    </row>
    <row r="21" spans="2:12" ht="14.25" customHeight="1" x14ac:dyDescent="0.2">
      <c r="B21" s="30">
        <f t="shared" si="2"/>
        <v>11</v>
      </c>
      <c r="C21" s="34"/>
      <c r="D21" s="34"/>
      <c r="E21" s="37"/>
      <c r="F21" s="37" t="s">
        <v>88</v>
      </c>
      <c r="G21" s="37"/>
      <c r="H21" s="37"/>
      <c r="I21" s="37"/>
      <c r="J21" s="37"/>
      <c r="K21" s="64" t="s">
        <v>142</v>
      </c>
      <c r="L21" s="65" t="s">
        <v>142</v>
      </c>
    </row>
    <row r="22" spans="2:12" ht="14.25" customHeight="1" x14ac:dyDescent="0.2">
      <c r="B22" s="30">
        <f t="shared" si="2"/>
        <v>12</v>
      </c>
      <c r="C22" s="34"/>
      <c r="D22" s="34"/>
      <c r="E22" s="37"/>
      <c r="F22" s="37" t="s">
        <v>89</v>
      </c>
      <c r="G22" s="37"/>
      <c r="H22" s="37"/>
      <c r="I22" s="37"/>
      <c r="J22" s="37"/>
      <c r="K22" s="64" t="s">
        <v>142</v>
      </c>
      <c r="L22" s="65">
        <v>20</v>
      </c>
    </row>
    <row r="23" spans="2:12" ht="14.25" customHeight="1" x14ac:dyDescent="0.2">
      <c r="B23" s="30">
        <f t="shared" si="2"/>
        <v>13</v>
      </c>
      <c r="C23" s="34"/>
      <c r="D23" s="34"/>
      <c r="E23" s="37"/>
      <c r="F23" s="37" t="s">
        <v>19</v>
      </c>
      <c r="G23" s="37"/>
      <c r="H23" s="37"/>
      <c r="I23" s="37"/>
      <c r="J23" s="37"/>
      <c r="K23" s="64">
        <v>65</v>
      </c>
      <c r="L23" s="65">
        <v>105</v>
      </c>
    </row>
    <row r="24" spans="2:12" ht="14.25" customHeight="1" x14ac:dyDescent="0.2">
      <c r="B24" s="30">
        <f t="shared" si="2"/>
        <v>14</v>
      </c>
      <c r="C24" s="34"/>
      <c r="D24" s="34"/>
      <c r="E24" s="37"/>
      <c r="F24" s="37" t="s">
        <v>92</v>
      </c>
      <c r="G24" s="37"/>
      <c r="H24" s="37"/>
      <c r="I24" s="37"/>
      <c r="J24" s="37"/>
      <c r="K24" s="64" t="s">
        <v>142</v>
      </c>
      <c r="L24" s="65"/>
    </row>
    <row r="25" spans="2:12" ht="14.25" customHeight="1" x14ac:dyDescent="0.2">
      <c r="B25" s="30">
        <f t="shared" si="2"/>
        <v>15</v>
      </c>
      <c r="C25" s="34"/>
      <c r="D25" s="34"/>
      <c r="E25" s="37"/>
      <c r="F25" s="37" t="s">
        <v>99</v>
      </c>
      <c r="G25" s="37"/>
      <c r="H25" s="37"/>
      <c r="I25" s="37"/>
      <c r="J25" s="37"/>
      <c r="K25" s="64">
        <v>5</v>
      </c>
      <c r="L25" s="65" t="s">
        <v>142</v>
      </c>
    </row>
    <row r="26" spans="2:12" ht="14.25" customHeight="1" x14ac:dyDescent="0.2">
      <c r="B26" s="30">
        <f t="shared" si="2"/>
        <v>16</v>
      </c>
      <c r="C26" s="34"/>
      <c r="D26" s="34"/>
      <c r="E26" s="37"/>
      <c r="F26" s="37" t="s">
        <v>69</v>
      </c>
      <c r="G26" s="37"/>
      <c r="H26" s="37"/>
      <c r="I26" s="37"/>
      <c r="J26" s="37"/>
      <c r="K26" s="64">
        <v>200</v>
      </c>
      <c r="L26" s="65">
        <v>860</v>
      </c>
    </row>
    <row r="27" spans="2:12" ht="14.25" customHeight="1" x14ac:dyDescent="0.2">
      <c r="B27" s="30">
        <f t="shared" si="2"/>
        <v>17</v>
      </c>
      <c r="C27" s="34"/>
      <c r="D27" s="34"/>
      <c r="E27" s="37"/>
      <c r="F27" s="37" t="s">
        <v>93</v>
      </c>
      <c r="G27" s="37"/>
      <c r="H27" s="37"/>
      <c r="I27" s="37"/>
      <c r="J27" s="37"/>
      <c r="K27" s="64"/>
      <c r="L27" s="65" t="s">
        <v>142</v>
      </c>
    </row>
    <row r="28" spans="2:12" ht="14.25" customHeight="1" x14ac:dyDescent="0.2">
      <c r="B28" s="30">
        <f t="shared" si="2"/>
        <v>18</v>
      </c>
      <c r="C28" s="34"/>
      <c r="D28" s="34"/>
      <c r="E28" s="37"/>
      <c r="F28" s="37" t="s">
        <v>104</v>
      </c>
      <c r="G28" s="37"/>
      <c r="H28" s="37"/>
      <c r="I28" s="37"/>
      <c r="J28" s="37"/>
      <c r="K28" s="64">
        <v>20</v>
      </c>
      <c r="L28" s="65">
        <v>95</v>
      </c>
    </row>
    <row r="29" spans="2:12" ht="14.25" customHeight="1" x14ac:dyDescent="0.2">
      <c r="B29" s="30">
        <f t="shared" si="2"/>
        <v>19</v>
      </c>
      <c r="C29" s="34"/>
      <c r="D29" s="34"/>
      <c r="E29" s="37"/>
      <c r="F29" s="37" t="s">
        <v>129</v>
      </c>
      <c r="G29" s="37"/>
      <c r="H29" s="37"/>
      <c r="I29" s="37"/>
      <c r="J29" s="37"/>
      <c r="K29" s="64"/>
      <c r="L29" s="65" t="s">
        <v>142</v>
      </c>
    </row>
    <row r="30" spans="2:12" ht="14.25" customHeight="1" x14ac:dyDescent="0.2">
      <c r="B30" s="30">
        <f t="shared" si="2"/>
        <v>20</v>
      </c>
      <c r="C30" s="34"/>
      <c r="D30" s="34"/>
      <c r="E30" s="37"/>
      <c r="F30" s="37" t="s">
        <v>20</v>
      </c>
      <c r="G30" s="37"/>
      <c r="H30" s="37"/>
      <c r="I30" s="37"/>
      <c r="J30" s="37"/>
      <c r="K30" s="64">
        <v>700</v>
      </c>
      <c r="L30" s="65">
        <v>2250</v>
      </c>
    </row>
    <row r="31" spans="2:12" ht="14.25" customHeight="1" x14ac:dyDescent="0.2">
      <c r="B31" s="30">
        <f t="shared" si="2"/>
        <v>21</v>
      </c>
      <c r="C31" s="34"/>
      <c r="D31" s="34"/>
      <c r="E31" s="37"/>
      <c r="F31" s="37" t="s">
        <v>21</v>
      </c>
      <c r="G31" s="37"/>
      <c r="H31" s="37"/>
      <c r="I31" s="37"/>
      <c r="J31" s="37"/>
      <c r="K31" s="64">
        <v>4000</v>
      </c>
      <c r="L31" s="65">
        <v>22250</v>
      </c>
    </row>
    <row r="32" spans="2:12" ht="14.25" customHeight="1" x14ac:dyDescent="0.2">
      <c r="B32" s="30">
        <f t="shared" si="2"/>
        <v>22</v>
      </c>
      <c r="C32" s="32" t="s">
        <v>73</v>
      </c>
      <c r="D32" s="32" t="s">
        <v>70</v>
      </c>
      <c r="E32" s="37"/>
      <c r="F32" s="37" t="s">
        <v>153</v>
      </c>
      <c r="G32" s="37"/>
      <c r="H32" s="37"/>
      <c r="I32" s="37"/>
      <c r="J32" s="37"/>
      <c r="K32" s="64" t="s">
        <v>142</v>
      </c>
      <c r="L32" s="65"/>
    </row>
    <row r="33" spans="2:12" ht="14.25" customHeight="1" x14ac:dyDescent="0.2">
      <c r="B33" s="30">
        <f t="shared" si="2"/>
        <v>23</v>
      </c>
      <c r="C33" s="32" t="s">
        <v>71</v>
      </c>
      <c r="D33" s="32" t="s">
        <v>27</v>
      </c>
      <c r="E33" s="37"/>
      <c r="F33" s="37" t="s">
        <v>173</v>
      </c>
      <c r="G33" s="37"/>
      <c r="H33" s="37"/>
      <c r="I33" s="37"/>
      <c r="J33" s="37"/>
      <c r="K33" s="64"/>
      <c r="L33" s="65">
        <v>5</v>
      </c>
    </row>
    <row r="34" spans="2:12" ht="14.25" customHeight="1" x14ac:dyDescent="0.2">
      <c r="B34" s="30">
        <f t="shared" si="2"/>
        <v>24</v>
      </c>
      <c r="C34" s="34"/>
      <c r="D34" s="34"/>
      <c r="E34" s="37"/>
      <c r="F34" s="37" t="s">
        <v>124</v>
      </c>
      <c r="G34" s="37"/>
      <c r="H34" s="37"/>
      <c r="I34" s="37"/>
      <c r="J34" s="37"/>
      <c r="K34" s="64" t="s">
        <v>142</v>
      </c>
      <c r="L34" s="65">
        <v>80</v>
      </c>
    </row>
    <row r="35" spans="2:12" ht="14.25" customHeight="1" x14ac:dyDescent="0.2">
      <c r="B35" s="30">
        <f t="shared" si="2"/>
        <v>25</v>
      </c>
      <c r="C35" s="34"/>
      <c r="D35" s="34"/>
      <c r="E35" s="37"/>
      <c r="F35" s="37" t="s">
        <v>214</v>
      </c>
      <c r="G35" s="37"/>
      <c r="H35" s="37"/>
      <c r="I35" s="37"/>
      <c r="J35" s="37"/>
      <c r="K35" s="64">
        <v>20</v>
      </c>
      <c r="L35" s="65">
        <v>110</v>
      </c>
    </row>
    <row r="36" spans="2:12" ht="14.25" customHeight="1" x14ac:dyDescent="0.2">
      <c r="B36" s="30">
        <f t="shared" si="2"/>
        <v>26</v>
      </c>
      <c r="C36" s="34"/>
      <c r="D36" s="34"/>
      <c r="E36" s="37"/>
      <c r="F36" s="37" t="s">
        <v>28</v>
      </c>
      <c r="G36" s="37"/>
      <c r="H36" s="37"/>
      <c r="I36" s="37"/>
      <c r="J36" s="37"/>
      <c r="K36" s="64">
        <v>45</v>
      </c>
      <c r="L36" s="65">
        <v>50</v>
      </c>
    </row>
    <row r="37" spans="2:12" ht="14.25" customHeight="1" x14ac:dyDescent="0.2">
      <c r="B37" s="30">
        <f t="shared" si="2"/>
        <v>27</v>
      </c>
      <c r="C37" s="34"/>
      <c r="D37" s="34"/>
      <c r="E37" s="37"/>
      <c r="F37" s="37" t="s">
        <v>177</v>
      </c>
      <c r="G37" s="37"/>
      <c r="H37" s="37"/>
      <c r="I37" s="37"/>
      <c r="J37" s="37"/>
      <c r="K37" s="64" t="s">
        <v>142</v>
      </c>
      <c r="L37" s="65">
        <v>20</v>
      </c>
    </row>
    <row r="38" spans="2:12" ht="14.25" customHeight="1" x14ac:dyDescent="0.2">
      <c r="B38" s="30">
        <f t="shared" si="2"/>
        <v>28</v>
      </c>
      <c r="C38" s="34"/>
      <c r="D38" s="34"/>
      <c r="E38" s="37"/>
      <c r="F38" s="37" t="s">
        <v>30</v>
      </c>
      <c r="G38" s="37"/>
      <c r="H38" s="37"/>
      <c r="I38" s="37"/>
      <c r="J38" s="37"/>
      <c r="K38" s="64"/>
      <c r="L38" s="65" t="s">
        <v>142</v>
      </c>
    </row>
    <row r="39" spans="2:12" ht="14.25" customHeight="1" x14ac:dyDescent="0.2">
      <c r="B39" s="30">
        <f t="shared" si="2"/>
        <v>29</v>
      </c>
      <c r="C39" s="34"/>
      <c r="D39" s="34"/>
      <c r="E39" s="37"/>
      <c r="F39" s="37" t="s">
        <v>125</v>
      </c>
      <c r="G39" s="37"/>
      <c r="H39" s="37"/>
      <c r="I39" s="37"/>
      <c r="J39" s="37"/>
      <c r="K39" s="64">
        <v>10</v>
      </c>
      <c r="L39" s="65">
        <v>60</v>
      </c>
    </row>
    <row r="40" spans="2:12" ht="14.25" customHeight="1" x14ac:dyDescent="0.2">
      <c r="B40" s="30">
        <f t="shared" si="2"/>
        <v>30</v>
      </c>
      <c r="C40" s="34"/>
      <c r="D40" s="34"/>
      <c r="E40" s="37"/>
      <c r="F40" s="37" t="s">
        <v>32</v>
      </c>
      <c r="G40" s="37"/>
      <c r="H40" s="37"/>
      <c r="I40" s="37"/>
      <c r="J40" s="37"/>
      <c r="K40" s="64">
        <v>60</v>
      </c>
      <c r="L40" s="65"/>
    </row>
    <row r="41" spans="2:12" ht="14.25" customHeight="1" x14ac:dyDescent="0.2">
      <c r="B41" s="30">
        <f t="shared" si="2"/>
        <v>31</v>
      </c>
      <c r="C41" s="34"/>
      <c r="D41" s="34"/>
      <c r="E41" s="37"/>
      <c r="F41" s="37" t="s">
        <v>287</v>
      </c>
      <c r="G41" s="37"/>
      <c r="H41" s="37"/>
      <c r="I41" s="37"/>
      <c r="J41" s="37"/>
      <c r="K41" s="64"/>
      <c r="L41" s="65">
        <v>20</v>
      </c>
    </row>
    <row r="42" spans="2:12" ht="14.25" customHeight="1" x14ac:dyDescent="0.2">
      <c r="B42" s="30">
        <f t="shared" si="2"/>
        <v>32</v>
      </c>
      <c r="C42" s="34"/>
      <c r="D42" s="34"/>
      <c r="E42" s="37"/>
      <c r="F42" s="37" t="s">
        <v>33</v>
      </c>
      <c r="G42" s="37"/>
      <c r="H42" s="37"/>
      <c r="I42" s="37"/>
      <c r="J42" s="37"/>
      <c r="K42" s="64">
        <v>370</v>
      </c>
      <c r="L42" s="65">
        <v>250</v>
      </c>
    </row>
    <row r="43" spans="2:12" ht="14.25" customHeight="1" x14ac:dyDescent="0.2">
      <c r="B43" s="30">
        <f t="shared" si="2"/>
        <v>33</v>
      </c>
      <c r="C43" s="32" t="s">
        <v>37</v>
      </c>
      <c r="D43" s="32" t="s">
        <v>38</v>
      </c>
      <c r="E43" s="37"/>
      <c r="F43" s="37" t="s">
        <v>131</v>
      </c>
      <c r="G43" s="37"/>
      <c r="H43" s="37"/>
      <c r="I43" s="37"/>
      <c r="J43" s="37"/>
      <c r="K43" s="64"/>
      <c r="L43" s="65">
        <v>1</v>
      </c>
    </row>
    <row r="44" spans="2:12" ht="14.25" customHeight="1" x14ac:dyDescent="0.2">
      <c r="B44" s="30">
        <f t="shared" si="2"/>
        <v>34</v>
      </c>
      <c r="C44" s="34"/>
      <c r="D44" s="35"/>
      <c r="E44" s="37"/>
      <c r="F44" s="37" t="s">
        <v>39</v>
      </c>
      <c r="G44" s="37"/>
      <c r="H44" s="37"/>
      <c r="I44" s="37"/>
      <c r="J44" s="37"/>
      <c r="K44" s="64">
        <v>5</v>
      </c>
      <c r="L44" s="65">
        <v>15</v>
      </c>
    </row>
    <row r="45" spans="2:12" ht="14.25" customHeight="1" x14ac:dyDescent="0.2">
      <c r="B45" s="30">
        <f t="shared" si="2"/>
        <v>35</v>
      </c>
      <c r="C45" s="35"/>
      <c r="D45" s="39" t="s">
        <v>40</v>
      </c>
      <c r="E45" s="37"/>
      <c r="F45" s="37" t="s">
        <v>41</v>
      </c>
      <c r="G45" s="37"/>
      <c r="H45" s="37"/>
      <c r="I45" s="37"/>
      <c r="J45" s="37"/>
      <c r="K45" s="64">
        <v>5</v>
      </c>
      <c r="L45" s="65" t="s">
        <v>142</v>
      </c>
    </row>
    <row r="46" spans="2:12" ht="14.25" customHeight="1" x14ac:dyDescent="0.2">
      <c r="B46" s="30">
        <f t="shared" si="2"/>
        <v>36</v>
      </c>
      <c r="C46" s="130" t="s">
        <v>43</v>
      </c>
      <c r="D46" s="131"/>
      <c r="E46" s="37"/>
      <c r="F46" s="37" t="s">
        <v>44</v>
      </c>
      <c r="G46" s="37"/>
      <c r="H46" s="37"/>
      <c r="I46" s="37"/>
      <c r="J46" s="37"/>
      <c r="K46" s="64">
        <v>350</v>
      </c>
      <c r="L46" s="65">
        <v>100</v>
      </c>
    </row>
    <row r="47" spans="2:12" ht="14.25" customHeight="1" x14ac:dyDescent="0.2">
      <c r="B47" s="30">
        <f t="shared" si="2"/>
        <v>37</v>
      </c>
      <c r="C47" s="33"/>
      <c r="D47" s="36"/>
      <c r="E47" s="37"/>
      <c r="F47" s="37" t="s">
        <v>45</v>
      </c>
      <c r="G47" s="37"/>
      <c r="H47" s="37"/>
      <c r="I47" s="37"/>
      <c r="J47" s="37"/>
      <c r="K47" s="64">
        <v>200</v>
      </c>
      <c r="L47" s="65">
        <v>600</v>
      </c>
    </row>
    <row r="48" spans="2:12" ht="14.25" customHeight="1" thickBot="1" x14ac:dyDescent="0.25">
      <c r="B48" s="30">
        <f t="shared" si="2"/>
        <v>38</v>
      </c>
      <c r="C48" s="33"/>
      <c r="D48" s="36"/>
      <c r="E48" s="37"/>
      <c r="F48" s="37" t="s">
        <v>81</v>
      </c>
      <c r="G48" s="37"/>
      <c r="H48" s="37"/>
      <c r="I48" s="37"/>
      <c r="J48" s="37"/>
      <c r="K48" s="64">
        <v>100</v>
      </c>
      <c r="L48" s="69">
        <v>250</v>
      </c>
    </row>
    <row r="49" spans="2:19" ht="19.95" customHeight="1" thickTop="1" x14ac:dyDescent="0.2">
      <c r="B49" s="132" t="s">
        <v>86</v>
      </c>
      <c r="C49" s="133"/>
      <c r="D49" s="133"/>
      <c r="E49" s="133"/>
      <c r="F49" s="133"/>
      <c r="G49" s="133"/>
      <c r="H49" s="133"/>
      <c r="I49" s="133"/>
      <c r="J49" s="29"/>
      <c r="K49" s="76">
        <f>SUM(K50:K58)</f>
        <v>6237</v>
      </c>
      <c r="L49" s="93">
        <f>SUM(L50:L58)</f>
        <v>27301</v>
      </c>
    </row>
    <row r="50" spans="2:19" ht="13.95" customHeight="1" x14ac:dyDescent="0.2">
      <c r="B50" s="134" t="s">
        <v>47</v>
      </c>
      <c r="C50" s="135"/>
      <c r="D50" s="136"/>
      <c r="E50" s="41"/>
      <c r="F50" s="15"/>
      <c r="G50" s="127" t="s">
        <v>13</v>
      </c>
      <c r="H50" s="127"/>
      <c r="I50" s="15"/>
      <c r="J50" s="16"/>
      <c r="K50" s="38">
        <f>SUM(R$11:R$14)</f>
        <v>15</v>
      </c>
      <c r="L50" s="94">
        <f>SUM(S$11:S$14)</f>
        <v>0</v>
      </c>
    </row>
    <row r="51" spans="2:19" ht="13.95" customHeight="1" x14ac:dyDescent="0.2">
      <c r="B51" s="17"/>
      <c r="C51" s="18"/>
      <c r="D51" s="19"/>
      <c r="E51" s="20"/>
      <c r="F51" s="37"/>
      <c r="G51" s="127" t="s">
        <v>72</v>
      </c>
      <c r="H51" s="127"/>
      <c r="I51" s="110"/>
      <c r="J51" s="42"/>
      <c r="K51" s="38">
        <f>SUM(K$15)</f>
        <v>55</v>
      </c>
      <c r="L51" s="94">
        <f>SUM(L$15)</f>
        <v>70</v>
      </c>
    </row>
    <row r="52" spans="2:19" ht="13.95" customHeight="1" x14ac:dyDescent="0.2">
      <c r="B52" s="17"/>
      <c r="C52" s="18"/>
      <c r="D52" s="19"/>
      <c r="E52" s="20"/>
      <c r="F52" s="37"/>
      <c r="G52" s="127" t="s">
        <v>26</v>
      </c>
      <c r="H52" s="127"/>
      <c r="I52" s="15"/>
      <c r="J52" s="16"/>
      <c r="K52" s="38">
        <f>SUM(K$16:K$16)</f>
        <v>0</v>
      </c>
      <c r="L52" s="94">
        <f>SUM(L$16:L$16)</f>
        <v>0</v>
      </c>
    </row>
    <row r="53" spans="2:19" ht="13.95" customHeight="1" x14ac:dyDescent="0.2">
      <c r="B53" s="17"/>
      <c r="C53" s="18"/>
      <c r="D53" s="19"/>
      <c r="E53" s="20"/>
      <c r="F53" s="37"/>
      <c r="G53" s="127" t="s">
        <v>16</v>
      </c>
      <c r="H53" s="127"/>
      <c r="I53" s="15"/>
      <c r="J53" s="16"/>
      <c r="K53" s="38">
        <f>SUM(K$17:K$19)</f>
        <v>12</v>
      </c>
      <c r="L53" s="94">
        <f>SUM(L$17:L$19)</f>
        <v>10</v>
      </c>
    </row>
    <row r="54" spans="2:19" ht="13.95" customHeight="1" x14ac:dyDescent="0.2">
      <c r="B54" s="17"/>
      <c r="C54" s="18"/>
      <c r="D54" s="19"/>
      <c r="E54" s="20"/>
      <c r="F54" s="37"/>
      <c r="G54" s="127" t="s">
        <v>17</v>
      </c>
      <c r="H54" s="127"/>
      <c r="I54" s="15"/>
      <c r="J54" s="16"/>
      <c r="K54" s="38">
        <f>SUM(K$20:K$31)</f>
        <v>4990</v>
      </c>
      <c r="L54" s="94">
        <f>SUM(L$20:L$31)</f>
        <v>25660</v>
      </c>
    </row>
    <row r="55" spans="2:19" ht="13.95" customHeight="1" x14ac:dyDescent="0.2">
      <c r="B55" s="17"/>
      <c r="C55" s="18"/>
      <c r="D55" s="19"/>
      <c r="E55" s="20"/>
      <c r="F55" s="37"/>
      <c r="G55" s="127" t="s">
        <v>70</v>
      </c>
      <c r="H55" s="127"/>
      <c r="I55" s="15"/>
      <c r="J55" s="16"/>
      <c r="K55" s="38">
        <f>SUM(K$32:K$32)</f>
        <v>0</v>
      </c>
      <c r="L55" s="94">
        <f>SUM(L$32:L$32)</f>
        <v>0</v>
      </c>
    </row>
    <row r="56" spans="2:19" ht="13.95" customHeight="1" x14ac:dyDescent="0.2">
      <c r="B56" s="17"/>
      <c r="C56" s="18"/>
      <c r="D56" s="19"/>
      <c r="E56" s="20"/>
      <c r="F56" s="37"/>
      <c r="G56" s="127" t="s">
        <v>27</v>
      </c>
      <c r="H56" s="127"/>
      <c r="I56" s="15"/>
      <c r="J56" s="16"/>
      <c r="K56" s="38">
        <f>SUM(K$33:K$42)</f>
        <v>505</v>
      </c>
      <c r="L56" s="94">
        <f>SUM(L$33:L$42)</f>
        <v>595</v>
      </c>
    </row>
    <row r="57" spans="2:19" ht="13.95" customHeight="1" x14ac:dyDescent="0.2">
      <c r="B57" s="17"/>
      <c r="C57" s="18"/>
      <c r="D57" s="19"/>
      <c r="E57" s="20"/>
      <c r="F57" s="37"/>
      <c r="G57" s="127" t="s">
        <v>80</v>
      </c>
      <c r="H57" s="127"/>
      <c r="I57" s="15"/>
      <c r="J57" s="16"/>
      <c r="K57" s="38">
        <f>SUM(K$46:K$47)</f>
        <v>550</v>
      </c>
      <c r="L57" s="94">
        <f>SUM(L$46:L$47)</f>
        <v>700</v>
      </c>
      <c r="R57">
        <f>COUNTA(K$11:K$48)</f>
        <v>30</v>
      </c>
      <c r="S57">
        <f>COUNTA(L$11:L$48)</f>
        <v>31</v>
      </c>
    </row>
    <row r="58" spans="2:19" ht="13.95" customHeight="1" thickBot="1" x14ac:dyDescent="0.25">
      <c r="B58" s="21"/>
      <c r="C58" s="22"/>
      <c r="D58" s="23"/>
      <c r="E58" s="43"/>
      <c r="F58" s="10"/>
      <c r="G58" s="125" t="s">
        <v>46</v>
      </c>
      <c r="H58" s="125"/>
      <c r="I58" s="44"/>
      <c r="J58" s="45"/>
      <c r="K58" s="40">
        <f>SUM(K$43:K$45,K$48)</f>
        <v>110</v>
      </c>
      <c r="L58" s="95">
        <f>SUM(L$43:L$45,L$48)</f>
        <v>266</v>
      </c>
      <c r="R58">
        <f>SUM(R$11:R$14,K$15:K$48)</f>
        <v>6237</v>
      </c>
      <c r="S58">
        <f>SUM(S$11:S$14,L$15:L$48)</f>
        <v>27301</v>
      </c>
    </row>
    <row r="59" spans="2:19" ht="18" customHeight="1" thickTop="1" x14ac:dyDescent="0.2">
      <c r="B59" s="137" t="s">
        <v>48</v>
      </c>
      <c r="C59" s="138"/>
      <c r="D59" s="139"/>
      <c r="E59" s="51"/>
      <c r="F59" s="111"/>
      <c r="G59" s="140" t="s">
        <v>49</v>
      </c>
      <c r="H59" s="140"/>
      <c r="I59" s="111"/>
      <c r="J59" s="112"/>
      <c r="K59" s="77" t="s">
        <v>50</v>
      </c>
      <c r="L59" s="82"/>
    </row>
    <row r="60" spans="2:19" ht="18" customHeight="1" x14ac:dyDescent="0.2">
      <c r="B60" s="48"/>
      <c r="C60" s="49"/>
      <c r="D60" s="49"/>
      <c r="E60" s="46"/>
      <c r="F60" s="47"/>
      <c r="G60" s="31"/>
      <c r="H60" s="31"/>
      <c r="I60" s="47"/>
      <c r="J60" s="50"/>
      <c r="K60" s="78" t="s">
        <v>51</v>
      </c>
      <c r="L60" s="83"/>
    </row>
    <row r="61" spans="2:19" ht="18" customHeight="1" x14ac:dyDescent="0.2">
      <c r="B61" s="17"/>
      <c r="C61" s="18"/>
      <c r="D61" s="18"/>
      <c r="E61" s="52"/>
      <c r="F61" s="7"/>
      <c r="G61" s="141" t="s">
        <v>52</v>
      </c>
      <c r="H61" s="141"/>
      <c r="I61" s="108"/>
      <c r="J61" s="109"/>
      <c r="K61" s="79" t="s">
        <v>53</v>
      </c>
      <c r="L61" s="84"/>
    </row>
    <row r="62" spans="2:19" ht="18" customHeight="1" x14ac:dyDescent="0.2">
      <c r="B62" s="17"/>
      <c r="C62" s="18"/>
      <c r="D62" s="18"/>
      <c r="E62" s="53"/>
      <c r="F62" s="18"/>
      <c r="G62" s="54"/>
      <c r="H62" s="54"/>
      <c r="I62" s="49"/>
      <c r="J62" s="55"/>
      <c r="K62" s="80" t="s">
        <v>78</v>
      </c>
      <c r="L62" s="85"/>
    </row>
    <row r="63" spans="2:19" ht="18" customHeight="1" x14ac:dyDescent="0.2">
      <c r="B63" s="17"/>
      <c r="C63" s="18"/>
      <c r="D63" s="18"/>
      <c r="E63" s="53"/>
      <c r="F63" s="18"/>
      <c r="G63" s="54"/>
      <c r="H63" s="54"/>
      <c r="I63" s="49"/>
      <c r="J63" s="55"/>
      <c r="K63" s="80" t="s">
        <v>79</v>
      </c>
      <c r="L63" s="85"/>
    </row>
    <row r="64" spans="2:19" ht="18" customHeight="1" x14ac:dyDescent="0.2">
      <c r="B64" s="17"/>
      <c r="C64" s="18"/>
      <c r="D64" s="18"/>
      <c r="E64" s="52"/>
      <c r="F64" s="7"/>
      <c r="G64" s="141" t="s">
        <v>54</v>
      </c>
      <c r="H64" s="141"/>
      <c r="I64" s="108"/>
      <c r="J64" s="109"/>
      <c r="K64" s="79" t="s">
        <v>82</v>
      </c>
      <c r="L64" s="84"/>
    </row>
    <row r="65" spans="2:12" ht="18" customHeight="1" x14ac:dyDescent="0.2">
      <c r="B65" s="17"/>
      <c r="C65" s="18"/>
      <c r="D65" s="18"/>
      <c r="E65" s="53"/>
      <c r="F65" s="18"/>
      <c r="G65" s="54"/>
      <c r="H65" s="54"/>
      <c r="I65" s="49"/>
      <c r="J65" s="55"/>
      <c r="K65" s="80" t="s">
        <v>83</v>
      </c>
      <c r="L65" s="85"/>
    </row>
    <row r="66" spans="2:12" ht="18" customHeight="1" x14ac:dyDescent="0.2">
      <c r="B66" s="17"/>
      <c r="C66" s="18"/>
      <c r="D66" s="18"/>
      <c r="E66" s="53"/>
      <c r="F66" s="18"/>
      <c r="G66" s="54"/>
      <c r="H66" s="54"/>
      <c r="I66" s="49"/>
      <c r="J66" s="55"/>
      <c r="K66" s="80" t="s">
        <v>84</v>
      </c>
      <c r="L66" s="85"/>
    </row>
    <row r="67" spans="2:12" ht="18" customHeight="1" x14ac:dyDescent="0.2">
      <c r="B67" s="17"/>
      <c r="C67" s="18"/>
      <c r="D67" s="18"/>
      <c r="E67" s="12"/>
      <c r="F67" s="13"/>
      <c r="G67" s="31"/>
      <c r="H67" s="31"/>
      <c r="I67" s="47"/>
      <c r="J67" s="50"/>
      <c r="K67" s="80" t="s">
        <v>85</v>
      </c>
      <c r="L67" s="83"/>
    </row>
    <row r="68" spans="2:12" ht="18" customHeight="1" x14ac:dyDescent="0.2">
      <c r="B68" s="24"/>
      <c r="C68" s="13"/>
      <c r="D68" s="13"/>
      <c r="E68" s="20"/>
      <c r="F68" s="37"/>
      <c r="G68" s="127" t="s">
        <v>55</v>
      </c>
      <c r="H68" s="127"/>
      <c r="I68" s="15"/>
      <c r="J68" s="16"/>
      <c r="K68" s="70" t="s">
        <v>127</v>
      </c>
      <c r="L68" s="86"/>
    </row>
    <row r="69" spans="2:12" ht="18" customHeight="1" x14ac:dyDescent="0.2">
      <c r="B69" s="134" t="s">
        <v>56</v>
      </c>
      <c r="C69" s="135"/>
      <c r="D69" s="135"/>
      <c r="E69" s="7"/>
      <c r="F69" s="7"/>
      <c r="G69" s="7"/>
      <c r="H69" s="7"/>
      <c r="I69" s="7"/>
      <c r="J69" s="7"/>
      <c r="K69" s="7"/>
      <c r="L69" s="96"/>
    </row>
    <row r="70" spans="2:12" ht="14.1" customHeight="1" x14ac:dyDescent="0.2">
      <c r="B70" s="56"/>
      <c r="C70" s="57" t="s">
        <v>57</v>
      </c>
      <c r="D70" s="58"/>
      <c r="E70" s="57"/>
      <c r="F70" s="57"/>
      <c r="G70" s="57"/>
      <c r="H70" s="57"/>
      <c r="I70" s="57"/>
      <c r="J70" s="57"/>
      <c r="K70" s="57"/>
      <c r="L70" s="87"/>
    </row>
    <row r="71" spans="2:12" ht="14.1" customHeight="1" x14ac:dyDescent="0.2">
      <c r="B71" s="56"/>
      <c r="C71" s="57" t="s">
        <v>58</v>
      </c>
      <c r="D71" s="58"/>
      <c r="E71" s="57"/>
      <c r="F71" s="57"/>
      <c r="G71" s="57"/>
      <c r="H71" s="57"/>
      <c r="I71" s="57"/>
      <c r="J71" s="57"/>
      <c r="K71" s="57"/>
      <c r="L71" s="87"/>
    </row>
    <row r="72" spans="2:12" ht="14.1" customHeight="1" x14ac:dyDescent="0.2">
      <c r="B72" s="56"/>
      <c r="C72" s="57" t="s">
        <v>59</v>
      </c>
      <c r="D72" s="58"/>
      <c r="E72" s="57"/>
      <c r="F72" s="57"/>
      <c r="G72" s="57"/>
      <c r="H72" s="57"/>
      <c r="I72" s="57"/>
      <c r="J72" s="57"/>
      <c r="K72" s="57"/>
      <c r="L72" s="87"/>
    </row>
    <row r="73" spans="2:12" ht="14.1" customHeight="1" x14ac:dyDescent="0.2">
      <c r="B73" s="56"/>
      <c r="C73" s="57" t="s">
        <v>114</v>
      </c>
      <c r="D73" s="58"/>
      <c r="E73" s="57"/>
      <c r="F73" s="57"/>
      <c r="G73" s="57"/>
      <c r="H73" s="57"/>
      <c r="I73" s="57"/>
      <c r="J73" s="57"/>
      <c r="K73" s="57"/>
      <c r="L73" s="87"/>
    </row>
    <row r="74" spans="2:12" ht="14.1" customHeight="1" x14ac:dyDescent="0.2">
      <c r="B74" s="56"/>
      <c r="C74" s="57" t="s">
        <v>112</v>
      </c>
      <c r="D74" s="58"/>
      <c r="E74" s="57"/>
      <c r="F74" s="57"/>
      <c r="G74" s="57"/>
      <c r="H74" s="57"/>
      <c r="I74" s="57"/>
      <c r="J74" s="57"/>
      <c r="K74" s="57"/>
      <c r="L74" s="87"/>
    </row>
    <row r="75" spans="2:12" ht="14.1" customHeight="1" x14ac:dyDescent="0.2">
      <c r="B75" s="59"/>
      <c r="C75" s="57" t="s">
        <v>115</v>
      </c>
      <c r="D75" s="57"/>
      <c r="E75" s="57"/>
      <c r="F75" s="57"/>
      <c r="G75" s="57"/>
      <c r="H75" s="57"/>
      <c r="I75" s="57"/>
      <c r="J75" s="57"/>
      <c r="K75" s="57"/>
      <c r="L75" s="87"/>
    </row>
    <row r="76" spans="2:12" ht="14.1" customHeight="1" x14ac:dyDescent="0.2">
      <c r="B76" s="59"/>
      <c r="C76" s="57" t="s">
        <v>116</v>
      </c>
      <c r="D76" s="57"/>
      <c r="E76" s="57"/>
      <c r="F76" s="57"/>
      <c r="G76" s="57"/>
      <c r="H76" s="57"/>
      <c r="I76" s="57"/>
      <c r="J76" s="57"/>
      <c r="K76" s="57"/>
      <c r="L76" s="87"/>
    </row>
    <row r="77" spans="2:12" ht="14.1" customHeight="1" x14ac:dyDescent="0.2">
      <c r="B77" s="59"/>
      <c r="C77" s="57" t="s">
        <v>96</v>
      </c>
      <c r="D77" s="57"/>
      <c r="E77" s="57"/>
      <c r="F77" s="57"/>
      <c r="G77" s="57"/>
      <c r="H77" s="57"/>
      <c r="I77" s="57"/>
      <c r="J77" s="57"/>
      <c r="K77" s="57"/>
      <c r="L77" s="87"/>
    </row>
    <row r="78" spans="2:12" ht="14.1" customHeight="1" x14ac:dyDescent="0.2">
      <c r="B78" s="59"/>
      <c r="C78" s="57" t="s">
        <v>97</v>
      </c>
      <c r="D78" s="57"/>
      <c r="E78" s="57"/>
      <c r="F78" s="57"/>
      <c r="G78" s="57"/>
      <c r="H78" s="57"/>
      <c r="I78" s="57"/>
      <c r="J78" s="57"/>
      <c r="K78" s="57"/>
      <c r="L78" s="87"/>
    </row>
    <row r="79" spans="2:12" ht="14.1" customHeight="1" x14ac:dyDescent="0.2">
      <c r="B79" s="59"/>
      <c r="C79" s="57" t="s">
        <v>109</v>
      </c>
      <c r="D79" s="57"/>
      <c r="E79" s="57"/>
      <c r="F79" s="57"/>
      <c r="G79" s="57"/>
      <c r="H79" s="57"/>
      <c r="I79" s="57"/>
      <c r="J79" s="57"/>
      <c r="K79" s="57"/>
      <c r="L79" s="87"/>
    </row>
    <row r="80" spans="2:12" ht="14.1" customHeight="1" x14ac:dyDescent="0.2">
      <c r="B80" s="59"/>
      <c r="C80" s="57" t="s">
        <v>117</v>
      </c>
      <c r="D80" s="57"/>
      <c r="E80" s="57"/>
      <c r="F80" s="57"/>
      <c r="G80" s="57"/>
      <c r="H80" s="57"/>
      <c r="I80" s="57"/>
      <c r="J80" s="57"/>
      <c r="K80" s="57"/>
      <c r="L80" s="87"/>
    </row>
    <row r="81" spans="2:14" ht="14.1" customHeight="1" x14ac:dyDescent="0.2">
      <c r="B81" s="59"/>
      <c r="C81" s="57" t="s">
        <v>118</v>
      </c>
      <c r="D81" s="57"/>
      <c r="E81" s="57"/>
      <c r="F81" s="57"/>
      <c r="G81" s="57"/>
      <c r="H81" s="57"/>
      <c r="I81" s="57"/>
      <c r="J81" s="57"/>
      <c r="K81" s="57"/>
      <c r="L81" s="87"/>
    </row>
    <row r="82" spans="2:14" ht="14.1" customHeight="1" x14ac:dyDescent="0.2">
      <c r="B82" s="59"/>
      <c r="C82" s="57" t="s">
        <v>119</v>
      </c>
      <c r="D82" s="57"/>
      <c r="E82" s="57"/>
      <c r="F82" s="57"/>
      <c r="G82" s="57"/>
      <c r="H82" s="57"/>
      <c r="I82" s="57"/>
      <c r="J82" s="57"/>
      <c r="K82" s="57"/>
      <c r="L82" s="87"/>
    </row>
    <row r="83" spans="2:14" ht="18" customHeight="1" x14ac:dyDescent="0.2">
      <c r="B83" s="59"/>
      <c r="C83" s="57" t="s">
        <v>98</v>
      </c>
      <c r="D83" s="57"/>
      <c r="E83" s="57"/>
      <c r="F83" s="57"/>
      <c r="G83" s="57"/>
      <c r="H83" s="57"/>
      <c r="I83" s="57"/>
      <c r="J83" s="57"/>
      <c r="K83" s="57"/>
      <c r="L83" s="57"/>
      <c r="M83" s="97"/>
    </row>
    <row r="84" spans="2:14" x14ac:dyDescent="0.2">
      <c r="B84" s="59"/>
      <c r="C84" s="57" t="s">
        <v>110</v>
      </c>
      <c r="D84" s="57"/>
      <c r="E84" s="57"/>
      <c r="F84" s="57"/>
      <c r="G84" s="57"/>
      <c r="H84" s="57"/>
      <c r="I84" s="57"/>
      <c r="J84" s="57"/>
      <c r="K84" s="57"/>
      <c r="L84" s="57"/>
      <c r="M84" s="97"/>
    </row>
    <row r="85" spans="2:14" x14ac:dyDescent="0.2">
      <c r="B85" s="59"/>
      <c r="C85" s="57" t="s">
        <v>111</v>
      </c>
      <c r="D85" s="57"/>
      <c r="E85" s="57"/>
      <c r="F85" s="57"/>
      <c r="G85" s="57"/>
      <c r="H85" s="57"/>
      <c r="I85" s="57"/>
      <c r="J85" s="57"/>
      <c r="K85" s="57"/>
      <c r="L85" s="57"/>
      <c r="M85" s="97"/>
    </row>
    <row r="86" spans="2:14" x14ac:dyDescent="0.2">
      <c r="B86" s="59"/>
      <c r="C86" s="57" t="s">
        <v>120</v>
      </c>
      <c r="D86" s="57"/>
      <c r="E86" s="57"/>
      <c r="F86" s="57"/>
      <c r="G86" s="57"/>
      <c r="H86" s="57"/>
      <c r="I86" s="57"/>
      <c r="J86" s="57"/>
      <c r="K86" s="57"/>
      <c r="L86" s="57"/>
      <c r="M86" s="97"/>
    </row>
    <row r="87" spans="2:14" ht="14.1" customHeight="1" x14ac:dyDescent="0.2">
      <c r="B87" s="59"/>
      <c r="C87" s="57" t="s">
        <v>113</v>
      </c>
      <c r="D87" s="57"/>
      <c r="E87" s="57"/>
      <c r="F87" s="57"/>
      <c r="G87" s="57"/>
      <c r="H87" s="57"/>
      <c r="I87" s="57"/>
      <c r="J87" s="57"/>
      <c r="K87" s="57"/>
      <c r="L87" s="57"/>
      <c r="M87" s="59"/>
      <c r="N87" s="102"/>
    </row>
    <row r="88" spans="2:14" ht="14.1" customHeight="1" x14ac:dyDescent="0.2">
      <c r="B88" s="59"/>
      <c r="C88" s="57" t="s">
        <v>261</v>
      </c>
      <c r="D88" s="57"/>
      <c r="E88" s="57"/>
      <c r="F88" s="57"/>
      <c r="G88" s="57"/>
      <c r="H88" s="57"/>
      <c r="I88" s="57"/>
      <c r="J88" s="57"/>
      <c r="K88" s="57"/>
      <c r="L88" s="57"/>
      <c r="M88" s="59"/>
      <c r="N88" s="57"/>
    </row>
    <row r="89" spans="2:14" x14ac:dyDescent="0.2">
      <c r="B89" s="59"/>
      <c r="C89" s="57" t="s">
        <v>121</v>
      </c>
      <c r="D89" s="57"/>
      <c r="E89" s="57"/>
      <c r="F89" s="57"/>
      <c r="G89" s="57"/>
      <c r="H89" s="57"/>
      <c r="I89" s="57"/>
      <c r="J89" s="57"/>
      <c r="K89" s="57"/>
      <c r="L89" s="57"/>
      <c r="M89" s="97"/>
    </row>
    <row r="90" spans="2:14" x14ac:dyDescent="0.2">
      <c r="B90" s="59"/>
      <c r="C90" s="57" t="s">
        <v>74</v>
      </c>
      <c r="D90" s="57"/>
      <c r="E90" s="57"/>
      <c r="F90" s="57"/>
      <c r="G90" s="57"/>
      <c r="H90" s="57"/>
      <c r="I90" s="57"/>
      <c r="J90" s="57"/>
      <c r="K90" s="57"/>
      <c r="L90" s="57"/>
      <c r="M90" s="97"/>
    </row>
    <row r="91" spans="2:14" x14ac:dyDescent="0.2">
      <c r="B91" s="97"/>
      <c r="C91" s="57" t="s">
        <v>60</v>
      </c>
      <c r="M91" s="97"/>
    </row>
    <row r="92" spans="2:14" x14ac:dyDescent="0.2">
      <c r="B92" s="97"/>
      <c r="C92" s="57" t="s">
        <v>122</v>
      </c>
      <c r="M92" s="97"/>
      <c r="N92" s="98"/>
    </row>
    <row r="93" spans="2:14" x14ac:dyDescent="0.2">
      <c r="B93" s="97"/>
      <c r="C93" s="57" t="s">
        <v>133</v>
      </c>
      <c r="M93" s="97"/>
    </row>
    <row r="94" spans="2:14" ht="13.8" thickBot="1" x14ac:dyDescent="0.25">
      <c r="B94" s="99"/>
      <c r="C94" s="81" t="s">
        <v>123</v>
      </c>
      <c r="D94" s="100"/>
      <c r="E94" s="100"/>
      <c r="F94" s="100"/>
      <c r="G94" s="100"/>
      <c r="H94" s="100"/>
      <c r="I94" s="100"/>
      <c r="J94" s="100"/>
      <c r="K94" s="100"/>
      <c r="L94" s="101"/>
    </row>
  </sheetData>
  <mergeCells count="25">
    <mergeCell ref="D9:F9"/>
    <mergeCell ref="D4:G4"/>
    <mergeCell ref="D5:G5"/>
    <mergeCell ref="D6:G6"/>
    <mergeCell ref="D7:F7"/>
    <mergeCell ref="D8:F8"/>
    <mergeCell ref="G57:H57"/>
    <mergeCell ref="G10:H10"/>
    <mergeCell ref="C46:D46"/>
    <mergeCell ref="B49:I49"/>
    <mergeCell ref="B50:D50"/>
    <mergeCell ref="G50:H50"/>
    <mergeCell ref="G51:H51"/>
    <mergeCell ref="G52:H52"/>
    <mergeCell ref="G53:H53"/>
    <mergeCell ref="G54:H54"/>
    <mergeCell ref="G55:H55"/>
    <mergeCell ref="G56:H56"/>
    <mergeCell ref="B69:D69"/>
    <mergeCell ref="G58:H58"/>
    <mergeCell ref="B59:D59"/>
    <mergeCell ref="G59:H59"/>
    <mergeCell ref="G61:H61"/>
    <mergeCell ref="G64:H64"/>
    <mergeCell ref="G68:H68"/>
  </mergeCells>
  <phoneticPr fontId="23"/>
  <conditionalFormatting sqref="M11:M48">
    <cfRule type="expression" dxfId="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S109"/>
  <sheetViews>
    <sheetView view="pageBreakPreview" zoomScale="75" zoomScaleNormal="75" zoomScaleSheetLayoutView="75" workbookViewId="0">
      <selection activeCell="I20" sqref="I20"/>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146</v>
      </c>
      <c r="L5" s="89" t="str">
        <f>K5</f>
        <v>2021.4.21</v>
      </c>
    </row>
    <row r="6" spans="2:19" ht="18" customHeight="1" x14ac:dyDescent="0.2">
      <c r="B6" s="4"/>
      <c r="C6" s="37"/>
      <c r="D6" s="127" t="s">
        <v>3</v>
      </c>
      <c r="E6" s="127"/>
      <c r="F6" s="127"/>
      <c r="G6" s="127"/>
      <c r="H6" s="37"/>
      <c r="I6" s="37"/>
      <c r="J6" s="5"/>
      <c r="K6" s="103">
        <v>0.43611111111111112</v>
      </c>
      <c r="L6" s="104">
        <v>0.41875000000000001</v>
      </c>
    </row>
    <row r="7" spans="2:19" ht="18" customHeight="1" x14ac:dyDescent="0.2">
      <c r="B7" s="4"/>
      <c r="C7" s="37"/>
      <c r="D7" s="127" t="s">
        <v>4</v>
      </c>
      <c r="E7" s="128"/>
      <c r="F7" s="128"/>
      <c r="G7" s="25" t="s">
        <v>5</v>
      </c>
      <c r="H7" s="37"/>
      <c r="I7" s="37"/>
      <c r="J7" s="5"/>
      <c r="K7" s="105">
        <v>2.2000000000000002</v>
      </c>
      <c r="L7" s="106">
        <v>1.7</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151</v>
      </c>
      <c r="G11" s="37"/>
      <c r="H11" s="37"/>
      <c r="I11" s="37"/>
      <c r="J11" s="37"/>
      <c r="K11" s="62" t="s">
        <v>147</v>
      </c>
      <c r="L11" s="63"/>
      <c r="N11" t="s">
        <v>14</v>
      </c>
      <c r="O11">
        <f>IF(K14="",0,VALUE(MID(K14,2,LEN(K14)-2)))</f>
        <v>110</v>
      </c>
      <c r="P11">
        <f t="shared" ref="P11" si="0">IF(L11="",0,VALUE(MID(L11,2,LEN(L11)-2)))</f>
        <v>0</v>
      </c>
      <c r="Q11" t="e">
        <f>IF(#REF!="",0,VALUE(MID(#REF!,2,LEN(#REF!)-2)))</f>
        <v>#REF!</v>
      </c>
      <c r="R11">
        <f>IF(K11="＋",0,IF(K11="(＋)",0,ABS(K11)))</f>
        <v>5</v>
      </c>
      <c r="S11">
        <f t="shared" ref="S11" si="1">IF(L11="＋",0,IF(L11="(＋)",0,ABS(L11)))</f>
        <v>0</v>
      </c>
    </row>
    <row r="12" spans="2:19" ht="14.25" customHeight="1" x14ac:dyDescent="0.2">
      <c r="B12" s="30">
        <f>B11+1</f>
        <v>2</v>
      </c>
      <c r="C12" s="33"/>
      <c r="D12" s="34"/>
      <c r="E12" s="37"/>
      <c r="F12" s="37" t="s">
        <v>139</v>
      </c>
      <c r="G12" s="37"/>
      <c r="H12" s="37"/>
      <c r="I12" s="37"/>
      <c r="J12" s="37"/>
      <c r="K12" s="62" t="s">
        <v>147</v>
      </c>
      <c r="L12" s="63"/>
      <c r="N12" s="60" t="s">
        <v>15</v>
      </c>
      <c r="O12" t="str">
        <f t="shared" ref="O12:P12" si="2">K12</f>
        <v>(5)</v>
      </c>
      <c r="P12">
        <f t="shared" si="2"/>
        <v>0</v>
      </c>
      <c r="Q12" t="e">
        <f>#REF!</f>
        <v>#REF!</v>
      </c>
      <c r="R12">
        <f t="shared" ref="R12:S14" si="3">IF(K12="＋",0,IF(K12="(＋)",0,ABS(K12)))</f>
        <v>5</v>
      </c>
      <c r="S12">
        <f t="shared" si="3"/>
        <v>0</v>
      </c>
    </row>
    <row r="13" spans="2:19" ht="14.25" customHeight="1" x14ac:dyDescent="0.2">
      <c r="B13" s="30">
        <f t="shared" ref="B13:B58" si="4">B12+1</f>
        <v>3</v>
      </c>
      <c r="C13" s="33"/>
      <c r="D13" s="34"/>
      <c r="E13" s="37"/>
      <c r="F13" s="37" t="s">
        <v>103</v>
      </c>
      <c r="G13" s="37"/>
      <c r="H13" s="37"/>
      <c r="I13" s="37"/>
      <c r="J13" s="37"/>
      <c r="K13" s="62" t="s">
        <v>147</v>
      </c>
      <c r="L13" s="63"/>
      <c r="N13" t="s">
        <v>14</v>
      </c>
      <c r="O13">
        <f t="shared" ref="O13:P13" si="5">IF(K13="",0,VALUE(MID(K13,2,LEN(K13)-2)))</f>
        <v>5</v>
      </c>
      <c r="P13">
        <f t="shared" si="5"/>
        <v>0</v>
      </c>
      <c r="Q13" t="e">
        <f>IF(#REF!="",0,VALUE(MID(#REF!,2,LEN(#REF!)-2)))</f>
        <v>#REF!</v>
      </c>
      <c r="R13">
        <f>IF(K13="＋",0,IF(K13="(＋)",0,ABS(K13)))</f>
        <v>5</v>
      </c>
      <c r="S13">
        <f>IF(L13="＋",0,IF(L13="(＋)",0,ABS(L13)))</f>
        <v>0</v>
      </c>
    </row>
    <row r="14" spans="2:19" ht="14.25" customHeight="1" x14ac:dyDescent="0.2">
      <c r="B14" s="30">
        <f t="shared" si="4"/>
        <v>4</v>
      </c>
      <c r="C14" s="33"/>
      <c r="D14" s="34"/>
      <c r="E14" s="37"/>
      <c r="F14" s="37" t="s">
        <v>102</v>
      </c>
      <c r="G14" s="37"/>
      <c r="H14" s="37"/>
      <c r="I14" s="37"/>
      <c r="J14" s="37"/>
      <c r="K14" s="62" t="s">
        <v>148</v>
      </c>
      <c r="L14" s="63" t="s">
        <v>150</v>
      </c>
      <c r="N14" t="s">
        <v>14</v>
      </c>
      <c r="O14" t="e">
        <f>IF(#REF!="",0,VALUE(MID(#REF!,2,LEN(#REF!)-2)))</f>
        <v>#REF!</v>
      </c>
      <c r="P14">
        <f>IF(L14="",0,VALUE(MID(L14,2,LEN(L14)-2)))</f>
        <v>425</v>
      </c>
      <c r="Q14" t="e">
        <f>IF(#REF!="",0,VALUE(MID(#REF!,2,LEN(#REF!)-2)))</f>
        <v>#REF!</v>
      </c>
      <c r="R14">
        <f t="shared" si="3"/>
        <v>110</v>
      </c>
      <c r="S14">
        <f t="shared" si="3"/>
        <v>425</v>
      </c>
    </row>
    <row r="15" spans="2:19" ht="14.25" customHeight="1" x14ac:dyDescent="0.2">
      <c r="B15" s="30">
        <f t="shared" si="4"/>
        <v>5</v>
      </c>
      <c r="C15" s="32" t="s">
        <v>23</v>
      </c>
      <c r="D15" s="32" t="s">
        <v>24</v>
      </c>
      <c r="E15" s="37"/>
      <c r="F15" s="37" t="s">
        <v>101</v>
      </c>
      <c r="G15" s="37"/>
      <c r="H15" s="37"/>
      <c r="I15" s="37"/>
      <c r="J15" s="37"/>
      <c r="K15" s="64">
        <v>240</v>
      </c>
      <c r="L15" s="65">
        <v>375</v>
      </c>
      <c r="S15">
        <f>COUNTA(L11:L14)</f>
        <v>1</v>
      </c>
    </row>
    <row r="16" spans="2:19" ht="14.25" customHeight="1" x14ac:dyDescent="0.2">
      <c r="B16" s="30">
        <f t="shared" si="4"/>
        <v>6</v>
      </c>
      <c r="C16" s="32" t="s">
        <v>25</v>
      </c>
      <c r="D16" s="32" t="s">
        <v>26</v>
      </c>
      <c r="E16" s="37"/>
      <c r="F16" s="37" t="s">
        <v>152</v>
      </c>
      <c r="G16" s="37"/>
      <c r="H16" s="37"/>
      <c r="I16" s="37"/>
      <c r="J16" s="37"/>
      <c r="K16" s="64" t="s">
        <v>149</v>
      </c>
      <c r="L16" s="65"/>
    </row>
    <row r="17" spans="2:12" ht="14.25" customHeight="1" x14ac:dyDescent="0.2">
      <c r="B17" s="30">
        <f t="shared" si="4"/>
        <v>7</v>
      </c>
      <c r="C17" s="34"/>
      <c r="D17" s="34"/>
      <c r="E17" s="37"/>
      <c r="F17" s="37" t="s">
        <v>128</v>
      </c>
      <c r="G17" s="37"/>
      <c r="H17" s="37"/>
      <c r="I17" s="37"/>
      <c r="J17" s="37"/>
      <c r="K17" s="64">
        <v>10</v>
      </c>
      <c r="L17" s="65"/>
    </row>
    <row r="18" spans="2:12" ht="14.25" customHeight="1" x14ac:dyDescent="0.2">
      <c r="B18" s="30">
        <f t="shared" si="4"/>
        <v>8</v>
      </c>
      <c r="C18" s="32" t="s">
        <v>68</v>
      </c>
      <c r="D18" s="32" t="s">
        <v>17</v>
      </c>
      <c r="E18" s="37"/>
      <c r="F18" s="37" t="s">
        <v>130</v>
      </c>
      <c r="G18" s="37"/>
      <c r="H18" s="37"/>
      <c r="I18" s="37"/>
      <c r="J18" s="37"/>
      <c r="K18" s="64"/>
      <c r="L18" s="65" t="s">
        <v>149</v>
      </c>
    </row>
    <row r="19" spans="2:12" ht="14.25" customHeight="1" x14ac:dyDescent="0.2">
      <c r="B19" s="30">
        <f t="shared" si="4"/>
        <v>9</v>
      </c>
      <c r="C19" s="34"/>
      <c r="D19" s="34"/>
      <c r="E19" s="37"/>
      <c r="F19" s="37" t="s">
        <v>87</v>
      </c>
      <c r="G19" s="37"/>
      <c r="H19" s="37"/>
      <c r="I19" s="37"/>
      <c r="J19" s="37"/>
      <c r="K19" s="64" t="s">
        <v>149</v>
      </c>
      <c r="L19" s="65" t="s">
        <v>149</v>
      </c>
    </row>
    <row r="20" spans="2:12" ht="14.25" customHeight="1" x14ac:dyDescent="0.2">
      <c r="B20" s="30">
        <f t="shared" si="4"/>
        <v>10</v>
      </c>
      <c r="C20" s="34"/>
      <c r="D20" s="34"/>
      <c r="E20" s="37"/>
      <c r="F20" s="37" t="s">
        <v>88</v>
      </c>
      <c r="G20" s="37"/>
      <c r="H20" s="37"/>
      <c r="I20" s="37"/>
      <c r="J20" s="37"/>
      <c r="K20" s="64">
        <v>20</v>
      </c>
      <c r="L20" s="65" t="s">
        <v>149</v>
      </c>
    </row>
    <row r="21" spans="2:12" ht="14.25" customHeight="1" x14ac:dyDescent="0.2">
      <c r="B21" s="30">
        <f t="shared" si="4"/>
        <v>11</v>
      </c>
      <c r="C21" s="34"/>
      <c r="D21" s="34"/>
      <c r="E21" s="37"/>
      <c r="F21" s="37" t="s">
        <v>89</v>
      </c>
      <c r="G21" s="37"/>
      <c r="H21" s="37"/>
      <c r="I21" s="37"/>
      <c r="J21" s="37"/>
      <c r="K21" s="64"/>
      <c r="L21" s="65" t="s">
        <v>149</v>
      </c>
    </row>
    <row r="22" spans="2:12" ht="14.25" customHeight="1" x14ac:dyDescent="0.2">
      <c r="B22" s="30">
        <f t="shared" si="4"/>
        <v>12</v>
      </c>
      <c r="C22" s="34"/>
      <c r="D22" s="34"/>
      <c r="E22" s="37"/>
      <c r="F22" s="37" t="s">
        <v>90</v>
      </c>
      <c r="G22" s="37"/>
      <c r="H22" s="37"/>
      <c r="I22" s="37"/>
      <c r="J22" s="37"/>
      <c r="K22" s="64" t="s">
        <v>149</v>
      </c>
      <c r="L22" s="65" t="s">
        <v>149</v>
      </c>
    </row>
    <row r="23" spans="2:12" ht="14.25" customHeight="1" x14ac:dyDescent="0.2">
      <c r="B23" s="30">
        <f t="shared" si="4"/>
        <v>13</v>
      </c>
      <c r="C23" s="34"/>
      <c r="D23" s="34"/>
      <c r="E23" s="37"/>
      <c r="F23" s="37" t="s">
        <v>75</v>
      </c>
      <c r="G23" s="37"/>
      <c r="H23" s="37"/>
      <c r="I23" s="37"/>
      <c r="J23" s="37"/>
      <c r="K23" s="64"/>
      <c r="L23" s="65" t="s">
        <v>149</v>
      </c>
    </row>
    <row r="24" spans="2:12" ht="14.25" customHeight="1" x14ac:dyDescent="0.2">
      <c r="B24" s="30">
        <f t="shared" si="4"/>
        <v>14</v>
      </c>
      <c r="C24" s="34"/>
      <c r="D24" s="34"/>
      <c r="E24" s="37"/>
      <c r="F24" s="37" t="s">
        <v>18</v>
      </c>
      <c r="G24" s="37"/>
      <c r="H24" s="37"/>
      <c r="I24" s="37"/>
      <c r="J24" s="37"/>
      <c r="K24" s="64" t="s">
        <v>149</v>
      </c>
      <c r="L24" s="65"/>
    </row>
    <row r="25" spans="2:12" ht="14.25" customHeight="1" x14ac:dyDescent="0.2">
      <c r="B25" s="30">
        <f t="shared" si="4"/>
        <v>15</v>
      </c>
      <c r="C25" s="34"/>
      <c r="D25" s="34"/>
      <c r="E25" s="37"/>
      <c r="F25" s="37" t="s">
        <v>19</v>
      </c>
      <c r="G25" s="37"/>
      <c r="H25" s="37"/>
      <c r="I25" s="37"/>
      <c r="J25" s="37"/>
      <c r="K25" s="64">
        <v>35</v>
      </c>
      <c r="L25" s="65">
        <v>200</v>
      </c>
    </row>
    <row r="26" spans="2:12" ht="14.25" customHeight="1" x14ac:dyDescent="0.2">
      <c r="B26" s="30">
        <f t="shared" si="4"/>
        <v>16</v>
      </c>
      <c r="C26" s="34"/>
      <c r="D26" s="34"/>
      <c r="E26" s="37"/>
      <c r="F26" s="37" t="s">
        <v>92</v>
      </c>
      <c r="G26" s="37"/>
      <c r="H26" s="37"/>
      <c r="I26" s="37"/>
      <c r="J26" s="37"/>
      <c r="K26" s="64">
        <v>160</v>
      </c>
      <c r="L26" s="65">
        <v>300</v>
      </c>
    </row>
    <row r="27" spans="2:12" ht="14.25" customHeight="1" x14ac:dyDescent="0.2">
      <c r="B27" s="30">
        <f t="shared" si="4"/>
        <v>17</v>
      </c>
      <c r="C27" s="34"/>
      <c r="D27" s="34"/>
      <c r="E27" s="37"/>
      <c r="F27" s="37" t="s">
        <v>99</v>
      </c>
      <c r="G27" s="37"/>
      <c r="H27" s="37"/>
      <c r="I27" s="37"/>
      <c r="J27" s="37"/>
      <c r="K27" s="64">
        <v>60</v>
      </c>
      <c r="L27" s="65">
        <v>50</v>
      </c>
    </row>
    <row r="28" spans="2:12" ht="14.25" customHeight="1" x14ac:dyDescent="0.2">
      <c r="B28" s="30">
        <f t="shared" si="4"/>
        <v>18</v>
      </c>
      <c r="C28" s="34"/>
      <c r="D28" s="34"/>
      <c r="E28" s="37"/>
      <c r="F28" s="37" t="s">
        <v>69</v>
      </c>
      <c r="G28" s="37"/>
      <c r="H28" s="37"/>
      <c r="I28" s="37"/>
      <c r="J28" s="37"/>
      <c r="K28" s="64">
        <v>25800</v>
      </c>
      <c r="L28" s="65">
        <v>63500</v>
      </c>
    </row>
    <row r="29" spans="2:12" ht="14.25" customHeight="1" x14ac:dyDescent="0.2">
      <c r="B29" s="30">
        <f t="shared" si="4"/>
        <v>19</v>
      </c>
      <c r="C29" s="34"/>
      <c r="D29" s="34"/>
      <c r="E29" s="37"/>
      <c r="F29" s="37" t="s">
        <v>93</v>
      </c>
      <c r="G29" s="37"/>
      <c r="H29" s="37"/>
      <c r="I29" s="37"/>
      <c r="J29" s="37"/>
      <c r="K29" s="64"/>
      <c r="L29" s="65" t="s">
        <v>149</v>
      </c>
    </row>
    <row r="30" spans="2:12" ht="14.25" customHeight="1" x14ac:dyDescent="0.2">
      <c r="B30" s="30">
        <f t="shared" si="4"/>
        <v>20</v>
      </c>
      <c r="C30" s="34"/>
      <c r="D30" s="34"/>
      <c r="E30" s="37"/>
      <c r="F30" s="37" t="s">
        <v>253</v>
      </c>
      <c r="G30" s="37"/>
      <c r="H30" s="37"/>
      <c r="I30" s="37"/>
      <c r="J30" s="37"/>
      <c r="K30" s="64" t="s">
        <v>149</v>
      </c>
      <c r="L30" s="65"/>
    </row>
    <row r="31" spans="2:12" ht="14.25" customHeight="1" x14ac:dyDescent="0.2">
      <c r="B31" s="30">
        <f t="shared" si="4"/>
        <v>21</v>
      </c>
      <c r="C31" s="34"/>
      <c r="D31" s="34"/>
      <c r="E31" s="37"/>
      <c r="F31" s="37" t="s">
        <v>104</v>
      </c>
      <c r="G31" s="37"/>
      <c r="H31" s="37"/>
      <c r="I31" s="37"/>
      <c r="J31" s="37"/>
      <c r="K31" s="64">
        <v>105</v>
      </c>
      <c r="L31" s="65">
        <v>325</v>
      </c>
    </row>
    <row r="32" spans="2:12" ht="14.25" customHeight="1" x14ac:dyDescent="0.2">
      <c r="B32" s="30">
        <f t="shared" si="4"/>
        <v>22</v>
      </c>
      <c r="C32" s="34"/>
      <c r="D32" s="34"/>
      <c r="E32" s="37"/>
      <c r="F32" s="37" t="s">
        <v>129</v>
      </c>
      <c r="G32" s="37"/>
      <c r="H32" s="37"/>
      <c r="I32" s="37"/>
      <c r="J32" s="37"/>
      <c r="K32" s="64"/>
      <c r="L32" s="65" t="s">
        <v>149</v>
      </c>
    </row>
    <row r="33" spans="2:12" ht="14.25" customHeight="1" x14ac:dyDescent="0.2">
      <c r="B33" s="30">
        <f t="shared" si="4"/>
        <v>23</v>
      </c>
      <c r="C33" s="34"/>
      <c r="D33" s="34"/>
      <c r="E33" s="37"/>
      <c r="F33" s="37" t="s">
        <v>20</v>
      </c>
      <c r="G33" s="37"/>
      <c r="H33" s="37"/>
      <c r="I33" s="37"/>
      <c r="J33" s="37"/>
      <c r="K33" s="64">
        <v>1000</v>
      </c>
      <c r="L33" s="65">
        <v>1250</v>
      </c>
    </row>
    <row r="34" spans="2:12" ht="14.25" customHeight="1" x14ac:dyDescent="0.2">
      <c r="B34" s="30">
        <f t="shared" si="4"/>
        <v>24</v>
      </c>
      <c r="C34" s="34"/>
      <c r="D34" s="34"/>
      <c r="E34" s="37"/>
      <c r="F34" s="37" t="s">
        <v>21</v>
      </c>
      <c r="G34" s="37"/>
      <c r="H34" s="37"/>
      <c r="I34" s="37"/>
      <c r="J34" s="37"/>
      <c r="K34" s="64">
        <v>3750</v>
      </c>
      <c r="L34" s="65">
        <v>8500</v>
      </c>
    </row>
    <row r="35" spans="2:12" ht="14.25" customHeight="1" x14ac:dyDescent="0.2">
      <c r="B35" s="30">
        <f t="shared" si="4"/>
        <v>25</v>
      </c>
      <c r="C35" s="34"/>
      <c r="D35" s="34"/>
      <c r="E35" s="37"/>
      <c r="F35" s="37" t="s">
        <v>22</v>
      </c>
      <c r="G35" s="37"/>
      <c r="H35" s="37"/>
      <c r="I35" s="37"/>
      <c r="J35" s="37"/>
      <c r="K35" s="64" t="s">
        <v>149</v>
      </c>
      <c r="L35" s="65" t="s">
        <v>149</v>
      </c>
    </row>
    <row r="36" spans="2:12" ht="14.25" customHeight="1" x14ac:dyDescent="0.2">
      <c r="B36" s="30">
        <f t="shared" si="4"/>
        <v>26</v>
      </c>
      <c r="C36" s="32" t="s">
        <v>73</v>
      </c>
      <c r="D36" s="32" t="s">
        <v>70</v>
      </c>
      <c r="E36" s="37"/>
      <c r="F36" s="37" t="s">
        <v>153</v>
      </c>
      <c r="G36" s="37"/>
      <c r="H36" s="37"/>
      <c r="I36" s="37"/>
      <c r="J36" s="37"/>
      <c r="K36" s="64" t="s">
        <v>149</v>
      </c>
      <c r="L36" s="65"/>
    </row>
    <row r="37" spans="2:12" ht="14.25" customHeight="1" x14ac:dyDescent="0.2">
      <c r="B37" s="30">
        <f t="shared" si="4"/>
        <v>27</v>
      </c>
      <c r="C37" s="32" t="s">
        <v>71</v>
      </c>
      <c r="D37" s="32" t="s">
        <v>27</v>
      </c>
      <c r="E37" s="37"/>
      <c r="F37" s="37" t="s">
        <v>107</v>
      </c>
      <c r="G37" s="37"/>
      <c r="H37" s="37"/>
      <c r="I37" s="37"/>
      <c r="J37" s="37"/>
      <c r="K37" s="64">
        <v>40</v>
      </c>
      <c r="L37" s="65">
        <v>100</v>
      </c>
    </row>
    <row r="38" spans="2:12" ht="14.25" customHeight="1" x14ac:dyDescent="0.2">
      <c r="B38" s="30">
        <f t="shared" si="4"/>
        <v>28</v>
      </c>
      <c r="C38" s="34"/>
      <c r="D38" s="34"/>
      <c r="E38" s="37"/>
      <c r="F38" s="37" t="s">
        <v>100</v>
      </c>
      <c r="G38" s="37"/>
      <c r="H38" s="37"/>
      <c r="I38" s="37"/>
      <c r="J38" s="37"/>
      <c r="K38" s="64">
        <v>20</v>
      </c>
      <c r="L38" s="65"/>
    </row>
    <row r="39" spans="2:12" ht="14.25" customHeight="1" x14ac:dyDescent="0.2">
      <c r="B39" s="30">
        <f t="shared" si="4"/>
        <v>29</v>
      </c>
      <c r="C39" s="34"/>
      <c r="D39" s="34"/>
      <c r="E39" s="37"/>
      <c r="F39" s="37" t="s">
        <v>124</v>
      </c>
      <c r="G39" s="37"/>
      <c r="H39" s="37"/>
      <c r="I39" s="37"/>
      <c r="J39" s="37"/>
      <c r="K39" s="64">
        <v>100</v>
      </c>
      <c r="L39" s="65">
        <v>100</v>
      </c>
    </row>
    <row r="40" spans="2:12" ht="14.25" customHeight="1" x14ac:dyDescent="0.2">
      <c r="B40" s="30">
        <f t="shared" si="4"/>
        <v>30</v>
      </c>
      <c r="C40" s="34"/>
      <c r="D40" s="34"/>
      <c r="E40" s="37"/>
      <c r="F40" s="37" t="s">
        <v>108</v>
      </c>
      <c r="G40" s="37"/>
      <c r="H40" s="37"/>
      <c r="I40" s="37"/>
      <c r="J40" s="37"/>
      <c r="K40" s="64"/>
      <c r="L40" s="65">
        <v>16</v>
      </c>
    </row>
    <row r="41" spans="2:12" ht="14.25" customHeight="1" x14ac:dyDescent="0.2">
      <c r="B41" s="30">
        <f t="shared" si="4"/>
        <v>31</v>
      </c>
      <c r="C41" s="34"/>
      <c r="D41" s="34"/>
      <c r="E41" s="37"/>
      <c r="F41" s="37" t="s">
        <v>132</v>
      </c>
      <c r="G41" s="37"/>
      <c r="H41" s="37"/>
      <c r="I41" s="37"/>
      <c r="J41" s="37"/>
      <c r="K41" s="64"/>
      <c r="L41" s="65">
        <v>100</v>
      </c>
    </row>
    <row r="42" spans="2:12" ht="14.25" customHeight="1" x14ac:dyDescent="0.2">
      <c r="B42" s="30">
        <f t="shared" si="4"/>
        <v>32</v>
      </c>
      <c r="C42" s="34"/>
      <c r="D42" s="34"/>
      <c r="E42" s="37"/>
      <c r="F42" s="37" t="s">
        <v>28</v>
      </c>
      <c r="G42" s="37"/>
      <c r="H42" s="37"/>
      <c r="I42" s="37"/>
      <c r="J42" s="37"/>
      <c r="K42" s="64">
        <v>40</v>
      </c>
      <c r="L42" s="65">
        <v>250</v>
      </c>
    </row>
    <row r="43" spans="2:12" ht="14.25" customHeight="1" x14ac:dyDescent="0.2">
      <c r="B43" s="30">
        <f t="shared" si="4"/>
        <v>33</v>
      </c>
      <c r="C43" s="34"/>
      <c r="D43" s="34"/>
      <c r="E43" s="37"/>
      <c r="F43" s="37" t="s">
        <v>30</v>
      </c>
      <c r="G43" s="37"/>
      <c r="H43" s="37"/>
      <c r="I43" s="37"/>
      <c r="J43" s="37"/>
      <c r="K43" s="64" t="s">
        <v>149</v>
      </c>
      <c r="L43" s="65"/>
    </row>
    <row r="44" spans="2:12" ht="14.25" customHeight="1" x14ac:dyDescent="0.2">
      <c r="B44" s="30">
        <f t="shared" si="4"/>
        <v>34</v>
      </c>
      <c r="C44" s="34"/>
      <c r="D44" s="34"/>
      <c r="E44" s="37"/>
      <c r="F44" s="37" t="s">
        <v>31</v>
      </c>
      <c r="G44" s="37"/>
      <c r="H44" s="37"/>
      <c r="I44" s="37"/>
      <c r="J44" s="37"/>
      <c r="K44" s="64" t="s">
        <v>149</v>
      </c>
      <c r="L44" s="65" t="s">
        <v>149</v>
      </c>
    </row>
    <row r="45" spans="2:12" ht="14.25" customHeight="1" x14ac:dyDescent="0.2">
      <c r="B45" s="30">
        <f t="shared" si="4"/>
        <v>35</v>
      </c>
      <c r="C45" s="34"/>
      <c r="D45" s="34"/>
      <c r="E45" s="37"/>
      <c r="F45" s="37" t="s">
        <v>76</v>
      </c>
      <c r="G45" s="37"/>
      <c r="H45" s="37"/>
      <c r="I45" s="37"/>
      <c r="J45" s="37"/>
      <c r="K45" s="64" t="s">
        <v>149</v>
      </c>
      <c r="L45" s="65" t="s">
        <v>149</v>
      </c>
    </row>
    <row r="46" spans="2:12" ht="14.25" customHeight="1" x14ac:dyDescent="0.2">
      <c r="B46" s="30">
        <f t="shared" si="4"/>
        <v>36</v>
      </c>
      <c r="C46" s="34"/>
      <c r="D46" s="34"/>
      <c r="E46" s="37"/>
      <c r="F46" s="37" t="s">
        <v>77</v>
      </c>
      <c r="G46" s="37"/>
      <c r="H46" s="37"/>
      <c r="I46" s="37"/>
      <c r="J46" s="37"/>
      <c r="K46" s="64" t="s">
        <v>149</v>
      </c>
      <c r="L46" s="65">
        <v>100</v>
      </c>
    </row>
    <row r="47" spans="2:12" ht="14.25" customHeight="1" x14ac:dyDescent="0.2">
      <c r="B47" s="30">
        <f t="shared" si="4"/>
        <v>37</v>
      </c>
      <c r="C47" s="34"/>
      <c r="D47" s="34"/>
      <c r="E47" s="37"/>
      <c r="F47" s="37" t="s">
        <v>125</v>
      </c>
      <c r="G47" s="37"/>
      <c r="H47" s="37"/>
      <c r="I47" s="37"/>
      <c r="J47" s="37"/>
      <c r="K47" s="64">
        <v>70</v>
      </c>
      <c r="L47" s="65">
        <v>700</v>
      </c>
    </row>
    <row r="48" spans="2:12" ht="14.25" customHeight="1" x14ac:dyDescent="0.2">
      <c r="B48" s="30">
        <f t="shared" si="4"/>
        <v>38</v>
      </c>
      <c r="C48" s="34"/>
      <c r="D48" s="34"/>
      <c r="E48" s="37"/>
      <c r="F48" s="37" t="s">
        <v>154</v>
      </c>
      <c r="G48" s="37"/>
      <c r="H48" s="37"/>
      <c r="I48" s="37"/>
      <c r="J48" s="37"/>
      <c r="K48" s="64">
        <v>5</v>
      </c>
      <c r="L48" s="65">
        <v>50</v>
      </c>
    </row>
    <row r="49" spans="2:19" ht="14.25" customHeight="1" x14ac:dyDescent="0.2">
      <c r="B49" s="30">
        <f t="shared" si="4"/>
        <v>39</v>
      </c>
      <c r="C49" s="34"/>
      <c r="D49" s="34"/>
      <c r="E49" s="37"/>
      <c r="F49" s="37" t="s">
        <v>33</v>
      </c>
      <c r="G49" s="37"/>
      <c r="H49" s="37"/>
      <c r="I49" s="37"/>
      <c r="J49" s="37"/>
      <c r="K49" s="64">
        <v>215</v>
      </c>
      <c r="L49" s="65">
        <v>650</v>
      </c>
    </row>
    <row r="50" spans="2:19" ht="14.25" customHeight="1" x14ac:dyDescent="0.2">
      <c r="B50" s="30">
        <f t="shared" si="4"/>
        <v>40</v>
      </c>
      <c r="C50" s="32" t="s">
        <v>34</v>
      </c>
      <c r="D50" s="32" t="s">
        <v>35</v>
      </c>
      <c r="E50" s="37"/>
      <c r="F50" s="37" t="s">
        <v>105</v>
      </c>
      <c r="G50" s="37"/>
      <c r="H50" s="37"/>
      <c r="I50" s="37"/>
      <c r="J50" s="37"/>
      <c r="K50" s="64" t="s">
        <v>149</v>
      </c>
      <c r="L50" s="65"/>
    </row>
    <row r="51" spans="2:19" ht="14.25" customHeight="1" x14ac:dyDescent="0.2">
      <c r="B51" s="30">
        <f t="shared" si="4"/>
        <v>41</v>
      </c>
      <c r="C51" s="34"/>
      <c r="D51" s="34"/>
      <c r="E51" s="37"/>
      <c r="F51" s="37" t="s">
        <v>36</v>
      </c>
      <c r="G51" s="37"/>
      <c r="H51" s="37"/>
      <c r="I51" s="37"/>
      <c r="J51" s="37"/>
      <c r="K51" s="64" t="s">
        <v>149</v>
      </c>
      <c r="L51" s="65" t="s">
        <v>149</v>
      </c>
    </row>
    <row r="52" spans="2:19" ht="14.25" customHeight="1" x14ac:dyDescent="0.2">
      <c r="B52" s="30">
        <f t="shared" si="4"/>
        <v>42</v>
      </c>
      <c r="C52" s="32" t="s">
        <v>37</v>
      </c>
      <c r="D52" s="39" t="s">
        <v>95</v>
      </c>
      <c r="E52" s="37"/>
      <c r="F52" s="37" t="s">
        <v>94</v>
      </c>
      <c r="G52" s="37"/>
      <c r="H52" s="37"/>
      <c r="I52" s="37"/>
      <c r="J52" s="37"/>
      <c r="K52" s="64" t="s">
        <v>149</v>
      </c>
      <c r="L52" s="65"/>
    </row>
    <row r="53" spans="2:19" ht="14.25" customHeight="1" x14ac:dyDescent="0.2">
      <c r="B53" s="30">
        <f t="shared" si="4"/>
        <v>43</v>
      </c>
      <c r="C53" s="34"/>
      <c r="D53" s="32" t="s">
        <v>38</v>
      </c>
      <c r="E53" s="37"/>
      <c r="F53" s="37" t="s">
        <v>131</v>
      </c>
      <c r="G53" s="37"/>
      <c r="H53" s="37"/>
      <c r="I53" s="37"/>
      <c r="J53" s="37"/>
      <c r="K53" s="64"/>
      <c r="L53" s="65" t="s">
        <v>149</v>
      </c>
    </row>
    <row r="54" spans="2:19" ht="14.25" customHeight="1" x14ac:dyDescent="0.2">
      <c r="B54" s="30">
        <f t="shared" si="4"/>
        <v>44</v>
      </c>
      <c r="C54" s="34"/>
      <c r="D54" s="35"/>
      <c r="E54" s="37"/>
      <c r="F54" s="37" t="s">
        <v>39</v>
      </c>
      <c r="G54" s="37"/>
      <c r="H54" s="37"/>
      <c r="I54" s="37"/>
      <c r="J54" s="37"/>
      <c r="K54" s="64">
        <v>25</v>
      </c>
      <c r="L54" s="65"/>
    </row>
    <row r="55" spans="2:19" ht="14.25" customHeight="1" x14ac:dyDescent="0.2">
      <c r="B55" s="30">
        <f t="shared" si="4"/>
        <v>45</v>
      </c>
      <c r="C55" s="35"/>
      <c r="D55" s="39" t="s">
        <v>40</v>
      </c>
      <c r="E55" s="37"/>
      <c r="F55" s="37" t="s">
        <v>41</v>
      </c>
      <c r="G55" s="37"/>
      <c r="H55" s="37"/>
      <c r="I55" s="37"/>
      <c r="J55" s="37"/>
      <c r="K55" s="64">
        <v>20</v>
      </c>
      <c r="L55" s="65">
        <v>25</v>
      </c>
    </row>
    <row r="56" spans="2:19" ht="14.25" customHeight="1" x14ac:dyDescent="0.2">
      <c r="B56" s="30">
        <f t="shared" si="4"/>
        <v>46</v>
      </c>
      <c r="C56" s="130" t="s">
        <v>43</v>
      </c>
      <c r="D56" s="131"/>
      <c r="E56" s="37"/>
      <c r="F56" s="37" t="s">
        <v>44</v>
      </c>
      <c r="G56" s="37"/>
      <c r="H56" s="37"/>
      <c r="I56" s="37"/>
      <c r="J56" s="37"/>
      <c r="K56" s="64">
        <v>150</v>
      </c>
      <c r="L56" s="65">
        <v>550</v>
      </c>
    </row>
    <row r="57" spans="2:19" ht="14.25" customHeight="1" x14ac:dyDescent="0.2">
      <c r="B57" s="30">
        <f t="shared" si="4"/>
        <v>47</v>
      </c>
      <c r="C57" s="33"/>
      <c r="D57" s="36"/>
      <c r="E57" s="37"/>
      <c r="F57" s="37" t="s">
        <v>45</v>
      </c>
      <c r="G57" s="37"/>
      <c r="H57" s="37"/>
      <c r="I57" s="37"/>
      <c r="J57" s="37"/>
      <c r="K57" s="64">
        <v>50</v>
      </c>
      <c r="L57" s="65">
        <v>550</v>
      </c>
    </row>
    <row r="58" spans="2:19" ht="14.25" customHeight="1" thickBot="1" x14ac:dyDescent="0.25">
      <c r="B58" s="30">
        <f t="shared" si="4"/>
        <v>48</v>
      </c>
      <c r="C58" s="33"/>
      <c r="D58" s="36"/>
      <c r="E58" s="37"/>
      <c r="F58" s="37" t="s">
        <v>81</v>
      </c>
      <c r="G58" s="37"/>
      <c r="H58" s="37"/>
      <c r="I58" s="37"/>
      <c r="J58" s="37"/>
      <c r="K58" s="64">
        <v>250</v>
      </c>
      <c r="L58" s="69">
        <v>150</v>
      </c>
    </row>
    <row r="59" spans="2:19" ht="13.95" customHeight="1" x14ac:dyDescent="0.2">
      <c r="B59" s="66"/>
      <c r="C59" s="67"/>
      <c r="D59" s="67"/>
      <c r="E59" s="68"/>
      <c r="F59" s="68"/>
      <c r="G59" s="68"/>
      <c r="H59" s="68"/>
      <c r="I59" s="68"/>
      <c r="J59" s="68"/>
      <c r="K59" s="68"/>
      <c r="L59" s="68"/>
    </row>
    <row r="60" spans="2:19" ht="18" customHeight="1" x14ac:dyDescent="0.2">
      <c r="R60">
        <f>COUNTA(K11:K58)</f>
        <v>40</v>
      </c>
      <c r="S60">
        <f>COUNTA(L11:L58)</f>
        <v>35</v>
      </c>
    </row>
    <row r="61" spans="2:19" ht="18" customHeight="1" x14ac:dyDescent="0.2">
      <c r="B61" s="18"/>
      <c r="R61">
        <f>SUM(R11:R14,K15:K58)</f>
        <v>32290</v>
      </c>
      <c r="S61">
        <f>SUM(S11:S14,L15:L58)</f>
        <v>78266</v>
      </c>
    </row>
    <row r="62" spans="2:19" ht="9" customHeight="1" thickBot="1" x14ac:dyDescent="0.25"/>
    <row r="63" spans="2:19" ht="18" customHeight="1" x14ac:dyDescent="0.2">
      <c r="B63" s="1"/>
      <c r="C63" s="2"/>
      <c r="D63" s="126" t="s">
        <v>1</v>
      </c>
      <c r="E63" s="126"/>
      <c r="F63" s="126"/>
      <c r="G63" s="126"/>
      <c r="H63" s="2"/>
      <c r="I63" s="2"/>
      <c r="J63" s="3"/>
      <c r="K63" s="71" t="s">
        <v>62</v>
      </c>
      <c r="L63" s="88" t="s">
        <v>63</v>
      </c>
    </row>
    <row r="64" spans="2:19" ht="18" customHeight="1" thickBot="1" x14ac:dyDescent="0.25">
      <c r="B64" s="6"/>
      <c r="C64" s="7"/>
      <c r="D64" s="125" t="s">
        <v>2</v>
      </c>
      <c r="E64" s="125"/>
      <c r="F64" s="125"/>
      <c r="G64" s="125"/>
      <c r="H64" s="7"/>
      <c r="I64" s="7"/>
      <c r="J64" s="8"/>
      <c r="K64" s="75" t="str">
        <f>K5</f>
        <v>2021.4.21</v>
      </c>
      <c r="L64" s="92" t="str">
        <f>K64</f>
        <v>2021.4.21</v>
      </c>
    </row>
    <row r="65" spans="2:19" ht="19.95" customHeight="1" thickTop="1" x14ac:dyDescent="0.2">
      <c r="B65" s="132" t="s">
        <v>86</v>
      </c>
      <c r="C65" s="133"/>
      <c r="D65" s="133"/>
      <c r="E65" s="133"/>
      <c r="F65" s="133"/>
      <c r="G65" s="133"/>
      <c r="H65" s="133"/>
      <c r="I65" s="133"/>
      <c r="J65" s="29"/>
      <c r="K65" s="76">
        <f>SUM(K66:K74)</f>
        <v>32290</v>
      </c>
      <c r="L65" s="93">
        <f>SUM(L66:L74)</f>
        <v>78266</v>
      </c>
    </row>
    <row r="66" spans="2:19" ht="13.95" customHeight="1" x14ac:dyDescent="0.2">
      <c r="B66" s="134" t="s">
        <v>47</v>
      </c>
      <c r="C66" s="135"/>
      <c r="D66" s="136"/>
      <c r="E66" s="41"/>
      <c r="F66" s="15"/>
      <c r="G66" s="127" t="s">
        <v>13</v>
      </c>
      <c r="H66" s="127"/>
      <c r="I66" s="15"/>
      <c r="J66" s="16"/>
      <c r="K66" s="38">
        <f>SUM(R$11:R$14)</f>
        <v>125</v>
      </c>
      <c r="L66" s="94">
        <f>SUM(S$11:S$14)</f>
        <v>425</v>
      </c>
    </row>
    <row r="67" spans="2:19" ht="13.95" customHeight="1" x14ac:dyDescent="0.2">
      <c r="B67" s="17"/>
      <c r="C67" s="18"/>
      <c r="D67" s="19"/>
      <c r="E67" s="20"/>
      <c r="F67" s="37"/>
      <c r="G67" s="127" t="s">
        <v>72</v>
      </c>
      <c r="H67" s="127"/>
      <c r="I67" s="110"/>
      <c r="J67" s="42"/>
      <c r="K67" s="38">
        <f>SUM(K$15)</f>
        <v>240</v>
      </c>
      <c r="L67" s="94">
        <f>SUM(L$15)</f>
        <v>375</v>
      </c>
    </row>
    <row r="68" spans="2:19" ht="13.95" customHeight="1" x14ac:dyDescent="0.2">
      <c r="B68" s="17"/>
      <c r="C68" s="18"/>
      <c r="D68" s="19"/>
      <c r="E68" s="20"/>
      <c r="F68" s="37"/>
      <c r="G68" s="127" t="s">
        <v>26</v>
      </c>
      <c r="H68" s="127"/>
      <c r="I68" s="15"/>
      <c r="J68" s="16"/>
      <c r="K68" s="38">
        <f>SUM(K$16:K$17)</f>
        <v>10</v>
      </c>
      <c r="L68" s="94">
        <f>SUM(L$16:L$17)</f>
        <v>0</v>
      </c>
    </row>
    <row r="69" spans="2:19" ht="13.95" customHeight="1" x14ac:dyDescent="0.2">
      <c r="B69" s="17"/>
      <c r="C69" s="18"/>
      <c r="D69" s="19"/>
      <c r="E69" s="20"/>
      <c r="F69" s="37"/>
      <c r="G69" s="127" t="s">
        <v>16</v>
      </c>
      <c r="H69" s="127"/>
      <c r="I69" s="15"/>
      <c r="J69" s="16"/>
      <c r="K69" s="38">
        <v>0</v>
      </c>
      <c r="L69" s="94">
        <v>0</v>
      </c>
    </row>
    <row r="70" spans="2:19" ht="13.95" customHeight="1" x14ac:dyDescent="0.2">
      <c r="B70" s="17"/>
      <c r="C70" s="18"/>
      <c r="D70" s="19"/>
      <c r="E70" s="20"/>
      <c r="F70" s="37"/>
      <c r="G70" s="127" t="s">
        <v>17</v>
      </c>
      <c r="H70" s="127"/>
      <c r="I70" s="15"/>
      <c r="J70" s="16"/>
      <c r="K70" s="38">
        <f>SUM(K$18:K$35)</f>
        <v>30930</v>
      </c>
      <c r="L70" s="94">
        <f>SUM(L$18:L$35)</f>
        <v>74125</v>
      </c>
    </row>
    <row r="71" spans="2:19" ht="13.95" customHeight="1" x14ac:dyDescent="0.2">
      <c r="B71" s="17"/>
      <c r="C71" s="18"/>
      <c r="D71" s="19"/>
      <c r="E71" s="20"/>
      <c r="F71" s="37"/>
      <c r="G71" s="127" t="s">
        <v>70</v>
      </c>
      <c r="H71" s="127"/>
      <c r="I71" s="15"/>
      <c r="J71" s="16"/>
      <c r="K71" s="38">
        <f>SUM(K$36:K$36)</f>
        <v>0</v>
      </c>
      <c r="L71" s="94">
        <f>SUM(L$36:L$36)</f>
        <v>0</v>
      </c>
    </row>
    <row r="72" spans="2:19" ht="13.95" customHeight="1" x14ac:dyDescent="0.2">
      <c r="B72" s="17"/>
      <c r="C72" s="18"/>
      <c r="D72" s="19"/>
      <c r="E72" s="20"/>
      <c r="F72" s="37"/>
      <c r="G72" s="127" t="s">
        <v>27</v>
      </c>
      <c r="H72" s="127"/>
      <c r="I72" s="15"/>
      <c r="J72" s="16"/>
      <c r="K72" s="38">
        <f>SUM(K$37:K$49)</f>
        <v>490</v>
      </c>
      <c r="L72" s="94">
        <f>SUM(L$37:L$49)</f>
        <v>2066</v>
      </c>
    </row>
    <row r="73" spans="2:19" ht="13.95" customHeight="1" x14ac:dyDescent="0.2">
      <c r="B73" s="17"/>
      <c r="C73" s="18"/>
      <c r="D73" s="19"/>
      <c r="E73" s="20"/>
      <c r="F73" s="37"/>
      <c r="G73" s="127" t="s">
        <v>80</v>
      </c>
      <c r="H73" s="127"/>
      <c r="I73" s="15"/>
      <c r="J73" s="16"/>
      <c r="K73" s="38">
        <f>SUM(K$56:K$57)</f>
        <v>200</v>
      </c>
      <c r="L73" s="94">
        <f>SUM(L$56:L$57)</f>
        <v>1100</v>
      </c>
      <c r="R73">
        <f>COUNTA(K$11:K$58)</f>
        <v>40</v>
      </c>
      <c r="S73">
        <f>COUNTA(L$11:L$58)</f>
        <v>35</v>
      </c>
    </row>
    <row r="74" spans="2:19" ht="13.95" customHeight="1" thickBot="1" x14ac:dyDescent="0.25">
      <c r="B74" s="21"/>
      <c r="C74" s="22"/>
      <c r="D74" s="23"/>
      <c r="E74" s="43"/>
      <c r="F74" s="10"/>
      <c r="G74" s="125" t="s">
        <v>46</v>
      </c>
      <c r="H74" s="125"/>
      <c r="I74" s="44"/>
      <c r="J74" s="45"/>
      <c r="K74" s="40">
        <f>SUM(K$50:K$55,K$58)</f>
        <v>295</v>
      </c>
      <c r="L74" s="95">
        <f>SUM(L$50:L$55,L$58)</f>
        <v>175</v>
      </c>
      <c r="R74">
        <f>SUM(R$11:R$14,K$15:K$58)</f>
        <v>32290</v>
      </c>
      <c r="S74">
        <f>SUM(S$11:S$14,L$15:L$58)</f>
        <v>78266</v>
      </c>
    </row>
    <row r="75" spans="2:19" ht="18" customHeight="1" thickTop="1" x14ac:dyDescent="0.2">
      <c r="B75" s="137" t="s">
        <v>48</v>
      </c>
      <c r="C75" s="138"/>
      <c r="D75" s="139"/>
      <c r="E75" s="51"/>
      <c r="F75" s="111"/>
      <c r="G75" s="140" t="s">
        <v>49</v>
      </c>
      <c r="H75" s="140"/>
      <c r="I75" s="111"/>
      <c r="J75" s="112"/>
      <c r="K75" s="77" t="s">
        <v>50</v>
      </c>
      <c r="L75" s="82"/>
    </row>
    <row r="76" spans="2:19" ht="18" customHeight="1" x14ac:dyDescent="0.2">
      <c r="B76" s="48"/>
      <c r="C76" s="49"/>
      <c r="D76" s="49"/>
      <c r="E76" s="46"/>
      <c r="F76" s="47"/>
      <c r="G76" s="31"/>
      <c r="H76" s="31"/>
      <c r="I76" s="47"/>
      <c r="J76" s="50"/>
      <c r="K76" s="78" t="s">
        <v>51</v>
      </c>
      <c r="L76" s="83"/>
    </row>
    <row r="77" spans="2:19" ht="18" customHeight="1" x14ac:dyDescent="0.2">
      <c r="B77" s="17"/>
      <c r="C77" s="18"/>
      <c r="D77" s="18"/>
      <c r="E77" s="52"/>
      <c r="F77" s="7"/>
      <c r="G77" s="141" t="s">
        <v>52</v>
      </c>
      <c r="H77" s="141"/>
      <c r="I77" s="108"/>
      <c r="J77" s="109"/>
      <c r="K77" s="79" t="s">
        <v>53</v>
      </c>
      <c r="L77" s="84"/>
    </row>
    <row r="78" spans="2:19" ht="18" customHeight="1" x14ac:dyDescent="0.2">
      <c r="B78" s="17"/>
      <c r="C78" s="18"/>
      <c r="D78" s="18"/>
      <c r="E78" s="53"/>
      <c r="F78" s="18"/>
      <c r="G78" s="54"/>
      <c r="H78" s="54"/>
      <c r="I78" s="49"/>
      <c r="J78" s="55"/>
      <c r="K78" s="80" t="s">
        <v>78</v>
      </c>
      <c r="L78" s="85"/>
    </row>
    <row r="79" spans="2:19" ht="18" customHeight="1" x14ac:dyDescent="0.2">
      <c r="B79" s="17"/>
      <c r="C79" s="18"/>
      <c r="D79" s="18"/>
      <c r="E79" s="53"/>
      <c r="F79" s="18"/>
      <c r="G79" s="54"/>
      <c r="H79" s="54"/>
      <c r="I79" s="49"/>
      <c r="J79" s="55"/>
      <c r="K79" s="80" t="s">
        <v>79</v>
      </c>
      <c r="L79" s="85"/>
    </row>
    <row r="80" spans="2:19" ht="18" customHeight="1" x14ac:dyDescent="0.2">
      <c r="B80" s="17"/>
      <c r="C80" s="18"/>
      <c r="D80" s="18"/>
      <c r="E80" s="52"/>
      <c r="F80" s="7"/>
      <c r="G80" s="141" t="s">
        <v>54</v>
      </c>
      <c r="H80" s="141"/>
      <c r="I80" s="108"/>
      <c r="J80" s="109"/>
      <c r="K80" s="79" t="s">
        <v>82</v>
      </c>
      <c r="L80" s="84"/>
    </row>
    <row r="81" spans="2:12" ht="18" customHeight="1" x14ac:dyDescent="0.2">
      <c r="B81" s="17"/>
      <c r="C81" s="18"/>
      <c r="D81" s="18"/>
      <c r="E81" s="53"/>
      <c r="F81" s="18"/>
      <c r="G81" s="54"/>
      <c r="H81" s="54"/>
      <c r="I81" s="49"/>
      <c r="J81" s="55"/>
      <c r="K81" s="80" t="s">
        <v>83</v>
      </c>
      <c r="L81" s="85"/>
    </row>
    <row r="82" spans="2:12" ht="18" customHeight="1" x14ac:dyDescent="0.2">
      <c r="B82" s="17"/>
      <c r="C82" s="18"/>
      <c r="D82" s="18"/>
      <c r="E82" s="53"/>
      <c r="F82" s="18"/>
      <c r="G82" s="54"/>
      <c r="H82" s="54"/>
      <c r="I82" s="49"/>
      <c r="J82" s="55"/>
      <c r="K82" s="80" t="s">
        <v>84</v>
      </c>
      <c r="L82" s="85"/>
    </row>
    <row r="83" spans="2:12" ht="18" customHeight="1" x14ac:dyDescent="0.2">
      <c r="B83" s="17"/>
      <c r="C83" s="18"/>
      <c r="D83" s="18"/>
      <c r="E83" s="12"/>
      <c r="F83" s="13"/>
      <c r="G83" s="31"/>
      <c r="H83" s="31"/>
      <c r="I83" s="47"/>
      <c r="J83" s="50"/>
      <c r="K83" s="80" t="s">
        <v>85</v>
      </c>
      <c r="L83" s="83"/>
    </row>
    <row r="84" spans="2:12" ht="18" customHeight="1" x14ac:dyDescent="0.2">
      <c r="B84" s="24"/>
      <c r="C84" s="13"/>
      <c r="D84" s="13"/>
      <c r="E84" s="20"/>
      <c r="F84" s="37"/>
      <c r="G84" s="127" t="s">
        <v>55</v>
      </c>
      <c r="H84" s="127"/>
      <c r="I84" s="15"/>
      <c r="J84" s="16"/>
      <c r="K84" s="70" t="s">
        <v>127</v>
      </c>
      <c r="L84" s="86"/>
    </row>
    <row r="85" spans="2:12" ht="18" customHeight="1" x14ac:dyDescent="0.2">
      <c r="B85" s="134" t="s">
        <v>56</v>
      </c>
      <c r="C85" s="135"/>
      <c r="D85" s="135"/>
      <c r="E85" s="7"/>
      <c r="F85" s="7"/>
      <c r="G85" s="7"/>
      <c r="H85" s="7"/>
      <c r="I85" s="7"/>
      <c r="J85" s="7"/>
      <c r="K85" s="7"/>
      <c r="L85" s="96"/>
    </row>
    <row r="86" spans="2:12" ht="14.1" customHeight="1" x14ac:dyDescent="0.2">
      <c r="B86" s="56"/>
      <c r="C86" s="57" t="s">
        <v>57</v>
      </c>
      <c r="D86" s="58"/>
      <c r="E86" s="57"/>
      <c r="F86" s="57"/>
      <c r="G86" s="57"/>
      <c r="H86" s="57"/>
      <c r="I86" s="57"/>
      <c r="J86" s="57"/>
      <c r="K86" s="57"/>
      <c r="L86" s="87"/>
    </row>
    <row r="87" spans="2:12" ht="14.1" customHeight="1" x14ac:dyDescent="0.2">
      <c r="B87" s="56"/>
      <c r="C87" s="57" t="s">
        <v>58</v>
      </c>
      <c r="D87" s="58"/>
      <c r="E87" s="57"/>
      <c r="F87" s="57"/>
      <c r="G87" s="57"/>
      <c r="H87" s="57"/>
      <c r="I87" s="57"/>
      <c r="J87" s="57"/>
      <c r="K87" s="57"/>
      <c r="L87" s="87"/>
    </row>
    <row r="88" spans="2:12" ht="14.1" customHeight="1" x14ac:dyDescent="0.2">
      <c r="B88" s="56"/>
      <c r="C88" s="57" t="s">
        <v>59</v>
      </c>
      <c r="D88" s="58"/>
      <c r="E88" s="57"/>
      <c r="F88" s="57"/>
      <c r="G88" s="57"/>
      <c r="H88" s="57"/>
      <c r="I88" s="57"/>
      <c r="J88" s="57"/>
      <c r="K88" s="57"/>
      <c r="L88" s="87"/>
    </row>
    <row r="89" spans="2:12" ht="14.1" customHeight="1" x14ac:dyDescent="0.2">
      <c r="B89" s="56"/>
      <c r="C89" s="57" t="s">
        <v>114</v>
      </c>
      <c r="D89" s="58"/>
      <c r="E89" s="57"/>
      <c r="F89" s="57"/>
      <c r="G89" s="57"/>
      <c r="H89" s="57"/>
      <c r="I89" s="57"/>
      <c r="J89" s="57"/>
      <c r="K89" s="57"/>
      <c r="L89" s="87"/>
    </row>
    <row r="90" spans="2:12" ht="14.1" customHeight="1" x14ac:dyDescent="0.2">
      <c r="B90" s="56"/>
      <c r="C90" s="57" t="s">
        <v>112</v>
      </c>
      <c r="D90" s="58"/>
      <c r="E90" s="57"/>
      <c r="F90" s="57"/>
      <c r="G90" s="57"/>
      <c r="H90" s="57"/>
      <c r="I90" s="57"/>
      <c r="J90" s="57"/>
      <c r="K90" s="57"/>
      <c r="L90" s="87"/>
    </row>
    <row r="91" spans="2:12" ht="14.1" customHeight="1" x14ac:dyDescent="0.2">
      <c r="B91" s="59"/>
      <c r="C91" s="57" t="s">
        <v>115</v>
      </c>
      <c r="D91" s="57"/>
      <c r="E91" s="57"/>
      <c r="F91" s="57"/>
      <c r="G91" s="57"/>
      <c r="H91" s="57"/>
      <c r="I91" s="57"/>
      <c r="J91" s="57"/>
      <c r="K91" s="57"/>
      <c r="L91" s="87"/>
    </row>
    <row r="92" spans="2:12" ht="14.1" customHeight="1" x14ac:dyDescent="0.2">
      <c r="B92" s="59"/>
      <c r="C92" s="57" t="s">
        <v>116</v>
      </c>
      <c r="D92" s="57"/>
      <c r="E92" s="57"/>
      <c r="F92" s="57"/>
      <c r="G92" s="57"/>
      <c r="H92" s="57"/>
      <c r="I92" s="57"/>
      <c r="J92" s="57"/>
      <c r="K92" s="57"/>
      <c r="L92" s="87"/>
    </row>
    <row r="93" spans="2:12" ht="14.1" customHeight="1" x14ac:dyDescent="0.2">
      <c r="B93" s="59"/>
      <c r="C93" s="57" t="s">
        <v>96</v>
      </c>
      <c r="D93" s="57"/>
      <c r="E93" s="57"/>
      <c r="F93" s="57"/>
      <c r="G93" s="57"/>
      <c r="H93" s="57"/>
      <c r="I93" s="57"/>
      <c r="J93" s="57"/>
      <c r="K93" s="57"/>
      <c r="L93" s="87"/>
    </row>
    <row r="94" spans="2:12" ht="14.1" customHeight="1" x14ac:dyDescent="0.2">
      <c r="B94" s="59"/>
      <c r="C94" s="57" t="s">
        <v>97</v>
      </c>
      <c r="D94" s="57"/>
      <c r="E94" s="57"/>
      <c r="F94" s="57"/>
      <c r="G94" s="57"/>
      <c r="H94" s="57"/>
      <c r="I94" s="57"/>
      <c r="J94" s="57"/>
      <c r="K94" s="57"/>
      <c r="L94" s="87"/>
    </row>
    <row r="95" spans="2:12" ht="14.1" customHeight="1" x14ac:dyDescent="0.2">
      <c r="B95" s="59"/>
      <c r="C95" s="57" t="s">
        <v>109</v>
      </c>
      <c r="D95" s="57"/>
      <c r="E95" s="57"/>
      <c r="F95" s="57"/>
      <c r="G95" s="57"/>
      <c r="H95" s="57"/>
      <c r="I95" s="57"/>
      <c r="J95" s="57"/>
      <c r="K95" s="57"/>
      <c r="L95" s="87"/>
    </row>
    <row r="96" spans="2:12" ht="14.1" customHeight="1" x14ac:dyDescent="0.2">
      <c r="B96" s="59"/>
      <c r="C96" s="57" t="s">
        <v>117</v>
      </c>
      <c r="D96" s="57"/>
      <c r="E96" s="57"/>
      <c r="F96" s="57"/>
      <c r="G96" s="57"/>
      <c r="H96" s="57"/>
      <c r="I96" s="57"/>
      <c r="J96" s="57"/>
      <c r="K96" s="57"/>
      <c r="L96" s="87"/>
    </row>
    <row r="97" spans="2:14" ht="14.1" customHeight="1" x14ac:dyDescent="0.2">
      <c r="B97" s="59"/>
      <c r="C97" s="57" t="s">
        <v>118</v>
      </c>
      <c r="D97" s="57"/>
      <c r="E97" s="57"/>
      <c r="F97" s="57"/>
      <c r="G97" s="57"/>
      <c r="H97" s="57"/>
      <c r="I97" s="57"/>
      <c r="J97" s="57"/>
      <c r="K97" s="57"/>
      <c r="L97" s="87"/>
    </row>
    <row r="98" spans="2:14" ht="14.1" customHeight="1" x14ac:dyDescent="0.2">
      <c r="B98" s="59"/>
      <c r="C98" s="57" t="s">
        <v>119</v>
      </c>
      <c r="D98" s="57"/>
      <c r="E98" s="57"/>
      <c r="F98" s="57"/>
      <c r="G98" s="57"/>
      <c r="H98" s="57"/>
      <c r="I98" s="57"/>
      <c r="J98" s="57"/>
      <c r="K98" s="57"/>
      <c r="L98" s="87"/>
    </row>
    <row r="99" spans="2:14" ht="18" customHeight="1" x14ac:dyDescent="0.2">
      <c r="B99" s="59"/>
      <c r="C99" s="57" t="s">
        <v>98</v>
      </c>
      <c r="D99" s="57"/>
      <c r="E99" s="57"/>
      <c r="F99" s="57"/>
      <c r="G99" s="57"/>
      <c r="H99" s="57"/>
      <c r="I99" s="57"/>
      <c r="J99" s="57"/>
      <c r="K99" s="57"/>
      <c r="L99" s="57"/>
      <c r="M99" s="97"/>
    </row>
    <row r="100" spans="2:14" x14ac:dyDescent="0.2">
      <c r="B100" s="59"/>
      <c r="C100" s="57" t="s">
        <v>110</v>
      </c>
      <c r="D100" s="57"/>
      <c r="E100" s="57"/>
      <c r="F100" s="57"/>
      <c r="G100" s="57"/>
      <c r="H100" s="57"/>
      <c r="I100" s="57"/>
      <c r="J100" s="57"/>
      <c r="K100" s="57"/>
      <c r="L100" s="57"/>
      <c r="M100" s="97"/>
    </row>
    <row r="101" spans="2:14" x14ac:dyDescent="0.2">
      <c r="B101" s="59"/>
      <c r="C101" s="57" t="s">
        <v>111</v>
      </c>
      <c r="D101" s="57"/>
      <c r="E101" s="57"/>
      <c r="F101" s="57"/>
      <c r="G101" s="57"/>
      <c r="H101" s="57"/>
      <c r="I101" s="57"/>
      <c r="J101" s="57"/>
      <c r="K101" s="57"/>
      <c r="L101" s="57"/>
      <c r="M101" s="97"/>
    </row>
    <row r="102" spans="2:14" x14ac:dyDescent="0.2">
      <c r="B102" s="59"/>
      <c r="C102" s="57" t="s">
        <v>120</v>
      </c>
      <c r="D102" s="57"/>
      <c r="E102" s="57"/>
      <c r="F102" s="57"/>
      <c r="G102" s="57"/>
      <c r="H102" s="57"/>
      <c r="I102" s="57"/>
      <c r="J102" s="57"/>
      <c r="K102" s="57"/>
      <c r="L102" s="57"/>
      <c r="M102" s="97"/>
    </row>
    <row r="103" spans="2:14" ht="14.1" customHeight="1" x14ac:dyDescent="0.2">
      <c r="B103" s="59"/>
      <c r="C103" s="57" t="s">
        <v>113</v>
      </c>
      <c r="D103" s="57"/>
      <c r="E103" s="57"/>
      <c r="F103" s="57"/>
      <c r="G103" s="57"/>
      <c r="H103" s="57"/>
      <c r="I103" s="57"/>
      <c r="J103" s="57"/>
      <c r="K103" s="57"/>
      <c r="L103" s="57"/>
      <c r="M103" s="59"/>
      <c r="N103" s="102"/>
    </row>
    <row r="104" spans="2:14" x14ac:dyDescent="0.2">
      <c r="B104" s="59"/>
      <c r="C104" s="57" t="s">
        <v>74</v>
      </c>
      <c r="D104" s="57"/>
      <c r="E104" s="57"/>
      <c r="F104" s="57"/>
      <c r="G104" s="57"/>
      <c r="H104" s="57"/>
      <c r="I104" s="57"/>
      <c r="J104" s="57"/>
      <c r="K104" s="57"/>
      <c r="L104" s="57"/>
      <c r="M104" s="97"/>
    </row>
    <row r="105" spans="2:14" x14ac:dyDescent="0.2">
      <c r="B105" s="59"/>
      <c r="C105" s="57" t="s">
        <v>60</v>
      </c>
      <c r="D105" s="57"/>
      <c r="E105" s="57"/>
      <c r="F105" s="57"/>
      <c r="G105" s="57"/>
      <c r="H105" s="57"/>
      <c r="I105" s="57"/>
      <c r="J105" s="57"/>
      <c r="K105" s="57"/>
      <c r="L105" s="57"/>
      <c r="M105" s="97"/>
    </row>
    <row r="106" spans="2:14" x14ac:dyDescent="0.2">
      <c r="B106" s="97"/>
      <c r="C106" s="57" t="s">
        <v>121</v>
      </c>
      <c r="M106" s="97"/>
    </row>
    <row r="107" spans="2:14" x14ac:dyDescent="0.2">
      <c r="B107" s="97"/>
      <c r="C107" s="57" t="s">
        <v>122</v>
      </c>
      <c r="M107" s="97"/>
      <c r="N107" s="98"/>
    </row>
    <row r="108" spans="2:14" x14ac:dyDescent="0.2">
      <c r="B108" s="97"/>
      <c r="C108" s="57" t="s">
        <v>133</v>
      </c>
      <c r="M108" s="97"/>
    </row>
    <row r="109" spans="2:14" ht="13.8" thickBot="1" x14ac:dyDescent="0.25">
      <c r="B109" s="99"/>
      <c r="C109" s="81" t="s">
        <v>123</v>
      </c>
      <c r="D109" s="100"/>
      <c r="E109" s="100"/>
      <c r="F109" s="100"/>
      <c r="G109" s="100"/>
      <c r="H109" s="100"/>
      <c r="I109" s="100"/>
      <c r="J109" s="100"/>
      <c r="K109" s="100"/>
      <c r="L109" s="101"/>
    </row>
  </sheetData>
  <mergeCells count="27">
    <mergeCell ref="G84:H84"/>
    <mergeCell ref="B85:D85"/>
    <mergeCell ref="G73:H73"/>
    <mergeCell ref="G74:H74"/>
    <mergeCell ref="B75:D75"/>
    <mergeCell ref="G75:H75"/>
    <mergeCell ref="G77:H77"/>
    <mergeCell ref="G80:H80"/>
    <mergeCell ref="G72:H72"/>
    <mergeCell ref="G10:H10"/>
    <mergeCell ref="C56:D56"/>
    <mergeCell ref="D63:G63"/>
    <mergeCell ref="D64:G64"/>
    <mergeCell ref="B65:I65"/>
    <mergeCell ref="B66:D66"/>
    <mergeCell ref="G66:H66"/>
    <mergeCell ref="G67:H67"/>
    <mergeCell ref="G68:H68"/>
    <mergeCell ref="G69:H69"/>
    <mergeCell ref="G70:H70"/>
    <mergeCell ref="G71:H71"/>
    <mergeCell ref="D9:F9"/>
    <mergeCell ref="D4:G4"/>
    <mergeCell ref="D5:G5"/>
    <mergeCell ref="D6:G6"/>
    <mergeCell ref="D7:F7"/>
    <mergeCell ref="D8:F8"/>
  </mergeCells>
  <phoneticPr fontId="23"/>
  <conditionalFormatting sqref="M11:M58">
    <cfRule type="expression" dxfId="2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B1:Y102"/>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288</v>
      </c>
      <c r="L5" s="89" t="str">
        <f>K5</f>
        <v>2022.1.25</v>
      </c>
    </row>
    <row r="6" spans="2:19" ht="18" customHeight="1" x14ac:dyDescent="0.2">
      <c r="B6" s="4"/>
      <c r="C6" s="37"/>
      <c r="D6" s="127" t="s">
        <v>3</v>
      </c>
      <c r="E6" s="127"/>
      <c r="F6" s="127"/>
      <c r="G6" s="127"/>
      <c r="H6" s="37"/>
      <c r="I6" s="37"/>
      <c r="J6" s="5"/>
      <c r="K6" s="103">
        <v>0.58750000000000002</v>
      </c>
      <c r="L6" s="104">
        <v>0.56944444444444442</v>
      </c>
    </row>
    <row r="7" spans="2:19" ht="18" customHeight="1" x14ac:dyDescent="0.2">
      <c r="B7" s="4"/>
      <c r="C7" s="37"/>
      <c r="D7" s="127" t="s">
        <v>4</v>
      </c>
      <c r="E7" s="128"/>
      <c r="F7" s="128"/>
      <c r="G7" s="25" t="s">
        <v>5</v>
      </c>
      <c r="H7" s="37"/>
      <c r="I7" s="37"/>
      <c r="J7" s="5"/>
      <c r="K7" s="105">
        <v>1.85</v>
      </c>
      <c r="L7" s="106">
        <v>1.4</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103</v>
      </c>
      <c r="G11" s="37"/>
      <c r="H11" s="37"/>
      <c r="I11" s="37"/>
      <c r="J11" s="37"/>
      <c r="K11" s="62"/>
      <c r="L11" s="63" t="s">
        <v>147</v>
      </c>
      <c r="N11" t="s">
        <v>14</v>
      </c>
      <c r="O11">
        <f t="shared" ref="O11:P11" si="0">IF(K11="",0,VALUE(MID(K11,2,LEN(K11)-2)))</f>
        <v>0</v>
      </c>
      <c r="P11">
        <f t="shared" si="0"/>
        <v>5</v>
      </c>
      <c r="Q11" t="e">
        <f>IF(#REF!="",0,VALUE(MID(#REF!,2,LEN(#REF!)-2)))</f>
        <v>#REF!</v>
      </c>
      <c r="R11">
        <f>IF(K11="＋",0,IF(K11="(＋)",0,ABS(K11)))</f>
        <v>0</v>
      </c>
      <c r="S11">
        <f>IF(L11="＋",0,IF(L11="(＋)",0,ABS(L11)))</f>
        <v>5</v>
      </c>
    </row>
    <row r="12" spans="2:19" ht="14.25" customHeight="1" x14ac:dyDescent="0.2">
      <c r="B12" s="30">
        <f>B11+1</f>
        <v>2</v>
      </c>
      <c r="C12" s="32" t="s">
        <v>23</v>
      </c>
      <c r="D12" s="32" t="s">
        <v>24</v>
      </c>
      <c r="E12" s="37"/>
      <c r="F12" s="37" t="s">
        <v>101</v>
      </c>
      <c r="G12" s="37"/>
      <c r="H12" s="37"/>
      <c r="I12" s="37"/>
      <c r="J12" s="37"/>
      <c r="K12" s="64">
        <v>85</v>
      </c>
      <c r="L12" s="65">
        <v>30</v>
      </c>
      <c r="S12">
        <f>COUNTA(L11:L11)</f>
        <v>1</v>
      </c>
    </row>
    <row r="13" spans="2:19" ht="14.25" customHeight="1" x14ac:dyDescent="0.2">
      <c r="B13" s="30">
        <f t="shared" ref="B13:B50" si="1">B12+1</f>
        <v>3</v>
      </c>
      <c r="C13" s="32" t="s">
        <v>25</v>
      </c>
      <c r="D13" s="32" t="s">
        <v>26</v>
      </c>
      <c r="E13" s="37"/>
      <c r="F13" s="37" t="s">
        <v>211</v>
      </c>
      <c r="G13" s="37"/>
      <c r="H13" s="37"/>
      <c r="I13" s="37"/>
      <c r="J13" s="37"/>
      <c r="K13" s="64">
        <v>5</v>
      </c>
      <c r="L13" s="65"/>
    </row>
    <row r="14" spans="2:19" ht="14.25" customHeight="1" x14ac:dyDescent="0.2">
      <c r="B14" s="30">
        <f t="shared" si="1"/>
        <v>4</v>
      </c>
      <c r="C14" s="32" t="s">
        <v>68</v>
      </c>
      <c r="D14" s="32" t="s">
        <v>16</v>
      </c>
      <c r="E14" s="37"/>
      <c r="F14" s="37" t="s">
        <v>289</v>
      </c>
      <c r="G14" s="37"/>
      <c r="H14" s="37"/>
      <c r="I14" s="37"/>
      <c r="J14" s="37"/>
      <c r="K14" s="64" t="s">
        <v>142</v>
      </c>
      <c r="L14" s="65"/>
    </row>
    <row r="15" spans="2:19" ht="14.25" customHeight="1" x14ac:dyDescent="0.2">
      <c r="B15" s="30">
        <f t="shared" si="1"/>
        <v>5</v>
      </c>
      <c r="C15" s="34"/>
      <c r="D15" s="34"/>
      <c r="E15" s="37"/>
      <c r="F15" s="37" t="s">
        <v>285</v>
      </c>
      <c r="G15" s="37"/>
      <c r="H15" s="37"/>
      <c r="I15" s="37"/>
      <c r="J15" s="37"/>
      <c r="K15" s="64">
        <v>10</v>
      </c>
      <c r="L15" s="65">
        <v>5</v>
      </c>
    </row>
    <row r="16" spans="2:19" ht="14.25" customHeight="1" x14ac:dyDescent="0.2">
      <c r="B16" s="30">
        <f t="shared" si="1"/>
        <v>6</v>
      </c>
      <c r="C16" s="34"/>
      <c r="D16" s="32" t="s">
        <v>248</v>
      </c>
      <c r="E16" s="37"/>
      <c r="F16" s="37" t="s">
        <v>249</v>
      </c>
      <c r="G16" s="37"/>
      <c r="H16" s="37"/>
      <c r="I16" s="37"/>
      <c r="J16" s="37"/>
      <c r="K16" s="64"/>
      <c r="L16" s="65">
        <v>5</v>
      </c>
    </row>
    <row r="17" spans="2:12" ht="14.25" customHeight="1" x14ac:dyDescent="0.2">
      <c r="B17" s="30">
        <f t="shared" si="1"/>
        <v>7</v>
      </c>
      <c r="C17" s="34"/>
      <c r="D17" s="32" t="s">
        <v>17</v>
      </c>
      <c r="E17" s="37"/>
      <c r="F17" s="37" t="s">
        <v>87</v>
      </c>
      <c r="G17" s="37"/>
      <c r="H17" s="37"/>
      <c r="I17" s="37"/>
      <c r="J17" s="37"/>
      <c r="K17" s="64"/>
      <c r="L17" s="65" t="s">
        <v>142</v>
      </c>
    </row>
    <row r="18" spans="2:12" ht="14.25" customHeight="1" x14ac:dyDescent="0.2">
      <c r="B18" s="30">
        <f t="shared" si="1"/>
        <v>8</v>
      </c>
      <c r="C18" s="34"/>
      <c r="D18" s="34"/>
      <c r="E18" s="37"/>
      <c r="F18" s="37" t="s">
        <v>88</v>
      </c>
      <c r="G18" s="37"/>
      <c r="H18" s="37"/>
      <c r="I18" s="37"/>
      <c r="J18" s="37"/>
      <c r="K18" s="64">
        <v>20</v>
      </c>
      <c r="L18" s="65">
        <v>60</v>
      </c>
    </row>
    <row r="19" spans="2:12" ht="14.25" customHeight="1" x14ac:dyDescent="0.2">
      <c r="B19" s="30">
        <f t="shared" si="1"/>
        <v>9</v>
      </c>
      <c r="C19" s="34"/>
      <c r="D19" s="34"/>
      <c r="E19" s="37"/>
      <c r="F19" s="37" t="s">
        <v>89</v>
      </c>
      <c r="G19" s="37"/>
      <c r="H19" s="37"/>
      <c r="I19" s="37"/>
      <c r="J19" s="37"/>
      <c r="K19" s="64">
        <v>20</v>
      </c>
      <c r="L19" s="65" t="s">
        <v>142</v>
      </c>
    </row>
    <row r="20" spans="2:12" ht="14.25" customHeight="1" x14ac:dyDescent="0.2">
      <c r="B20" s="30">
        <f t="shared" si="1"/>
        <v>10</v>
      </c>
      <c r="C20" s="34"/>
      <c r="D20" s="34"/>
      <c r="E20" s="37"/>
      <c r="F20" s="37" t="s">
        <v>18</v>
      </c>
      <c r="G20" s="37"/>
      <c r="H20" s="37"/>
      <c r="I20" s="37"/>
      <c r="J20" s="37"/>
      <c r="K20" s="64" t="s">
        <v>142</v>
      </c>
      <c r="L20" s="65"/>
    </row>
    <row r="21" spans="2:12" ht="14.25" customHeight="1" x14ac:dyDescent="0.2">
      <c r="B21" s="30">
        <f t="shared" si="1"/>
        <v>11</v>
      </c>
      <c r="C21" s="34"/>
      <c r="D21" s="34"/>
      <c r="E21" s="37"/>
      <c r="F21" s="37" t="s">
        <v>19</v>
      </c>
      <c r="G21" s="37"/>
      <c r="H21" s="37"/>
      <c r="I21" s="37"/>
      <c r="J21" s="37"/>
      <c r="K21" s="64">
        <v>75</v>
      </c>
      <c r="L21" s="65">
        <v>120</v>
      </c>
    </row>
    <row r="22" spans="2:12" ht="14.25" customHeight="1" x14ac:dyDescent="0.2">
      <c r="B22" s="30">
        <f t="shared" si="1"/>
        <v>12</v>
      </c>
      <c r="C22" s="34"/>
      <c r="D22" s="34"/>
      <c r="E22" s="37"/>
      <c r="F22" s="37" t="s">
        <v>92</v>
      </c>
      <c r="G22" s="37"/>
      <c r="H22" s="37"/>
      <c r="I22" s="37"/>
      <c r="J22" s="37"/>
      <c r="K22" s="64"/>
      <c r="L22" s="65" t="s">
        <v>142</v>
      </c>
    </row>
    <row r="23" spans="2:12" ht="14.25" customHeight="1" x14ac:dyDescent="0.2">
      <c r="B23" s="30">
        <f t="shared" si="1"/>
        <v>13</v>
      </c>
      <c r="C23" s="34"/>
      <c r="D23" s="34"/>
      <c r="E23" s="37"/>
      <c r="F23" s="37" t="s">
        <v>99</v>
      </c>
      <c r="G23" s="37"/>
      <c r="H23" s="37"/>
      <c r="I23" s="37"/>
      <c r="J23" s="37"/>
      <c r="K23" s="64">
        <v>10</v>
      </c>
      <c r="L23" s="65">
        <v>15</v>
      </c>
    </row>
    <row r="24" spans="2:12" ht="14.25" customHeight="1" x14ac:dyDescent="0.2">
      <c r="B24" s="30">
        <f t="shared" si="1"/>
        <v>14</v>
      </c>
      <c r="C24" s="34"/>
      <c r="D24" s="34"/>
      <c r="E24" s="37"/>
      <c r="F24" s="37" t="s">
        <v>69</v>
      </c>
      <c r="G24" s="37"/>
      <c r="H24" s="37"/>
      <c r="I24" s="37"/>
      <c r="J24" s="37"/>
      <c r="K24" s="64">
        <v>140</v>
      </c>
      <c r="L24" s="65">
        <v>435</v>
      </c>
    </row>
    <row r="25" spans="2:12" ht="14.25" customHeight="1" x14ac:dyDescent="0.2">
      <c r="B25" s="30">
        <f t="shared" si="1"/>
        <v>15</v>
      </c>
      <c r="C25" s="34"/>
      <c r="D25" s="34"/>
      <c r="E25" s="37"/>
      <c r="F25" s="37" t="s">
        <v>93</v>
      </c>
      <c r="G25" s="37"/>
      <c r="H25" s="37"/>
      <c r="I25" s="37"/>
      <c r="J25" s="37"/>
      <c r="K25" s="64"/>
      <c r="L25" s="65">
        <v>30</v>
      </c>
    </row>
    <row r="26" spans="2:12" ht="14.25" customHeight="1" x14ac:dyDescent="0.2">
      <c r="B26" s="30">
        <f t="shared" si="1"/>
        <v>16</v>
      </c>
      <c r="C26" s="34"/>
      <c r="D26" s="34"/>
      <c r="E26" s="37"/>
      <c r="F26" s="37" t="s">
        <v>253</v>
      </c>
      <c r="G26" s="37"/>
      <c r="H26" s="37"/>
      <c r="I26" s="37"/>
      <c r="J26" s="37"/>
      <c r="K26" s="64" t="s">
        <v>142</v>
      </c>
      <c r="L26" s="65"/>
    </row>
    <row r="27" spans="2:12" ht="14.25" customHeight="1" x14ac:dyDescent="0.2">
      <c r="B27" s="30">
        <f t="shared" si="1"/>
        <v>17</v>
      </c>
      <c r="C27" s="34"/>
      <c r="D27" s="34"/>
      <c r="E27" s="37"/>
      <c r="F27" s="37" t="s">
        <v>104</v>
      </c>
      <c r="G27" s="37"/>
      <c r="H27" s="37"/>
      <c r="I27" s="37"/>
      <c r="J27" s="37"/>
      <c r="K27" s="64">
        <v>30</v>
      </c>
      <c r="L27" s="65">
        <v>90</v>
      </c>
    </row>
    <row r="28" spans="2:12" ht="14.25" customHeight="1" x14ac:dyDescent="0.2">
      <c r="B28" s="30">
        <f t="shared" si="1"/>
        <v>18</v>
      </c>
      <c r="C28" s="34"/>
      <c r="D28" s="34"/>
      <c r="E28" s="37"/>
      <c r="F28" s="37" t="s">
        <v>129</v>
      </c>
      <c r="G28" s="37"/>
      <c r="H28" s="37"/>
      <c r="I28" s="37"/>
      <c r="J28" s="37"/>
      <c r="K28" s="64" t="s">
        <v>142</v>
      </c>
      <c r="L28" s="65"/>
    </row>
    <row r="29" spans="2:12" ht="14.25" customHeight="1" x14ac:dyDescent="0.2">
      <c r="B29" s="30">
        <f t="shared" si="1"/>
        <v>19</v>
      </c>
      <c r="C29" s="34"/>
      <c r="D29" s="34"/>
      <c r="E29" s="37"/>
      <c r="F29" s="37" t="s">
        <v>20</v>
      </c>
      <c r="G29" s="37"/>
      <c r="H29" s="37"/>
      <c r="I29" s="37"/>
      <c r="J29" s="37"/>
      <c r="K29" s="64">
        <v>1150</v>
      </c>
      <c r="L29" s="65">
        <v>3250</v>
      </c>
    </row>
    <row r="30" spans="2:12" ht="14.25" customHeight="1" x14ac:dyDescent="0.2">
      <c r="B30" s="30">
        <f t="shared" si="1"/>
        <v>20</v>
      </c>
      <c r="C30" s="34"/>
      <c r="D30" s="34"/>
      <c r="E30" s="37"/>
      <c r="F30" s="37" t="s">
        <v>21</v>
      </c>
      <c r="G30" s="37"/>
      <c r="H30" s="37"/>
      <c r="I30" s="37"/>
      <c r="J30" s="37"/>
      <c r="K30" s="64">
        <v>7800</v>
      </c>
      <c r="L30" s="65">
        <v>26750</v>
      </c>
    </row>
    <row r="31" spans="2:12" ht="14.25" customHeight="1" x14ac:dyDescent="0.2">
      <c r="B31" s="30">
        <f t="shared" si="1"/>
        <v>21</v>
      </c>
      <c r="C31" s="32" t="s">
        <v>73</v>
      </c>
      <c r="D31" s="32" t="s">
        <v>70</v>
      </c>
      <c r="E31" s="37"/>
      <c r="F31" s="37" t="s">
        <v>153</v>
      </c>
      <c r="G31" s="37"/>
      <c r="H31" s="37"/>
      <c r="I31" s="37"/>
      <c r="J31" s="37"/>
      <c r="K31" s="64" t="s">
        <v>142</v>
      </c>
      <c r="L31" s="65"/>
    </row>
    <row r="32" spans="2:12" ht="14.25" customHeight="1" x14ac:dyDescent="0.2">
      <c r="B32" s="30">
        <f t="shared" si="1"/>
        <v>22</v>
      </c>
      <c r="C32" s="32" t="s">
        <v>71</v>
      </c>
      <c r="D32" s="32" t="s">
        <v>27</v>
      </c>
      <c r="E32" s="37"/>
      <c r="F32" s="37" t="s">
        <v>173</v>
      </c>
      <c r="G32" s="37"/>
      <c r="H32" s="37"/>
      <c r="I32" s="37"/>
      <c r="J32" s="37"/>
      <c r="K32" s="64"/>
      <c r="L32" s="65">
        <v>5</v>
      </c>
    </row>
    <row r="33" spans="2:25" ht="14.25" customHeight="1" x14ac:dyDescent="0.2">
      <c r="B33" s="30">
        <f t="shared" si="1"/>
        <v>23</v>
      </c>
      <c r="C33" s="34"/>
      <c r="D33" s="34"/>
      <c r="E33" s="37"/>
      <c r="F33" s="37" t="s">
        <v>290</v>
      </c>
      <c r="G33" s="37"/>
      <c r="H33" s="37"/>
      <c r="I33" s="37"/>
      <c r="J33" s="37"/>
      <c r="K33" s="64">
        <v>5</v>
      </c>
      <c r="L33" s="65" t="s">
        <v>142</v>
      </c>
    </row>
    <row r="34" spans="2:25" ht="14.25" customHeight="1" x14ac:dyDescent="0.2">
      <c r="B34" s="30">
        <f t="shared" si="1"/>
        <v>24</v>
      </c>
      <c r="C34" s="34"/>
      <c r="D34" s="34"/>
      <c r="E34" s="37"/>
      <c r="F34" s="37" t="s">
        <v>202</v>
      </c>
      <c r="G34" s="37"/>
      <c r="H34" s="37"/>
      <c r="I34" s="37"/>
      <c r="J34" s="37"/>
      <c r="K34" s="64"/>
      <c r="L34" s="65" t="s">
        <v>142</v>
      </c>
    </row>
    <row r="35" spans="2:25" ht="14.25" customHeight="1" x14ac:dyDescent="0.2">
      <c r="B35" s="30">
        <f t="shared" si="1"/>
        <v>25</v>
      </c>
      <c r="C35" s="34"/>
      <c r="D35" s="34"/>
      <c r="E35" s="37"/>
      <c r="F35" s="37" t="s">
        <v>124</v>
      </c>
      <c r="G35" s="37"/>
      <c r="H35" s="37"/>
      <c r="I35" s="37"/>
      <c r="J35" s="37"/>
      <c r="K35" s="64">
        <v>30</v>
      </c>
      <c r="L35" s="65">
        <v>50</v>
      </c>
    </row>
    <row r="36" spans="2:25" ht="14.25" customHeight="1" x14ac:dyDescent="0.2">
      <c r="B36" s="30">
        <f t="shared" si="1"/>
        <v>26</v>
      </c>
      <c r="C36" s="34"/>
      <c r="D36" s="34"/>
      <c r="E36" s="37"/>
      <c r="F36" s="37" t="s">
        <v>176</v>
      </c>
      <c r="G36" s="37"/>
      <c r="H36" s="37"/>
      <c r="I36" s="37"/>
      <c r="J36" s="37"/>
      <c r="K36" s="64"/>
      <c r="L36" s="65">
        <v>5</v>
      </c>
      <c r="N36" s="113"/>
      <c r="Y36" s="114"/>
    </row>
    <row r="37" spans="2:25" ht="14.25" customHeight="1" x14ac:dyDescent="0.2">
      <c r="B37" s="30">
        <f t="shared" si="1"/>
        <v>27</v>
      </c>
      <c r="C37" s="34"/>
      <c r="D37" s="34"/>
      <c r="E37" s="37"/>
      <c r="F37" s="37" t="s">
        <v>214</v>
      </c>
      <c r="G37" s="37"/>
      <c r="H37" s="37"/>
      <c r="I37" s="37"/>
      <c r="J37" s="37"/>
      <c r="K37" s="64">
        <v>30</v>
      </c>
      <c r="L37" s="65">
        <v>30</v>
      </c>
    </row>
    <row r="38" spans="2:25" ht="14.25" customHeight="1" x14ac:dyDescent="0.2">
      <c r="B38" s="30">
        <f t="shared" si="1"/>
        <v>28</v>
      </c>
      <c r="C38" s="34"/>
      <c r="D38" s="34"/>
      <c r="E38" s="37"/>
      <c r="F38" s="37" t="s">
        <v>28</v>
      </c>
      <c r="G38" s="37"/>
      <c r="H38" s="37"/>
      <c r="I38" s="37"/>
      <c r="J38" s="37"/>
      <c r="K38" s="64">
        <v>35</v>
      </c>
      <c r="L38" s="65">
        <v>30</v>
      </c>
    </row>
    <row r="39" spans="2:25" ht="14.25" customHeight="1" x14ac:dyDescent="0.2">
      <c r="B39" s="30">
        <f t="shared" si="1"/>
        <v>29</v>
      </c>
      <c r="C39" s="34"/>
      <c r="D39" s="34"/>
      <c r="E39" s="37"/>
      <c r="F39" s="37" t="s">
        <v>77</v>
      </c>
      <c r="G39" s="37"/>
      <c r="H39" s="37"/>
      <c r="I39" s="37"/>
      <c r="J39" s="37"/>
      <c r="K39" s="64"/>
      <c r="L39" s="65">
        <v>20</v>
      </c>
    </row>
    <row r="40" spans="2:25" ht="14.25" customHeight="1" x14ac:dyDescent="0.2">
      <c r="B40" s="30">
        <f t="shared" si="1"/>
        <v>30</v>
      </c>
      <c r="C40" s="34"/>
      <c r="D40" s="34"/>
      <c r="E40" s="37"/>
      <c r="F40" s="37" t="s">
        <v>125</v>
      </c>
      <c r="G40" s="37"/>
      <c r="H40" s="37"/>
      <c r="I40" s="37"/>
      <c r="J40" s="37"/>
      <c r="K40" s="64">
        <v>10</v>
      </c>
      <c r="L40" s="65" t="s">
        <v>142</v>
      </c>
    </row>
    <row r="41" spans="2:25" ht="14.25" customHeight="1" x14ac:dyDescent="0.2">
      <c r="B41" s="30">
        <f t="shared" si="1"/>
        <v>31</v>
      </c>
      <c r="C41" s="34"/>
      <c r="D41" s="34"/>
      <c r="E41" s="37"/>
      <c r="F41" s="37" t="s">
        <v>226</v>
      </c>
      <c r="G41" s="37"/>
      <c r="H41" s="37"/>
      <c r="I41" s="37"/>
      <c r="J41" s="37"/>
      <c r="K41" s="64" t="s">
        <v>142</v>
      </c>
      <c r="L41" s="65"/>
    </row>
    <row r="42" spans="2:25" ht="14.25" customHeight="1" x14ac:dyDescent="0.2">
      <c r="B42" s="30">
        <f t="shared" si="1"/>
        <v>32</v>
      </c>
      <c r="C42" s="34"/>
      <c r="D42" s="34"/>
      <c r="E42" s="37"/>
      <c r="F42" s="37" t="s">
        <v>32</v>
      </c>
      <c r="G42" s="37"/>
      <c r="H42" s="37"/>
      <c r="I42" s="37"/>
      <c r="J42" s="37"/>
      <c r="K42" s="64">
        <v>20</v>
      </c>
      <c r="L42" s="65"/>
    </row>
    <row r="43" spans="2:25" ht="14.25" customHeight="1" x14ac:dyDescent="0.2">
      <c r="B43" s="30">
        <f t="shared" si="1"/>
        <v>33</v>
      </c>
      <c r="C43" s="34"/>
      <c r="D43" s="34"/>
      <c r="E43" s="37"/>
      <c r="F43" s="37" t="s">
        <v>287</v>
      </c>
      <c r="G43" s="37"/>
      <c r="H43" s="37"/>
      <c r="I43" s="37"/>
      <c r="J43" s="37"/>
      <c r="K43" s="64">
        <v>20</v>
      </c>
      <c r="L43" s="65"/>
    </row>
    <row r="44" spans="2:25" ht="14.25" customHeight="1" x14ac:dyDescent="0.2">
      <c r="B44" s="30">
        <f t="shared" si="1"/>
        <v>34</v>
      </c>
      <c r="C44" s="34"/>
      <c r="D44" s="34"/>
      <c r="E44" s="37"/>
      <c r="F44" s="37" t="s">
        <v>33</v>
      </c>
      <c r="G44" s="37"/>
      <c r="H44" s="37"/>
      <c r="I44" s="37"/>
      <c r="J44" s="37"/>
      <c r="K44" s="64">
        <v>380</v>
      </c>
      <c r="L44" s="65">
        <v>425</v>
      </c>
    </row>
    <row r="45" spans="2:25" ht="14.25" customHeight="1" x14ac:dyDescent="0.2">
      <c r="B45" s="30">
        <f t="shared" si="1"/>
        <v>35</v>
      </c>
      <c r="C45" s="32" t="s">
        <v>34</v>
      </c>
      <c r="D45" s="32" t="s">
        <v>35</v>
      </c>
      <c r="E45" s="37"/>
      <c r="F45" s="37" t="s">
        <v>163</v>
      </c>
      <c r="G45" s="37"/>
      <c r="H45" s="37"/>
      <c r="I45" s="37"/>
      <c r="J45" s="37"/>
      <c r="K45" s="64"/>
      <c r="L45" s="65" t="s">
        <v>142</v>
      </c>
    </row>
    <row r="46" spans="2:25" ht="14.25" customHeight="1" x14ac:dyDescent="0.2">
      <c r="B46" s="30">
        <f t="shared" si="1"/>
        <v>36</v>
      </c>
      <c r="C46" s="32" t="s">
        <v>37</v>
      </c>
      <c r="D46" s="32" t="s">
        <v>38</v>
      </c>
      <c r="E46" s="37"/>
      <c r="F46" s="37" t="s">
        <v>39</v>
      </c>
      <c r="G46" s="37"/>
      <c r="H46" s="37"/>
      <c r="I46" s="37"/>
      <c r="J46" s="37"/>
      <c r="K46" s="64" t="s">
        <v>142</v>
      </c>
      <c r="L46" s="65" t="s">
        <v>142</v>
      </c>
    </row>
    <row r="47" spans="2:25" ht="14.25" customHeight="1" x14ac:dyDescent="0.2">
      <c r="B47" s="30">
        <f t="shared" si="1"/>
        <v>37</v>
      </c>
      <c r="C47" s="35"/>
      <c r="D47" s="39" t="s">
        <v>40</v>
      </c>
      <c r="E47" s="37"/>
      <c r="F47" s="37" t="s">
        <v>41</v>
      </c>
      <c r="G47" s="37"/>
      <c r="H47" s="37"/>
      <c r="I47" s="37"/>
      <c r="J47" s="37"/>
      <c r="K47" s="64">
        <v>5</v>
      </c>
      <c r="L47" s="65">
        <v>5</v>
      </c>
    </row>
    <row r="48" spans="2:25" ht="14.25" customHeight="1" x14ac:dyDescent="0.2">
      <c r="B48" s="30">
        <f t="shared" si="1"/>
        <v>38</v>
      </c>
      <c r="C48" s="130" t="s">
        <v>43</v>
      </c>
      <c r="D48" s="131"/>
      <c r="E48" s="37"/>
      <c r="F48" s="37" t="s">
        <v>44</v>
      </c>
      <c r="G48" s="37"/>
      <c r="H48" s="37"/>
      <c r="I48" s="37"/>
      <c r="J48" s="37"/>
      <c r="K48" s="64">
        <v>150</v>
      </c>
      <c r="L48" s="65">
        <v>25</v>
      </c>
    </row>
    <row r="49" spans="2:19" ht="14.25" customHeight="1" x14ac:dyDescent="0.2">
      <c r="B49" s="30">
        <f t="shared" si="1"/>
        <v>39</v>
      </c>
      <c r="C49" s="33"/>
      <c r="D49" s="36"/>
      <c r="E49" s="37"/>
      <c r="F49" s="37" t="s">
        <v>45</v>
      </c>
      <c r="G49" s="37"/>
      <c r="H49" s="37"/>
      <c r="I49" s="37"/>
      <c r="J49" s="37"/>
      <c r="K49" s="64">
        <v>125</v>
      </c>
      <c r="L49" s="65">
        <v>75</v>
      </c>
    </row>
    <row r="50" spans="2:19" ht="14.25" customHeight="1" thickBot="1" x14ac:dyDescent="0.25">
      <c r="B50" s="30">
        <f t="shared" si="1"/>
        <v>40</v>
      </c>
      <c r="C50" s="33"/>
      <c r="D50" s="36"/>
      <c r="E50" s="37"/>
      <c r="F50" s="37" t="s">
        <v>81</v>
      </c>
      <c r="G50" s="37"/>
      <c r="H50" s="37"/>
      <c r="I50" s="37"/>
      <c r="J50" s="37"/>
      <c r="K50" s="64">
        <v>75</v>
      </c>
      <c r="L50" s="69">
        <v>75</v>
      </c>
    </row>
    <row r="51" spans="2:19" ht="13.95" customHeight="1" x14ac:dyDescent="0.2">
      <c r="B51" s="66"/>
      <c r="C51" s="67"/>
      <c r="D51" s="67"/>
      <c r="E51" s="68"/>
      <c r="F51" s="68"/>
      <c r="G51" s="68"/>
      <c r="H51" s="68"/>
      <c r="I51" s="68"/>
      <c r="J51" s="68"/>
      <c r="K51" s="68"/>
      <c r="L51" s="68"/>
    </row>
    <row r="52" spans="2:19" ht="18" customHeight="1" x14ac:dyDescent="0.2">
      <c r="R52">
        <f>COUNTA(K11:K50)</f>
        <v>30</v>
      </c>
      <c r="S52">
        <f>COUNTA(L11:L50)</f>
        <v>31</v>
      </c>
    </row>
    <row r="53" spans="2:19" ht="18" customHeight="1" x14ac:dyDescent="0.2">
      <c r="B53" s="18"/>
      <c r="R53">
        <f>SUM(R11:R11,K12:K50)</f>
        <v>10230</v>
      </c>
      <c r="S53">
        <f>SUM(S11:S11,L12:L50)</f>
        <v>31540</v>
      </c>
    </row>
    <row r="54" spans="2:19" ht="9" customHeight="1" thickBot="1" x14ac:dyDescent="0.25"/>
    <row r="55" spans="2:19" ht="18" customHeight="1" x14ac:dyDescent="0.2">
      <c r="B55" s="1"/>
      <c r="C55" s="2"/>
      <c r="D55" s="126" t="s">
        <v>1</v>
      </c>
      <c r="E55" s="126"/>
      <c r="F55" s="126"/>
      <c r="G55" s="126"/>
      <c r="H55" s="2"/>
      <c r="I55" s="2"/>
      <c r="J55" s="3"/>
      <c r="K55" s="71" t="s">
        <v>62</v>
      </c>
      <c r="L55" s="88" t="s">
        <v>63</v>
      </c>
    </row>
    <row r="56" spans="2:19" ht="18" customHeight="1" thickBot="1" x14ac:dyDescent="0.25">
      <c r="B56" s="6"/>
      <c r="C56" s="7"/>
      <c r="D56" s="125" t="s">
        <v>2</v>
      </c>
      <c r="E56" s="125"/>
      <c r="F56" s="125"/>
      <c r="G56" s="125"/>
      <c r="H56" s="7"/>
      <c r="I56" s="7"/>
      <c r="J56" s="8"/>
      <c r="K56" s="75" t="str">
        <f>K5</f>
        <v>2022.1.25</v>
      </c>
      <c r="L56" s="92" t="str">
        <f>K56</f>
        <v>2022.1.25</v>
      </c>
    </row>
    <row r="57" spans="2:19" ht="19.95" customHeight="1" thickTop="1" x14ac:dyDescent="0.2">
      <c r="B57" s="132" t="s">
        <v>86</v>
      </c>
      <c r="C57" s="133"/>
      <c r="D57" s="133"/>
      <c r="E57" s="133"/>
      <c r="F57" s="133"/>
      <c r="G57" s="133"/>
      <c r="H57" s="133"/>
      <c r="I57" s="133"/>
      <c r="J57" s="29"/>
      <c r="K57" s="76">
        <f>SUM(K58:K66)</f>
        <v>10230</v>
      </c>
      <c r="L57" s="93">
        <f>SUM(L58:L66)</f>
        <v>31540</v>
      </c>
    </row>
    <row r="58" spans="2:19" ht="13.95" customHeight="1" x14ac:dyDescent="0.2">
      <c r="B58" s="134" t="s">
        <v>47</v>
      </c>
      <c r="C58" s="135"/>
      <c r="D58" s="136"/>
      <c r="E58" s="41"/>
      <c r="F58" s="15"/>
      <c r="G58" s="127" t="s">
        <v>13</v>
      </c>
      <c r="H58" s="127"/>
      <c r="I58" s="15"/>
      <c r="J58" s="16"/>
      <c r="K58" s="38">
        <f>SUM(R$11:R$11)</f>
        <v>0</v>
      </c>
      <c r="L58" s="94">
        <f>SUM(S$11:S$11)</f>
        <v>5</v>
      </c>
    </row>
    <row r="59" spans="2:19" ht="13.95" customHeight="1" x14ac:dyDescent="0.2">
      <c r="B59" s="17"/>
      <c r="C59" s="18"/>
      <c r="D59" s="19"/>
      <c r="E59" s="20"/>
      <c r="F59" s="37"/>
      <c r="G59" s="127" t="s">
        <v>72</v>
      </c>
      <c r="H59" s="127"/>
      <c r="I59" s="110"/>
      <c r="J59" s="42"/>
      <c r="K59" s="38">
        <f>SUM(K$12)</f>
        <v>85</v>
      </c>
      <c r="L59" s="94">
        <f>SUM(L$12)</f>
        <v>30</v>
      </c>
    </row>
    <row r="60" spans="2:19" ht="13.95" customHeight="1" x14ac:dyDescent="0.2">
      <c r="B60" s="17"/>
      <c r="C60" s="18"/>
      <c r="D60" s="19"/>
      <c r="E60" s="20"/>
      <c r="F60" s="37"/>
      <c r="G60" s="127" t="s">
        <v>26</v>
      </c>
      <c r="H60" s="127"/>
      <c r="I60" s="15"/>
      <c r="J60" s="16"/>
      <c r="K60" s="38">
        <f>SUM(K$13:K$13)</f>
        <v>5</v>
      </c>
      <c r="L60" s="94">
        <f>SUM(L$13:L$13)</f>
        <v>0</v>
      </c>
    </row>
    <row r="61" spans="2:19" ht="13.95" customHeight="1" x14ac:dyDescent="0.2">
      <c r="B61" s="17"/>
      <c r="C61" s="18"/>
      <c r="D61" s="19"/>
      <c r="E61" s="20"/>
      <c r="F61" s="37"/>
      <c r="G61" s="127" t="s">
        <v>16</v>
      </c>
      <c r="H61" s="127"/>
      <c r="I61" s="15"/>
      <c r="J61" s="16"/>
      <c r="K61" s="38">
        <f>SUM(K$14:K$15)</f>
        <v>10</v>
      </c>
      <c r="L61" s="94">
        <f>SUM(L$14:L$15)</f>
        <v>5</v>
      </c>
    </row>
    <row r="62" spans="2:19" ht="13.95" customHeight="1" x14ac:dyDescent="0.2">
      <c r="B62" s="17"/>
      <c r="C62" s="18"/>
      <c r="D62" s="19"/>
      <c r="E62" s="20"/>
      <c r="F62" s="37"/>
      <c r="G62" s="127" t="s">
        <v>17</v>
      </c>
      <c r="H62" s="127"/>
      <c r="I62" s="15"/>
      <c r="J62" s="16"/>
      <c r="K62" s="38">
        <f>SUM(K$17:K$30)</f>
        <v>9245</v>
      </c>
      <c r="L62" s="94">
        <f>SUM(L$17:L$30)</f>
        <v>30750</v>
      </c>
    </row>
    <row r="63" spans="2:19" ht="13.95" customHeight="1" x14ac:dyDescent="0.2">
      <c r="B63" s="17"/>
      <c r="C63" s="18"/>
      <c r="D63" s="19"/>
      <c r="E63" s="20"/>
      <c r="F63" s="37"/>
      <c r="G63" s="127" t="s">
        <v>70</v>
      </c>
      <c r="H63" s="127"/>
      <c r="I63" s="15"/>
      <c r="J63" s="16"/>
      <c r="K63" s="38">
        <f>SUM(K$31:K$31)</f>
        <v>0</v>
      </c>
      <c r="L63" s="94">
        <f>SUM(L$31:L$31)</f>
        <v>0</v>
      </c>
    </row>
    <row r="64" spans="2:19" ht="13.95" customHeight="1" x14ac:dyDescent="0.2">
      <c r="B64" s="17"/>
      <c r="C64" s="18"/>
      <c r="D64" s="19"/>
      <c r="E64" s="20"/>
      <c r="F64" s="37"/>
      <c r="G64" s="127" t="s">
        <v>27</v>
      </c>
      <c r="H64" s="127"/>
      <c r="I64" s="15"/>
      <c r="J64" s="16"/>
      <c r="K64" s="38">
        <f>SUM(K$32:K$44)</f>
        <v>530</v>
      </c>
      <c r="L64" s="94">
        <f>SUM(L$32:L$44)</f>
        <v>565</v>
      </c>
    </row>
    <row r="65" spans="2:19" ht="13.95" customHeight="1" x14ac:dyDescent="0.2">
      <c r="B65" s="17"/>
      <c r="C65" s="18"/>
      <c r="D65" s="19"/>
      <c r="E65" s="20"/>
      <c r="F65" s="37"/>
      <c r="G65" s="127" t="s">
        <v>80</v>
      </c>
      <c r="H65" s="127"/>
      <c r="I65" s="15"/>
      <c r="J65" s="16"/>
      <c r="K65" s="38">
        <f>SUM(K$48:K$49)</f>
        <v>275</v>
      </c>
      <c r="L65" s="94">
        <f>SUM(L16,L$48:L$49)</f>
        <v>105</v>
      </c>
      <c r="R65">
        <f>COUNTA(K$11:K$50)</f>
        <v>30</v>
      </c>
      <c r="S65">
        <f>COUNTA(L$11:L$50)</f>
        <v>31</v>
      </c>
    </row>
    <row r="66" spans="2:19" ht="13.95" customHeight="1" thickBot="1" x14ac:dyDescent="0.25">
      <c r="B66" s="21"/>
      <c r="C66" s="22"/>
      <c r="D66" s="23"/>
      <c r="E66" s="43"/>
      <c r="F66" s="10"/>
      <c r="G66" s="125" t="s">
        <v>46</v>
      </c>
      <c r="H66" s="125"/>
      <c r="I66" s="44"/>
      <c r="J66" s="45"/>
      <c r="K66" s="40">
        <f>SUM(K$45:K$47,K$50)</f>
        <v>80</v>
      </c>
      <c r="L66" s="95">
        <f>SUM(L$45:L$47,L$50)</f>
        <v>80</v>
      </c>
      <c r="R66">
        <f>SUM(R$11:R$11,K$12:K$50)</f>
        <v>10230</v>
      </c>
      <c r="S66">
        <f>SUM(S$11:S$11,L$12:L$50)</f>
        <v>31540</v>
      </c>
    </row>
    <row r="67" spans="2:19" ht="18" customHeight="1" thickTop="1" x14ac:dyDescent="0.2">
      <c r="B67" s="137" t="s">
        <v>48</v>
      </c>
      <c r="C67" s="138"/>
      <c r="D67" s="139"/>
      <c r="E67" s="51"/>
      <c r="F67" s="111"/>
      <c r="G67" s="140" t="s">
        <v>49</v>
      </c>
      <c r="H67" s="140"/>
      <c r="I67" s="111"/>
      <c r="J67" s="112"/>
      <c r="K67" s="77" t="s">
        <v>50</v>
      </c>
      <c r="L67" s="82"/>
    </row>
    <row r="68" spans="2:19" ht="18" customHeight="1" x14ac:dyDescent="0.2">
      <c r="B68" s="48"/>
      <c r="C68" s="49"/>
      <c r="D68" s="49"/>
      <c r="E68" s="46"/>
      <c r="F68" s="47"/>
      <c r="G68" s="31"/>
      <c r="H68" s="31"/>
      <c r="I68" s="47"/>
      <c r="J68" s="50"/>
      <c r="K68" s="78" t="s">
        <v>51</v>
      </c>
      <c r="L68" s="83"/>
    </row>
    <row r="69" spans="2:19" ht="18" customHeight="1" x14ac:dyDescent="0.2">
      <c r="B69" s="17"/>
      <c r="C69" s="18"/>
      <c r="D69" s="18"/>
      <c r="E69" s="52"/>
      <c r="F69" s="7"/>
      <c r="G69" s="141" t="s">
        <v>52</v>
      </c>
      <c r="H69" s="141"/>
      <c r="I69" s="108"/>
      <c r="J69" s="109"/>
      <c r="K69" s="79" t="s">
        <v>53</v>
      </c>
      <c r="L69" s="84"/>
    </row>
    <row r="70" spans="2:19" ht="18" customHeight="1" x14ac:dyDescent="0.2">
      <c r="B70" s="17"/>
      <c r="C70" s="18"/>
      <c r="D70" s="18"/>
      <c r="E70" s="53"/>
      <c r="F70" s="18"/>
      <c r="G70" s="54"/>
      <c r="H70" s="54"/>
      <c r="I70" s="49"/>
      <c r="J70" s="55"/>
      <c r="K70" s="80" t="s">
        <v>78</v>
      </c>
      <c r="L70" s="85"/>
    </row>
    <row r="71" spans="2:19" ht="18" customHeight="1" x14ac:dyDescent="0.2">
      <c r="B71" s="17"/>
      <c r="C71" s="18"/>
      <c r="D71" s="18"/>
      <c r="E71" s="53"/>
      <c r="F71" s="18"/>
      <c r="G71" s="54"/>
      <c r="H71" s="54"/>
      <c r="I71" s="49"/>
      <c r="J71" s="55"/>
      <c r="K71" s="80" t="s">
        <v>79</v>
      </c>
      <c r="L71" s="85"/>
    </row>
    <row r="72" spans="2:19" ht="18" customHeight="1" x14ac:dyDescent="0.2">
      <c r="B72" s="17"/>
      <c r="C72" s="18"/>
      <c r="D72" s="18"/>
      <c r="E72" s="52"/>
      <c r="F72" s="7"/>
      <c r="G72" s="141" t="s">
        <v>54</v>
      </c>
      <c r="H72" s="141"/>
      <c r="I72" s="108"/>
      <c r="J72" s="109"/>
      <c r="K72" s="79" t="s">
        <v>82</v>
      </c>
      <c r="L72" s="84"/>
    </row>
    <row r="73" spans="2:19" ht="18" customHeight="1" x14ac:dyDescent="0.2">
      <c r="B73" s="17"/>
      <c r="C73" s="18"/>
      <c r="D73" s="18"/>
      <c r="E73" s="53"/>
      <c r="F73" s="18"/>
      <c r="G73" s="54"/>
      <c r="H73" s="54"/>
      <c r="I73" s="49"/>
      <c r="J73" s="55"/>
      <c r="K73" s="80" t="s">
        <v>83</v>
      </c>
      <c r="L73" s="85"/>
    </row>
    <row r="74" spans="2:19" ht="18" customHeight="1" x14ac:dyDescent="0.2">
      <c r="B74" s="17"/>
      <c r="C74" s="18"/>
      <c r="D74" s="18"/>
      <c r="E74" s="53"/>
      <c r="F74" s="18"/>
      <c r="G74" s="54"/>
      <c r="H74" s="54"/>
      <c r="I74" s="49"/>
      <c r="J74" s="55"/>
      <c r="K74" s="80" t="s">
        <v>84</v>
      </c>
      <c r="L74" s="85"/>
    </row>
    <row r="75" spans="2:19" ht="18" customHeight="1" x14ac:dyDescent="0.2">
      <c r="B75" s="17"/>
      <c r="C75" s="18"/>
      <c r="D75" s="18"/>
      <c r="E75" s="12"/>
      <c r="F75" s="13"/>
      <c r="G75" s="31"/>
      <c r="H75" s="31"/>
      <c r="I75" s="47"/>
      <c r="J75" s="50"/>
      <c r="K75" s="80" t="s">
        <v>85</v>
      </c>
      <c r="L75" s="83"/>
    </row>
    <row r="76" spans="2:19" ht="18" customHeight="1" x14ac:dyDescent="0.2">
      <c r="B76" s="24"/>
      <c r="C76" s="13"/>
      <c r="D76" s="13"/>
      <c r="E76" s="20"/>
      <c r="F76" s="37"/>
      <c r="G76" s="127" t="s">
        <v>55</v>
      </c>
      <c r="H76" s="127"/>
      <c r="I76" s="15"/>
      <c r="J76" s="16"/>
      <c r="K76" s="70" t="s">
        <v>127</v>
      </c>
      <c r="L76" s="86"/>
    </row>
    <row r="77" spans="2:19" ht="18" customHeight="1" x14ac:dyDescent="0.2">
      <c r="B77" s="134" t="s">
        <v>56</v>
      </c>
      <c r="C77" s="135"/>
      <c r="D77" s="135"/>
      <c r="E77" s="7"/>
      <c r="F77" s="7"/>
      <c r="G77" s="7"/>
      <c r="H77" s="7"/>
      <c r="I77" s="7"/>
      <c r="J77" s="7"/>
      <c r="K77" s="7"/>
      <c r="L77" s="96"/>
    </row>
    <row r="78" spans="2:19" ht="14.1" customHeight="1" x14ac:dyDescent="0.2">
      <c r="B78" s="56"/>
      <c r="C78" s="57" t="s">
        <v>57</v>
      </c>
      <c r="D78" s="58"/>
      <c r="E78" s="57"/>
      <c r="F78" s="57"/>
      <c r="G78" s="57"/>
      <c r="H78" s="57"/>
      <c r="I78" s="57"/>
      <c r="J78" s="57"/>
      <c r="K78" s="57"/>
      <c r="L78" s="87"/>
    </row>
    <row r="79" spans="2:19" ht="14.1" customHeight="1" x14ac:dyDescent="0.2">
      <c r="B79" s="56"/>
      <c r="C79" s="57" t="s">
        <v>58</v>
      </c>
      <c r="D79" s="58"/>
      <c r="E79" s="57"/>
      <c r="F79" s="57"/>
      <c r="G79" s="57"/>
      <c r="H79" s="57"/>
      <c r="I79" s="57"/>
      <c r="J79" s="57"/>
      <c r="K79" s="57"/>
      <c r="L79" s="87"/>
    </row>
    <row r="80" spans="2:19" ht="14.1" customHeight="1" x14ac:dyDescent="0.2">
      <c r="B80" s="56"/>
      <c r="C80" s="57" t="s">
        <v>59</v>
      </c>
      <c r="D80" s="58"/>
      <c r="E80" s="57"/>
      <c r="F80" s="57"/>
      <c r="G80" s="57"/>
      <c r="H80" s="57"/>
      <c r="I80" s="57"/>
      <c r="J80" s="57"/>
      <c r="K80" s="57"/>
      <c r="L80" s="87"/>
    </row>
    <row r="81" spans="2:14" ht="14.1" customHeight="1" x14ac:dyDescent="0.2">
      <c r="B81" s="56"/>
      <c r="C81" s="57" t="s">
        <v>114</v>
      </c>
      <c r="D81" s="58"/>
      <c r="E81" s="57"/>
      <c r="F81" s="57"/>
      <c r="G81" s="57"/>
      <c r="H81" s="57"/>
      <c r="I81" s="57"/>
      <c r="J81" s="57"/>
      <c r="K81" s="57"/>
      <c r="L81" s="87"/>
    </row>
    <row r="82" spans="2:14" ht="14.1" customHeight="1" x14ac:dyDescent="0.2">
      <c r="B82" s="56"/>
      <c r="C82" s="57" t="s">
        <v>112</v>
      </c>
      <c r="D82" s="58"/>
      <c r="E82" s="57"/>
      <c r="F82" s="57"/>
      <c r="G82" s="57"/>
      <c r="H82" s="57"/>
      <c r="I82" s="57"/>
      <c r="J82" s="57"/>
      <c r="K82" s="57"/>
      <c r="L82" s="87"/>
    </row>
    <row r="83" spans="2:14" ht="14.1" customHeight="1" x14ac:dyDescent="0.2">
      <c r="B83" s="59"/>
      <c r="C83" s="57" t="s">
        <v>115</v>
      </c>
      <c r="D83" s="57"/>
      <c r="E83" s="57"/>
      <c r="F83" s="57"/>
      <c r="G83" s="57"/>
      <c r="H83" s="57"/>
      <c r="I83" s="57"/>
      <c r="J83" s="57"/>
      <c r="K83" s="57"/>
      <c r="L83" s="87"/>
    </row>
    <row r="84" spans="2:14" ht="14.1" customHeight="1" x14ac:dyDescent="0.2">
      <c r="B84" s="59"/>
      <c r="C84" s="57" t="s">
        <v>116</v>
      </c>
      <c r="D84" s="57"/>
      <c r="E84" s="57"/>
      <c r="F84" s="57"/>
      <c r="G84" s="57"/>
      <c r="H84" s="57"/>
      <c r="I84" s="57"/>
      <c r="J84" s="57"/>
      <c r="K84" s="57"/>
      <c r="L84" s="87"/>
    </row>
    <row r="85" spans="2:14" ht="14.1" customHeight="1" x14ac:dyDescent="0.2">
      <c r="B85" s="59"/>
      <c r="C85" s="57" t="s">
        <v>96</v>
      </c>
      <c r="D85" s="57"/>
      <c r="E85" s="57"/>
      <c r="F85" s="57"/>
      <c r="G85" s="57"/>
      <c r="H85" s="57"/>
      <c r="I85" s="57"/>
      <c r="J85" s="57"/>
      <c r="K85" s="57"/>
      <c r="L85" s="87"/>
    </row>
    <row r="86" spans="2:14" ht="14.1" customHeight="1" x14ac:dyDescent="0.2">
      <c r="B86" s="59"/>
      <c r="C86" s="57" t="s">
        <v>97</v>
      </c>
      <c r="D86" s="57"/>
      <c r="E86" s="57"/>
      <c r="F86" s="57"/>
      <c r="G86" s="57"/>
      <c r="H86" s="57"/>
      <c r="I86" s="57"/>
      <c r="J86" s="57"/>
      <c r="K86" s="57"/>
      <c r="L86" s="87"/>
    </row>
    <row r="87" spans="2:14" ht="14.1" customHeight="1" x14ac:dyDescent="0.2">
      <c r="B87" s="59"/>
      <c r="C87" s="57" t="s">
        <v>109</v>
      </c>
      <c r="D87" s="57"/>
      <c r="E87" s="57"/>
      <c r="F87" s="57"/>
      <c r="G87" s="57"/>
      <c r="H87" s="57"/>
      <c r="I87" s="57"/>
      <c r="J87" s="57"/>
      <c r="K87" s="57"/>
      <c r="L87" s="87"/>
    </row>
    <row r="88" spans="2:14" ht="14.1" customHeight="1" x14ac:dyDescent="0.2">
      <c r="B88" s="59"/>
      <c r="C88" s="57" t="s">
        <v>117</v>
      </c>
      <c r="D88" s="57"/>
      <c r="E88" s="57"/>
      <c r="F88" s="57"/>
      <c r="G88" s="57"/>
      <c r="H88" s="57"/>
      <c r="I88" s="57"/>
      <c r="J88" s="57"/>
      <c r="K88" s="57"/>
      <c r="L88" s="87"/>
    </row>
    <row r="89" spans="2:14" ht="14.1" customHeight="1" x14ac:dyDescent="0.2">
      <c r="B89" s="59"/>
      <c r="C89" s="57" t="s">
        <v>118</v>
      </c>
      <c r="D89" s="57"/>
      <c r="E89" s="57"/>
      <c r="F89" s="57"/>
      <c r="G89" s="57"/>
      <c r="H89" s="57"/>
      <c r="I89" s="57"/>
      <c r="J89" s="57"/>
      <c r="K89" s="57"/>
      <c r="L89" s="87"/>
    </row>
    <row r="90" spans="2:14" ht="14.1" customHeight="1" x14ac:dyDescent="0.2">
      <c r="B90" s="59"/>
      <c r="C90" s="57" t="s">
        <v>119</v>
      </c>
      <c r="D90" s="57"/>
      <c r="E90" s="57"/>
      <c r="F90" s="57"/>
      <c r="G90" s="57"/>
      <c r="H90" s="57"/>
      <c r="I90" s="57"/>
      <c r="J90" s="57"/>
      <c r="K90" s="57"/>
      <c r="L90" s="87"/>
    </row>
    <row r="91" spans="2:14" ht="18" customHeight="1" x14ac:dyDescent="0.2">
      <c r="B91" s="59"/>
      <c r="C91" s="57" t="s">
        <v>98</v>
      </c>
      <c r="D91" s="57"/>
      <c r="E91" s="57"/>
      <c r="F91" s="57"/>
      <c r="G91" s="57"/>
      <c r="H91" s="57"/>
      <c r="I91" s="57"/>
      <c r="J91" s="57"/>
      <c r="K91" s="57"/>
      <c r="L91" s="57"/>
      <c r="M91" s="97"/>
    </row>
    <row r="92" spans="2:14" x14ac:dyDescent="0.2">
      <c r="B92" s="59"/>
      <c r="C92" s="57" t="s">
        <v>110</v>
      </c>
      <c r="D92" s="57"/>
      <c r="E92" s="57"/>
      <c r="F92" s="57"/>
      <c r="G92" s="57"/>
      <c r="H92" s="57"/>
      <c r="I92" s="57"/>
      <c r="J92" s="57"/>
      <c r="K92" s="57"/>
      <c r="L92" s="57"/>
      <c r="M92" s="97"/>
    </row>
    <row r="93" spans="2:14" x14ac:dyDescent="0.2">
      <c r="B93" s="59"/>
      <c r="C93" s="57" t="s">
        <v>111</v>
      </c>
      <c r="D93" s="57"/>
      <c r="E93" s="57"/>
      <c r="F93" s="57"/>
      <c r="G93" s="57"/>
      <c r="H93" s="57"/>
      <c r="I93" s="57"/>
      <c r="J93" s="57"/>
      <c r="K93" s="57"/>
      <c r="L93" s="57"/>
      <c r="M93" s="97"/>
    </row>
    <row r="94" spans="2:14" x14ac:dyDescent="0.2">
      <c r="B94" s="59"/>
      <c r="C94" s="57" t="s">
        <v>120</v>
      </c>
      <c r="D94" s="57"/>
      <c r="E94" s="57"/>
      <c r="F94" s="57"/>
      <c r="G94" s="57"/>
      <c r="H94" s="57"/>
      <c r="I94" s="57"/>
      <c r="J94" s="57"/>
      <c r="K94" s="57"/>
      <c r="L94" s="57"/>
      <c r="M94" s="97"/>
    </row>
    <row r="95" spans="2:14" ht="14.1" customHeight="1" x14ac:dyDescent="0.2">
      <c r="B95" s="59"/>
      <c r="C95" s="57" t="s">
        <v>113</v>
      </c>
      <c r="D95" s="57"/>
      <c r="E95" s="57"/>
      <c r="F95" s="57"/>
      <c r="G95" s="57"/>
      <c r="H95" s="57"/>
      <c r="I95" s="57"/>
      <c r="J95" s="57"/>
      <c r="K95" s="57"/>
      <c r="L95" s="57"/>
      <c r="M95" s="59"/>
      <c r="N95" s="102"/>
    </row>
    <row r="96" spans="2:14" ht="14.1" customHeight="1" x14ac:dyDescent="0.2">
      <c r="B96" s="59"/>
      <c r="C96" s="57" t="s">
        <v>261</v>
      </c>
      <c r="D96" s="57"/>
      <c r="E96" s="57"/>
      <c r="F96" s="57"/>
      <c r="G96" s="57"/>
      <c r="H96" s="57"/>
      <c r="I96" s="57"/>
      <c r="J96" s="57"/>
      <c r="K96" s="57"/>
      <c r="L96" s="57"/>
      <c r="M96" s="59"/>
      <c r="N96" s="57"/>
    </row>
    <row r="97" spans="2:14" x14ac:dyDescent="0.2">
      <c r="B97" s="59"/>
      <c r="C97" s="57" t="s">
        <v>121</v>
      </c>
      <c r="D97" s="57"/>
      <c r="E97" s="57"/>
      <c r="F97" s="57"/>
      <c r="G97" s="57"/>
      <c r="H97" s="57"/>
      <c r="I97" s="57"/>
      <c r="J97" s="57"/>
      <c r="K97" s="57"/>
      <c r="L97" s="57"/>
      <c r="M97" s="97"/>
    </row>
    <row r="98" spans="2:14" x14ac:dyDescent="0.2">
      <c r="B98" s="59"/>
      <c r="C98" s="57" t="s">
        <v>74</v>
      </c>
      <c r="D98" s="57"/>
      <c r="E98" s="57"/>
      <c r="F98" s="57"/>
      <c r="G98" s="57"/>
      <c r="H98" s="57"/>
      <c r="I98" s="57"/>
      <c r="J98" s="57"/>
      <c r="K98" s="57"/>
      <c r="L98" s="57"/>
      <c r="M98" s="97"/>
    </row>
    <row r="99" spans="2:14" x14ac:dyDescent="0.2">
      <c r="B99" s="97"/>
      <c r="C99" s="57" t="s">
        <v>60</v>
      </c>
      <c r="M99" s="97"/>
    </row>
    <row r="100" spans="2:14" x14ac:dyDescent="0.2">
      <c r="B100" s="97"/>
      <c r="C100" s="57" t="s">
        <v>122</v>
      </c>
      <c r="M100" s="97"/>
      <c r="N100" s="98"/>
    </row>
    <row r="101" spans="2:14" x14ac:dyDescent="0.2">
      <c r="B101" s="97"/>
      <c r="C101" s="57" t="s">
        <v>133</v>
      </c>
      <c r="M101" s="97"/>
    </row>
    <row r="102" spans="2:14" ht="13.8" thickBot="1" x14ac:dyDescent="0.25">
      <c r="B102" s="99"/>
      <c r="C102" s="81" t="s">
        <v>123</v>
      </c>
      <c r="D102" s="100"/>
      <c r="E102" s="100"/>
      <c r="F102" s="100"/>
      <c r="G102" s="100"/>
      <c r="H102" s="100"/>
      <c r="I102" s="100"/>
      <c r="J102" s="100"/>
      <c r="K102" s="100"/>
      <c r="L102" s="101"/>
    </row>
  </sheetData>
  <mergeCells count="27">
    <mergeCell ref="D9:F9"/>
    <mergeCell ref="D4:G4"/>
    <mergeCell ref="D5:G5"/>
    <mergeCell ref="D6:G6"/>
    <mergeCell ref="D7:F7"/>
    <mergeCell ref="D8:F8"/>
    <mergeCell ref="G64:H64"/>
    <mergeCell ref="G10:H10"/>
    <mergeCell ref="C48:D48"/>
    <mergeCell ref="D55:G55"/>
    <mergeCell ref="D56:G56"/>
    <mergeCell ref="B57:I57"/>
    <mergeCell ref="B58:D58"/>
    <mergeCell ref="G58:H58"/>
    <mergeCell ref="G59:H59"/>
    <mergeCell ref="G60:H60"/>
    <mergeCell ref="G61:H61"/>
    <mergeCell ref="G62:H62"/>
    <mergeCell ref="G63:H63"/>
    <mergeCell ref="G76:H76"/>
    <mergeCell ref="B77:D77"/>
    <mergeCell ref="G65:H65"/>
    <mergeCell ref="G66:H66"/>
    <mergeCell ref="B67:D67"/>
    <mergeCell ref="G67:H67"/>
    <mergeCell ref="G69:H69"/>
    <mergeCell ref="G72:H72"/>
  </mergeCells>
  <phoneticPr fontId="23"/>
  <conditionalFormatting sqref="M11:M50">
    <cfRule type="expression" dxfId="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sheetPr>
  <dimension ref="B1:Y92"/>
  <sheetViews>
    <sheetView view="pageBreakPreview" zoomScale="75" zoomScaleNormal="75" zoomScaleSheetLayoutView="75" workbookViewId="0"/>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291</v>
      </c>
      <c r="L5" s="89" t="str">
        <f>K5</f>
        <v>2022.2.9</v>
      </c>
    </row>
    <row r="6" spans="2:19" ht="18" customHeight="1" x14ac:dyDescent="0.2">
      <c r="B6" s="4"/>
      <c r="C6" s="37"/>
      <c r="D6" s="127" t="s">
        <v>3</v>
      </c>
      <c r="E6" s="127"/>
      <c r="F6" s="127"/>
      <c r="G6" s="127"/>
      <c r="H6" s="37"/>
      <c r="I6" s="37"/>
      <c r="J6" s="5"/>
      <c r="K6" s="103">
        <v>0.55347222222222225</v>
      </c>
      <c r="L6" s="104">
        <v>0.53888888888888886</v>
      </c>
    </row>
    <row r="7" spans="2:19" ht="18" customHeight="1" x14ac:dyDescent="0.2">
      <c r="B7" s="4"/>
      <c r="C7" s="37"/>
      <c r="D7" s="127" t="s">
        <v>4</v>
      </c>
      <c r="E7" s="128"/>
      <c r="F7" s="128"/>
      <c r="G7" s="25" t="s">
        <v>5</v>
      </c>
      <c r="H7" s="37"/>
      <c r="I7" s="37"/>
      <c r="J7" s="5"/>
      <c r="K7" s="105">
        <v>1.79</v>
      </c>
      <c r="L7" s="106">
        <v>1.35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170</v>
      </c>
      <c r="G11" s="37"/>
      <c r="H11" s="37"/>
      <c r="I11" s="37"/>
      <c r="J11" s="37"/>
      <c r="K11" s="62"/>
      <c r="L11" s="63" t="s">
        <v>142</v>
      </c>
      <c r="N11" t="s">
        <v>14</v>
      </c>
      <c r="O11">
        <f t="shared" ref="O11:P11" si="0">IF(K11="",0,VALUE(MID(K11,2,LEN(K11)-2)))</f>
        <v>0</v>
      </c>
      <c r="P11" t="e">
        <f t="shared" si="0"/>
        <v>#VALUE!</v>
      </c>
      <c r="Q11" t="e">
        <f>IF(#REF!="",0,VALUE(MID(#REF!,2,LEN(#REF!)-2)))</f>
        <v>#REF!</v>
      </c>
      <c r="R11">
        <f t="shared" ref="R11:S11" si="1">IF(K11="＋",0,IF(K11="(＋)",0,ABS(K11)))</f>
        <v>0</v>
      </c>
      <c r="S11">
        <f t="shared" si="1"/>
        <v>0</v>
      </c>
    </row>
    <row r="12" spans="2:19" ht="14.25" customHeight="1" x14ac:dyDescent="0.2">
      <c r="B12" s="30">
        <f>B11+1</f>
        <v>2</v>
      </c>
      <c r="C12" s="32" t="s">
        <v>23</v>
      </c>
      <c r="D12" s="32" t="s">
        <v>24</v>
      </c>
      <c r="E12" s="37"/>
      <c r="F12" s="37" t="s">
        <v>101</v>
      </c>
      <c r="G12" s="37"/>
      <c r="H12" s="37"/>
      <c r="I12" s="37"/>
      <c r="J12" s="37"/>
      <c r="K12" s="64">
        <v>15</v>
      </c>
      <c r="L12" s="65">
        <v>25</v>
      </c>
      <c r="S12">
        <f>COUNTA(L11:L11)</f>
        <v>1</v>
      </c>
    </row>
    <row r="13" spans="2:19" ht="14.25" customHeight="1" x14ac:dyDescent="0.2">
      <c r="B13" s="30">
        <f t="shared" ref="B13:B46" si="2">B12+1</f>
        <v>3</v>
      </c>
      <c r="C13" s="32" t="s">
        <v>25</v>
      </c>
      <c r="D13" s="32" t="s">
        <v>26</v>
      </c>
      <c r="E13" s="37"/>
      <c r="F13" s="37" t="s">
        <v>211</v>
      </c>
      <c r="G13" s="37"/>
      <c r="H13" s="37"/>
      <c r="I13" s="37"/>
      <c r="J13" s="37"/>
      <c r="K13" s="64">
        <v>5</v>
      </c>
      <c r="L13" s="65"/>
    </row>
    <row r="14" spans="2:19" ht="14.25" customHeight="1" x14ac:dyDescent="0.2">
      <c r="B14" s="30">
        <f t="shared" si="2"/>
        <v>4</v>
      </c>
      <c r="C14" s="32" t="s">
        <v>68</v>
      </c>
      <c r="D14" s="32" t="s">
        <v>16</v>
      </c>
      <c r="E14" s="37"/>
      <c r="F14" s="37" t="s">
        <v>212</v>
      </c>
      <c r="G14" s="37"/>
      <c r="H14" s="37"/>
      <c r="I14" s="37"/>
      <c r="J14" s="37"/>
      <c r="K14" s="64" t="s">
        <v>142</v>
      </c>
      <c r="L14" s="65"/>
    </row>
    <row r="15" spans="2:19" ht="14.25" customHeight="1" x14ac:dyDescent="0.2">
      <c r="B15" s="30">
        <f t="shared" si="2"/>
        <v>5</v>
      </c>
      <c r="C15" s="34"/>
      <c r="D15" s="32" t="s">
        <v>17</v>
      </c>
      <c r="E15" s="37"/>
      <c r="F15" s="37" t="s">
        <v>87</v>
      </c>
      <c r="G15" s="37"/>
      <c r="H15" s="37"/>
      <c r="I15" s="37"/>
      <c r="J15" s="37"/>
      <c r="K15" s="64" t="s">
        <v>142</v>
      </c>
      <c r="L15" s="65"/>
    </row>
    <row r="16" spans="2:19" ht="14.25" customHeight="1" x14ac:dyDescent="0.2">
      <c r="B16" s="30">
        <f t="shared" si="2"/>
        <v>6</v>
      </c>
      <c r="C16" s="34"/>
      <c r="D16" s="34"/>
      <c r="E16" s="37"/>
      <c r="F16" s="37" t="s">
        <v>88</v>
      </c>
      <c r="G16" s="37"/>
      <c r="H16" s="37"/>
      <c r="I16" s="37"/>
      <c r="J16" s="37"/>
      <c r="K16" s="64">
        <v>20</v>
      </c>
      <c r="L16" s="65">
        <v>55</v>
      </c>
    </row>
    <row r="17" spans="2:12" ht="14.25" customHeight="1" x14ac:dyDescent="0.2">
      <c r="B17" s="30">
        <f t="shared" si="2"/>
        <v>7</v>
      </c>
      <c r="C17" s="34"/>
      <c r="D17" s="34"/>
      <c r="E17" s="37"/>
      <c r="F17" s="37" t="s">
        <v>89</v>
      </c>
      <c r="G17" s="37"/>
      <c r="H17" s="37"/>
      <c r="I17" s="37"/>
      <c r="J17" s="37"/>
      <c r="K17" s="64" t="s">
        <v>142</v>
      </c>
      <c r="L17" s="65">
        <v>140</v>
      </c>
    </row>
    <row r="18" spans="2:12" ht="14.25" customHeight="1" x14ac:dyDescent="0.2">
      <c r="B18" s="30">
        <f t="shared" si="2"/>
        <v>8</v>
      </c>
      <c r="C18" s="34"/>
      <c r="D18" s="34"/>
      <c r="E18" s="37"/>
      <c r="F18" s="37" t="s">
        <v>266</v>
      </c>
      <c r="G18" s="37"/>
      <c r="H18" s="37"/>
      <c r="I18" s="37"/>
      <c r="J18" s="37"/>
      <c r="K18" s="64" t="s">
        <v>142</v>
      </c>
      <c r="L18" s="65"/>
    </row>
    <row r="19" spans="2:12" ht="14.25" customHeight="1" x14ac:dyDescent="0.2">
      <c r="B19" s="30">
        <f t="shared" si="2"/>
        <v>9</v>
      </c>
      <c r="C19" s="34"/>
      <c r="D19" s="34"/>
      <c r="E19" s="37"/>
      <c r="F19" s="37" t="s">
        <v>18</v>
      </c>
      <c r="G19" s="37"/>
      <c r="H19" s="37"/>
      <c r="I19" s="37"/>
      <c r="J19" s="37"/>
      <c r="K19" s="64" t="s">
        <v>142</v>
      </c>
      <c r="L19" s="65"/>
    </row>
    <row r="20" spans="2:12" ht="14.25" customHeight="1" x14ac:dyDescent="0.2">
      <c r="B20" s="30">
        <f t="shared" si="2"/>
        <v>10</v>
      </c>
      <c r="C20" s="34"/>
      <c r="D20" s="34"/>
      <c r="E20" s="37"/>
      <c r="F20" s="37" t="s">
        <v>106</v>
      </c>
      <c r="G20" s="37"/>
      <c r="H20" s="37"/>
      <c r="I20" s="37"/>
      <c r="J20" s="37"/>
      <c r="K20" s="64" t="s">
        <v>142</v>
      </c>
      <c r="L20" s="65"/>
    </row>
    <row r="21" spans="2:12" ht="14.25" customHeight="1" x14ac:dyDescent="0.2">
      <c r="B21" s="30">
        <f t="shared" si="2"/>
        <v>11</v>
      </c>
      <c r="C21" s="34"/>
      <c r="D21" s="34"/>
      <c r="E21" s="37"/>
      <c r="F21" s="37" t="s">
        <v>19</v>
      </c>
      <c r="G21" s="37"/>
      <c r="H21" s="37"/>
      <c r="I21" s="37"/>
      <c r="J21" s="37"/>
      <c r="K21" s="64">
        <v>80</v>
      </c>
      <c r="L21" s="65">
        <v>200</v>
      </c>
    </row>
    <row r="22" spans="2:12" ht="14.25" customHeight="1" x14ac:dyDescent="0.2">
      <c r="B22" s="30">
        <f t="shared" si="2"/>
        <v>12</v>
      </c>
      <c r="C22" s="34"/>
      <c r="D22" s="34"/>
      <c r="E22" s="37"/>
      <c r="F22" s="37" t="s">
        <v>99</v>
      </c>
      <c r="G22" s="37"/>
      <c r="H22" s="37"/>
      <c r="I22" s="37"/>
      <c r="J22" s="37"/>
      <c r="K22" s="64">
        <v>10</v>
      </c>
      <c r="L22" s="65">
        <v>5</v>
      </c>
    </row>
    <row r="23" spans="2:12" ht="14.25" customHeight="1" x14ac:dyDescent="0.2">
      <c r="B23" s="30">
        <f t="shared" si="2"/>
        <v>13</v>
      </c>
      <c r="C23" s="34"/>
      <c r="D23" s="34"/>
      <c r="E23" s="37"/>
      <c r="F23" s="37" t="s">
        <v>259</v>
      </c>
      <c r="G23" s="37"/>
      <c r="H23" s="37"/>
      <c r="I23" s="37"/>
      <c r="J23" s="37"/>
      <c r="K23" s="64" t="s">
        <v>142</v>
      </c>
      <c r="L23" s="65"/>
    </row>
    <row r="24" spans="2:12" ht="14.25" customHeight="1" x14ac:dyDescent="0.2">
      <c r="B24" s="30">
        <f t="shared" si="2"/>
        <v>14</v>
      </c>
      <c r="C24" s="34"/>
      <c r="D24" s="34"/>
      <c r="E24" s="37"/>
      <c r="F24" s="37" t="s">
        <v>69</v>
      </c>
      <c r="G24" s="37"/>
      <c r="H24" s="37"/>
      <c r="I24" s="37"/>
      <c r="J24" s="37"/>
      <c r="K24" s="64">
        <v>20</v>
      </c>
      <c r="L24" s="65">
        <v>400</v>
      </c>
    </row>
    <row r="25" spans="2:12" ht="14.25" customHeight="1" x14ac:dyDescent="0.2">
      <c r="B25" s="30">
        <f t="shared" si="2"/>
        <v>15</v>
      </c>
      <c r="C25" s="34"/>
      <c r="D25" s="34"/>
      <c r="E25" s="37"/>
      <c r="F25" s="37" t="s">
        <v>93</v>
      </c>
      <c r="G25" s="37"/>
      <c r="H25" s="37"/>
      <c r="I25" s="37"/>
      <c r="J25" s="37"/>
      <c r="K25" s="64">
        <v>20</v>
      </c>
      <c r="L25" s="65" t="s">
        <v>142</v>
      </c>
    </row>
    <row r="26" spans="2:12" ht="14.25" customHeight="1" x14ac:dyDescent="0.2">
      <c r="B26" s="30">
        <f t="shared" si="2"/>
        <v>16</v>
      </c>
      <c r="C26" s="34"/>
      <c r="D26" s="34"/>
      <c r="E26" s="37"/>
      <c r="F26" s="37" t="s">
        <v>104</v>
      </c>
      <c r="G26" s="37"/>
      <c r="H26" s="37"/>
      <c r="I26" s="37"/>
      <c r="J26" s="37"/>
      <c r="K26" s="64">
        <v>25</v>
      </c>
      <c r="L26" s="65">
        <v>135</v>
      </c>
    </row>
    <row r="27" spans="2:12" ht="14.25" customHeight="1" x14ac:dyDescent="0.2">
      <c r="B27" s="30">
        <f t="shared" si="2"/>
        <v>17</v>
      </c>
      <c r="C27" s="34"/>
      <c r="D27" s="34"/>
      <c r="E27" s="37"/>
      <c r="F27" s="37" t="s">
        <v>292</v>
      </c>
      <c r="G27" s="37"/>
      <c r="H27" s="37"/>
      <c r="I27" s="37"/>
      <c r="J27" s="37"/>
      <c r="K27" s="64" t="s">
        <v>142</v>
      </c>
      <c r="L27" s="65" t="s">
        <v>142</v>
      </c>
    </row>
    <row r="28" spans="2:12" ht="14.25" customHeight="1" x14ac:dyDescent="0.2">
      <c r="B28" s="30">
        <f t="shared" si="2"/>
        <v>18</v>
      </c>
      <c r="C28" s="34"/>
      <c r="D28" s="34"/>
      <c r="E28" s="37"/>
      <c r="F28" s="37" t="s">
        <v>20</v>
      </c>
      <c r="G28" s="37"/>
      <c r="H28" s="37"/>
      <c r="I28" s="37"/>
      <c r="J28" s="37"/>
      <c r="K28" s="64">
        <v>350</v>
      </c>
      <c r="L28" s="65">
        <v>4750</v>
      </c>
    </row>
    <row r="29" spans="2:12" ht="14.25" customHeight="1" x14ac:dyDescent="0.2">
      <c r="B29" s="30">
        <f t="shared" si="2"/>
        <v>19</v>
      </c>
      <c r="C29" s="34"/>
      <c r="D29" s="34"/>
      <c r="E29" s="37"/>
      <c r="F29" s="37" t="s">
        <v>21</v>
      </c>
      <c r="G29" s="37"/>
      <c r="H29" s="37"/>
      <c r="I29" s="37"/>
      <c r="J29" s="37"/>
      <c r="K29" s="64">
        <v>8150</v>
      </c>
      <c r="L29" s="65">
        <v>51000</v>
      </c>
    </row>
    <row r="30" spans="2:12" ht="14.25" customHeight="1" x14ac:dyDescent="0.2">
      <c r="B30" s="30">
        <f t="shared" si="2"/>
        <v>20</v>
      </c>
      <c r="C30" s="34"/>
      <c r="D30" s="34"/>
      <c r="E30" s="37"/>
      <c r="F30" s="37" t="s">
        <v>22</v>
      </c>
      <c r="G30" s="37"/>
      <c r="H30" s="37"/>
      <c r="I30" s="37"/>
      <c r="J30" s="37"/>
      <c r="K30" s="64" t="s">
        <v>142</v>
      </c>
      <c r="L30" s="65"/>
    </row>
    <row r="31" spans="2:12" ht="14.25" customHeight="1" x14ac:dyDescent="0.2">
      <c r="B31" s="30">
        <f t="shared" si="2"/>
        <v>21</v>
      </c>
      <c r="C31" s="32" t="s">
        <v>73</v>
      </c>
      <c r="D31" s="32" t="s">
        <v>70</v>
      </c>
      <c r="E31" s="37"/>
      <c r="F31" s="37" t="s">
        <v>126</v>
      </c>
      <c r="G31" s="37"/>
      <c r="H31" s="37"/>
      <c r="I31" s="37"/>
      <c r="J31" s="37"/>
      <c r="K31" s="64">
        <v>5</v>
      </c>
      <c r="L31" s="65" t="s">
        <v>142</v>
      </c>
    </row>
    <row r="32" spans="2:12" ht="14.25" customHeight="1" x14ac:dyDescent="0.2">
      <c r="B32" s="30">
        <f t="shared" si="2"/>
        <v>22</v>
      </c>
      <c r="C32" s="32" t="s">
        <v>71</v>
      </c>
      <c r="D32" s="32" t="s">
        <v>27</v>
      </c>
      <c r="E32" s="37"/>
      <c r="F32" s="37" t="s">
        <v>184</v>
      </c>
      <c r="G32" s="37"/>
      <c r="H32" s="37"/>
      <c r="I32" s="37"/>
      <c r="J32" s="37"/>
      <c r="K32" s="64" t="s">
        <v>142</v>
      </c>
      <c r="L32" s="65"/>
    </row>
    <row r="33" spans="2:25" ht="14.25" customHeight="1" x14ac:dyDescent="0.2">
      <c r="B33" s="30">
        <f t="shared" si="2"/>
        <v>23</v>
      </c>
      <c r="C33" s="34"/>
      <c r="D33" s="34"/>
      <c r="E33" s="37"/>
      <c r="F33" s="37" t="s">
        <v>173</v>
      </c>
      <c r="G33" s="37"/>
      <c r="H33" s="37"/>
      <c r="I33" s="37"/>
      <c r="J33" s="37"/>
      <c r="K33" s="64"/>
      <c r="L33" s="65">
        <v>5</v>
      </c>
    </row>
    <row r="34" spans="2:25" ht="14.25" customHeight="1" x14ac:dyDescent="0.2">
      <c r="B34" s="30">
        <f t="shared" si="2"/>
        <v>24</v>
      </c>
      <c r="C34" s="34"/>
      <c r="D34" s="34"/>
      <c r="E34" s="37"/>
      <c r="F34" s="37" t="s">
        <v>290</v>
      </c>
      <c r="G34" s="37"/>
      <c r="H34" s="37"/>
      <c r="I34" s="37"/>
      <c r="J34" s="37"/>
      <c r="K34" s="64">
        <v>10</v>
      </c>
      <c r="L34" s="65"/>
    </row>
    <row r="35" spans="2:25" ht="14.25" customHeight="1" x14ac:dyDescent="0.2">
      <c r="B35" s="30">
        <f t="shared" si="2"/>
        <v>25</v>
      </c>
      <c r="C35" s="34"/>
      <c r="D35" s="34"/>
      <c r="E35" s="37"/>
      <c r="F35" s="37" t="s">
        <v>124</v>
      </c>
      <c r="G35" s="37"/>
      <c r="H35" s="37"/>
      <c r="I35" s="37"/>
      <c r="J35" s="37"/>
      <c r="K35" s="64"/>
      <c r="L35" s="65">
        <v>100</v>
      </c>
    </row>
    <row r="36" spans="2:25" ht="14.25" customHeight="1" x14ac:dyDescent="0.2">
      <c r="B36" s="30">
        <f t="shared" si="2"/>
        <v>26</v>
      </c>
      <c r="C36" s="34"/>
      <c r="D36" s="34"/>
      <c r="E36" s="37"/>
      <c r="F36" s="37" t="s">
        <v>176</v>
      </c>
      <c r="G36" s="37"/>
      <c r="H36" s="37"/>
      <c r="I36" s="37"/>
      <c r="J36" s="37"/>
      <c r="K36" s="64" t="s">
        <v>142</v>
      </c>
      <c r="L36" s="65"/>
      <c r="N36" s="113"/>
      <c r="Y36" s="114"/>
    </row>
    <row r="37" spans="2:25" ht="14.25" customHeight="1" x14ac:dyDescent="0.2">
      <c r="B37" s="30">
        <f t="shared" si="2"/>
        <v>27</v>
      </c>
      <c r="C37" s="34"/>
      <c r="D37" s="34"/>
      <c r="E37" s="37"/>
      <c r="F37" s="37" t="s">
        <v>28</v>
      </c>
      <c r="G37" s="37"/>
      <c r="H37" s="37"/>
      <c r="I37" s="37"/>
      <c r="J37" s="37"/>
      <c r="K37" s="64">
        <v>5</v>
      </c>
      <c r="L37" s="65">
        <v>35</v>
      </c>
    </row>
    <row r="38" spans="2:25" ht="14.25" customHeight="1" x14ac:dyDescent="0.2">
      <c r="B38" s="30">
        <f t="shared" si="2"/>
        <v>28</v>
      </c>
      <c r="C38" s="34"/>
      <c r="D38" s="34"/>
      <c r="E38" s="37"/>
      <c r="F38" s="37" t="s">
        <v>125</v>
      </c>
      <c r="G38" s="37"/>
      <c r="H38" s="37"/>
      <c r="I38" s="37"/>
      <c r="J38" s="37"/>
      <c r="K38" s="64" t="s">
        <v>142</v>
      </c>
      <c r="L38" s="65">
        <v>20</v>
      </c>
    </row>
    <row r="39" spans="2:25" ht="14.25" customHeight="1" x14ac:dyDescent="0.2">
      <c r="B39" s="30">
        <f t="shared" si="2"/>
        <v>29</v>
      </c>
      <c r="C39" s="34"/>
      <c r="D39" s="34"/>
      <c r="E39" s="37"/>
      <c r="F39" s="37" t="s">
        <v>154</v>
      </c>
      <c r="G39" s="37"/>
      <c r="H39" s="37"/>
      <c r="I39" s="37"/>
      <c r="J39" s="37"/>
      <c r="K39" s="64">
        <v>5</v>
      </c>
      <c r="L39" s="65">
        <v>15</v>
      </c>
    </row>
    <row r="40" spans="2:25" ht="14.25" customHeight="1" x14ac:dyDescent="0.2">
      <c r="B40" s="30">
        <f t="shared" si="2"/>
        <v>30</v>
      </c>
      <c r="C40" s="34"/>
      <c r="D40" s="34"/>
      <c r="E40" s="37"/>
      <c r="F40" s="37" t="s">
        <v>33</v>
      </c>
      <c r="G40" s="37"/>
      <c r="H40" s="37"/>
      <c r="I40" s="37"/>
      <c r="J40" s="37"/>
      <c r="K40" s="64">
        <v>105</v>
      </c>
      <c r="L40" s="65">
        <v>270</v>
      </c>
    </row>
    <row r="41" spans="2:25" ht="14.25" customHeight="1" x14ac:dyDescent="0.2">
      <c r="B41" s="30">
        <f t="shared" si="2"/>
        <v>31</v>
      </c>
      <c r="C41" s="32" t="s">
        <v>37</v>
      </c>
      <c r="D41" s="32" t="s">
        <v>38</v>
      </c>
      <c r="E41" s="37"/>
      <c r="F41" s="37" t="s">
        <v>131</v>
      </c>
      <c r="G41" s="37"/>
      <c r="H41" s="37"/>
      <c r="I41" s="37"/>
      <c r="J41" s="37"/>
      <c r="K41" s="64"/>
      <c r="L41" s="65" t="s">
        <v>142</v>
      </c>
    </row>
    <row r="42" spans="2:25" ht="14.25" customHeight="1" x14ac:dyDescent="0.2">
      <c r="B42" s="30">
        <f t="shared" si="2"/>
        <v>32</v>
      </c>
      <c r="C42" s="34"/>
      <c r="D42" s="35"/>
      <c r="E42" s="37"/>
      <c r="F42" s="37" t="s">
        <v>39</v>
      </c>
      <c r="G42" s="37"/>
      <c r="H42" s="37"/>
      <c r="I42" s="37"/>
      <c r="J42" s="37"/>
      <c r="K42" s="64"/>
      <c r="L42" s="65">
        <v>5</v>
      </c>
    </row>
    <row r="43" spans="2:25" ht="14.25" customHeight="1" x14ac:dyDescent="0.2">
      <c r="B43" s="30">
        <f t="shared" si="2"/>
        <v>33</v>
      </c>
      <c r="C43" s="35"/>
      <c r="D43" s="39" t="s">
        <v>40</v>
      </c>
      <c r="E43" s="37"/>
      <c r="F43" s="37" t="s">
        <v>41</v>
      </c>
      <c r="G43" s="37"/>
      <c r="H43" s="37"/>
      <c r="I43" s="37"/>
      <c r="J43" s="37"/>
      <c r="K43" s="64" t="s">
        <v>142</v>
      </c>
      <c r="L43" s="65"/>
    </row>
    <row r="44" spans="2:25" ht="14.25" customHeight="1" x14ac:dyDescent="0.2">
      <c r="B44" s="30">
        <f t="shared" si="2"/>
        <v>34</v>
      </c>
      <c r="C44" s="130" t="s">
        <v>43</v>
      </c>
      <c r="D44" s="131"/>
      <c r="E44" s="37"/>
      <c r="F44" s="37" t="s">
        <v>44</v>
      </c>
      <c r="G44" s="37"/>
      <c r="H44" s="37"/>
      <c r="I44" s="37"/>
      <c r="J44" s="37"/>
      <c r="K44" s="64">
        <v>75</v>
      </c>
      <c r="L44" s="65">
        <v>150</v>
      </c>
    </row>
    <row r="45" spans="2:25" ht="14.25" customHeight="1" x14ac:dyDescent="0.2">
      <c r="B45" s="30">
        <f t="shared" si="2"/>
        <v>35</v>
      </c>
      <c r="C45" s="33"/>
      <c r="D45" s="36"/>
      <c r="E45" s="37"/>
      <c r="F45" s="37" t="s">
        <v>45</v>
      </c>
      <c r="G45" s="37"/>
      <c r="H45" s="37"/>
      <c r="I45" s="37"/>
      <c r="J45" s="37"/>
      <c r="K45" s="64">
        <v>50</v>
      </c>
      <c r="L45" s="65">
        <v>75</v>
      </c>
    </row>
    <row r="46" spans="2:25" ht="14.25" customHeight="1" thickBot="1" x14ac:dyDescent="0.25">
      <c r="B46" s="30">
        <f t="shared" si="2"/>
        <v>36</v>
      </c>
      <c r="C46" s="33"/>
      <c r="D46" s="36"/>
      <c r="E46" s="37"/>
      <c r="F46" s="37" t="s">
        <v>81</v>
      </c>
      <c r="G46" s="37"/>
      <c r="H46" s="37"/>
      <c r="I46" s="37"/>
      <c r="J46" s="37"/>
      <c r="K46" s="64">
        <v>100</v>
      </c>
      <c r="L46" s="69">
        <v>375</v>
      </c>
    </row>
    <row r="47" spans="2:25" ht="19.95" customHeight="1" thickTop="1" x14ac:dyDescent="0.2">
      <c r="B47" s="132" t="s">
        <v>86</v>
      </c>
      <c r="C47" s="133"/>
      <c r="D47" s="133"/>
      <c r="E47" s="133"/>
      <c r="F47" s="133"/>
      <c r="G47" s="133"/>
      <c r="H47" s="133"/>
      <c r="I47" s="133"/>
      <c r="J47" s="29"/>
      <c r="K47" s="76">
        <f>SUM(K48:K56)</f>
        <v>9050</v>
      </c>
      <c r="L47" s="93">
        <f>SUM(L48:L56)</f>
        <v>57760</v>
      </c>
    </row>
    <row r="48" spans="2:25" ht="13.95" customHeight="1" x14ac:dyDescent="0.2">
      <c r="B48" s="134" t="s">
        <v>47</v>
      </c>
      <c r="C48" s="135"/>
      <c r="D48" s="136"/>
      <c r="E48" s="41"/>
      <c r="F48" s="15"/>
      <c r="G48" s="127" t="s">
        <v>13</v>
      </c>
      <c r="H48" s="127"/>
      <c r="I48" s="15"/>
      <c r="J48" s="16"/>
      <c r="K48" s="38">
        <f>SUM(R$11:R$11)</f>
        <v>0</v>
      </c>
      <c r="L48" s="94">
        <f>SUM(S$11:S$11)</f>
        <v>0</v>
      </c>
    </row>
    <row r="49" spans="2:19" ht="13.95" customHeight="1" x14ac:dyDescent="0.2">
      <c r="B49" s="17"/>
      <c r="C49" s="18"/>
      <c r="D49" s="19"/>
      <c r="E49" s="20"/>
      <c r="F49" s="37"/>
      <c r="G49" s="127" t="s">
        <v>72</v>
      </c>
      <c r="H49" s="127"/>
      <c r="I49" s="110"/>
      <c r="J49" s="42"/>
      <c r="K49" s="38">
        <f>SUM(K$12)</f>
        <v>15</v>
      </c>
      <c r="L49" s="94">
        <f>SUM(L$12)</f>
        <v>25</v>
      </c>
    </row>
    <row r="50" spans="2:19" ht="13.95" customHeight="1" x14ac:dyDescent="0.2">
      <c r="B50" s="17"/>
      <c r="C50" s="18"/>
      <c r="D50" s="19"/>
      <c r="E50" s="20"/>
      <c r="F50" s="37"/>
      <c r="G50" s="127" t="s">
        <v>26</v>
      </c>
      <c r="H50" s="127"/>
      <c r="I50" s="15"/>
      <c r="J50" s="16"/>
      <c r="K50" s="38">
        <f>SUM(K$13:K$13)</f>
        <v>5</v>
      </c>
      <c r="L50" s="94">
        <f>SUM(L$13:L$13)</f>
        <v>0</v>
      </c>
    </row>
    <row r="51" spans="2:19" ht="13.95" customHeight="1" x14ac:dyDescent="0.2">
      <c r="B51" s="17"/>
      <c r="C51" s="18"/>
      <c r="D51" s="19"/>
      <c r="E51" s="20"/>
      <c r="F51" s="37"/>
      <c r="G51" s="127" t="s">
        <v>16</v>
      </c>
      <c r="H51" s="127"/>
      <c r="I51" s="15"/>
      <c r="J51" s="16"/>
      <c r="K51" s="38">
        <f>SUM(K$14:K$14)</f>
        <v>0</v>
      </c>
      <c r="L51" s="94">
        <f>SUM(L$14:L$14)</f>
        <v>0</v>
      </c>
    </row>
    <row r="52" spans="2:19" ht="13.95" customHeight="1" x14ac:dyDescent="0.2">
      <c r="B52" s="17"/>
      <c r="C52" s="18"/>
      <c r="D52" s="19"/>
      <c r="E52" s="20"/>
      <c r="F52" s="37"/>
      <c r="G52" s="127" t="s">
        <v>17</v>
      </c>
      <c r="H52" s="127"/>
      <c r="I52" s="15"/>
      <c r="J52" s="16"/>
      <c r="K52" s="38">
        <f>SUM(K$15:K$30)</f>
        <v>8675</v>
      </c>
      <c r="L52" s="94">
        <f>SUM(L$15:L$30)</f>
        <v>56685</v>
      </c>
    </row>
    <row r="53" spans="2:19" ht="13.95" customHeight="1" x14ac:dyDescent="0.2">
      <c r="B53" s="17"/>
      <c r="C53" s="18"/>
      <c r="D53" s="19"/>
      <c r="E53" s="20"/>
      <c r="F53" s="37"/>
      <c r="G53" s="127" t="s">
        <v>70</v>
      </c>
      <c r="H53" s="127"/>
      <c r="I53" s="15"/>
      <c r="J53" s="16"/>
      <c r="K53" s="38">
        <f>SUM(K$31:K$31)</f>
        <v>5</v>
      </c>
      <c r="L53" s="94">
        <f>SUM(L$31:L$31)</f>
        <v>0</v>
      </c>
    </row>
    <row r="54" spans="2:19" ht="13.95" customHeight="1" x14ac:dyDescent="0.2">
      <c r="B54" s="17"/>
      <c r="C54" s="18"/>
      <c r="D54" s="19"/>
      <c r="E54" s="20"/>
      <c r="F54" s="37"/>
      <c r="G54" s="127" t="s">
        <v>27</v>
      </c>
      <c r="H54" s="127"/>
      <c r="I54" s="15"/>
      <c r="J54" s="16"/>
      <c r="K54" s="38">
        <f>SUM(K$32:K$40)</f>
        <v>125</v>
      </c>
      <c r="L54" s="94">
        <f>SUM(L$32:L$40)</f>
        <v>445</v>
      </c>
    </row>
    <row r="55" spans="2:19" ht="13.95" customHeight="1" x14ac:dyDescent="0.2">
      <c r="B55" s="17"/>
      <c r="C55" s="18"/>
      <c r="D55" s="19"/>
      <c r="E55" s="20"/>
      <c r="F55" s="37"/>
      <c r="G55" s="127" t="s">
        <v>80</v>
      </c>
      <c r="H55" s="127"/>
      <c r="I55" s="15"/>
      <c r="J55" s="16"/>
      <c r="K55" s="38">
        <f>SUM(K$44:K$45)</f>
        <v>125</v>
      </c>
      <c r="L55" s="94">
        <f>SUM(L$44:L$45)</f>
        <v>225</v>
      </c>
      <c r="R55">
        <f>COUNTA(K$11:K$46)</f>
        <v>31</v>
      </c>
      <c r="S55">
        <f>COUNTA(L$11:L$46)</f>
        <v>24</v>
      </c>
    </row>
    <row r="56" spans="2:19" ht="13.95" customHeight="1" thickBot="1" x14ac:dyDescent="0.25">
      <c r="B56" s="21"/>
      <c r="C56" s="22"/>
      <c r="D56" s="23"/>
      <c r="E56" s="43"/>
      <c r="F56" s="10"/>
      <c r="G56" s="125" t="s">
        <v>46</v>
      </c>
      <c r="H56" s="125"/>
      <c r="I56" s="44"/>
      <c r="J56" s="45"/>
      <c r="K56" s="40">
        <f>SUM(K$41:K$43,K$46)</f>
        <v>100</v>
      </c>
      <c r="L56" s="95">
        <f>SUM(L$41:L$43,L$46)</f>
        <v>380</v>
      </c>
      <c r="R56">
        <f>SUM(R$11:R$11,K$12:K$46)</f>
        <v>9050</v>
      </c>
      <c r="S56">
        <f>SUM(S$11:S$11,L$12:L$46)</f>
        <v>57760</v>
      </c>
    </row>
    <row r="57" spans="2:19" ht="18" customHeight="1" thickTop="1" x14ac:dyDescent="0.2">
      <c r="B57" s="137" t="s">
        <v>48</v>
      </c>
      <c r="C57" s="138"/>
      <c r="D57" s="139"/>
      <c r="E57" s="51"/>
      <c r="F57" s="111"/>
      <c r="G57" s="140" t="s">
        <v>49</v>
      </c>
      <c r="H57" s="140"/>
      <c r="I57" s="111"/>
      <c r="J57" s="112"/>
      <c r="K57" s="77" t="s">
        <v>50</v>
      </c>
      <c r="L57" s="82"/>
    </row>
    <row r="58" spans="2:19" ht="18" customHeight="1" x14ac:dyDescent="0.2">
      <c r="B58" s="48"/>
      <c r="C58" s="49"/>
      <c r="D58" s="49"/>
      <c r="E58" s="46"/>
      <c r="F58" s="47"/>
      <c r="G58" s="31"/>
      <c r="H58" s="31"/>
      <c r="I58" s="47"/>
      <c r="J58" s="50"/>
      <c r="K58" s="78" t="s">
        <v>51</v>
      </c>
      <c r="L58" s="83"/>
    </row>
    <row r="59" spans="2:19" ht="18" customHeight="1" x14ac:dyDescent="0.2">
      <c r="B59" s="17"/>
      <c r="C59" s="18"/>
      <c r="D59" s="18"/>
      <c r="E59" s="52"/>
      <c r="F59" s="7"/>
      <c r="G59" s="141" t="s">
        <v>52</v>
      </c>
      <c r="H59" s="141"/>
      <c r="I59" s="108"/>
      <c r="J59" s="109"/>
      <c r="K59" s="79" t="s">
        <v>53</v>
      </c>
      <c r="L59" s="84"/>
    </row>
    <row r="60" spans="2:19" ht="18" customHeight="1" x14ac:dyDescent="0.2">
      <c r="B60" s="17"/>
      <c r="C60" s="18"/>
      <c r="D60" s="18"/>
      <c r="E60" s="53"/>
      <c r="F60" s="18"/>
      <c r="G60" s="54"/>
      <c r="H60" s="54"/>
      <c r="I60" s="49"/>
      <c r="J60" s="55"/>
      <c r="K60" s="80" t="s">
        <v>78</v>
      </c>
      <c r="L60" s="85"/>
    </row>
    <row r="61" spans="2:19" ht="18" customHeight="1" x14ac:dyDescent="0.2">
      <c r="B61" s="17"/>
      <c r="C61" s="18"/>
      <c r="D61" s="18"/>
      <c r="E61" s="53"/>
      <c r="F61" s="18"/>
      <c r="G61" s="54"/>
      <c r="H61" s="54"/>
      <c r="I61" s="49"/>
      <c r="J61" s="55"/>
      <c r="K61" s="80" t="s">
        <v>79</v>
      </c>
      <c r="L61" s="85"/>
    </row>
    <row r="62" spans="2:19" ht="18" customHeight="1" x14ac:dyDescent="0.2">
      <c r="B62" s="17"/>
      <c r="C62" s="18"/>
      <c r="D62" s="18"/>
      <c r="E62" s="52"/>
      <c r="F62" s="7"/>
      <c r="G62" s="141" t="s">
        <v>54</v>
      </c>
      <c r="H62" s="141"/>
      <c r="I62" s="108"/>
      <c r="J62" s="109"/>
      <c r="K62" s="79" t="s">
        <v>82</v>
      </c>
      <c r="L62" s="84"/>
    </row>
    <row r="63" spans="2:19" ht="18" customHeight="1" x14ac:dyDescent="0.2">
      <c r="B63" s="17"/>
      <c r="C63" s="18"/>
      <c r="D63" s="18"/>
      <c r="E63" s="53"/>
      <c r="F63" s="18"/>
      <c r="G63" s="54"/>
      <c r="H63" s="54"/>
      <c r="I63" s="49"/>
      <c r="J63" s="55"/>
      <c r="K63" s="80" t="s">
        <v>83</v>
      </c>
      <c r="L63" s="85"/>
    </row>
    <row r="64" spans="2:19" ht="18" customHeight="1" x14ac:dyDescent="0.2">
      <c r="B64" s="17"/>
      <c r="C64" s="18"/>
      <c r="D64" s="18"/>
      <c r="E64" s="53"/>
      <c r="F64" s="18"/>
      <c r="G64" s="54"/>
      <c r="H64" s="54"/>
      <c r="I64" s="49"/>
      <c r="J64" s="55"/>
      <c r="K64" s="80" t="s">
        <v>84</v>
      </c>
      <c r="L64" s="85"/>
    </row>
    <row r="65" spans="2:12" ht="18" customHeight="1" x14ac:dyDescent="0.2">
      <c r="B65" s="17"/>
      <c r="C65" s="18"/>
      <c r="D65" s="18"/>
      <c r="E65" s="12"/>
      <c r="F65" s="13"/>
      <c r="G65" s="31"/>
      <c r="H65" s="31"/>
      <c r="I65" s="47"/>
      <c r="J65" s="50"/>
      <c r="K65" s="80" t="s">
        <v>85</v>
      </c>
      <c r="L65" s="83"/>
    </row>
    <row r="66" spans="2:12" ht="18" customHeight="1" x14ac:dyDescent="0.2">
      <c r="B66" s="24"/>
      <c r="C66" s="13"/>
      <c r="D66" s="13"/>
      <c r="E66" s="20"/>
      <c r="F66" s="37"/>
      <c r="G66" s="127" t="s">
        <v>55</v>
      </c>
      <c r="H66" s="127"/>
      <c r="I66" s="15"/>
      <c r="J66" s="16"/>
      <c r="K66" s="70" t="s">
        <v>127</v>
      </c>
      <c r="L66" s="86"/>
    </row>
    <row r="67" spans="2:12" ht="18" customHeight="1" x14ac:dyDescent="0.2">
      <c r="B67" s="134" t="s">
        <v>56</v>
      </c>
      <c r="C67" s="135"/>
      <c r="D67" s="135"/>
      <c r="E67" s="7"/>
      <c r="F67" s="7"/>
      <c r="G67" s="7"/>
      <c r="H67" s="7"/>
      <c r="I67" s="7"/>
      <c r="J67" s="7"/>
      <c r="K67" s="7"/>
      <c r="L67" s="96"/>
    </row>
    <row r="68" spans="2:12" ht="14.1" customHeight="1" x14ac:dyDescent="0.2">
      <c r="B68" s="56"/>
      <c r="C68" s="57" t="s">
        <v>57</v>
      </c>
      <c r="D68" s="58"/>
      <c r="E68" s="57"/>
      <c r="F68" s="57"/>
      <c r="G68" s="57"/>
      <c r="H68" s="57"/>
      <c r="I68" s="57"/>
      <c r="J68" s="57"/>
      <c r="K68" s="57"/>
      <c r="L68" s="87"/>
    </row>
    <row r="69" spans="2:12" ht="14.1" customHeight="1" x14ac:dyDescent="0.2">
      <c r="B69" s="56"/>
      <c r="C69" s="57" t="s">
        <v>58</v>
      </c>
      <c r="D69" s="58"/>
      <c r="E69" s="57"/>
      <c r="F69" s="57"/>
      <c r="G69" s="57"/>
      <c r="H69" s="57"/>
      <c r="I69" s="57"/>
      <c r="J69" s="57"/>
      <c r="K69" s="57"/>
      <c r="L69" s="87"/>
    </row>
    <row r="70" spans="2:12" ht="14.1" customHeight="1" x14ac:dyDescent="0.2">
      <c r="B70" s="56"/>
      <c r="C70" s="57" t="s">
        <v>59</v>
      </c>
      <c r="D70" s="58"/>
      <c r="E70" s="57"/>
      <c r="F70" s="57"/>
      <c r="G70" s="57"/>
      <c r="H70" s="57"/>
      <c r="I70" s="57"/>
      <c r="J70" s="57"/>
      <c r="K70" s="57"/>
      <c r="L70" s="87"/>
    </row>
    <row r="71" spans="2:12" ht="14.1" customHeight="1" x14ac:dyDescent="0.2">
      <c r="B71" s="56"/>
      <c r="C71" s="57" t="s">
        <v>114</v>
      </c>
      <c r="D71" s="58"/>
      <c r="E71" s="57"/>
      <c r="F71" s="57"/>
      <c r="G71" s="57"/>
      <c r="H71" s="57"/>
      <c r="I71" s="57"/>
      <c r="J71" s="57"/>
      <c r="K71" s="57"/>
      <c r="L71" s="87"/>
    </row>
    <row r="72" spans="2:12" ht="14.1" customHeight="1" x14ac:dyDescent="0.2">
      <c r="B72" s="56"/>
      <c r="C72" s="57" t="s">
        <v>112</v>
      </c>
      <c r="D72" s="58"/>
      <c r="E72" s="57"/>
      <c r="F72" s="57"/>
      <c r="G72" s="57"/>
      <c r="H72" s="57"/>
      <c r="I72" s="57"/>
      <c r="J72" s="57"/>
      <c r="K72" s="57"/>
      <c r="L72" s="87"/>
    </row>
    <row r="73" spans="2:12" ht="14.1" customHeight="1" x14ac:dyDescent="0.2">
      <c r="B73" s="59"/>
      <c r="C73" s="57" t="s">
        <v>115</v>
      </c>
      <c r="D73" s="57"/>
      <c r="E73" s="57"/>
      <c r="F73" s="57"/>
      <c r="G73" s="57"/>
      <c r="H73" s="57"/>
      <c r="I73" s="57"/>
      <c r="J73" s="57"/>
      <c r="K73" s="57"/>
      <c r="L73" s="87"/>
    </row>
    <row r="74" spans="2:12" ht="14.1" customHeight="1" x14ac:dyDescent="0.2">
      <c r="B74" s="59"/>
      <c r="C74" s="57" t="s">
        <v>116</v>
      </c>
      <c r="D74" s="57"/>
      <c r="E74" s="57"/>
      <c r="F74" s="57"/>
      <c r="G74" s="57"/>
      <c r="H74" s="57"/>
      <c r="I74" s="57"/>
      <c r="J74" s="57"/>
      <c r="K74" s="57"/>
      <c r="L74" s="87"/>
    </row>
    <row r="75" spans="2:12" ht="14.1" customHeight="1" x14ac:dyDescent="0.2">
      <c r="B75" s="59"/>
      <c r="C75" s="57" t="s">
        <v>96</v>
      </c>
      <c r="D75" s="57"/>
      <c r="E75" s="57"/>
      <c r="F75" s="57"/>
      <c r="G75" s="57"/>
      <c r="H75" s="57"/>
      <c r="I75" s="57"/>
      <c r="J75" s="57"/>
      <c r="K75" s="57"/>
      <c r="L75" s="87"/>
    </row>
    <row r="76" spans="2:12" ht="14.1" customHeight="1" x14ac:dyDescent="0.2">
      <c r="B76" s="59"/>
      <c r="C76" s="57" t="s">
        <v>97</v>
      </c>
      <c r="D76" s="57"/>
      <c r="E76" s="57"/>
      <c r="F76" s="57"/>
      <c r="G76" s="57"/>
      <c r="H76" s="57"/>
      <c r="I76" s="57"/>
      <c r="J76" s="57"/>
      <c r="K76" s="57"/>
      <c r="L76" s="87"/>
    </row>
    <row r="77" spans="2:12" ht="14.1" customHeight="1" x14ac:dyDescent="0.2">
      <c r="B77" s="59"/>
      <c r="C77" s="57" t="s">
        <v>109</v>
      </c>
      <c r="D77" s="57"/>
      <c r="E77" s="57"/>
      <c r="F77" s="57"/>
      <c r="G77" s="57"/>
      <c r="H77" s="57"/>
      <c r="I77" s="57"/>
      <c r="J77" s="57"/>
      <c r="K77" s="57"/>
      <c r="L77" s="87"/>
    </row>
    <row r="78" spans="2:12" ht="14.1" customHeight="1" x14ac:dyDescent="0.2">
      <c r="B78" s="59"/>
      <c r="C78" s="57" t="s">
        <v>117</v>
      </c>
      <c r="D78" s="57"/>
      <c r="E78" s="57"/>
      <c r="F78" s="57"/>
      <c r="G78" s="57"/>
      <c r="H78" s="57"/>
      <c r="I78" s="57"/>
      <c r="J78" s="57"/>
      <c r="K78" s="57"/>
      <c r="L78" s="87"/>
    </row>
    <row r="79" spans="2:12" ht="14.1" customHeight="1" x14ac:dyDescent="0.2">
      <c r="B79" s="59"/>
      <c r="C79" s="57" t="s">
        <v>118</v>
      </c>
      <c r="D79" s="57"/>
      <c r="E79" s="57"/>
      <c r="F79" s="57"/>
      <c r="G79" s="57"/>
      <c r="H79" s="57"/>
      <c r="I79" s="57"/>
      <c r="J79" s="57"/>
      <c r="K79" s="57"/>
      <c r="L79" s="87"/>
    </row>
    <row r="80" spans="2:12" ht="14.1" customHeight="1" x14ac:dyDescent="0.2">
      <c r="B80" s="59"/>
      <c r="C80" s="57" t="s">
        <v>119</v>
      </c>
      <c r="D80" s="57"/>
      <c r="E80" s="57"/>
      <c r="F80" s="57"/>
      <c r="G80" s="57"/>
      <c r="H80" s="57"/>
      <c r="I80" s="57"/>
      <c r="J80" s="57"/>
      <c r="K80" s="57"/>
      <c r="L80" s="87"/>
    </row>
    <row r="81" spans="2:14" ht="18" customHeight="1" x14ac:dyDescent="0.2">
      <c r="B81" s="59"/>
      <c r="C81" s="57" t="s">
        <v>98</v>
      </c>
      <c r="D81" s="57"/>
      <c r="E81" s="57"/>
      <c r="F81" s="57"/>
      <c r="G81" s="57"/>
      <c r="H81" s="57"/>
      <c r="I81" s="57"/>
      <c r="J81" s="57"/>
      <c r="K81" s="57"/>
      <c r="L81" s="57"/>
      <c r="M81" s="97"/>
    </row>
    <row r="82" spans="2:14" x14ac:dyDescent="0.2">
      <c r="B82" s="59"/>
      <c r="C82" s="57" t="s">
        <v>110</v>
      </c>
      <c r="D82" s="57"/>
      <c r="E82" s="57"/>
      <c r="F82" s="57"/>
      <c r="G82" s="57"/>
      <c r="H82" s="57"/>
      <c r="I82" s="57"/>
      <c r="J82" s="57"/>
      <c r="K82" s="57"/>
      <c r="L82" s="57"/>
      <c r="M82" s="97"/>
    </row>
    <row r="83" spans="2:14" x14ac:dyDescent="0.2">
      <c r="B83" s="59"/>
      <c r="C83" s="57" t="s">
        <v>111</v>
      </c>
      <c r="D83" s="57"/>
      <c r="E83" s="57"/>
      <c r="F83" s="57"/>
      <c r="G83" s="57"/>
      <c r="H83" s="57"/>
      <c r="I83" s="57"/>
      <c r="J83" s="57"/>
      <c r="K83" s="57"/>
      <c r="L83" s="57"/>
      <c r="M83" s="97"/>
    </row>
    <row r="84" spans="2:14" x14ac:dyDescent="0.2">
      <c r="B84" s="59"/>
      <c r="C84" s="57" t="s">
        <v>120</v>
      </c>
      <c r="D84" s="57"/>
      <c r="E84" s="57"/>
      <c r="F84" s="57"/>
      <c r="G84" s="57"/>
      <c r="H84" s="57"/>
      <c r="I84" s="57"/>
      <c r="J84" s="57"/>
      <c r="K84" s="57"/>
      <c r="L84" s="57"/>
      <c r="M84" s="97"/>
    </row>
    <row r="85" spans="2:14" ht="14.1" customHeight="1" x14ac:dyDescent="0.2">
      <c r="B85" s="59"/>
      <c r="C85" s="57" t="s">
        <v>113</v>
      </c>
      <c r="D85" s="57"/>
      <c r="E85" s="57"/>
      <c r="F85" s="57"/>
      <c r="G85" s="57"/>
      <c r="H85" s="57"/>
      <c r="I85" s="57"/>
      <c r="J85" s="57"/>
      <c r="K85" s="57"/>
      <c r="L85" s="57"/>
      <c r="M85" s="59"/>
      <c r="N85" s="102"/>
    </row>
    <row r="86" spans="2:14" ht="14.1" customHeight="1" x14ac:dyDescent="0.2">
      <c r="B86" s="59"/>
      <c r="C86" s="57" t="s">
        <v>261</v>
      </c>
      <c r="D86" s="57"/>
      <c r="E86" s="57"/>
      <c r="F86" s="57"/>
      <c r="G86" s="57"/>
      <c r="H86" s="57"/>
      <c r="I86" s="57"/>
      <c r="J86" s="57"/>
      <c r="K86" s="57"/>
      <c r="L86" s="57"/>
      <c r="M86" s="59"/>
      <c r="N86" s="57"/>
    </row>
    <row r="87" spans="2:14" x14ac:dyDescent="0.2">
      <c r="B87" s="59"/>
      <c r="C87" s="57" t="s">
        <v>121</v>
      </c>
      <c r="D87" s="57"/>
      <c r="E87" s="57"/>
      <c r="F87" s="57"/>
      <c r="G87" s="57"/>
      <c r="H87" s="57"/>
      <c r="I87" s="57"/>
      <c r="J87" s="57"/>
      <c r="K87" s="57"/>
      <c r="L87" s="57"/>
      <c r="M87" s="97"/>
    </row>
    <row r="88" spans="2:14" x14ac:dyDescent="0.2">
      <c r="B88" s="59"/>
      <c r="C88" s="57" t="s">
        <v>74</v>
      </c>
      <c r="D88" s="57"/>
      <c r="E88" s="57"/>
      <c r="F88" s="57"/>
      <c r="G88" s="57"/>
      <c r="H88" s="57"/>
      <c r="I88" s="57"/>
      <c r="J88" s="57"/>
      <c r="K88" s="57"/>
      <c r="L88" s="57"/>
      <c r="M88" s="97"/>
    </row>
    <row r="89" spans="2:14" x14ac:dyDescent="0.2">
      <c r="B89" s="97"/>
      <c r="C89" s="57" t="s">
        <v>60</v>
      </c>
      <c r="M89" s="97"/>
    </row>
    <row r="90" spans="2:14" x14ac:dyDescent="0.2">
      <c r="B90" s="97"/>
      <c r="C90" s="57" t="s">
        <v>122</v>
      </c>
      <c r="M90" s="97"/>
      <c r="N90" s="98"/>
    </row>
    <row r="91" spans="2:14" x14ac:dyDescent="0.2">
      <c r="B91" s="97"/>
      <c r="C91" s="57" t="s">
        <v>133</v>
      </c>
      <c r="M91" s="97"/>
    </row>
    <row r="92" spans="2:14" ht="13.8" thickBot="1" x14ac:dyDescent="0.25">
      <c r="B92" s="99"/>
      <c r="C92" s="81" t="s">
        <v>123</v>
      </c>
      <c r="D92" s="100"/>
      <c r="E92" s="100"/>
      <c r="F92" s="100"/>
      <c r="G92" s="100"/>
      <c r="H92" s="100"/>
      <c r="I92" s="100"/>
      <c r="J92" s="100"/>
      <c r="K92" s="100"/>
      <c r="L92" s="101"/>
    </row>
  </sheetData>
  <mergeCells count="25">
    <mergeCell ref="D9:F9"/>
    <mergeCell ref="D4:G4"/>
    <mergeCell ref="D5:G5"/>
    <mergeCell ref="D6:G6"/>
    <mergeCell ref="D7:F7"/>
    <mergeCell ref="D8:F8"/>
    <mergeCell ref="G55:H55"/>
    <mergeCell ref="G10:H10"/>
    <mergeCell ref="C44:D44"/>
    <mergeCell ref="B47:I47"/>
    <mergeCell ref="B48:D48"/>
    <mergeCell ref="G48:H48"/>
    <mergeCell ref="G49:H49"/>
    <mergeCell ref="G50:H50"/>
    <mergeCell ref="G51:H51"/>
    <mergeCell ref="G52:H52"/>
    <mergeCell ref="G53:H53"/>
    <mergeCell ref="G54:H54"/>
    <mergeCell ref="B67:D67"/>
    <mergeCell ref="G56:H56"/>
    <mergeCell ref="B57:D57"/>
    <mergeCell ref="G57:H57"/>
    <mergeCell ref="G59:H59"/>
    <mergeCell ref="G62:H62"/>
    <mergeCell ref="G66:H66"/>
  </mergeCells>
  <phoneticPr fontId="23"/>
  <conditionalFormatting sqref="M11:M46">
    <cfRule type="expression" dxfId="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B1:AA100"/>
  <sheetViews>
    <sheetView topLeftCell="D1" zoomScale="75" zoomScaleNormal="75" zoomScaleSheetLayoutView="75" workbookViewId="0">
      <selection activeCell="V5" sqref="V5"/>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22" ht="18" customHeight="1" x14ac:dyDescent="0.2"/>
    <row r="2" spans="2:22" ht="18" customHeight="1" x14ac:dyDescent="0.2">
      <c r="B2" s="18" t="s">
        <v>61</v>
      </c>
    </row>
    <row r="3" spans="2:22" ht="9" customHeight="1" thickBot="1" x14ac:dyDescent="0.25"/>
    <row r="4" spans="2:22" ht="18" customHeight="1" x14ac:dyDescent="0.2">
      <c r="B4" s="1"/>
      <c r="C4" s="2"/>
      <c r="D4" s="126" t="s">
        <v>1</v>
      </c>
      <c r="E4" s="126"/>
      <c r="F4" s="126"/>
      <c r="G4" s="126"/>
      <c r="H4" s="2"/>
      <c r="I4" s="2"/>
      <c r="J4" s="3"/>
      <c r="K4" s="71" t="s">
        <v>62</v>
      </c>
      <c r="L4" s="88" t="s">
        <v>63</v>
      </c>
    </row>
    <row r="5" spans="2:22" ht="18" customHeight="1" x14ac:dyDescent="0.2">
      <c r="B5" s="4"/>
      <c r="C5" s="37"/>
      <c r="D5" s="127" t="s">
        <v>2</v>
      </c>
      <c r="E5" s="127"/>
      <c r="F5" s="127"/>
      <c r="G5" s="127"/>
      <c r="H5" s="37"/>
      <c r="I5" s="37"/>
      <c r="J5" s="5"/>
      <c r="K5" s="72" t="s">
        <v>293</v>
      </c>
      <c r="L5" s="89" t="str">
        <f>K5</f>
        <v>2022.2.22</v>
      </c>
    </row>
    <row r="6" spans="2:22" ht="18" customHeight="1" x14ac:dyDescent="0.2">
      <c r="B6" s="4"/>
      <c r="C6" s="37"/>
      <c r="D6" s="127" t="s">
        <v>3</v>
      </c>
      <c r="E6" s="127"/>
      <c r="F6" s="127"/>
      <c r="G6" s="127"/>
      <c r="H6" s="37"/>
      <c r="I6" s="37"/>
      <c r="J6" s="5"/>
      <c r="K6" s="103">
        <v>0.56458333333333333</v>
      </c>
      <c r="L6" s="104">
        <v>0.54999999999999993</v>
      </c>
    </row>
    <row r="7" spans="2:22" ht="18" customHeight="1" x14ac:dyDescent="0.2">
      <c r="B7" s="4"/>
      <c r="C7" s="37"/>
      <c r="D7" s="127" t="s">
        <v>4</v>
      </c>
      <c r="E7" s="128"/>
      <c r="F7" s="128"/>
      <c r="G7" s="25" t="s">
        <v>5</v>
      </c>
      <c r="H7" s="37"/>
      <c r="I7" s="37"/>
      <c r="J7" s="5"/>
      <c r="K7" s="105">
        <v>1.95</v>
      </c>
      <c r="L7" s="106">
        <v>1.44</v>
      </c>
    </row>
    <row r="8" spans="2:22" ht="18" customHeight="1" x14ac:dyDescent="0.2">
      <c r="B8" s="6"/>
      <c r="C8" s="7"/>
      <c r="D8" s="127" t="s">
        <v>6</v>
      </c>
      <c r="E8" s="127"/>
      <c r="F8" s="127"/>
      <c r="G8" s="25" t="s">
        <v>5</v>
      </c>
      <c r="H8" s="7"/>
      <c r="I8" s="7"/>
      <c r="J8" s="8"/>
      <c r="K8" s="107">
        <v>0.5</v>
      </c>
      <c r="L8" s="90">
        <v>0.5</v>
      </c>
    </row>
    <row r="9" spans="2:22"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c r="U9" s="61" t="s">
        <v>64</v>
      </c>
      <c r="V9" s="61" t="s">
        <v>65</v>
      </c>
    </row>
    <row r="10" spans="2:22" ht="18" customHeight="1" thickTop="1" thickBot="1" x14ac:dyDescent="0.25">
      <c r="B10" s="27" t="s">
        <v>9</v>
      </c>
      <c r="C10" s="28" t="s">
        <v>10</v>
      </c>
      <c r="D10" s="28" t="s">
        <v>11</v>
      </c>
      <c r="E10" s="12"/>
      <c r="F10" s="13"/>
      <c r="G10" s="129" t="s">
        <v>12</v>
      </c>
      <c r="H10" s="129"/>
      <c r="I10" s="13"/>
      <c r="J10" s="14"/>
      <c r="K10" s="74"/>
      <c r="L10" s="93"/>
    </row>
    <row r="11" spans="2:22" ht="14.25" customHeight="1" x14ac:dyDescent="0.2">
      <c r="B11" s="30">
        <v>1</v>
      </c>
      <c r="C11" s="32" t="s">
        <v>67</v>
      </c>
      <c r="D11" s="32" t="s">
        <v>13</v>
      </c>
      <c r="E11" s="37"/>
      <c r="F11" s="37" t="s">
        <v>103</v>
      </c>
      <c r="G11" s="37"/>
      <c r="H11" s="37"/>
      <c r="I11" s="37"/>
      <c r="J11" s="37"/>
      <c r="K11" s="62"/>
      <c r="L11" s="63" t="s">
        <v>141</v>
      </c>
      <c r="N11" t="s">
        <v>14</v>
      </c>
      <c r="O11">
        <f t="shared" ref="O11:P11" si="0">IF(K11="",0,VALUE(MID(K11,2,LEN(K11)-2)))</f>
        <v>0</v>
      </c>
      <c r="P11">
        <f t="shared" si="0"/>
        <v>10</v>
      </c>
      <c r="Q11" t="e">
        <f>IF(#REF!="",0,VALUE(MID(#REF!,2,LEN(#REF!)-2)))</f>
        <v>#REF!</v>
      </c>
      <c r="R11">
        <f>IF(K11="＋",0,IF(K11="(＋)",0,ABS(K11)))</f>
        <v>0</v>
      </c>
      <c r="S11">
        <f>IF(L11="＋",0,IF(L11="(＋)",0,ABS(L11)))</f>
        <v>10</v>
      </c>
      <c r="U11" s="118">
        <f>R11</f>
        <v>0</v>
      </c>
      <c r="V11" s="119">
        <f t="shared" ref="V11" si="1">S11</f>
        <v>10</v>
      </c>
    </row>
    <row r="12" spans="2:22" ht="14.25" customHeight="1" thickBot="1" x14ac:dyDescent="0.25">
      <c r="B12" s="30">
        <f>B11+1</f>
        <v>2</v>
      </c>
      <c r="C12" s="33"/>
      <c r="D12" s="34"/>
      <c r="E12" s="37"/>
      <c r="F12" s="37" t="s">
        <v>102</v>
      </c>
      <c r="G12" s="37"/>
      <c r="H12" s="37"/>
      <c r="I12" s="37"/>
      <c r="J12" s="37"/>
      <c r="K12" s="62"/>
      <c r="L12" s="63" t="s">
        <v>147</v>
      </c>
      <c r="N12" t="s">
        <v>14</v>
      </c>
      <c r="O12" t="e">
        <f>IF(#REF!="",0,VALUE(MID(#REF!,2,LEN(#REF!)-2)))</f>
        <v>#REF!</v>
      </c>
      <c r="P12">
        <f>IF(L12="",0,VALUE(MID(L12,2,LEN(L12)-2)))</f>
        <v>5</v>
      </c>
      <c r="Q12" t="e">
        <f>IF(#REF!="",0,VALUE(MID(#REF!,2,LEN(#REF!)-2)))</f>
        <v>#REF!</v>
      </c>
      <c r="R12">
        <f t="shared" ref="R12:S12" si="2">IF(K12="＋",0,IF(K12="(＋)",0,ABS(K12)))</f>
        <v>0</v>
      </c>
      <c r="S12">
        <f t="shared" si="2"/>
        <v>5</v>
      </c>
      <c r="U12" s="99">
        <f>R12</f>
        <v>0</v>
      </c>
      <c r="V12" s="101">
        <f t="shared" ref="V12" si="3">S12</f>
        <v>5</v>
      </c>
    </row>
    <row r="13" spans="2:22" ht="14.25" customHeight="1" x14ac:dyDescent="0.2">
      <c r="B13" s="30">
        <f t="shared" ref="B13:B48" si="4">B12+1</f>
        <v>3</v>
      </c>
      <c r="C13" s="32" t="s">
        <v>23</v>
      </c>
      <c r="D13" s="32" t="s">
        <v>24</v>
      </c>
      <c r="E13" s="37"/>
      <c r="F13" s="37" t="s">
        <v>101</v>
      </c>
      <c r="G13" s="37"/>
      <c r="H13" s="37"/>
      <c r="I13" s="37"/>
      <c r="J13" s="37"/>
      <c r="K13" s="64">
        <v>30</v>
      </c>
      <c r="L13" s="65">
        <v>15</v>
      </c>
      <c r="S13">
        <f>COUNTA(L11:L12)</f>
        <v>2</v>
      </c>
      <c r="U13" s="97">
        <f t="shared" ref="U13" si="5">IFERROR(VALUE(K13),0)</f>
        <v>30</v>
      </c>
      <c r="V13" s="98">
        <f t="shared" ref="V13" si="6">IFERROR(VALUE(L13),0)</f>
        <v>15</v>
      </c>
    </row>
    <row r="14" spans="2:22" ht="14.25" customHeight="1" x14ac:dyDescent="0.2">
      <c r="B14" s="30">
        <f t="shared" si="4"/>
        <v>4</v>
      </c>
      <c r="C14" s="32" t="s">
        <v>25</v>
      </c>
      <c r="D14" s="32" t="s">
        <v>26</v>
      </c>
      <c r="E14" s="37"/>
      <c r="F14" s="37" t="s">
        <v>211</v>
      </c>
      <c r="G14" s="37"/>
      <c r="H14" s="37"/>
      <c r="I14" s="37"/>
      <c r="J14" s="37"/>
      <c r="K14" s="64"/>
      <c r="L14" s="65">
        <v>5</v>
      </c>
      <c r="U14" s="97">
        <f t="shared" ref="U14:U46" si="7">IFERROR(VALUE(K14),0)</f>
        <v>0</v>
      </c>
      <c r="V14" s="98">
        <f t="shared" ref="V14:V46" si="8">IFERROR(VALUE(L14),0)</f>
        <v>5</v>
      </c>
    </row>
    <row r="15" spans="2:22" ht="14.25" customHeight="1" x14ac:dyDescent="0.2">
      <c r="B15" s="30">
        <f t="shared" si="4"/>
        <v>5</v>
      </c>
      <c r="C15" s="32" t="s">
        <v>68</v>
      </c>
      <c r="D15" s="32" t="s">
        <v>16</v>
      </c>
      <c r="E15" s="37"/>
      <c r="F15" s="37" t="s">
        <v>294</v>
      </c>
      <c r="G15" s="37"/>
      <c r="H15" s="37"/>
      <c r="I15" s="37"/>
      <c r="J15" s="37"/>
      <c r="K15" s="64">
        <v>25</v>
      </c>
      <c r="L15" s="65">
        <v>5</v>
      </c>
      <c r="U15" s="97">
        <f t="shared" si="7"/>
        <v>25</v>
      </c>
      <c r="V15" s="98">
        <f t="shared" si="8"/>
        <v>5</v>
      </c>
    </row>
    <row r="16" spans="2:22" ht="14.25" customHeight="1" x14ac:dyDescent="0.2">
      <c r="B16" s="30">
        <f t="shared" si="4"/>
        <v>6</v>
      </c>
      <c r="C16" s="34"/>
      <c r="D16" s="34"/>
      <c r="E16" s="37"/>
      <c r="F16" s="37" t="s">
        <v>212</v>
      </c>
      <c r="G16" s="37"/>
      <c r="H16" s="37"/>
      <c r="I16" s="37"/>
      <c r="J16" s="37"/>
      <c r="K16" s="64"/>
      <c r="L16" s="65" t="s">
        <v>142</v>
      </c>
      <c r="U16" s="97">
        <f t="shared" si="7"/>
        <v>0</v>
      </c>
      <c r="V16" s="98">
        <f t="shared" si="8"/>
        <v>0</v>
      </c>
    </row>
    <row r="17" spans="2:22" ht="14.25" customHeight="1" x14ac:dyDescent="0.2">
      <c r="B17" s="30">
        <f t="shared" si="4"/>
        <v>7</v>
      </c>
      <c r="C17" s="34"/>
      <c r="D17" s="32" t="s">
        <v>17</v>
      </c>
      <c r="E17" s="37"/>
      <c r="F17" s="37" t="s">
        <v>87</v>
      </c>
      <c r="G17" s="37"/>
      <c r="H17" s="37"/>
      <c r="I17" s="37"/>
      <c r="J17" s="37"/>
      <c r="K17" s="64" t="s">
        <v>142</v>
      </c>
      <c r="L17" s="65">
        <v>8</v>
      </c>
      <c r="U17" s="97">
        <f t="shared" si="7"/>
        <v>0</v>
      </c>
      <c r="V17" s="98">
        <f t="shared" si="8"/>
        <v>8</v>
      </c>
    </row>
    <row r="18" spans="2:22" ht="14.25" customHeight="1" x14ac:dyDescent="0.2">
      <c r="B18" s="30">
        <f t="shared" si="4"/>
        <v>8</v>
      </c>
      <c r="C18" s="34"/>
      <c r="D18" s="34"/>
      <c r="E18" s="37"/>
      <c r="F18" s="37" t="s">
        <v>88</v>
      </c>
      <c r="G18" s="37"/>
      <c r="H18" s="37"/>
      <c r="I18" s="37"/>
      <c r="J18" s="37"/>
      <c r="K18" s="64">
        <v>30</v>
      </c>
      <c r="L18" s="65">
        <v>135</v>
      </c>
      <c r="U18" s="97">
        <f t="shared" si="7"/>
        <v>30</v>
      </c>
      <c r="V18" s="98">
        <f t="shared" si="8"/>
        <v>135</v>
      </c>
    </row>
    <row r="19" spans="2:22" ht="14.25" customHeight="1" x14ac:dyDescent="0.2">
      <c r="B19" s="30">
        <f t="shared" si="4"/>
        <v>9</v>
      </c>
      <c r="C19" s="34"/>
      <c r="D19" s="34"/>
      <c r="E19" s="37"/>
      <c r="F19" s="37" t="s">
        <v>89</v>
      </c>
      <c r="G19" s="37"/>
      <c r="H19" s="37"/>
      <c r="I19" s="37"/>
      <c r="J19" s="37"/>
      <c r="K19" s="64" t="s">
        <v>142</v>
      </c>
      <c r="L19" s="65">
        <v>40</v>
      </c>
      <c r="U19" s="97">
        <f t="shared" si="7"/>
        <v>0</v>
      </c>
      <c r="V19" s="98">
        <f t="shared" si="8"/>
        <v>40</v>
      </c>
    </row>
    <row r="20" spans="2:22" ht="14.25" customHeight="1" x14ac:dyDescent="0.2">
      <c r="B20" s="30">
        <f t="shared" si="4"/>
        <v>10</v>
      </c>
      <c r="C20" s="34"/>
      <c r="D20" s="34"/>
      <c r="E20" s="37"/>
      <c r="F20" s="37" t="s">
        <v>18</v>
      </c>
      <c r="G20" s="37"/>
      <c r="H20" s="37"/>
      <c r="I20" s="37"/>
      <c r="J20" s="37"/>
      <c r="K20" s="64">
        <v>3</v>
      </c>
      <c r="L20" s="65"/>
      <c r="U20" s="97">
        <f t="shared" si="7"/>
        <v>3</v>
      </c>
      <c r="V20" s="98">
        <f t="shared" si="8"/>
        <v>0</v>
      </c>
    </row>
    <row r="21" spans="2:22" ht="14.25" customHeight="1" x14ac:dyDescent="0.2">
      <c r="B21" s="30">
        <f t="shared" si="4"/>
        <v>11</v>
      </c>
      <c r="C21" s="34"/>
      <c r="D21" s="34"/>
      <c r="E21" s="37"/>
      <c r="F21" s="37" t="s">
        <v>19</v>
      </c>
      <c r="G21" s="37"/>
      <c r="H21" s="37"/>
      <c r="I21" s="37"/>
      <c r="J21" s="37"/>
      <c r="K21" s="64">
        <v>85</v>
      </c>
      <c r="L21" s="65">
        <v>220</v>
      </c>
      <c r="U21" s="97">
        <f t="shared" si="7"/>
        <v>85</v>
      </c>
      <c r="V21" s="98">
        <f t="shared" si="8"/>
        <v>220</v>
      </c>
    </row>
    <row r="22" spans="2:22" ht="14.25" customHeight="1" x14ac:dyDescent="0.2">
      <c r="B22" s="30">
        <f t="shared" si="4"/>
        <v>12</v>
      </c>
      <c r="C22" s="34"/>
      <c r="D22" s="34"/>
      <c r="E22" s="37"/>
      <c r="F22" s="37" t="s">
        <v>99</v>
      </c>
      <c r="G22" s="37"/>
      <c r="H22" s="37"/>
      <c r="I22" s="37"/>
      <c r="J22" s="37"/>
      <c r="K22" s="64">
        <v>35</v>
      </c>
      <c r="L22" s="65">
        <v>40</v>
      </c>
      <c r="U22" s="97">
        <f t="shared" si="7"/>
        <v>35</v>
      </c>
      <c r="V22" s="98">
        <f t="shared" si="8"/>
        <v>40</v>
      </c>
    </row>
    <row r="23" spans="2:22" ht="14.25" customHeight="1" x14ac:dyDescent="0.2">
      <c r="B23" s="30">
        <f t="shared" si="4"/>
        <v>13</v>
      </c>
      <c r="C23" s="34"/>
      <c r="D23" s="34"/>
      <c r="E23" s="37"/>
      <c r="F23" s="37" t="s">
        <v>69</v>
      </c>
      <c r="G23" s="37"/>
      <c r="H23" s="37"/>
      <c r="I23" s="37"/>
      <c r="J23" s="37"/>
      <c r="K23" s="64">
        <v>65</v>
      </c>
      <c r="L23" s="65">
        <v>445</v>
      </c>
      <c r="U23" s="97">
        <f t="shared" si="7"/>
        <v>65</v>
      </c>
      <c r="V23" s="98">
        <f t="shared" si="8"/>
        <v>445</v>
      </c>
    </row>
    <row r="24" spans="2:22" ht="14.25" customHeight="1" x14ac:dyDescent="0.2">
      <c r="B24" s="30">
        <f t="shared" si="4"/>
        <v>14</v>
      </c>
      <c r="C24" s="34"/>
      <c r="D24" s="34"/>
      <c r="E24" s="37"/>
      <c r="F24" s="37" t="s">
        <v>93</v>
      </c>
      <c r="G24" s="37"/>
      <c r="H24" s="37"/>
      <c r="I24" s="37"/>
      <c r="J24" s="37"/>
      <c r="K24" s="64" t="s">
        <v>142</v>
      </c>
      <c r="L24" s="65">
        <v>40</v>
      </c>
      <c r="U24" s="97">
        <f t="shared" si="7"/>
        <v>0</v>
      </c>
      <c r="V24" s="98">
        <f t="shared" si="8"/>
        <v>40</v>
      </c>
    </row>
    <row r="25" spans="2:22" ht="14.25" customHeight="1" x14ac:dyDescent="0.2">
      <c r="B25" s="30">
        <f t="shared" si="4"/>
        <v>15</v>
      </c>
      <c r="C25" s="34"/>
      <c r="D25" s="34"/>
      <c r="E25" s="37"/>
      <c r="F25" s="37" t="s">
        <v>104</v>
      </c>
      <c r="G25" s="37"/>
      <c r="H25" s="37"/>
      <c r="I25" s="37"/>
      <c r="J25" s="37"/>
      <c r="K25" s="64">
        <v>80</v>
      </c>
      <c r="L25" s="65">
        <v>160</v>
      </c>
      <c r="U25" s="97">
        <f t="shared" si="7"/>
        <v>80</v>
      </c>
      <c r="V25" s="98">
        <f t="shared" si="8"/>
        <v>160</v>
      </c>
    </row>
    <row r="26" spans="2:22" ht="14.25" customHeight="1" x14ac:dyDescent="0.2">
      <c r="B26" s="30">
        <f t="shared" si="4"/>
        <v>16</v>
      </c>
      <c r="C26" s="34"/>
      <c r="D26" s="34"/>
      <c r="E26" s="37"/>
      <c r="F26" s="37" t="s">
        <v>292</v>
      </c>
      <c r="G26" s="37"/>
      <c r="H26" s="37"/>
      <c r="I26" s="37"/>
      <c r="J26" s="37"/>
      <c r="K26" s="64">
        <v>10</v>
      </c>
      <c r="L26" s="65" t="s">
        <v>142</v>
      </c>
      <c r="U26" s="97">
        <f t="shared" si="7"/>
        <v>10</v>
      </c>
      <c r="V26" s="98">
        <f t="shared" si="8"/>
        <v>0</v>
      </c>
    </row>
    <row r="27" spans="2:22" ht="14.25" customHeight="1" x14ac:dyDescent="0.2">
      <c r="B27" s="30">
        <f t="shared" si="4"/>
        <v>17</v>
      </c>
      <c r="C27" s="34"/>
      <c r="D27" s="34"/>
      <c r="E27" s="37"/>
      <c r="F27" s="37" t="s">
        <v>20</v>
      </c>
      <c r="G27" s="37"/>
      <c r="H27" s="37"/>
      <c r="I27" s="37"/>
      <c r="J27" s="37"/>
      <c r="K27" s="64">
        <v>425</v>
      </c>
      <c r="L27" s="65">
        <v>1000</v>
      </c>
      <c r="U27" s="97">
        <f t="shared" si="7"/>
        <v>425</v>
      </c>
      <c r="V27" s="98">
        <f t="shared" si="8"/>
        <v>1000</v>
      </c>
    </row>
    <row r="28" spans="2:22" ht="14.25" customHeight="1" x14ac:dyDescent="0.2">
      <c r="B28" s="30">
        <f t="shared" si="4"/>
        <v>18</v>
      </c>
      <c r="C28" s="34"/>
      <c r="D28" s="34"/>
      <c r="E28" s="37"/>
      <c r="F28" s="37" t="s">
        <v>21</v>
      </c>
      <c r="G28" s="37"/>
      <c r="H28" s="37"/>
      <c r="I28" s="37"/>
      <c r="J28" s="37"/>
      <c r="K28" s="64">
        <v>6000</v>
      </c>
      <c r="L28" s="65">
        <v>50750</v>
      </c>
      <c r="U28" s="97">
        <f t="shared" si="7"/>
        <v>6000</v>
      </c>
      <c r="V28" s="98">
        <f t="shared" si="8"/>
        <v>50750</v>
      </c>
    </row>
    <row r="29" spans="2:22" ht="14.25" customHeight="1" x14ac:dyDescent="0.2">
      <c r="B29" s="30">
        <f t="shared" si="4"/>
        <v>19</v>
      </c>
      <c r="C29" s="32" t="s">
        <v>73</v>
      </c>
      <c r="D29" s="32" t="s">
        <v>70</v>
      </c>
      <c r="E29" s="37"/>
      <c r="F29" s="37" t="s">
        <v>126</v>
      </c>
      <c r="G29" s="37"/>
      <c r="H29" s="37"/>
      <c r="I29" s="37"/>
      <c r="J29" s="37"/>
      <c r="K29" s="64" t="s">
        <v>142</v>
      </c>
      <c r="L29" s="65">
        <v>15</v>
      </c>
      <c r="U29" s="97">
        <f t="shared" si="7"/>
        <v>0</v>
      </c>
      <c r="V29" s="98">
        <f t="shared" si="8"/>
        <v>15</v>
      </c>
    </row>
    <row r="30" spans="2:22" ht="14.25" customHeight="1" x14ac:dyDescent="0.2">
      <c r="B30" s="30">
        <f t="shared" si="4"/>
        <v>20</v>
      </c>
      <c r="C30" s="34"/>
      <c r="D30" s="34"/>
      <c r="E30" s="37"/>
      <c r="F30" s="37" t="s">
        <v>159</v>
      </c>
      <c r="G30" s="37"/>
      <c r="H30" s="37"/>
      <c r="I30" s="37"/>
      <c r="J30" s="37"/>
      <c r="K30" s="64"/>
      <c r="L30" s="65">
        <v>5</v>
      </c>
      <c r="U30" s="97">
        <f t="shared" si="7"/>
        <v>0</v>
      </c>
      <c r="V30" s="98">
        <f t="shared" si="8"/>
        <v>5</v>
      </c>
    </row>
    <row r="31" spans="2:22" ht="14.25" customHeight="1" x14ac:dyDescent="0.2">
      <c r="B31" s="30">
        <f t="shared" si="4"/>
        <v>21</v>
      </c>
      <c r="C31" s="32" t="s">
        <v>71</v>
      </c>
      <c r="D31" s="32" t="s">
        <v>27</v>
      </c>
      <c r="E31" s="37"/>
      <c r="F31" s="37" t="s">
        <v>107</v>
      </c>
      <c r="G31" s="37"/>
      <c r="H31" s="37"/>
      <c r="I31" s="37"/>
      <c r="J31" s="37"/>
      <c r="K31" s="64">
        <v>40</v>
      </c>
      <c r="L31" s="65">
        <v>20</v>
      </c>
      <c r="U31" s="97">
        <f t="shared" si="7"/>
        <v>40</v>
      </c>
      <c r="V31" s="98">
        <f t="shared" si="8"/>
        <v>20</v>
      </c>
    </row>
    <row r="32" spans="2:22" ht="14.25" customHeight="1" x14ac:dyDescent="0.2">
      <c r="B32" s="30">
        <f t="shared" si="4"/>
        <v>22</v>
      </c>
      <c r="C32" s="34"/>
      <c r="D32" s="34"/>
      <c r="E32" s="37"/>
      <c r="F32" s="37" t="s">
        <v>290</v>
      </c>
      <c r="G32" s="37"/>
      <c r="H32" s="37"/>
      <c r="I32" s="37"/>
      <c r="J32" s="37"/>
      <c r="K32" s="64">
        <v>15</v>
      </c>
      <c r="L32" s="65"/>
      <c r="U32" s="97">
        <f t="shared" si="7"/>
        <v>15</v>
      </c>
      <c r="V32" s="98">
        <f t="shared" si="8"/>
        <v>0</v>
      </c>
    </row>
    <row r="33" spans="2:27" ht="14.25" customHeight="1" x14ac:dyDescent="0.2">
      <c r="B33" s="30">
        <f t="shared" si="4"/>
        <v>23</v>
      </c>
      <c r="C33" s="34"/>
      <c r="D33" s="34"/>
      <c r="E33" s="37"/>
      <c r="F33" s="37" t="s">
        <v>200</v>
      </c>
      <c r="G33" s="37"/>
      <c r="H33" s="37"/>
      <c r="I33" s="37"/>
      <c r="J33" s="37"/>
      <c r="K33" s="64"/>
      <c r="L33" s="65">
        <v>5</v>
      </c>
      <c r="R33">
        <f>COUNTA(K11:K33)</f>
        <v>17</v>
      </c>
      <c r="S33">
        <f>COUNTA(L11:L33)</f>
        <v>21</v>
      </c>
      <c r="U33" s="97">
        <f t="shared" si="7"/>
        <v>0</v>
      </c>
      <c r="V33" s="98">
        <f t="shared" si="8"/>
        <v>5</v>
      </c>
    </row>
    <row r="34" spans="2:27" ht="14.25" customHeight="1" x14ac:dyDescent="0.2">
      <c r="B34" s="30">
        <f t="shared" si="4"/>
        <v>24</v>
      </c>
      <c r="C34" s="34"/>
      <c r="D34" s="34"/>
      <c r="E34" s="37"/>
      <c r="F34" s="37" t="s">
        <v>202</v>
      </c>
      <c r="G34" s="37"/>
      <c r="H34" s="37"/>
      <c r="I34" s="37"/>
      <c r="J34" s="37"/>
      <c r="K34" s="64"/>
      <c r="L34" s="65" t="s">
        <v>142</v>
      </c>
      <c r="U34" s="97">
        <f t="shared" si="7"/>
        <v>0</v>
      </c>
      <c r="V34" s="98">
        <f t="shared" si="8"/>
        <v>0</v>
      </c>
    </row>
    <row r="35" spans="2:27" ht="14.25" customHeight="1" x14ac:dyDescent="0.2">
      <c r="B35" s="30">
        <f t="shared" si="4"/>
        <v>25</v>
      </c>
      <c r="C35" s="34"/>
      <c r="D35" s="34"/>
      <c r="E35" s="37"/>
      <c r="F35" s="37" t="s">
        <v>124</v>
      </c>
      <c r="G35" s="37"/>
      <c r="H35" s="37"/>
      <c r="I35" s="37"/>
      <c r="J35" s="37"/>
      <c r="K35" s="64" t="s">
        <v>142</v>
      </c>
      <c r="L35" s="65" t="s">
        <v>142</v>
      </c>
      <c r="U35" s="97">
        <f t="shared" si="7"/>
        <v>0</v>
      </c>
      <c r="V35" s="98">
        <f t="shared" si="8"/>
        <v>0</v>
      </c>
    </row>
    <row r="36" spans="2:27" ht="14.25" customHeight="1" x14ac:dyDescent="0.2">
      <c r="B36" s="30">
        <f t="shared" si="4"/>
        <v>26</v>
      </c>
      <c r="C36" s="34"/>
      <c r="D36" s="34"/>
      <c r="E36" s="37"/>
      <c r="F36" s="37" t="s">
        <v>205</v>
      </c>
      <c r="G36" s="37"/>
      <c r="H36" s="37"/>
      <c r="I36" s="37"/>
      <c r="J36" s="37"/>
      <c r="K36" s="64" t="s">
        <v>142</v>
      </c>
      <c r="L36" s="65"/>
      <c r="U36" s="97">
        <f t="shared" si="7"/>
        <v>0</v>
      </c>
      <c r="V36" s="98">
        <f t="shared" si="8"/>
        <v>0</v>
      </c>
    </row>
    <row r="37" spans="2:27" ht="14.25" customHeight="1" x14ac:dyDescent="0.2">
      <c r="B37" s="30">
        <f t="shared" si="4"/>
        <v>27</v>
      </c>
      <c r="C37" s="34"/>
      <c r="D37" s="34"/>
      <c r="E37" s="37"/>
      <c r="F37" s="37" t="s">
        <v>176</v>
      </c>
      <c r="G37" s="37"/>
      <c r="H37" s="37"/>
      <c r="I37" s="37"/>
      <c r="J37" s="37"/>
      <c r="K37" s="64">
        <v>5</v>
      </c>
      <c r="L37" s="65"/>
      <c r="N37" s="113"/>
      <c r="U37" s="97">
        <f t="shared" si="7"/>
        <v>5</v>
      </c>
      <c r="V37" s="98">
        <f t="shared" si="8"/>
        <v>0</v>
      </c>
      <c r="AA37" s="114"/>
    </row>
    <row r="38" spans="2:27" ht="14.25" customHeight="1" x14ac:dyDescent="0.2">
      <c r="B38" s="30">
        <f t="shared" si="4"/>
        <v>28</v>
      </c>
      <c r="C38" s="34"/>
      <c r="D38" s="34"/>
      <c r="E38" s="37"/>
      <c r="F38" s="37" t="s">
        <v>214</v>
      </c>
      <c r="G38" s="37"/>
      <c r="H38" s="37"/>
      <c r="I38" s="37"/>
      <c r="J38" s="37"/>
      <c r="K38" s="64"/>
      <c r="L38" s="65">
        <v>40</v>
      </c>
      <c r="U38" s="97">
        <f t="shared" si="7"/>
        <v>0</v>
      </c>
      <c r="V38" s="98">
        <f t="shared" si="8"/>
        <v>40</v>
      </c>
    </row>
    <row r="39" spans="2:27" ht="14.25" customHeight="1" x14ac:dyDescent="0.2">
      <c r="B39" s="30">
        <f t="shared" si="4"/>
        <v>29</v>
      </c>
      <c r="C39" s="34"/>
      <c r="D39" s="34"/>
      <c r="E39" s="37"/>
      <c r="F39" s="37" t="s">
        <v>28</v>
      </c>
      <c r="G39" s="37"/>
      <c r="H39" s="37"/>
      <c r="I39" s="37"/>
      <c r="J39" s="37"/>
      <c r="K39" s="64">
        <v>5</v>
      </c>
      <c r="L39" s="65">
        <v>10</v>
      </c>
      <c r="U39" s="97">
        <f t="shared" si="7"/>
        <v>5</v>
      </c>
      <c r="V39" s="98">
        <f t="shared" si="8"/>
        <v>10</v>
      </c>
    </row>
    <row r="40" spans="2:27" ht="14.25" customHeight="1" x14ac:dyDescent="0.2">
      <c r="B40" s="30">
        <f t="shared" si="4"/>
        <v>30</v>
      </c>
      <c r="C40" s="34"/>
      <c r="D40" s="34"/>
      <c r="E40" s="37"/>
      <c r="F40" s="37" t="s">
        <v>76</v>
      </c>
      <c r="G40" s="37"/>
      <c r="H40" s="37"/>
      <c r="I40" s="37"/>
      <c r="J40" s="37"/>
      <c r="K40" s="64"/>
      <c r="L40" s="65">
        <v>40</v>
      </c>
      <c r="U40" s="97">
        <f t="shared" si="7"/>
        <v>0</v>
      </c>
      <c r="V40" s="98">
        <f t="shared" si="8"/>
        <v>40</v>
      </c>
    </row>
    <row r="41" spans="2:27" ht="14.25" customHeight="1" x14ac:dyDescent="0.2">
      <c r="B41" s="30">
        <f t="shared" si="4"/>
        <v>31</v>
      </c>
      <c r="C41" s="34"/>
      <c r="D41" s="34"/>
      <c r="E41" s="37"/>
      <c r="F41" s="37" t="s">
        <v>125</v>
      </c>
      <c r="G41" s="37"/>
      <c r="H41" s="37"/>
      <c r="I41" s="37"/>
      <c r="J41" s="37"/>
      <c r="K41" s="64">
        <v>40</v>
      </c>
      <c r="L41" s="65">
        <v>60</v>
      </c>
      <c r="U41" s="97">
        <f t="shared" si="7"/>
        <v>40</v>
      </c>
      <c r="V41" s="98">
        <f t="shared" si="8"/>
        <v>60</v>
      </c>
    </row>
    <row r="42" spans="2:27" ht="14.25" customHeight="1" x14ac:dyDescent="0.2">
      <c r="B42" s="30">
        <f t="shared" si="4"/>
        <v>32</v>
      </c>
      <c r="C42" s="34"/>
      <c r="D42" s="34"/>
      <c r="E42" s="37"/>
      <c r="F42" s="37" t="s">
        <v>226</v>
      </c>
      <c r="G42" s="37"/>
      <c r="H42" s="37"/>
      <c r="I42" s="37"/>
      <c r="J42" s="37"/>
      <c r="K42" s="64" t="s">
        <v>142</v>
      </c>
      <c r="L42" s="65"/>
      <c r="U42" s="97">
        <f t="shared" si="7"/>
        <v>0</v>
      </c>
      <c r="V42" s="98">
        <f t="shared" si="8"/>
        <v>0</v>
      </c>
    </row>
    <row r="43" spans="2:27" ht="14.25" customHeight="1" x14ac:dyDescent="0.2">
      <c r="B43" s="30">
        <f t="shared" si="4"/>
        <v>33</v>
      </c>
      <c r="C43" s="34"/>
      <c r="D43" s="34"/>
      <c r="E43" s="37"/>
      <c r="F43" s="37" t="s">
        <v>33</v>
      </c>
      <c r="G43" s="37"/>
      <c r="H43" s="37"/>
      <c r="I43" s="37"/>
      <c r="J43" s="37"/>
      <c r="K43" s="64">
        <v>210</v>
      </c>
      <c r="L43" s="65">
        <v>240</v>
      </c>
      <c r="U43" s="97">
        <f t="shared" si="7"/>
        <v>210</v>
      </c>
      <c r="V43" s="98">
        <f t="shared" si="8"/>
        <v>240</v>
      </c>
    </row>
    <row r="44" spans="2:27" ht="14.25" customHeight="1" x14ac:dyDescent="0.2">
      <c r="B44" s="30">
        <f t="shared" si="4"/>
        <v>34</v>
      </c>
      <c r="C44" s="32" t="s">
        <v>37</v>
      </c>
      <c r="D44" s="32" t="s">
        <v>38</v>
      </c>
      <c r="E44" s="37"/>
      <c r="F44" s="37" t="s">
        <v>39</v>
      </c>
      <c r="G44" s="37"/>
      <c r="H44" s="37"/>
      <c r="I44" s="37"/>
      <c r="J44" s="37"/>
      <c r="K44" s="64">
        <v>10</v>
      </c>
      <c r="L44" s="65" t="s">
        <v>142</v>
      </c>
      <c r="U44" s="97">
        <f t="shared" si="7"/>
        <v>10</v>
      </c>
      <c r="V44" s="98">
        <f t="shared" si="8"/>
        <v>0</v>
      </c>
    </row>
    <row r="45" spans="2:27" ht="14.25" customHeight="1" x14ac:dyDescent="0.2">
      <c r="B45" s="30">
        <f t="shared" si="4"/>
        <v>35</v>
      </c>
      <c r="C45" s="35"/>
      <c r="D45" s="39" t="s">
        <v>40</v>
      </c>
      <c r="E45" s="37"/>
      <c r="F45" s="37" t="s">
        <v>41</v>
      </c>
      <c r="G45" s="37"/>
      <c r="H45" s="37"/>
      <c r="I45" s="37"/>
      <c r="J45" s="37"/>
      <c r="K45" s="64" t="s">
        <v>142</v>
      </c>
      <c r="L45" s="65">
        <v>5</v>
      </c>
      <c r="U45" s="97">
        <f t="shared" si="7"/>
        <v>0</v>
      </c>
      <c r="V45" s="98">
        <f t="shared" si="8"/>
        <v>5</v>
      </c>
    </row>
    <row r="46" spans="2:27" ht="14.25" customHeight="1" x14ac:dyDescent="0.2">
      <c r="B46" s="30">
        <f t="shared" si="4"/>
        <v>36</v>
      </c>
      <c r="C46" s="130" t="s">
        <v>43</v>
      </c>
      <c r="D46" s="131"/>
      <c r="E46" s="37"/>
      <c r="F46" s="37" t="s">
        <v>44</v>
      </c>
      <c r="G46" s="37"/>
      <c r="H46" s="37"/>
      <c r="I46" s="37"/>
      <c r="J46" s="37"/>
      <c r="K46" s="64">
        <v>75</v>
      </c>
      <c r="L46" s="65">
        <v>25</v>
      </c>
      <c r="U46" s="97">
        <f t="shared" si="7"/>
        <v>75</v>
      </c>
      <c r="V46" s="98">
        <f t="shared" si="8"/>
        <v>25</v>
      </c>
    </row>
    <row r="47" spans="2:27" ht="14.25" customHeight="1" x14ac:dyDescent="0.2">
      <c r="B47" s="30">
        <f t="shared" si="4"/>
        <v>37</v>
      </c>
      <c r="C47" s="33"/>
      <c r="D47" s="36"/>
      <c r="E47" s="37"/>
      <c r="F47" s="37" t="s">
        <v>45</v>
      </c>
      <c r="G47" s="37"/>
      <c r="H47" s="37"/>
      <c r="I47" s="37"/>
      <c r="J47" s="37"/>
      <c r="K47" s="64">
        <v>200</v>
      </c>
      <c r="L47" s="65">
        <v>225</v>
      </c>
      <c r="U47" s="97">
        <f t="shared" ref="U47:U48" si="9">IFERROR(VALUE(K47),0)</f>
        <v>200</v>
      </c>
      <c r="V47" s="98">
        <f t="shared" ref="V47:V48" si="10">IFERROR(VALUE(L47),0)</f>
        <v>225</v>
      </c>
    </row>
    <row r="48" spans="2:27" ht="14.25" customHeight="1" thickBot="1" x14ac:dyDescent="0.25">
      <c r="B48" s="30">
        <f t="shared" si="4"/>
        <v>38</v>
      </c>
      <c r="C48" s="33"/>
      <c r="D48" s="36"/>
      <c r="E48" s="37"/>
      <c r="F48" s="37" t="s">
        <v>81</v>
      </c>
      <c r="G48" s="37"/>
      <c r="H48" s="37"/>
      <c r="I48" s="37"/>
      <c r="J48" s="37"/>
      <c r="K48" s="64">
        <v>25</v>
      </c>
      <c r="L48" s="69">
        <v>100</v>
      </c>
      <c r="U48" s="99">
        <f t="shared" si="9"/>
        <v>25</v>
      </c>
      <c r="V48" s="101">
        <f t="shared" si="10"/>
        <v>100</v>
      </c>
    </row>
    <row r="49" spans="2:22" ht="13.95" customHeight="1" x14ac:dyDescent="0.2">
      <c r="B49" s="66"/>
      <c r="C49" s="67"/>
      <c r="D49" s="67"/>
      <c r="E49" s="68"/>
      <c r="F49" s="68"/>
      <c r="G49" s="68"/>
      <c r="H49" s="68"/>
      <c r="I49" s="68"/>
      <c r="J49" s="68"/>
      <c r="K49" s="68"/>
      <c r="L49" s="68"/>
      <c r="U49" s="97"/>
      <c r="V49" s="98"/>
    </row>
    <row r="50" spans="2:22" ht="18" customHeight="1" x14ac:dyDescent="0.2">
      <c r="R50">
        <f>COUNTA(K11:K48)</f>
        <v>29</v>
      </c>
      <c r="S50">
        <f>COUNTA(L11:L48)</f>
        <v>33</v>
      </c>
      <c r="U50" s="97"/>
      <c r="V50" s="98"/>
    </row>
    <row r="51" spans="2:22" ht="18" customHeight="1" x14ac:dyDescent="0.2">
      <c r="B51" s="18"/>
      <c r="R51">
        <f>SUM(R11:R12,K13:K48)</f>
        <v>7413</v>
      </c>
      <c r="S51">
        <f>SUM(S11:S12,L13:L48)</f>
        <v>53668</v>
      </c>
      <c r="U51" s="97"/>
      <c r="V51" s="98"/>
    </row>
    <row r="52" spans="2:22" ht="9" customHeight="1" thickBot="1" x14ac:dyDescent="0.25">
      <c r="U52" s="97"/>
      <c r="V52" s="98"/>
    </row>
    <row r="53" spans="2:22" ht="18" customHeight="1" x14ac:dyDescent="0.2">
      <c r="B53" s="1"/>
      <c r="C53" s="2"/>
      <c r="D53" s="126" t="s">
        <v>1</v>
      </c>
      <c r="E53" s="126"/>
      <c r="F53" s="126"/>
      <c r="G53" s="126"/>
      <c r="H53" s="2"/>
      <c r="I53" s="2"/>
      <c r="J53" s="3"/>
      <c r="K53" s="71" t="s">
        <v>62</v>
      </c>
      <c r="L53" s="88" t="s">
        <v>63</v>
      </c>
      <c r="U53" s="97"/>
      <c r="V53" s="98"/>
    </row>
    <row r="54" spans="2:22" ht="18" customHeight="1" thickBot="1" x14ac:dyDescent="0.25">
      <c r="B54" s="6"/>
      <c r="C54" s="7"/>
      <c r="D54" s="125" t="s">
        <v>2</v>
      </c>
      <c r="E54" s="125"/>
      <c r="F54" s="125"/>
      <c r="G54" s="125"/>
      <c r="H54" s="7"/>
      <c r="I54" s="7"/>
      <c r="J54" s="8"/>
      <c r="K54" s="75" t="str">
        <f>K5</f>
        <v>2022.2.22</v>
      </c>
      <c r="L54" s="92" t="str">
        <f>K54</f>
        <v>2022.2.22</v>
      </c>
      <c r="U54" s="97"/>
      <c r="V54" s="98"/>
    </row>
    <row r="55" spans="2:22" ht="19.95" customHeight="1" thickTop="1" x14ac:dyDescent="0.2">
      <c r="B55" s="132" t="s">
        <v>86</v>
      </c>
      <c r="C55" s="133"/>
      <c r="D55" s="133"/>
      <c r="E55" s="133"/>
      <c r="F55" s="133"/>
      <c r="G55" s="133"/>
      <c r="H55" s="133"/>
      <c r="I55" s="133"/>
      <c r="J55" s="29"/>
      <c r="K55" s="76">
        <f>SUM(K56:K64)</f>
        <v>7413</v>
      </c>
      <c r="L55" s="93">
        <f>SUM(L56:L64)</f>
        <v>53668</v>
      </c>
      <c r="U55" s="120">
        <f>SUM(U56:U64)</f>
        <v>7413</v>
      </c>
      <c r="V55" s="122">
        <f>SUM(V56:V64)</f>
        <v>53668</v>
      </c>
    </row>
    <row r="56" spans="2:22" ht="13.95" customHeight="1" x14ac:dyDescent="0.2">
      <c r="B56" s="134" t="s">
        <v>47</v>
      </c>
      <c r="C56" s="135"/>
      <c r="D56" s="136"/>
      <c r="E56" s="41"/>
      <c r="F56" s="15"/>
      <c r="G56" s="127" t="s">
        <v>13</v>
      </c>
      <c r="H56" s="127"/>
      <c r="I56" s="15"/>
      <c r="J56" s="16"/>
      <c r="K56" s="38">
        <f>SUM(R$11:R$12)</f>
        <v>0</v>
      </c>
      <c r="L56" s="94">
        <f>SUM(S$11:S$12)</f>
        <v>15</v>
      </c>
      <c r="U56" s="17">
        <f>SUM(U$11:U$12)</f>
        <v>0</v>
      </c>
      <c r="V56" s="123">
        <f>SUM(V$11:V$12)</f>
        <v>15</v>
      </c>
    </row>
    <row r="57" spans="2:22" ht="13.95" customHeight="1" x14ac:dyDescent="0.2">
      <c r="B57" s="17"/>
      <c r="C57" s="18"/>
      <c r="D57" s="19"/>
      <c r="E57" s="20"/>
      <c r="F57" s="37"/>
      <c r="G57" s="127" t="s">
        <v>72</v>
      </c>
      <c r="H57" s="127"/>
      <c r="I57" s="110"/>
      <c r="J57" s="42"/>
      <c r="K57" s="38">
        <f>SUM(K$13)</f>
        <v>30</v>
      </c>
      <c r="L57" s="94">
        <f>SUM(L$13)</f>
        <v>15</v>
      </c>
      <c r="U57" s="17">
        <f>SUM(U$13)</f>
        <v>30</v>
      </c>
      <c r="V57" s="123">
        <f>SUM(V$13)</f>
        <v>15</v>
      </c>
    </row>
    <row r="58" spans="2:22" ht="13.95" customHeight="1" x14ac:dyDescent="0.2">
      <c r="B58" s="17"/>
      <c r="C58" s="18"/>
      <c r="D58" s="19"/>
      <c r="E58" s="20"/>
      <c r="F58" s="37"/>
      <c r="G58" s="127" t="s">
        <v>26</v>
      </c>
      <c r="H58" s="127"/>
      <c r="I58" s="15"/>
      <c r="J58" s="16"/>
      <c r="K58" s="38">
        <f>SUM(K$14:K$14)</f>
        <v>0</v>
      </c>
      <c r="L58" s="94">
        <f>SUM(L$14:L$14)</f>
        <v>5</v>
      </c>
      <c r="U58" s="17">
        <f>SUM(U$14:U$14)</f>
        <v>0</v>
      </c>
      <c r="V58" s="123">
        <f>SUM(V$14:V$14)</f>
        <v>5</v>
      </c>
    </row>
    <row r="59" spans="2:22" ht="13.95" customHeight="1" x14ac:dyDescent="0.2">
      <c r="B59" s="17"/>
      <c r="C59" s="18"/>
      <c r="D59" s="19"/>
      <c r="E59" s="20"/>
      <c r="F59" s="37"/>
      <c r="G59" s="127" t="s">
        <v>16</v>
      </c>
      <c r="H59" s="127"/>
      <c r="I59" s="15"/>
      <c r="J59" s="16"/>
      <c r="K59" s="38">
        <f>SUM(K$15:K$16)</f>
        <v>25</v>
      </c>
      <c r="L59" s="94">
        <f>SUM(L$15:L$16)</f>
        <v>5</v>
      </c>
      <c r="U59" s="17">
        <f>SUM(U$15:U$16)</f>
        <v>25</v>
      </c>
      <c r="V59" s="123">
        <f>SUM(V$15:V$16)</f>
        <v>5</v>
      </c>
    </row>
    <row r="60" spans="2:22" ht="13.95" customHeight="1" x14ac:dyDescent="0.2">
      <c r="B60" s="17"/>
      <c r="C60" s="18"/>
      <c r="D60" s="19"/>
      <c r="E60" s="20"/>
      <c r="F60" s="37"/>
      <c r="G60" s="127" t="s">
        <v>17</v>
      </c>
      <c r="H60" s="127"/>
      <c r="I60" s="15"/>
      <c r="J60" s="16"/>
      <c r="K60" s="38">
        <f>SUM(K$17:K$28)</f>
        <v>6733</v>
      </c>
      <c r="L60" s="94">
        <f>SUM(L$17:L$28)</f>
        <v>52838</v>
      </c>
      <c r="U60" s="17">
        <f>SUM(U$17:U$28)</f>
        <v>6733</v>
      </c>
      <c r="V60" s="123">
        <f>SUM(V$17:V$28)</f>
        <v>52838</v>
      </c>
    </row>
    <row r="61" spans="2:22" ht="13.95" customHeight="1" x14ac:dyDescent="0.2">
      <c r="B61" s="17"/>
      <c r="C61" s="18"/>
      <c r="D61" s="19"/>
      <c r="E61" s="20"/>
      <c r="F61" s="37"/>
      <c r="G61" s="127" t="s">
        <v>70</v>
      </c>
      <c r="H61" s="127"/>
      <c r="I61" s="15"/>
      <c r="J61" s="16"/>
      <c r="K61" s="38">
        <f>SUM(K$29:K$30)</f>
        <v>0</v>
      </c>
      <c r="L61" s="94">
        <f>SUM(L$29:L$30)</f>
        <v>20</v>
      </c>
      <c r="U61" s="17">
        <f>SUM(U$29:U$30)</f>
        <v>0</v>
      </c>
      <c r="V61" s="123">
        <f>SUM(V$29:V$30)</f>
        <v>20</v>
      </c>
    </row>
    <row r="62" spans="2:22" ht="13.95" customHeight="1" x14ac:dyDescent="0.2">
      <c r="B62" s="17"/>
      <c r="C62" s="18"/>
      <c r="D62" s="19"/>
      <c r="E62" s="20"/>
      <c r="F62" s="37"/>
      <c r="G62" s="127" t="s">
        <v>27</v>
      </c>
      <c r="H62" s="127"/>
      <c r="I62" s="15"/>
      <c r="J62" s="16"/>
      <c r="K62" s="38">
        <f>SUM(K$31:K$43)</f>
        <v>315</v>
      </c>
      <c r="L62" s="94">
        <f>SUM(L$31:L$43)</f>
        <v>415</v>
      </c>
      <c r="U62" s="17">
        <f>SUM(U$31:U$43)</f>
        <v>315</v>
      </c>
      <c r="V62" s="123">
        <f>SUM(V$31:V$43)</f>
        <v>415</v>
      </c>
    </row>
    <row r="63" spans="2:22" ht="13.95" customHeight="1" x14ac:dyDescent="0.2">
      <c r="B63" s="17"/>
      <c r="C63" s="18"/>
      <c r="D63" s="19"/>
      <c r="E63" s="20"/>
      <c r="F63" s="37"/>
      <c r="G63" s="127" t="s">
        <v>80</v>
      </c>
      <c r="H63" s="127"/>
      <c r="I63" s="15"/>
      <c r="J63" s="16"/>
      <c r="K63" s="38">
        <f>SUM(K$46:K$47)</f>
        <v>275</v>
      </c>
      <c r="L63" s="94">
        <f>SUM(L$46:L$47)</f>
        <v>250</v>
      </c>
      <c r="R63">
        <f>COUNTA(K$11:K$48)</f>
        <v>29</v>
      </c>
      <c r="S63">
        <f>COUNTA(L$11:L$48)</f>
        <v>33</v>
      </c>
      <c r="U63" s="17">
        <f>SUM(U$46:U$47)</f>
        <v>275</v>
      </c>
      <c r="V63" s="123">
        <f>SUM(V$46:V$47)</f>
        <v>250</v>
      </c>
    </row>
    <row r="64" spans="2:22" ht="13.95" customHeight="1" thickBot="1" x14ac:dyDescent="0.25">
      <c r="B64" s="21"/>
      <c r="C64" s="22"/>
      <c r="D64" s="23"/>
      <c r="E64" s="43"/>
      <c r="F64" s="10"/>
      <c r="G64" s="125" t="s">
        <v>46</v>
      </c>
      <c r="H64" s="125"/>
      <c r="I64" s="44"/>
      <c r="J64" s="45"/>
      <c r="K64" s="40">
        <f>SUM(K$44:K$45,K$48)</f>
        <v>35</v>
      </c>
      <c r="L64" s="95">
        <f>SUM(L$44:L$45,L$48)</f>
        <v>105</v>
      </c>
      <c r="R64">
        <f>SUM(R$11:R$12,K$13:K$48)</f>
        <v>7413</v>
      </c>
      <c r="S64">
        <f>SUM(S$11:S$12,L$13:L$48)</f>
        <v>53668</v>
      </c>
      <c r="U64" s="121">
        <f>SUM(U$44:U$45,U$48)</f>
        <v>35</v>
      </c>
      <c r="V64" s="124">
        <f>SUM(V$44:V$45,V$48)</f>
        <v>105</v>
      </c>
    </row>
    <row r="65" spans="2:12" ht="18" customHeight="1" thickTop="1" x14ac:dyDescent="0.2">
      <c r="B65" s="137" t="s">
        <v>48</v>
      </c>
      <c r="C65" s="138"/>
      <c r="D65" s="139"/>
      <c r="E65" s="51"/>
      <c r="F65" s="111"/>
      <c r="G65" s="140" t="s">
        <v>49</v>
      </c>
      <c r="H65" s="140"/>
      <c r="I65" s="111"/>
      <c r="J65" s="112"/>
      <c r="K65" s="77" t="s">
        <v>50</v>
      </c>
      <c r="L65" s="82"/>
    </row>
    <row r="66" spans="2:12" ht="18" customHeight="1" x14ac:dyDescent="0.2">
      <c r="B66" s="48"/>
      <c r="C66" s="49"/>
      <c r="D66" s="49"/>
      <c r="E66" s="46"/>
      <c r="F66" s="47"/>
      <c r="G66" s="31"/>
      <c r="H66" s="31"/>
      <c r="I66" s="47"/>
      <c r="J66" s="50"/>
      <c r="K66" s="78" t="s">
        <v>51</v>
      </c>
      <c r="L66" s="83"/>
    </row>
    <row r="67" spans="2:12" ht="18" customHeight="1" x14ac:dyDescent="0.2">
      <c r="B67" s="17"/>
      <c r="C67" s="18"/>
      <c r="D67" s="18"/>
      <c r="E67" s="52"/>
      <c r="F67" s="7"/>
      <c r="G67" s="141" t="s">
        <v>52</v>
      </c>
      <c r="H67" s="141"/>
      <c r="I67" s="108"/>
      <c r="J67" s="109"/>
      <c r="K67" s="79" t="s">
        <v>53</v>
      </c>
      <c r="L67" s="84"/>
    </row>
    <row r="68" spans="2:12" ht="18" customHeight="1" x14ac:dyDescent="0.2">
      <c r="B68" s="17"/>
      <c r="C68" s="18"/>
      <c r="D68" s="18"/>
      <c r="E68" s="53"/>
      <c r="F68" s="18"/>
      <c r="G68" s="54"/>
      <c r="H68" s="54"/>
      <c r="I68" s="49"/>
      <c r="J68" s="55"/>
      <c r="K68" s="80" t="s">
        <v>78</v>
      </c>
      <c r="L68" s="85"/>
    </row>
    <row r="69" spans="2:12" ht="18" customHeight="1" x14ac:dyDescent="0.2">
      <c r="B69" s="17"/>
      <c r="C69" s="18"/>
      <c r="D69" s="18"/>
      <c r="E69" s="53"/>
      <c r="F69" s="18"/>
      <c r="G69" s="54"/>
      <c r="H69" s="54"/>
      <c r="I69" s="49"/>
      <c r="J69" s="55"/>
      <c r="K69" s="80" t="s">
        <v>79</v>
      </c>
      <c r="L69" s="85"/>
    </row>
    <row r="70" spans="2:12" ht="18" customHeight="1" x14ac:dyDescent="0.2">
      <c r="B70" s="17"/>
      <c r="C70" s="18"/>
      <c r="D70" s="18"/>
      <c r="E70" s="52"/>
      <c r="F70" s="7"/>
      <c r="G70" s="141" t="s">
        <v>54</v>
      </c>
      <c r="H70" s="141"/>
      <c r="I70" s="108"/>
      <c r="J70" s="109"/>
      <c r="K70" s="79" t="s">
        <v>82</v>
      </c>
      <c r="L70" s="84"/>
    </row>
    <row r="71" spans="2:12" ht="18" customHeight="1" x14ac:dyDescent="0.2">
      <c r="B71" s="17"/>
      <c r="C71" s="18"/>
      <c r="D71" s="18"/>
      <c r="E71" s="53"/>
      <c r="F71" s="18"/>
      <c r="G71" s="54"/>
      <c r="H71" s="54"/>
      <c r="I71" s="49"/>
      <c r="J71" s="55"/>
      <c r="K71" s="80" t="s">
        <v>83</v>
      </c>
      <c r="L71" s="85"/>
    </row>
    <row r="72" spans="2:12" ht="18" customHeight="1" x14ac:dyDescent="0.2">
      <c r="B72" s="17"/>
      <c r="C72" s="18"/>
      <c r="D72" s="18"/>
      <c r="E72" s="53"/>
      <c r="F72" s="18"/>
      <c r="G72" s="54"/>
      <c r="H72" s="54"/>
      <c r="I72" s="49"/>
      <c r="J72" s="55"/>
      <c r="K72" s="80" t="s">
        <v>84</v>
      </c>
      <c r="L72" s="85"/>
    </row>
    <row r="73" spans="2:12" ht="18" customHeight="1" x14ac:dyDescent="0.2">
      <c r="B73" s="17"/>
      <c r="C73" s="18"/>
      <c r="D73" s="18"/>
      <c r="E73" s="12"/>
      <c r="F73" s="13"/>
      <c r="G73" s="31"/>
      <c r="H73" s="31"/>
      <c r="I73" s="47"/>
      <c r="J73" s="50"/>
      <c r="K73" s="80" t="s">
        <v>85</v>
      </c>
      <c r="L73" s="83"/>
    </row>
    <row r="74" spans="2:12" ht="18" customHeight="1" x14ac:dyDescent="0.2">
      <c r="B74" s="24"/>
      <c r="C74" s="13"/>
      <c r="D74" s="13"/>
      <c r="E74" s="20"/>
      <c r="F74" s="37"/>
      <c r="G74" s="127" t="s">
        <v>55</v>
      </c>
      <c r="H74" s="127"/>
      <c r="I74" s="15"/>
      <c r="J74" s="16"/>
      <c r="K74" s="70" t="s">
        <v>127</v>
      </c>
      <c r="L74" s="86"/>
    </row>
    <row r="75" spans="2:12" ht="18" customHeight="1" x14ac:dyDescent="0.2">
      <c r="B75" s="134" t="s">
        <v>56</v>
      </c>
      <c r="C75" s="135"/>
      <c r="D75" s="135"/>
      <c r="E75" s="7"/>
      <c r="F75" s="7"/>
      <c r="G75" s="7"/>
      <c r="H75" s="7"/>
      <c r="I75" s="7"/>
      <c r="J75" s="7"/>
      <c r="K75" s="7"/>
      <c r="L75" s="96"/>
    </row>
    <row r="76" spans="2:12" ht="14.1" customHeight="1" x14ac:dyDescent="0.2">
      <c r="B76" s="56"/>
      <c r="C76" s="57" t="s">
        <v>57</v>
      </c>
      <c r="D76" s="58"/>
      <c r="E76" s="57"/>
      <c r="F76" s="57"/>
      <c r="G76" s="57"/>
      <c r="H76" s="57"/>
      <c r="I76" s="57"/>
      <c r="J76" s="57"/>
      <c r="K76" s="57"/>
      <c r="L76" s="87"/>
    </row>
    <row r="77" spans="2:12" ht="14.1" customHeight="1" x14ac:dyDescent="0.2">
      <c r="B77" s="56"/>
      <c r="C77" s="57" t="s">
        <v>58</v>
      </c>
      <c r="D77" s="58"/>
      <c r="E77" s="57"/>
      <c r="F77" s="57"/>
      <c r="G77" s="57"/>
      <c r="H77" s="57"/>
      <c r="I77" s="57"/>
      <c r="J77" s="57"/>
      <c r="K77" s="57"/>
      <c r="L77" s="87"/>
    </row>
    <row r="78" spans="2:12" ht="14.1" customHeight="1" x14ac:dyDescent="0.2">
      <c r="B78" s="56"/>
      <c r="C78" s="57" t="s">
        <v>59</v>
      </c>
      <c r="D78" s="58"/>
      <c r="E78" s="57"/>
      <c r="F78" s="57"/>
      <c r="G78" s="57"/>
      <c r="H78" s="57"/>
      <c r="I78" s="57"/>
      <c r="J78" s="57"/>
      <c r="K78" s="57"/>
      <c r="L78" s="87"/>
    </row>
    <row r="79" spans="2:12" ht="14.1" customHeight="1" x14ac:dyDescent="0.2">
      <c r="B79" s="56"/>
      <c r="C79" s="57" t="s">
        <v>114</v>
      </c>
      <c r="D79" s="58"/>
      <c r="E79" s="57"/>
      <c r="F79" s="57"/>
      <c r="G79" s="57"/>
      <c r="H79" s="57"/>
      <c r="I79" s="57"/>
      <c r="J79" s="57"/>
      <c r="K79" s="57"/>
      <c r="L79" s="87"/>
    </row>
    <row r="80" spans="2:12" ht="14.1" customHeight="1" x14ac:dyDescent="0.2">
      <c r="B80" s="56"/>
      <c r="C80" s="57" t="s">
        <v>112</v>
      </c>
      <c r="D80" s="58"/>
      <c r="E80" s="57"/>
      <c r="F80" s="57"/>
      <c r="G80" s="57"/>
      <c r="H80" s="57"/>
      <c r="I80" s="57"/>
      <c r="J80" s="57"/>
      <c r="K80" s="57"/>
      <c r="L80" s="87"/>
    </row>
    <row r="81" spans="2:14" ht="14.1" customHeight="1" x14ac:dyDescent="0.2">
      <c r="B81" s="59"/>
      <c r="C81" s="57" t="s">
        <v>115</v>
      </c>
      <c r="D81" s="57"/>
      <c r="E81" s="57"/>
      <c r="F81" s="57"/>
      <c r="G81" s="57"/>
      <c r="H81" s="57"/>
      <c r="I81" s="57"/>
      <c r="J81" s="57"/>
      <c r="K81" s="57"/>
      <c r="L81" s="87"/>
    </row>
    <row r="82" spans="2:14" ht="14.1" customHeight="1" x14ac:dyDescent="0.2">
      <c r="B82" s="59"/>
      <c r="C82" s="57" t="s">
        <v>116</v>
      </c>
      <c r="D82" s="57"/>
      <c r="E82" s="57"/>
      <c r="F82" s="57"/>
      <c r="G82" s="57"/>
      <c r="H82" s="57"/>
      <c r="I82" s="57"/>
      <c r="J82" s="57"/>
      <c r="K82" s="57"/>
      <c r="L82" s="87"/>
    </row>
    <row r="83" spans="2:14" ht="14.1" customHeight="1" x14ac:dyDescent="0.2">
      <c r="B83" s="59"/>
      <c r="C83" s="57" t="s">
        <v>96</v>
      </c>
      <c r="D83" s="57"/>
      <c r="E83" s="57"/>
      <c r="F83" s="57"/>
      <c r="G83" s="57"/>
      <c r="H83" s="57"/>
      <c r="I83" s="57"/>
      <c r="J83" s="57"/>
      <c r="K83" s="57"/>
      <c r="L83" s="87"/>
    </row>
    <row r="84" spans="2:14" ht="14.1" customHeight="1" x14ac:dyDescent="0.2">
      <c r="B84" s="59"/>
      <c r="C84" s="57" t="s">
        <v>97</v>
      </c>
      <c r="D84" s="57"/>
      <c r="E84" s="57"/>
      <c r="F84" s="57"/>
      <c r="G84" s="57"/>
      <c r="H84" s="57"/>
      <c r="I84" s="57"/>
      <c r="J84" s="57"/>
      <c r="K84" s="57"/>
      <c r="L84" s="87"/>
    </row>
    <row r="85" spans="2:14" ht="14.1" customHeight="1" x14ac:dyDescent="0.2">
      <c r="B85" s="59"/>
      <c r="C85" s="57" t="s">
        <v>109</v>
      </c>
      <c r="D85" s="57"/>
      <c r="E85" s="57"/>
      <c r="F85" s="57"/>
      <c r="G85" s="57"/>
      <c r="H85" s="57"/>
      <c r="I85" s="57"/>
      <c r="J85" s="57"/>
      <c r="K85" s="57"/>
      <c r="L85" s="87"/>
    </row>
    <row r="86" spans="2:14" ht="14.1" customHeight="1" x14ac:dyDescent="0.2">
      <c r="B86" s="59"/>
      <c r="C86" s="57" t="s">
        <v>117</v>
      </c>
      <c r="D86" s="57"/>
      <c r="E86" s="57"/>
      <c r="F86" s="57"/>
      <c r="G86" s="57"/>
      <c r="H86" s="57"/>
      <c r="I86" s="57"/>
      <c r="J86" s="57"/>
      <c r="K86" s="57"/>
      <c r="L86" s="87"/>
    </row>
    <row r="87" spans="2:14" ht="14.1" customHeight="1" x14ac:dyDescent="0.2">
      <c r="B87" s="59"/>
      <c r="C87" s="57" t="s">
        <v>118</v>
      </c>
      <c r="D87" s="57"/>
      <c r="E87" s="57"/>
      <c r="F87" s="57"/>
      <c r="G87" s="57"/>
      <c r="H87" s="57"/>
      <c r="I87" s="57"/>
      <c r="J87" s="57"/>
      <c r="K87" s="57"/>
      <c r="L87" s="87"/>
    </row>
    <row r="88" spans="2:14" ht="14.1" customHeight="1" x14ac:dyDescent="0.2">
      <c r="B88" s="59"/>
      <c r="C88" s="57" t="s">
        <v>119</v>
      </c>
      <c r="D88" s="57"/>
      <c r="E88" s="57"/>
      <c r="F88" s="57"/>
      <c r="G88" s="57"/>
      <c r="H88" s="57"/>
      <c r="I88" s="57"/>
      <c r="J88" s="57"/>
      <c r="K88" s="57"/>
      <c r="L88" s="87"/>
    </row>
    <row r="89" spans="2:14" ht="18" customHeight="1" x14ac:dyDescent="0.2">
      <c r="B89" s="59"/>
      <c r="C89" s="57" t="s">
        <v>98</v>
      </c>
      <c r="D89" s="57"/>
      <c r="E89" s="57"/>
      <c r="F89" s="57"/>
      <c r="G89" s="57"/>
      <c r="H89" s="57"/>
      <c r="I89" s="57"/>
      <c r="J89" s="57"/>
      <c r="K89" s="57"/>
      <c r="L89" s="57"/>
      <c r="M89" s="97"/>
    </row>
    <row r="90" spans="2:14" x14ac:dyDescent="0.2">
      <c r="B90" s="59"/>
      <c r="C90" s="57" t="s">
        <v>110</v>
      </c>
      <c r="D90" s="57"/>
      <c r="E90" s="57"/>
      <c r="F90" s="57"/>
      <c r="G90" s="57"/>
      <c r="H90" s="57"/>
      <c r="I90" s="57"/>
      <c r="J90" s="57"/>
      <c r="K90" s="57"/>
      <c r="L90" s="57"/>
      <c r="M90" s="97"/>
    </row>
    <row r="91" spans="2:14" x14ac:dyDescent="0.2">
      <c r="B91" s="59"/>
      <c r="C91" s="57" t="s">
        <v>111</v>
      </c>
      <c r="D91" s="57"/>
      <c r="E91" s="57"/>
      <c r="F91" s="57"/>
      <c r="G91" s="57"/>
      <c r="H91" s="57"/>
      <c r="I91" s="57"/>
      <c r="J91" s="57"/>
      <c r="K91" s="57"/>
      <c r="L91" s="57"/>
      <c r="M91" s="97"/>
    </row>
    <row r="92" spans="2:14" x14ac:dyDescent="0.2">
      <c r="B92" s="59"/>
      <c r="C92" s="57" t="s">
        <v>120</v>
      </c>
      <c r="D92" s="57"/>
      <c r="E92" s="57"/>
      <c r="F92" s="57"/>
      <c r="G92" s="57"/>
      <c r="H92" s="57"/>
      <c r="I92" s="57"/>
      <c r="J92" s="57"/>
      <c r="K92" s="57"/>
      <c r="L92" s="57"/>
      <c r="M92" s="97"/>
    </row>
    <row r="93" spans="2:14" ht="14.1" customHeight="1" x14ac:dyDescent="0.2">
      <c r="B93" s="59"/>
      <c r="C93" s="57" t="s">
        <v>113</v>
      </c>
      <c r="D93" s="57"/>
      <c r="E93" s="57"/>
      <c r="F93" s="57"/>
      <c r="G93" s="57"/>
      <c r="H93" s="57"/>
      <c r="I93" s="57"/>
      <c r="J93" s="57"/>
      <c r="K93" s="57"/>
      <c r="L93" s="57"/>
      <c r="M93" s="59"/>
      <c r="N93" s="102"/>
    </row>
    <row r="94" spans="2:14" ht="14.1" customHeight="1" x14ac:dyDescent="0.2">
      <c r="B94" s="59"/>
      <c r="C94" s="57" t="s">
        <v>261</v>
      </c>
      <c r="D94" s="57"/>
      <c r="E94" s="57"/>
      <c r="F94" s="57"/>
      <c r="G94" s="57"/>
      <c r="H94" s="57"/>
      <c r="I94" s="57"/>
      <c r="J94" s="57"/>
      <c r="K94" s="57"/>
      <c r="L94" s="57"/>
      <c r="M94" s="59"/>
      <c r="N94" s="57"/>
    </row>
    <row r="95" spans="2:14" x14ac:dyDescent="0.2">
      <c r="B95" s="59"/>
      <c r="C95" s="57" t="s">
        <v>121</v>
      </c>
      <c r="D95" s="57"/>
      <c r="E95" s="57"/>
      <c r="F95" s="57"/>
      <c r="G95" s="57"/>
      <c r="H95" s="57"/>
      <c r="I95" s="57"/>
      <c r="J95" s="57"/>
      <c r="K95" s="57"/>
      <c r="L95" s="57"/>
      <c r="M95" s="97"/>
    </row>
    <row r="96" spans="2:14" x14ac:dyDescent="0.2">
      <c r="B96" s="59"/>
      <c r="C96" s="57" t="s">
        <v>74</v>
      </c>
      <c r="D96" s="57"/>
      <c r="E96" s="57"/>
      <c r="F96" s="57"/>
      <c r="G96" s="57"/>
      <c r="H96" s="57"/>
      <c r="I96" s="57"/>
      <c r="J96" s="57"/>
      <c r="K96" s="57"/>
      <c r="L96" s="57"/>
      <c r="M96" s="97"/>
    </row>
    <row r="97" spans="2:14" x14ac:dyDescent="0.2">
      <c r="B97" s="97"/>
      <c r="C97" s="57" t="s">
        <v>60</v>
      </c>
      <c r="M97" s="97"/>
    </row>
    <row r="98" spans="2:14" x14ac:dyDescent="0.2">
      <c r="B98" s="97"/>
      <c r="C98" s="57" t="s">
        <v>122</v>
      </c>
      <c r="M98" s="97"/>
      <c r="N98" s="98"/>
    </row>
    <row r="99" spans="2:14" x14ac:dyDescent="0.2">
      <c r="B99" s="97"/>
      <c r="C99" s="57" t="s">
        <v>133</v>
      </c>
      <c r="M99" s="97"/>
    </row>
    <row r="100" spans="2:14" ht="13.8" thickBot="1" x14ac:dyDescent="0.25">
      <c r="B100" s="99"/>
      <c r="C100" s="81" t="s">
        <v>123</v>
      </c>
      <c r="D100" s="100"/>
      <c r="E100" s="100"/>
      <c r="F100" s="100"/>
      <c r="G100" s="100"/>
      <c r="H100" s="100"/>
      <c r="I100" s="100"/>
      <c r="J100" s="100"/>
      <c r="K100" s="100"/>
      <c r="L100" s="101"/>
    </row>
  </sheetData>
  <mergeCells count="27">
    <mergeCell ref="D9:F9"/>
    <mergeCell ref="D4:G4"/>
    <mergeCell ref="D5:G5"/>
    <mergeCell ref="D6:G6"/>
    <mergeCell ref="D7:F7"/>
    <mergeCell ref="D8:F8"/>
    <mergeCell ref="G62:H62"/>
    <mergeCell ref="G10:H10"/>
    <mergeCell ref="C46:D46"/>
    <mergeCell ref="D53:G53"/>
    <mergeCell ref="D54:G54"/>
    <mergeCell ref="B55:I55"/>
    <mergeCell ref="B56:D56"/>
    <mergeCell ref="G56:H56"/>
    <mergeCell ref="G57:H57"/>
    <mergeCell ref="G58:H58"/>
    <mergeCell ref="G59:H59"/>
    <mergeCell ref="G60:H60"/>
    <mergeCell ref="G61:H61"/>
    <mergeCell ref="G74:H74"/>
    <mergeCell ref="B75:D75"/>
    <mergeCell ref="G63:H63"/>
    <mergeCell ref="G64:H64"/>
    <mergeCell ref="B65:D65"/>
    <mergeCell ref="G65:H65"/>
    <mergeCell ref="G67:H67"/>
    <mergeCell ref="G70:H70"/>
  </mergeCells>
  <phoneticPr fontId="23"/>
  <conditionalFormatting sqref="M11:M48">
    <cfRule type="expression" dxfId="3" priority="2" stopIfTrue="1">
      <formula>COUNTBLANK(K11:L11)=2</formula>
    </cfRule>
  </conditionalFormatting>
  <conditionalFormatting sqref="U55:V64">
    <cfRule type="cellIs" dxfId="2" priority="1" operator="notEqual">
      <formula>K55</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4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B1:S104"/>
  <sheetViews>
    <sheetView view="pageBreakPreview" zoomScale="75" zoomScaleNormal="75" zoomScaleSheetLayoutView="75" workbookViewId="0">
      <selection activeCell="L22" sqref="L22"/>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295</v>
      </c>
      <c r="L5" s="89" t="str">
        <f>K5</f>
        <v>2022.3.2</v>
      </c>
    </row>
    <row r="6" spans="2:19" ht="18" customHeight="1" x14ac:dyDescent="0.2">
      <c r="B6" s="4"/>
      <c r="C6" s="37"/>
      <c r="D6" s="127" t="s">
        <v>3</v>
      </c>
      <c r="E6" s="127"/>
      <c r="F6" s="127"/>
      <c r="G6" s="127"/>
      <c r="H6" s="37"/>
      <c r="I6" s="37"/>
      <c r="J6" s="5"/>
      <c r="K6" s="103">
        <v>0.57638888888888895</v>
      </c>
      <c r="L6" s="104">
        <v>0.55555555555555558</v>
      </c>
    </row>
    <row r="7" spans="2:19" ht="18" customHeight="1" x14ac:dyDescent="0.2">
      <c r="B7" s="4"/>
      <c r="C7" s="37"/>
      <c r="D7" s="127" t="s">
        <v>4</v>
      </c>
      <c r="E7" s="128"/>
      <c r="F7" s="128"/>
      <c r="G7" s="25" t="s">
        <v>5</v>
      </c>
      <c r="H7" s="37"/>
      <c r="I7" s="37"/>
      <c r="J7" s="5"/>
      <c r="K7" s="105">
        <v>1.88</v>
      </c>
      <c r="L7" s="106">
        <v>1.4</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139</v>
      </c>
      <c r="G11" s="37"/>
      <c r="H11" s="37"/>
      <c r="I11" s="37"/>
      <c r="J11" s="37"/>
      <c r="K11" s="62" t="s">
        <v>147</v>
      </c>
      <c r="L11" s="63"/>
      <c r="N11" s="60" t="s">
        <v>15</v>
      </c>
      <c r="O11" t="str">
        <f t="shared" ref="O11:P11" si="0">K11</f>
        <v>(5)</v>
      </c>
      <c r="P11">
        <f t="shared" si="0"/>
        <v>0</v>
      </c>
      <c r="Q11" t="e">
        <f>#REF!</f>
        <v>#REF!</v>
      </c>
      <c r="R11">
        <f t="shared" ref="R11:S13" si="1">IF(K11="＋",0,IF(K11="(＋)",0,ABS(K11)))</f>
        <v>5</v>
      </c>
      <c r="S11">
        <f t="shared" si="1"/>
        <v>0</v>
      </c>
    </row>
    <row r="12" spans="2:19" ht="14.25" customHeight="1" x14ac:dyDescent="0.2">
      <c r="B12" s="30">
        <f>B11+1</f>
        <v>2</v>
      </c>
      <c r="C12" s="33"/>
      <c r="D12" s="34"/>
      <c r="E12" s="37"/>
      <c r="F12" s="37" t="s">
        <v>103</v>
      </c>
      <c r="G12" s="37"/>
      <c r="H12" s="37"/>
      <c r="I12" s="37"/>
      <c r="J12" s="37"/>
      <c r="K12" s="62" t="s">
        <v>141</v>
      </c>
      <c r="L12" s="63" t="s">
        <v>147</v>
      </c>
      <c r="N12" t="s">
        <v>14</v>
      </c>
      <c r="O12">
        <f t="shared" ref="O12:P12" si="2">IF(K12="",0,VALUE(MID(K12,2,LEN(K12)-2)))</f>
        <v>10</v>
      </c>
      <c r="P12">
        <f t="shared" si="2"/>
        <v>5</v>
      </c>
      <c r="Q12" t="e">
        <f>IF(#REF!="",0,VALUE(MID(#REF!,2,LEN(#REF!)-2)))</f>
        <v>#REF!</v>
      </c>
      <c r="R12">
        <f>IF(K12="＋",0,IF(K12="(＋)",0,ABS(K12)))</f>
        <v>10</v>
      </c>
      <c r="S12">
        <f>IF(L12="＋",0,IF(L12="(＋)",0,ABS(L12)))</f>
        <v>5</v>
      </c>
    </row>
    <row r="13" spans="2:19" ht="14.25" customHeight="1" x14ac:dyDescent="0.2">
      <c r="B13" s="30">
        <f t="shared" ref="B13:B52" si="3">B12+1</f>
        <v>3</v>
      </c>
      <c r="C13" s="33"/>
      <c r="D13" s="34"/>
      <c r="E13" s="37"/>
      <c r="F13" s="37" t="s">
        <v>102</v>
      </c>
      <c r="G13" s="37"/>
      <c r="H13" s="37"/>
      <c r="I13" s="37"/>
      <c r="J13" s="37"/>
      <c r="K13" s="62" t="s">
        <v>147</v>
      </c>
      <c r="L13" s="63"/>
      <c r="N13" t="s">
        <v>14</v>
      </c>
      <c r="O13" t="e">
        <f>IF(#REF!="",0,VALUE(MID(#REF!,2,LEN(#REF!)-2)))</f>
        <v>#REF!</v>
      </c>
      <c r="P13">
        <f>IF(L13="",0,VALUE(MID(L13,2,LEN(L13)-2)))</f>
        <v>0</v>
      </c>
      <c r="Q13" t="e">
        <f>IF(#REF!="",0,VALUE(MID(#REF!,2,LEN(#REF!)-2)))</f>
        <v>#REF!</v>
      </c>
      <c r="R13">
        <f t="shared" si="1"/>
        <v>5</v>
      </c>
      <c r="S13">
        <f t="shared" si="1"/>
        <v>0</v>
      </c>
    </row>
    <row r="14" spans="2:19" ht="14.25" customHeight="1" x14ac:dyDescent="0.2">
      <c r="B14" s="30">
        <f t="shared" si="3"/>
        <v>4</v>
      </c>
      <c r="C14" s="32" t="s">
        <v>23</v>
      </c>
      <c r="D14" s="32" t="s">
        <v>24</v>
      </c>
      <c r="E14" s="37"/>
      <c r="F14" s="37" t="s">
        <v>101</v>
      </c>
      <c r="G14" s="37"/>
      <c r="H14" s="37"/>
      <c r="I14" s="37"/>
      <c r="J14" s="37"/>
      <c r="K14" s="64">
        <v>55</v>
      </c>
      <c r="L14" s="65">
        <v>65</v>
      </c>
      <c r="S14">
        <f>COUNTA(L11:L13)</f>
        <v>1</v>
      </c>
    </row>
    <row r="15" spans="2:19" ht="14.25" customHeight="1" x14ac:dyDescent="0.2">
      <c r="B15" s="30">
        <f t="shared" si="3"/>
        <v>5</v>
      </c>
      <c r="C15" s="32" t="s">
        <v>25</v>
      </c>
      <c r="D15" s="32" t="s">
        <v>26</v>
      </c>
      <c r="E15" s="37"/>
      <c r="F15" s="37" t="s">
        <v>152</v>
      </c>
      <c r="G15" s="37"/>
      <c r="H15" s="37"/>
      <c r="I15" s="37"/>
      <c r="J15" s="37"/>
      <c r="K15" s="64"/>
      <c r="L15" s="65" t="s">
        <v>142</v>
      </c>
    </row>
    <row r="16" spans="2:19" ht="14.25" customHeight="1" x14ac:dyDescent="0.2">
      <c r="B16" s="30">
        <f t="shared" si="3"/>
        <v>6</v>
      </c>
      <c r="C16" s="34"/>
      <c r="D16" s="34"/>
      <c r="E16" s="37"/>
      <c r="F16" s="37" t="s">
        <v>128</v>
      </c>
      <c r="G16" s="37"/>
      <c r="H16" s="37"/>
      <c r="I16" s="37"/>
      <c r="J16" s="37"/>
      <c r="K16" s="64" t="s">
        <v>142</v>
      </c>
      <c r="L16" s="65">
        <v>5</v>
      </c>
    </row>
    <row r="17" spans="2:12" ht="14.25" customHeight="1" x14ac:dyDescent="0.2">
      <c r="B17" s="30">
        <f t="shared" si="3"/>
        <v>7</v>
      </c>
      <c r="C17" s="32" t="s">
        <v>68</v>
      </c>
      <c r="D17" s="32" t="s">
        <v>16</v>
      </c>
      <c r="E17" s="37"/>
      <c r="F17" s="37" t="s">
        <v>212</v>
      </c>
      <c r="G17" s="37"/>
      <c r="H17" s="37"/>
      <c r="I17" s="37"/>
      <c r="J17" s="37"/>
      <c r="K17" s="64"/>
      <c r="L17" s="65" t="s">
        <v>142</v>
      </c>
    </row>
    <row r="18" spans="2:12" ht="14.25" customHeight="1" x14ac:dyDescent="0.2">
      <c r="B18" s="30">
        <f t="shared" si="3"/>
        <v>8</v>
      </c>
      <c r="C18" s="34"/>
      <c r="D18" s="34"/>
      <c r="E18" s="37"/>
      <c r="F18" s="37" t="s">
        <v>279</v>
      </c>
      <c r="G18" s="37"/>
      <c r="H18" s="37"/>
      <c r="I18" s="37"/>
      <c r="J18" s="37"/>
      <c r="K18" s="64" t="s">
        <v>142</v>
      </c>
      <c r="L18" s="65"/>
    </row>
    <row r="19" spans="2:12" ht="14.25" customHeight="1" x14ac:dyDescent="0.2">
      <c r="B19" s="30">
        <f t="shared" si="3"/>
        <v>9</v>
      </c>
      <c r="C19" s="34"/>
      <c r="D19" s="32" t="s">
        <v>17</v>
      </c>
      <c r="E19" s="37"/>
      <c r="F19" s="37" t="s">
        <v>87</v>
      </c>
      <c r="G19" s="37"/>
      <c r="H19" s="37"/>
      <c r="I19" s="37"/>
      <c r="J19" s="37"/>
      <c r="K19" s="64">
        <v>5</v>
      </c>
      <c r="L19" s="65">
        <v>4</v>
      </c>
    </row>
    <row r="20" spans="2:12" ht="14.25" customHeight="1" x14ac:dyDescent="0.2">
      <c r="B20" s="30">
        <f t="shared" si="3"/>
        <v>10</v>
      </c>
      <c r="C20" s="34"/>
      <c r="D20" s="34"/>
      <c r="E20" s="37"/>
      <c r="F20" s="37" t="s">
        <v>88</v>
      </c>
      <c r="G20" s="37"/>
      <c r="H20" s="37"/>
      <c r="I20" s="37"/>
      <c r="J20" s="37"/>
      <c r="K20" s="64">
        <v>40</v>
      </c>
      <c r="L20" s="65">
        <v>190</v>
      </c>
    </row>
    <row r="21" spans="2:12" ht="14.25" customHeight="1" x14ac:dyDescent="0.2">
      <c r="B21" s="30">
        <f t="shared" si="3"/>
        <v>11</v>
      </c>
      <c r="C21" s="34"/>
      <c r="D21" s="34"/>
      <c r="E21" s="37"/>
      <c r="F21" s="37" t="s">
        <v>89</v>
      </c>
      <c r="G21" s="37"/>
      <c r="H21" s="37"/>
      <c r="I21" s="37"/>
      <c r="J21" s="37"/>
      <c r="K21" s="64">
        <v>120</v>
      </c>
      <c r="L21" s="65">
        <v>240</v>
      </c>
    </row>
    <row r="22" spans="2:12" ht="14.25" customHeight="1" x14ac:dyDescent="0.2">
      <c r="B22" s="30">
        <f t="shared" si="3"/>
        <v>12</v>
      </c>
      <c r="C22" s="34"/>
      <c r="D22" s="34"/>
      <c r="E22" s="37"/>
      <c r="F22" s="37" t="s">
        <v>223</v>
      </c>
      <c r="G22" s="37"/>
      <c r="H22" s="37"/>
      <c r="I22" s="37"/>
      <c r="J22" s="37"/>
      <c r="K22" s="64">
        <v>25</v>
      </c>
      <c r="L22" s="65">
        <v>35</v>
      </c>
    </row>
    <row r="23" spans="2:12" ht="14.25" customHeight="1" x14ac:dyDescent="0.2">
      <c r="B23" s="30">
        <f t="shared" si="3"/>
        <v>13</v>
      </c>
      <c r="C23" s="34"/>
      <c r="D23" s="34"/>
      <c r="E23" s="37"/>
      <c r="F23" s="37" t="s">
        <v>18</v>
      </c>
      <c r="G23" s="37"/>
      <c r="H23" s="37"/>
      <c r="I23" s="37"/>
      <c r="J23" s="37"/>
      <c r="K23" s="64">
        <v>30</v>
      </c>
      <c r="L23" s="65"/>
    </row>
    <row r="24" spans="2:12" ht="14.25" customHeight="1" x14ac:dyDescent="0.2">
      <c r="B24" s="30">
        <f t="shared" si="3"/>
        <v>14</v>
      </c>
      <c r="C24" s="34"/>
      <c r="D24" s="34"/>
      <c r="E24" s="37"/>
      <c r="F24" s="37" t="s">
        <v>19</v>
      </c>
      <c r="G24" s="37"/>
      <c r="H24" s="37"/>
      <c r="I24" s="37"/>
      <c r="J24" s="37"/>
      <c r="K24" s="64">
        <v>130</v>
      </c>
      <c r="L24" s="65">
        <v>800</v>
      </c>
    </row>
    <row r="25" spans="2:12" ht="14.25" customHeight="1" x14ac:dyDescent="0.2">
      <c r="B25" s="30">
        <f t="shared" si="3"/>
        <v>15</v>
      </c>
      <c r="C25" s="34"/>
      <c r="D25" s="34"/>
      <c r="E25" s="37"/>
      <c r="F25" s="37" t="s">
        <v>92</v>
      </c>
      <c r="G25" s="37"/>
      <c r="H25" s="37"/>
      <c r="I25" s="37"/>
      <c r="J25" s="37"/>
      <c r="K25" s="64"/>
      <c r="L25" s="65" t="s">
        <v>142</v>
      </c>
    </row>
    <row r="26" spans="2:12" ht="14.25" customHeight="1" x14ac:dyDescent="0.2">
      <c r="B26" s="30">
        <f t="shared" si="3"/>
        <v>16</v>
      </c>
      <c r="C26" s="34"/>
      <c r="D26" s="34"/>
      <c r="E26" s="37"/>
      <c r="F26" s="37" t="s">
        <v>99</v>
      </c>
      <c r="G26" s="37"/>
      <c r="H26" s="37"/>
      <c r="I26" s="37"/>
      <c r="J26" s="37"/>
      <c r="K26" s="64">
        <v>25</v>
      </c>
      <c r="L26" s="65">
        <v>40</v>
      </c>
    </row>
    <row r="27" spans="2:12" ht="14.25" customHeight="1" x14ac:dyDescent="0.2">
      <c r="B27" s="30">
        <f t="shared" si="3"/>
        <v>17</v>
      </c>
      <c r="C27" s="34"/>
      <c r="D27" s="34"/>
      <c r="E27" s="37"/>
      <c r="F27" s="37" t="s">
        <v>69</v>
      </c>
      <c r="G27" s="37"/>
      <c r="H27" s="37"/>
      <c r="I27" s="37"/>
      <c r="J27" s="37"/>
      <c r="K27" s="64">
        <v>60</v>
      </c>
      <c r="L27" s="65">
        <v>510</v>
      </c>
    </row>
    <row r="28" spans="2:12" ht="14.25" customHeight="1" x14ac:dyDescent="0.2">
      <c r="B28" s="30">
        <f t="shared" si="3"/>
        <v>18</v>
      </c>
      <c r="C28" s="34"/>
      <c r="D28" s="34"/>
      <c r="E28" s="37"/>
      <c r="F28" s="37" t="s">
        <v>93</v>
      </c>
      <c r="G28" s="37"/>
      <c r="H28" s="37"/>
      <c r="I28" s="37"/>
      <c r="J28" s="37"/>
      <c r="K28" s="64">
        <v>20</v>
      </c>
      <c r="L28" s="65">
        <v>70</v>
      </c>
    </row>
    <row r="29" spans="2:12" ht="14.25" customHeight="1" x14ac:dyDescent="0.2">
      <c r="B29" s="30">
        <f t="shared" si="3"/>
        <v>19</v>
      </c>
      <c r="C29" s="34"/>
      <c r="D29" s="34"/>
      <c r="E29" s="37"/>
      <c r="F29" s="37" t="s">
        <v>104</v>
      </c>
      <c r="G29" s="37"/>
      <c r="H29" s="37"/>
      <c r="I29" s="37"/>
      <c r="J29" s="37"/>
      <c r="K29" s="64">
        <v>85</v>
      </c>
      <c r="L29" s="65">
        <v>170</v>
      </c>
    </row>
    <row r="30" spans="2:12" ht="14.25" customHeight="1" x14ac:dyDescent="0.2">
      <c r="B30" s="30">
        <f t="shared" si="3"/>
        <v>20</v>
      </c>
      <c r="C30" s="34"/>
      <c r="D30" s="34"/>
      <c r="E30" s="37"/>
      <c r="F30" s="37" t="s">
        <v>292</v>
      </c>
      <c r="G30" s="37"/>
      <c r="H30" s="37"/>
      <c r="I30" s="37"/>
      <c r="J30" s="37"/>
      <c r="K30" s="64">
        <v>1</v>
      </c>
      <c r="L30" s="65">
        <v>2</v>
      </c>
    </row>
    <row r="31" spans="2:12" ht="14.25" customHeight="1" x14ac:dyDescent="0.2">
      <c r="B31" s="30">
        <f t="shared" si="3"/>
        <v>21</v>
      </c>
      <c r="C31" s="34"/>
      <c r="D31" s="34"/>
      <c r="E31" s="37"/>
      <c r="F31" s="37" t="s">
        <v>20</v>
      </c>
      <c r="G31" s="37"/>
      <c r="H31" s="37"/>
      <c r="I31" s="37"/>
      <c r="J31" s="37"/>
      <c r="K31" s="64">
        <v>175</v>
      </c>
      <c r="L31" s="65">
        <v>750</v>
      </c>
    </row>
    <row r="32" spans="2:12" ht="14.25" customHeight="1" x14ac:dyDescent="0.2">
      <c r="B32" s="30">
        <f t="shared" si="3"/>
        <v>22</v>
      </c>
      <c r="C32" s="34"/>
      <c r="D32" s="34"/>
      <c r="E32" s="37"/>
      <c r="F32" s="37" t="s">
        <v>21</v>
      </c>
      <c r="G32" s="37"/>
      <c r="H32" s="37"/>
      <c r="I32" s="37"/>
      <c r="J32" s="37"/>
      <c r="K32" s="64">
        <v>7000</v>
      </c>
      <c r="L32" s="65">
        <v>71250</v>
      </c>
    </row>
    <row r="33" spans="2:12" ht="14.25" customHeight="1" x14ac:dyDescent="0.2">
      <c r="B33" s="30">
        <f t="shared" si="3"/>
        <v>23</v>
      </c>
      <c r="C33" s="32" t="s">
        <v>73</v>
      </c>
      <c r="D33" s="32" t="s">
        <v>70</v>
      </c>
      <c r="E33" s="37"/>
      <c r="F33" s="37" t="s">
        <v>126</v>
      </c>
      <c r="G33" s="37"/>
      <c r="H33" s="37"/>
      <c r="I33" s="37"/>
      <c r="J33" s="37"/>
      <c r="K33" s="64">
        <v>5</v>
      </c>
      <c r="L33" s="65">
        <v>10</v>
      </c>
    </row>
    <row r="34" spans="2:12" ht="14.25" customHeight="1" x14ac:dyDescent="0.2">
      <c r="B34" s="30">
        <f t="shared" si="3"/>
        <v>24</v>
      </c>
      <c r="C34" s="32" t="s">
        <v>71</v>
      </c>
      <c r="D34" s="32" t="s">
        <v>27</v>
      </c>
      <c r="E34" s="37"/>
      <c r="F34" s="37" t="s">
        <v>107</v>
      </c>
      <c r="G34" s="37"/>
      <c r="H34" s="37"/>
      <c r="I34" s="37"/>
      <c r="J34" s="37"/>
      <c r="K34" s="64" t="s">
        <v>142</v>
      </c>
      <c r="L34" s="65">
        <v>20</v>
      </c>
    </row>
    <row r="35" spans="2:12" ht="14.25" customHeight="1" x14ac:dyDescent="0.2">
      <c r="B35" s="30">
        <f t="shared" si="3"/>
        <v>25</v>
      </c>
      <c r="C35" s="34"/>
      <c r="D35" s="34"/>
      <c r="E35" s="37"/>
      <c r="F35" s="37" t="s">
        <v>100</v>
      </c>
      <c r="G35" s="37"/>
      <c r="H35" s="37"/>
      <c r="I35" s="37"/>
      <c r="J35" s="37"/>
      <c r="K35" s="64">
        <v>5</v>
      </c>
      <c r="L35" s="65">
        <v>55</v>
      </c>
    </row>
    <row r="36" spans="2:12" ht="14.25" customHeight="1" x14ac:dyDescent="0.2">
      <c r="B36" s="30">
        <f t="shared" si="3"/>
        <v>26</v>
      </c>
      <c r="C36" s="34"/>
      <c r="D36" s="34"/>
      <c r="E36" s="37"/>
      <c r="F36" s="37" t="s">
        <v>290</v>
      </c>
      <c r="G36" s="37"/>
      <c r="H36" s="37"/>
      <c r="I36" s="37"/>
      <c r="J36" s="37"/>
      <c r="K36" s="64"/>
      <c r="L36" s="65">
        <v>5</v>
      </c>
    </row>
    <row r="37" spans="2:12" ht="14.25" customHeight="1" x14ac:dyDescent="0.2">
      <c r="B37" s="30">
        <f t="shared" si="3"/>
        <v>27</v>
      </c>
      <c r="C37" s="34"/>
      <c r="D37" s="34"/>
      <c r="E37" s="37"/>
      <c r="F37" s="37" t="s">
        <v>124</v>
      </c>
      <c r="G37" s="37"/>
      <c r="H37" s="37"/>
      <c r="I37" s="37"/>
      <c r="J37" s="37"/>
      <c r="K37" s="64">
        <v>20</v>
      </c>
      <c r="L37" s="65">
        <v>40</v>
      </c>
    </row>
    <row r="38" spans="2:12" ht="14.25" customHeight="1" x14ac:dyDescent="0.2">
      <c r="B38" s="30">
        <f t="shared" si="3"/>
        <v>28</v>
      </c>
      <c r="C38" s="34"/>
      <c r="D38" s="34"/>
      <c r="E38" s="37"/>
      <c r="F38" s="37" t="s">
        <v>205</v>
      </c>
      <c r="G38" s="37"/>
      <c r="H38" s="37"/>
      <c r="I38" s="37"/>
      <c r="J38" s="37"/>
      <c r="K38" s="64" t="s">
        <v>142</v>
      </c>
      <c r="L38" s="65"/>
    </row>
    <row r="39" spans="2:12" ht="14.25" customHeight="1" x14ac:dyDescent="0.2">
      <c r="B39" s="30">
        <f t="shared" si="3"/>
        <v>29</v>
      </c>
      <c r="C39" s="34"/>
      <c r="D39" s="34"/>
      <c r="E39" s="37"/>
      <c r="F39" s="37" t="s">
        <v>108</v>
      </c>
      <c r="G39" s="37"/>
      <c r="H39" s="37"/>
      <c r="I39" s="37"/>
      <c r="J39" s="37"/>
      <c r="K39" s="64"/>
      <c r="L39" s="65" t="s">
        <v>142</v>
      </c>
    </row>
    <row r="40" spans="2:12" ht="14.25" customHeight="1" x14ac:dyDescent="0.2">
      <c r="B40" s="30">
        <f t="shared" si="3"/>
        <v>30</v>
      </c>
      <c r="C40" s="34"/>
      <c r="D40" s="34"/>
      <c r="E40" s="37"/>
      <c r="F40" s="37" t="s">
        <v>214</v>
      </c>
      <c r="G40" s="37"/>
      <c r="H40" s="37"/>
      <c r="I40" s="37"/>
      <c r="J40" s="37"/>
      <c r="K40" s="64">
        <v>40</v>
      </c>
      <c r="L40" s="65">
        <v>40</v>
      </c>
    </row>
    <row r="41" spans="2:12" ht="14.25" customHeight="1" x14ac:dyDescent="0.2">
      <c r="B41" s="30">
        <f t="shared" si="3"/>
        <v>31</v>
      </c>
      <c r="C41" s="34"/>
      <c r="D41" s="34"/>
      <c r="E41" s="37"/>
      <c r="F41" s="37" t="s">
        <v>28</v>
      </c>
      <c r="G41" s="37"/>
      <c r="H41" s="37"/>
      <c r="I41" s="37"/>
      <c r="J41" s="37"/>
      <c r="K41" s="64">
        <v>10</v>
      </c>
      <c r="L41" s="65">
        <v>5</v>
      </c>
    </row>
    <row r="42" spans="2:12" ht="14.25" customHeight="1" x14ac:dyDescent="0.2">
      <c r="B42" s="30">
        <f t="shared" si="3"/>
        <v>32</v>
      </c>
      <c r="C42" s="34"/>
      <c r="D42" s="34"/>
      <c r="E42" s="37"/>
      <c r="F42" s="37" t="s">
        <v>125</v>
      </c>
      <c r="G42" s="37"/>
      <c r="H42" s="37"/>
      <c r="I42" s="37"/>
      <c r="J42" s="37"/>
      <c r="K42" s="64">
        <v>20</v>
      </c>
      <c r="L42" s="65">
        <v>20</v>
      </c>
    </row>
    <row r="43" spans="2:12" ht="14.25" customHeight="1" x14ac:dyDescent="0.2">
      <c r="B43" s="30">
        <f t="shared" si="3"/>
        <v>33</v>
      </c>
      <c r="C43" s="34"/>
      <c r="D43" s="34"/>
      <c r="E43" s="37"/>
      <c r="F43" s="37" t="s">
        <v>32</v>
      </c>
      <c r="G43" s="37"/>
      <c r="H43" s="37"/>
      <c r="I43" s="37"/>
      <c r="J43" s="37"/>
      <c r="K43" s="64"/>
      <c r="L43" s="65" t="s">
        <v>142</v>
      </c>
    </row>
    <row r="44" spans="2:12" ht="14.25" customHeight="1" x14ac:dyDescent="0.2">
      <c r="B44" s="30">
        <f t="shared" si="3"/>
        <v>34</v>
      </c>
      <c r="C44" s="34"/>
      <c r="D44" s="34"/>
      <c r="E44" s="37"/>
      <c r="F44" s="37" t="s">
        <v>33</v>
      </c>
      <c r="G44" s="37"/>
      <c r="H44" s="37"/>
      <c r="I44" s="37"/>
      <c r="J44" s="37"/>
      <c r="K44" s="64">
        <v>200</v>
      </c>
      <c r="L44" s="65">
        <v>320</v>
      </c>
    </row>
    <row r="45" spans="2:12" ht="14.25" customHeight="1" x14ac:dyDescent="0.2">
      <c r="B45" s="30">
        <f t="shared" si="3"/>
        <v>35</v>
      </c>
      <c r="C45" s="32" t="s">
        <v>34</v>
      </c>
      <c r="D45" s="32" t="s">
        <v>35</v>
      </c>
      <c r="E45" s="37"/>
      <c r="F45" s="37" t="s">
        <v>105</v>
      </c>
      <c r="G45" s="37"/>
      <c r="H45" s="37"/>
      <c r="I45" s="37"/>
      <c r="J45" s="37"/>
      <c r="K45" s="64"/>
      <c r="L45" s="65" t="s">
        <v>142</v>
      </c>
    </row>
    <row r="46" spans="2:12" ht="14.25" customHeight="1" x14ac:dyDescent="0.2">
      <c r="B46" s="30">
        <f t="shared" si="3"/>
        <v>36</v>
      </c>
      <c r="C46" s="32" t="s">
        <v>37</v>
      </c>
      <c r="D46" s="39" t="s">
        <v>95</v>
      </c>
      <c r="E46" s="37"/>
      <c r="F46" s="37" t="s">
        <v>94</v>
      </c>
      <c r="G46" s="37"/>
      <c r="H46" s="37"/>
      <c r="I46" s="37"/>
      <c r="J46" s="37"/>
      <c r="K46" s="64">
        <v>1</v>
      </c>
      <c r="L46" s="65"/>
    </row>
    <row r="47" spans="2:12" ht="14.25" customHeight="1" x14ac:dyDescent="0.2">
      <c r="B47" s="30">
        <f t="shared" si="3"/>
        <v>37</v>
      </c>
      <c r="C47" s="34"/>
      <c r="D47" s="32" t="s">
        <v>38</v>
      </c>
      <c r="E47" s="37"/>
      <c r="F47" s="37" t="s">
        <v>131</v>
      </c>
      <c r="G47" s="37"/>
      <c r="H47" s="37"/>
      <c r="I47" s="37"/>
      <c r="J47" s="37"/>
      <c r="K47" s="64"/>
      <c r="L47" s="65">
        <v>1</v>
      </c>
    </row>
    <row r="48" spans="2:12" ht="14.25" customHeight="1" x14ac:dyDescent="0.2">
      <c r="B48" s="30">
        <f t="shared" si="3"/>
        <v>38</v>
      </c>
      <c r="C48" s="34"/>
      <c r="D48" s="35"/>
      <c r="E48" s="37"/>
      <c r="F48" s="37" t="s">
        <v>39</v>
      </c>
      <c r="G48" s="37"/>
      <c r="H48" s="37"/>
      <c r="I48" s="37"/>
      <c r="J48" s="37"/>
      <c r="K48" s="64"/>
      <c r="L48" s="65">
        <v>20</v>
      </c>
    </row>
    <row r="49" spans="2:19" ht="14.25" customHeight="1" x14ac:dyDescent="0.2">
      <c r="B49" s="30">
        <f t="shared" si="3"/>
        <v>39</v>
      </c>
      <c r="C49" s="35"/>
      <c r="D49" s="39" t="s">
        <v>40</v>
      </c>
      <c r="E49" s="37"/>
      <c r="F49" s="37" t="s">
        <v>41</v>
      </c>
      <c r="G49" s="37"/>
      <c r="H49" s="37"/>
      <c r="I49" s="37"/>
      <c r="J49" s="37"/>
      <c r="K49" s="64" t="s">
        <v>142</v>
      </c>
      <c r="L49" s="65">
        <v>5</v>
      </c>
    </row>
    <row r="50" spans="2:19" ht="14.25" customHeight="1" x14ac:dyDescent="0.2">
      <c r="B50" s="30">
        <f t="shared" si="3"/>
        <v>40</v>
      </c>
      <c r="C50" s="130" t="s">
        <v>43</v>
      </c>
      <c r="D50" s="131"/>
      <c r="E50" s="37"/>
      <c r="F50" s="37" t="s">
        <v>44</v>
      </c>
      <c r="G50" s="37"/>
      <c r="H50" s="37"/>
      <c r="I50" s="37"/>
      <c r="J50" s="37"/>
      <c r="K50" s="64">
        <v>150</v>
      </c>
      <c r="L50" s="65">
        <v>125</v>
      </c>
    </row>
    <row r="51" spans="2:19" ht="14.25" customHeight="1" x14ac:dyDescent="0.2">
      <c r="B51" s="30">
        <f t="shared" si="3"/>
        <v>41</v>
      </c>
      <c r="C51" s="33"/>
      <c r="D51" s="36"/>
      <c r="E51" s="37"/>
      <c r="F51" s="37" t="s">
        <v>45</v>
      </c>
      <c r="G51" s="37"/>
      <c r="H51" s="37"/>
      <c r="I51" s="37"/>
      <c r="J51" s="37"/>
      <c r="K51" s="64">
        <v>150</v>
      </c>
      <c r="L51" s="65">
        <v>175</v>
      </c>
    </row>
    <row r="52" spans="2:19" ht="14.25" customHeight="1" thickBot="1" x14ac:dyDescent="0.25">
      <c r="B52" s="30">
        <f t="shared" si="3"/>
        <v>42</v>
      </c>
      <c r="C52" s="33"/>
      <c r="D52" s="36"/>
      <c r="E52" s="37"/>
      <c r="F52" s="37" t="s">
        <v>81</v>
      </c>
      <c r="G52" s="37"/>
      <c r="H52" s="37"/>
      <c r="I52" s="37"/>
      <c r="J52" s="37"/>
      <c r="K52" s="64">
        <v>125</v>
      </c>
      <c r="L52" s="69">
        <v>200</v>
      </c>
    </row>
    <row r="53" spans="2:19" ht="13.95" customHeight="1" x14ac:dyDescent="0.2">
      <c r="B53" s="66"/>
      <c r="C53" s="67"/>
      <c r="D53" s="67"/>
      <c r="E53" s="68"/>
      <c r="F53" s="68"/>
      <c r="G53" s="68"/>
      <c r="H53" s="68"/>
      <c r="I53" s="68"/>
      <c r="J53" s="68"/>
      <c r="K53" s="68"/>
      <c r="L53" s="68"/>
    </row>
    <row r="54" spans="2:19" ht="18" customHeight="1" x14ac:dyDescent="0.2">
      <c r="R54">
        <f>COUNTA(K11:K52)</f>
        <v>33</v>
      </c>
      <c r="S54">
        <f>COUNTA(L11:L52)</f>
        <v>36</v>
      </c>
    </row>
    <row r="55" spans="2:19" ht="18" customHeight="1" x14ac:dyDescent="0.2">
      <c r="B55" s="18"/>
      <c r="R55">
        <f>SUM(R11:R13,K14:K52)</f>
        <v>8517</v>
      </c>
      <c r="S55">
        <f>SUM(S11:S13,L14:L52)</f>
        <v>75177</v>
      </c>
    </row>
    <row r="56" spans="2:19" ht="9" customHeight="1" thickBot="1" x14ac:dyDescent="0.25"/>
    <row r="57" spans="2:19" ht="18" customHeight="1" x14ac:dyDescent="0.2">
      <c r="B57" s="1"/>
      <c r="C57" s="2"/>
      <c r="D57" s="126" t="s">
        <v>1</v>
      </c>
      <c r="E57" s="126"/>
      <c r="F57" s="126"/>
      <c r="G57" s="126"/>
      <c r="H57" s="2"/>
      <c r="I57" s="2"/>
      <c r="J57" s="3"/>
      <c r="K57" s="71" t="s">
        <v>62</v>
      </c>
      <c r="L57" s="88" t="s">
        <v>63</v>
      </c>
    </row>
    <row r="58" spans="2:19" ht="18" customHeight="1" thickBot="1" x14ac:dyDescent="0.25">
      <c r="B58" s="6"/>
      <c r="C58" s="7"/>
      <c r="D58" s="125" t="s">
        <v>2</v>
      </c>
      <c r="E58" s="125"/>
      <c r="F58" s="125"/>
      <c r="G58" s="125"/>
      <c r="H58" s="7"/>
      <c r="I58" s="7"/>
      <c r="J58" s="8"/>
      <c r="K58" s="75" t="str">
        <f>K5</f>
        <v>2022.3.2</v>
      </c>
      <c r="L58" s="92" t="str">
        <f>K58</f>
        <v>2022.3.2</v>
      </c>
    </row>
    <row r="59" spans="2:19" ht="19.95" customHeight="1" thickTop="1" x14ac:dyDescent="0.2">
      <c r="B59" s="132" t="s">
        <v>86</v>
      </c>
      <c r="C59" s="133"/>
      <c r="D59" s="133"/>
      <c r="E59" s="133"/>
      <c r="F59" s="133"/>
      <c r="G59" s="133"/>
      <c r="H59" s="133"/>
      <c r="I59" s="133"/>
      <c r="J59" s="29"/>
      <c r="K59" s="76">
        <f>SUM(K60:K68)</f>
        <v>8517</v>
      </c>
      <c r="L59" s="93">
        <f>SUM(L60:L68)</f>
        <v>75177</v>
      </c>
    </row>
    <row r="60" spans="2:19" ht="13.95" customHeight="1" x14ac:dyDescent="0.2">
      <c r="B60" s="134" t="s">
        <v>47</v>
      </c>
      <c r="C60" s="135"/>
      <c r="D60" s="136"/>
      <c r="E60" s="41"/>
      <c r="F60" s="15"/>
      <c r="G60" s="127" t="s">
        <v>13</v>
      </c>
      <c r="H60" s="127"/>
      <c r="I60" s="15"/>
      <c r="J60" s="16"/>
      <c r="K60" s="38">
        <f>SUM(R$11:R$13)</f>
        <v>20</v>
      </c>
      <c r="L60" s="94">
        <f>SUM(S$11:S$13)</f>
        <v>5</v>
      </c>
    </row>
    <row r="61" spans="2:19" ht="13.95" customHeight="1" x14ac:dyDescent="0.2">
      <c r="B61" s="17"/>
      <c r="C61" s="18"/>
      <c r="D61" s="19"/>
      <c r="E61" s="20"/>
      <c r="F61" s="37"/>
      <c r="G61" s="127" t="s">
        <v>72</v>
      </c>
      <c r="H61" s="127"/>
      <c r="I61" s="110"/>
      <c r="J61" s="42"/>
      <c r="K61" s="38">
        <f>SUM(K$14)</f>
        <v>55</v>
      </c>
      <c r="L61" s="94">
        <f>SUM(L$14)</f>
        <v>65</v>
      </c>
    </row>
    <row r="62" spans="2:19" ht="13.95" customHeight="1" x14ac:dyDescent="0.2">
      <c r="B62" s="17"/>
      <c r="C62" s="18"/>
      <c r="D62" s="19"/>
      <c r="E62" s="20"/>
      <c r="F62" s="37"/>
      <c r="G62" s="127" t="s">
        <v>26</v>
      </c>
      <c r="H62" s="127"/>
      <c r="I62" s="15"/>
      <c r="J62" s="16"/>
      <c r="K62" s="38">
        <f>SUM(K$15:K$16)</f>
        <v>0</v>
      </c>
      <c r="L62" s="94">
        <f>SUM(L$15:L$16)</f>
        <v>5</v>
      </c>
    </row>
    <row r="63" spans="2:19" ht="13.95" customHeight="1" x14ac:dyDescent="0.2">
      <c r="B63" s="17"/>
      <c r="C63" s="18"/>
      <c r="D63" s="19"/>
      <c r="E63" s="20"/>
      <c r="F63" s="37"/>
      <c r="G63" s="127" t="s">
        <v>16</v>
      </c>
      <c r="H63" s="127"/>
      <c r="I63" s="15"/>
      <c r="J63" s="16"/>
      <c r="K63" s="38">
        <f>SUM(K$17:K$18)</f>
        <v>0</v>
      </c>
      <c r="L63" s="94">
        <f>SUM(L$17:L$18)</f>
        <v>0</v>
      </c>
    </row>
    <row r="64" spans="2:19" ht="13.95" customHeight="1" x14ac:dyDescent="0.2">
      <c r="B64" s="17"/>
      <c r="C64" s="18"/>
      <c r="D64" s="19"/>
      <c r="E64" s="20"/>
      <c r="F64" s="37"/>
      <c r="G64" s="127" t="s">
        <v>17</v>
      </c>
      <c r="H64" s="127"/>
      <c r="I64" s="15"/>
      <c r="J64" s="16"/>
      <c r="K64" s="38">
        <f>SUM(K$19:K$32)</f>
        <v>7716</v>
      </c>
      <c r="L64" s="94">
        <f>SUM(L$19:L$32)</f>
        <v>74061</v>
      </c>
    </row>
    <row r="65" spans="2:19" ht="13.95" customHeight="1" x14ac:dyDescent="0.2">
      <c r="B65" s="17"/>
      <c r="C65" s="18"/>
      <c r="D65" s="19"/>
      <c r="E65" s="20"/>
      <c r="F65" s="37"/>
      <c r="G65" s="127" t="s">
        <v>70</v>
      </c>
      <c r="H65" s="127"/>
      <c r="I65" s="15"/>
      <c r="J65" s="16"/>
      <c r="K65" s="38">
        <f>SUM(K$33:K$33)</f>
        <v>5</v>
      </c>
      <c r="L65" s="94">
        <f>SUM(L$33:L$33)</f>
        <v>10</v>
      </c>
    </row>
    <row r="66" spans="2:19" ht="13.95" customHeight="1" x14ac:dyDescent="0.2">
      <c r="B66" s="17"/>
      <c r="C66" s="18"/>
      <c r="D66" s="19"/>
      <c r="E66" s="20"/>
      <c r="F66" s="37"/>
      <c r="G66" s="127" t="s">
        <v>27</v>
      </c>
      <c r="H66" s="127"/>
      <c r="I66" s="15"/>
      <c r="J66" s="16"/>
      <c r="K66" s="38">
        <f>SUM(K$34:K$44)</f>
        <v>295</v>
      </c>
      <c r="L66" s="94">
        <f>SUM(L$34:L$44)</f>
        <v>505</v>
      </c>
    </row>
    <row r="67" spans="2:19" ht="13.95" customHeight="1" x14ac:dyDescent="0.2">
      <c r="B67" s="17"/>
      <c r="C67" s="18"/>
      <c r="D67" s="19"/>
      <c r="E67" s="20"/>
      <c r="F67" s="37"/>
      <c r="G67" s="127" t="s">
        <v>80</v>
      </c>
      <c r="H67" s="127"/>
      <c r="I67" s="15"/>
      <c r="J67" s="16"/>
      <c r="K67" s="38">
        <f>SUM(K$50:K$51)</f>
        <v>300</v>
      </c>
      <c r="L67" s="94">
        <f>SUM(L$50:L$51)</f>
        <v>300</v>
      </c>
      <c r="R67">
        <f>COUNTA(K$11:K$52)</f>
        <v>33</v>
      </c>
      <c r="S67">
        <f>COUNTA(L$11:L$52)</f>
        <v>36</v>
      </c>
    </row>
    <row r="68" spans="2:19" ht="13.95" customHeight="1" thickBot="1" x14ac:dyDescent="0.25">
      <c r="B68" s="21"/>
      <c r="C68" s="22"/>
      <c r="D68" s="23"/>
      <c r="E68" s="43"/>
      <c r="F68" s="10"/>
      <c r="G68" s="125" t="s">
        <v>46</v>
      </c>
      <c r="H68" s="125"/>
      <c r="I68" s="44"/>
      <c r="J68" s="45"/>
      <c r="K68" s="40">
        <f>SUM(K$45:K$49,K$52)</f>
        <v>126</v>
      </c>
      <c r="L68" s="95">
        <f>SUM(L$45:L$49,L$52)</f>
        <v>226</v>
      </c>
      <c r="R68">
        <f>SUM(R$11:R$13,K$14:K$52)</f>
        <v>8517</v>
      </c>
      <c r="S68">
        <f>SUM(S$11:S$13,L$14:L$52)</f>
        <v>75177</v>
      </c>
    </row>
    <row r="69" spans="2:19" ht="18" customHeight="1" thickTop="1" x14ac:dyDescent="0.2">
      <c r="B69" s="137" t="s">
        <v>48</v>
      </c>
      <c r="C69" s="138"/>
      <c r="D69" s="139"/>
      <c r="E69" s="51"/>
      <c r="F69" s="111"/>
      <c r="G69" s="140" t="s">
        <v>49</v>
      </c>
      <c r="H69" s="140"/>
      <c r="I69" s="111"/>
      <c r="J69" s="112"/>
      <c r="K69" s="77" t="s">
        <v>50</v>
      </c>
      <c r="L69" s="82"/>
    </row>
    <row r="70" spans="2:19" ht="18" customHeight="1" x14ac:dyDescent="0.2">
      <c r="B70" s="48"/>
      <c r="C70" s="49"/>
      <c r="D70" s="49"/>
      <c r="E70" s="46"/>
      <c r="F70" s="47"/>
      <c r="G70" s="31"/>
      <c r="H70" s="31"/>
      <c r="I70" s="47"/>
      <c r="J70" s="50"/>
      <c r="K70" s="78" t="s">
        <v>51</v>
      </c>
      <c r="L70" s="83"/>
    </row>
    <row r="71" spans="2:19" ht="18" customHeight="1" x14ac:dyDescent="0.2">
      <c r="B71" s="17"/>
      <c r="C71" s="18"/>
      <c r="D71" s="18"/>
      <c r="E71" s="52"/>
      <c r="F71" s="7"/>
      <c r="G71" s="141" t="s">
        <v>52</v>
      </c>
      <c r="H71" s="141"/>
      <c r="I71" s="108"/>
      <c r="J71" s="109"/>
      <c r="K71" s="79" t="s">
        <v>53</v>
      </c>
      <c r="L71" s="84"/>
    </row>
    <row r="72" spans="2:19" ht="18" customHeight="1" x14ac:dyDescent="0.2">
      <c r="B72" s="17"/>
      <c r="C72" s="18"/>
      <c r="D72" s="18"/>
      <c r="E72" s="53"/>
      <c r="F72" s="18"/>
      <c r="G72" s="54"/>
      <c r="H72" s="54"/>
      <c r="I72" s="49"/>
      <c r="J72" s="55"/>
      <c r="K72" s="80" t="s">
        <v>78</v>
      </c>
      <c r="L72" s="85"/>
    </row>
    <row r="73" spans="2:19" ht="18" customHeight="1" x14ac:dyDescent="0.2">
      <c r="B73" s="17"/>
      <c r="C73" s="18"/>
      <c r="D73" s="18"/>
      <c r="E73" s="53"/>
      <c r="F73" s="18"/>
      <c r="G73" s="54"/>
      <c r="H73" s="54"/>
      <c r="I73" s="49"/>
      <c r="J73" s="55"/>
      <c r="K73" s="80" t="s">
        <v>79</v>
      </c>
      <c r="L73" s="85"/>
    </row>
    <row r="74" spans="2:19" ht="18" customHeight="1" x14ac:dyDescent="0.2">
      <c r="B74" s="17"/>
      <c r="C74" s="18"/>
      <c r="D74" s="18"/>
      <c r="E74" s="52"/>
      <c r="F74" s="7"/>
      <c r="G74" s="141" t="s">
        <v>54</v>
      </c>
      <c r="H74" s="141"/>
      <c r="I74" s="108"/>
      <c r="J74" s="109"/>
      <c r="K74" s="79" t="s">
        <v>82</v>
      </c>
      <c r="L74" s="84"/>
    </row>
    <row r="75" spans="2:19" ht="18" customHeight="1" x14ac:dyDescent="0.2">
      <c r="B75" s="17"/>
      <c r="C75" s="18"/>
      <c r="D75" s="18"/>
      <c r="E75" s="53"/>
      <c r="F75" s="18"/>
      <c r="G75" s="54"/>
      <c r="H75" s="54"/>
      <c r="I75" s="49"/>
      <c r="J75" s="55"/>
      <c r="K75" s="80" t="s">
        <v>83</v>
      </c>
      <c r="L75" s="85"/>
    </row>
    <row r="76" spans="2:19" ht="18" customHeight="1" x14ac:dyDescent="0.2">
      <c r="B76" s="17"/>
      <c r="C76" s="18"/>
      <c r="D76" s="18"/>
      <c r="E76" s="53"/>
      <c r="F76" s="18"/>
      <c r="G76" s="54"/>
      <c r="H76" s="54"/>
      <c r="I76" s="49"/>
      <c r="J76" s="55"/>
      <c r="K76" s="80" t="s">
        <v>84</v>
      </c>
      <c r="L76" s="85"/>
    </row>
    <row r="77" spans="2:19" ht="18" customHeight="1" x14ac:dyDescent="0.2">
      <c r="B77" s="17"/>
      <c r="C77" s="18"/>
      <c r="D77" s="18"/>
      <c r="E77" s="12"/>
      <c r="F77" s="13"/>
      <c r="G77" s="31"/>
      <c r="H77" s="31"/>
      <c r="I77" s="47"/>
      <c r="J77" s="50"/>
      <c r="K77" s="80" t="s">
        <v>85</v>
      </c>
      <c r="L77" s="83"/>
    </row>
    <row r="78" spans="2:19" ht="18" customHeight="1" x14ac:dyDescent="0.2">
      <c r="B78" s="24"/>
      <c r="C78" s="13"/>
      <c r="D78" s="13"/>
      <c r="E78" s="20"/>
      <c r="F78" s="37"/>
      <c r="G78" s="127" t="s">
        <v>55</v>
      </c>
      <c r="H78" s="127"/>
      <c r="I78" s="15"/>
      <c r="J78" s="16"/>
      <c r="K78" s="70" t="s">
        <v>127</v>
      </c>
      <c r="L78" s="86"/>
    </row>
    <row r="79" spans="2:19" ht="18" customHeight="1" x14ac:dyDescent="0.2">
      <c r="B79" s="134" t="s">
        <v>56</v>
      </c>
      <c r="C79" s="135"/>
      <c r="D79" s="135"/>
      <c r="E79" s="7"/>
      <c r="F79" s="7"/>
      <c r="G79" s="7"/>
      <c r="H79" s="7"/>
      <c r="I79" s="7"/>
      <c r="J79" s="7"/>
      <c r="K79" s="7"/>
      <c r="L79" s="96"/>
    </row>
    <row r="80" spans="2:19" ht="14.1" customHeight="1" x14ac:dyDescent="0.2">
      <c r="B80" s="56"/>
      <c r="C80" s="57" t="s">
        <v>57</v>
      </c>
      <c r="D80" s="58"/>
      <c r="E80" s="57"/>
      <c r="F80" s="57"/>
      <c r="G80" s="57"/>
      <c r="H80" s="57"/>
      <c r="I80" s="57"/>
      <c r="J80" s="57"/>
      <c r="K80" s="57"/>
      <c r="L80" s="87"/>
    </row>
    <row r="81" spans="2:13" ht="14.1" customHeight="1" x14ac:dyDescent="0.2">
      <c r="B81" s="56"/>
      <c r="C81" s="57" t="s">
        <v>58</v>
      </c>
      <c r="D81" s="58"/>
      <c r="E81" s="57"/>
      <c r="F81" s="57"/>
      <c r="G81" s="57"/>
      <c r="H81" s="57"/>
      <c r="I81" s="57"/>
      <c r="J81" s="57"/>
      <c r="K81" s="57"/>
      <c r="L81" s="87"/>
    </row>
    <row r="82" spans="2:13" ht="14.1" customHeight="1" x14ac:dyDescent="0.2">
      <c r="B82" s="56"/>
      <c r="C82" s="57" t="s">
        <v>59</v>
      </c>
      <c r="D82" s="58"/>
      <c r="E82" s="57"/>
      <c r="F82" s="57"/>
      <c r="G82" s="57"/>
      <c r="H82" s="57"/>
      <c r="I82" s="57"/>
      <c r="J82" s="57"/>
      <c r="K82" s="57"/>
      <c r="L82" s="87"/>
    </row>
    <row r="83" spans="2:13" ht="14.1" customHeight="1" x14ac:dyDescent="0.2">
      <c r="B83" s="56"/>
      <c r="C83" s="57" t="s">
        <v>114</v>
      </c>
      <c r="D83" s="58"/>
      <c r="E83" s="57"/>
      <c r="F83" s="57"/>
      <c r="G83" s="57"/>
      <c r="H83" s="57"/>
      <c r="I83" s="57"/>
      <c r="J83" s="57"/>
      <c r="K83" s="57"/>
      <c r="L83" s="87"/>
    </row>
    <row r="84" spans="2:13" ht="14.1" customHeight="1" x14ac:dyDescent="0.2">
      <c r="B84" s="56"/>
      <c r="C84" s="57" t="s">
        <v>112</v>
      </c>
      <c r="D84" s="58"/>
      <c r="E84" s="57"/>
      <c r="F84" s="57"/>
      <c r="G84" s="57"/>
      <c r="H84" s="57"/>
      <c r="I84" s="57"/>
      <c r="J84" s="57"/>
      <c r="K84" s="57"/>
      <c r="L84" s="87"/>
    </row>
    <row r="85" spans="2:13" ht="14.1" customHeight="1" x14ac:dyDescent="0.2">
      <c r="B85" s="59"/>
      <c r="C85" s="57" t="s">
        <v>115</v>
      </c>
      <c r="D85" s="57"/>
      <c r="E85" s="57"/>
      <c r="F85" s="57"/>
      <c r="G85" s="57"/>
      <c r="H85" s="57"/>
      <c r="I85" s="57"/>
      <c r="J85" s="57"/>
      <c r="K85" s="57"/>
      <c r="L85" s="87"/>
    </row>
    <row r="86" spans="2:13" ht="14.1" customHeight="1" x14ac:dyDescent="0.2">
      <c r="B86" s="59"/>
      <c r="C86" s="57" t="s">
        <v>116</v>
      </c>
      <c r="D86" s="57"/>
      <c r="E86" s="57"/>
      <c r="F86" s="57"/>
      <c r="G86" s="57"/>
      <c r="H86" s="57"/>
      <c r="I86" s="57"/>
      <c r="J86" s="57"/>
      <c r="K86" s="57"/>
      <c r="L86" s="87"/>
    </row>
    <row r="87" spans="2:13" ht="14.1" customHeight="1" x14ac:dyDescent="0.2">
      <c r="B87" s="59"/>
      <c r="C87" s="57" t="s">
        <v>96</v>
      </c>
      <c r="D87" s="57"/>
      <c r="E87" s="57"/>
      <c r="F87" s="57"/>
      <c r="G87" s="57"/>
      <c r="H87" s="57"/>
      <c r="I87" s="57"/>
      <c r="J87" s="57"/>
      <c r="K87" s="57"/>
      <c r="L87" s="87"/>
    </row>
    <row r="88" spans="2:13" ht="14.1" customHeight="1" x14ac:dyDescent="0.2">
      <c r="B88" s="59"/>
      <c r="C88" s="57" t="s">
        <v>97</v>
      </c>
      <c r="D88" s="57"/>
      <c r="E88" s="57"/>
      <c r="F88" s="57"/>
      <c r="G88" s="57"/>
      <c r="H88" s="57"/>
      <c r="I88" s="57"/>
      <c r="J88" s="57"/>
      <c r="K88" s="57"/>
      <c r="L88" s="87"/>
    </row>
    <row r="89" spans="2:13" ht="14.1" customHeight="1" x14ac:dyDescent="0.2">
      <c r="B89" s="59"/>
      <c r="C89" s="57" t="s">
        <v>109</v>
      </c>
      <c r="D89" s="57"/>
      <c r="E89" s="57"/>
      <c r="F89" s="57"/>
      <c r="G89" s="57"/>
      <c r="H89" s="57"/>
      <c r="I89" s="57"/>
      <c r="J89" s="57"/>
      <c r="K89" s="57"/>
      <c r="L89" s="87"/>
    </row>
    <row r="90" spans="2:13" ht="14.1" customHeight="1" x14ac:dyDescent="0.2">
      <c r="B90" s="59"/>
      <c r="C90" s="57" t="s">
        <v>117</v>
      </c>
      <c r="D90" s="57"/>
      <c r="E90" s="57"/>
      <c r="F90" s="57"/>
      <c r="G90" s="57"/>
      <c r="H90" s="57"/>
      <c r="I90" s="57"/>
      <c r="J90" s="57"/>
      <c r="K90" s="57"/>
      <c r="L90" s="87"/>
    </row>
    <row r="91" spans="2:13" ht="14.1" customHeight="1" x14ac:dyDescent="0.2">
      <c r="B91" s="59"/>
      <c r="C91" s="57" t="s">
        <v>118</v>
      </c>
      <c r="D91" s="57"/>
      <c r="E91" s="57"/>
      <c r="F91" s="57"/>
      <c r="G91" s="57"/>
      <c r="H91" s="57"/>
      <c r="I91" s="57"/>
      <c r="J91" s="57"/>
      <c r="K91" s="57"/>
      <c r="L91" s="87"/>
    </row>
    <row r="92" spans="2:13" ht="14.1" customHeight="1" x14ac:dyDescent="0.2">
      <c r="B92" s="59"/>
      <c r="C92" s="57" t="s">
        <v>119</v>
      </c>
      <c r="D92" s="57"/>
      <c r="E92" s="57"/>
      <c r="F92" s="57"/>
      <c r="G92" s="57"/>
      <c r="H92" s="57"/>
      <c r="I92" s="57"/>
      <c r="J92" s="57"/>
      <c r="K92" s="57"/>
      <c r="L92" s="87"/>
    </row>
    <row r="93" spans="2:13" ht="18" customHeight="1" x14ac:dyDescent="0.2">
      <c r="B93" s="59"/>
      <c r="C93" s="57" t="s">
        <v>98</v>
      </c>
      <c r="D93" s="57"/>
      <c r="E93" s="57"/>
      <c r="F93" s="57"/>
      <c r="G93" s="57"/>
      <c r="H93" s="57"/>
      <c r="I93" s="57"/>
      <c r="J93" s="57"/>
      <c r="K93" s="57"/>
      <c r="L93" s="57"/>
      <c r="M93" s="97"/>
    </row>
    <row r="94" spans="2:13" x14ac:dyDescent="0.2">
      <c r="B94" s="59"/>
      <c r="C94" s="57" t="s">
        <v>110</v>
      </c>
      <c r="D94" s="57"/>
      <c r="E94" s="57"/>
      <c r="F94" s="57"/>
      <c r="G94" s="57"/>
      <c r="H94" s="57"/>
      <c r="I94" s="57"/>
      <c r="J94" s="57"/>
      <c r="K94" s="57"/>
      <c r="L94" s="57"/>
      <c r="M94" s="97"/>
    </row>
    <row r="95" spans="2:13" x14ac:dyDescent="0.2">
      <c r="B95" s="59"/>
      <c r="C95" s="57" t="s">
        <v>111</v>
      </c>
      <c r="D95" s="57"/>
      <c r="E95" s="57"/>
      <c r="F95" s="57"/>
      <c r="G95" s="57"/>
      <c r="H95" s="57"/>
      <c r="I95" s="57"/>
      <c r="J95" s="57"/>
      <c r="K95" s="57"/>
      <c r="L95" s="57"/>
      <c r="M95" s="97"/>
    </row>
    <row r="96" spans="2:13" x14ac:dyDescent="0.2">
      <c r="B96" s="59"/>
      <c r="C96" s="57" t="s">
        <v>120</v>
      </c>
      <c r="D96" s="57"/>
      <c r="E96" s="57"/>
      <c r="F96" s="57"/>
      <c r="G96" s="57"/>
      <c r="H96" s="57"/>
      <c r="I96" s="57"/>
      <c r="J96" s="57"/>
      <c r="K96" s="57"/>
      <c r="L96" s="57"/>
      <c r="M96" s="97"/>
    </row>
    <row r="97" spans="2:14" ht="14.1" customHeight="1" x14ac:dyDescent="0.2">
      <c r="B97" s="59"/>
      <c r="C97" s="57" t="s">
        <v>113</v>
      </c>
      <c r="D97" s="57"/>
      <c r="E97" s="57"/>
      <c r="F97" s="57"/>
      <c r="G97" s="57"/>
      <c r="H97" s="57"/>
      <c r="I97" s="57"/>
      <c r="J97" s="57"/>
      <c r="K97" s="57"/>
      <c r="L97" s="57"/>
      <c r="M97" s="59"/>
      <c r="N97" s="102"/>
    </row>
    <row r="98" spans="2:14" ht="14.1" customHeight="1" x14ac:dyDescent="0.2">
      <c r="B98" s="59"/>
      <c r="C98" s="57" t="s">
        <v>261</v>
      </c>
      <c r="D98" s="57"/>
      <c r="E98" s="57"/>
      <c r="F98" s="57"/>
      <c r="G98" s="57"/>
      <c r="H98" s="57"/>
      <c r="I98" s="57"/>
      <c r="J98" s="57"/>
      <c r="K98" s="57"/>
      <c r="L98" s="57"/>
      <c r="M98" s="59"/>
      <c r="N98" s="57"/>
    </row>
    <row r="99" spans="2:14" x14ac:dyDescent="0.2">
      <c r="B99" s="59"/>
      <c r="C99" s="57" t="s">
        <v>121</v>
      </c>
      <c r="D99" s="57"/>
      <c r="E99" s="57"/>
      <c r="F99" s="57"/>
      <c r="G99" s="57"/>
      <c r="H99" s="57"/>
      <c r="I99" s="57"/>
      <c r="J99" s="57"/>
      <c r="K99" s="57"/>
      <c r="L99" s="57"/>
      <c r="M99" s="97"/>
    </row>
    <row r="100" spans="2:14" x14ac:dyDescent="0.2">
      <c r="B100" s="59"/>
      <c r="C100" s="57" t="s">
        <v>74</v>
      </c>
      <c r="D100" s="57"/>
      <c r="E100" s="57"/>
      <c r="F100" s="57"/>
      <c r="G100" s="57"/>
      <c r="H100" s="57"/>
      <c r="I100" s="57"/>
      <c r="J100" s="57"/>
      <c r="K100" s="57"/>
      <c r="L100" s="57"/>
      <c r="M100" s="97"/>
    </row>
    <row r="101" spans="2:14" x14ac:dyDescent="0.2">
      <c r="B101" s="97"/>
      <c r="C101" s="57" t="s">
        <v>60</v>
      </c>
      <c r="M101" s="97"/>
    </row>
    <row r="102" spans="2:14" x14ac:dyDescent="0.2">
      <c r="B102" s="97"/>
      <c r="C102" s="57" t="s">
        <v>122</v>
      </c>
      <c r="M102" s="97"/>
      <c r="N102" s="98"/>
    </row>
    <row r="103" spans="2:14" x14ac:dyDescent="0.2">
      <c r="B103" s="97"/>
      <c r="C103" s="57" t="s">
        <v>133</v>
      </c>
      <c r="M103" s="97"/>
    </row>
    <row r="104" spans="2:14" ht="13.8" thickBot="1" x14ac:dyDescent="0.25">
      <c r="B104" s="99"/>
      <c r="C104" s="81" t="s">
        <v>123</v>
      </c>
      <c r="D104" s="100"/>
      <c r="E104" s="100"/>
      <c r="F104" s="100"/>
      <c r="G104" s="100"/>
      <c r="H104" s="100"/>
      <c r="I104" s="100"/>
      <c r="J104" s="100"/>
      <c r="K104" s="100"/>
      <c r="L104" s="101"/>
    </row>
  </sheetData>
  <mergeCells count="27">
    <mergeCell ref="G78:H78"/>
    <mergeCell ref="B79:D79"/>
    <mergeCell ref="G67:H67"/>
    <mergeCell ref="G68:H68"/>
    <mergeCell ref="B69:D69"/>
    <mergeCell ref="G69:H69"/>
    <mergeCell ref="G71:H71"/>
    <mergeCell ref="G74:H74"/>
    <mergeCell ref="G66:H66"/>
    <mergeCell ref="G10:H10"/>
    <mergeCell ref="C50:D50"/>
    <mergeCell ref="D57:G57"/>
    <mergeCell ref="D58:G58"/>
    <mergeCell ref="B59:I59"/>
    <mergeCell ref="B60:D60"/>
    <mergeCell ref="G60:H60"/>
    <mergeCell ref="G61:H61"/>
    <mergeCell ref="G62:H62"/>
    <mergeCell ref="G63:H63"/>
    <mergeCell ref="G64:H64"/>
    <mergeCell ref="G65:H65"/>
    <mergeCell ref="D9:F9"/>
    <mergeCell ref="D4:G4"/>
    <mergeCell ref="D5:G5"/>
    <mergeCell ref="D6:G6"/>
    <mergeCell ref="D7:F7"/>
    <mergeCell ref="D8:F8"/>
  </mergeCells>
  <phoneticPr fontId="23"/>
  <conditionalFormatting sqref="M11:M52">
    <cfRule type="expression" dxfId="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00000"/>
  </sheetPr>
  <dimension ref="B1:S106"/>
  <sheetViews>
    <sheetView view="pageBreakPreview" topLeftCell="B1"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296</v>
      </c>
      <c r="L5" s="89" t="str">
        <f>K5</f>
        <v>2022.3.8</v>
      </c>
    </row>
    <row r="6" spans="2:19" ht="18" customHeight="1" x14ac:dyDescent="0.2">
      <c r="B6" s="4"/>
      <c r="C6" s="37"/>
      <c r="D6" s="127" t="s">
        <v>3</v>
      </c>
      <c r="E6" s="127"/>
      <c r="F6" s="127"/>
      <c r="G6" s="127"/>
      <c r="H6" s="37"/>
      <c r="I6" s="37"/>
      <c r="J6" s="5"/>
      <c r="K6" s="103">
        <v>0.39861111111111108</v>
      </c>
      <c r="L6" s="104">
        <v>0.38194444444444442</v>
      </c>
    </row>
    <row r="7" spans="2:19" ht="18" customHeight="1" x14ac:dyDescent="0.2">
      <c r="B7" s="4"/>
      <c r="C7" s="37"/>
      <c r="D7" s="127" t="s">
        <v>4</v>
      </c>
      <c r="E7" s="128"/>
      <c r="F7" s="128"/>
      <c r="G7" s="25" t="s">
        <v>5</v>
      </c>
      <c r="H7" s="37"/>
      <c r="I7" s="37"/>
      <c r="J7" s="5"/>
      <c r="K7" s="105">
        <v>1.85</v>
      </c>
      <c r="L7" s="106">
        <v>1.4</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145</v>
      </c>
      <c r="G11" s="37"/>
      <c r="H11" s="37"/>
      <c r="I11" s="37"/>
      <c r="J11" s="37"/>
      <c r="K11" s="62" t="s">
        <v>143</v>
      </c>
      <c r="L11" s="63"/>
      <c r="N11" t="s">
        <v>14</v>
      </c>
      <c r="O11" t="e">
        <f>IF(#REF!="",0,VALUE(MID(#REF!,2,LEN(#REF!)-2)))</f>
        <v>#REF!</v>
      </c>
      <c r="P11">
        <f t="shared" ref="P11" si="0">IF(L11="",0,VALUE(MID(L11,2,LEN(L11)-2)))</f>
        <v>0</v>
      </c>
      <c r="Q11" t="e">
        <f>IF(#REF!="",0,VALUE(MID(#REF!,2,LEN(#REF!)-2)))</f>
        <v>#REF!</v>
      </c>
      <c r="R11">
        <f>IF(K11="＋",0,IF(K11="(＋)",0,ABS(K11)))</f>
        <v>0</v>
      </c>
      <c r="S11">
        <f t="shared" ref="R11:S15" si="1">IF(L11="＋",0,IF(L11="(＋)",0,ABS(L11)))</f>
        <v>0</v>
      </c>
    </row>
    <row r="12" spans="2:19" ht="14.25" customHeight="1" x14ac:dyDescent="0.2">
      <c r="B12" s="30">
        <f>B11+1</f>
        <v>2</v>
      </c>
      <c r="C12" s="33"/>
      <c r="D12" s="34"/>
      <c r="E12" s="37"/>
      <c r="F12" s="37" t="s">
        <v>156</v>
      </c>
      <c r="G12" s="37"/>
      <c r="H12" s="37"/>
      <c r="I12" s="37"/>
      <c r="J12" s="37"/>
      <c r="K12" s="62" t="s">
        <v>141</v>
      </c>
      <c r="L12" s="63"/>
      <c r="N12" s="60" t="s">
        <v>15</v>
      </c>
      <c r="O12" t="str">
        <f>K12</f>
        <v>(10)</v>
      </c>
      <c r="P12">
        <f>L12</f>
        <v>0</v>
      </c>
      <c r="Q12" t="e">
        <f>#REF!</f>
        <v>#REF!</v>
      </c>
      <c r="R12">
        <f t="shared" si="1"/>
        <v>10</v>
      </c>
      <c r="S12">
        <f t="shared" si="1"/>
        <v>0</v>
      </c>
    </row>
    <row r="13" spans="2:19" ht="14.25" customHeight="1" x14ac:dyDescent="0.2">
      <c r="B13" s="30">
        <f t="shared" ref="B13:B54" si="2">B12+1</f>
        <v>3</v>
      </c>
      <c r="C13" s="33"/>
      <c r="D13" s="34"/>
      <c r="E13" s="37"/>
      <c r="F13" s="37" t="s">
        <v>234</v>
      </c>
      <c r="G13" s="37"/>
      <c r="H13" s="37"/>
      <c r="I13" s="37"/>
      <c r="J13" s="37"/>
      <c r="K13" s="62"/>
      <c r="L13" s="63" t="s">
        <v>216</v>
      </c>
      <c r="N13" s="60" t="s">
        <v>15</v>
      </c>
      <c r="O13">
        <f t="shared" ref="O13:P13" si="3">K13</f>
        <v>0</v>
      </c>
      <c r="P13" t="str">
        <f t="shared" si="3"/>
        <v>(30)</v>
      </c>
      <c r="Q13" t="e">
        <f>#REF!</f>
        <v>#REF!</v>
      </c>
      <c r="R13">
        <f t="shared" si="1"/>
        <v>0</v>
      </c>
      <c r="S13">
        <f t="shared" si="1"/>
        <v>30</v>
      </c>
    </row>
    <row r="14" spans="2:19" ht="14.25" customHeight="1" x14ac:dyDescent="0.2">
      <c r="B14" s="30">
        <f t="shared" si="2"/>
        <v>4</v>
      </c>
      <c r="C14" s="33"/>
      <c r="D14" s="34"/>
      <c r="E14" s="37"/>
      <c r="F14" s="37" t="s">
        <v>103</v>
      </c>
      <c r="G14" s="37"/>
      <c r="H14" s="37"/>
      <c r="I14" s="37"/>
      <c r="J14" s="37"/>
      <c r="K14" s="62"/>
      <c r="L14" s="63" t="s">
        <v>143</v>
      </c>
      <c r="N14" t="s">
        <v>14</v>
      </c>
      <c r="O14">
        <f t="shared" ref="O14:P14" si="4">IF(K14="",0,VALUE(MID(K14,2,LEN(K14)-2)))</f>
        <v>0</v>
      </c>
      <c r="P14" t="e">
        <f t="shared" si="4"/>
        <v>#VALUE!</v>
      </c>
      <c r="Q14" t="e">
        <f>IF(#REF!="",0,VALUE(MID(#REF!,2,LEN(#REF!)-2)))</f>
        <v>#REF!</v>
      </c>
      <c r="R14">
        <f>IF(K14="＋",0,IF(K14="(＋)",0,ABS(K14)))</f>
        <v>0</v>
      </c>
      <c r="S14">
        <f>IF(L14="＋",0,IF(L14="(＋)",0,ABS(L14)))</f>
        <v>0</v>
      </c>
    </row>
    <row r="15" spans="2:19" ht="14.25" customHeight="1" x14ac:dyDescent="0.2">
      <c r="B15" s="30">
        <f t="shared" si="2"/>
        <v>5</v>
      </c>
      <c r="C15" s="33"/>
      <c r="D15" s="34"/>
      <c r="E15" s="37"/>
      <c r="F15" s="37" t="s">
        <v>102</v>
      </c>
      <c r="G15" s="37"/>
      <c r="H15" s="37"/>
      <c r="I15" s="37"/>
      <c r="J15" s="37"/>
      <c r="K15" s="62"/>
      <c r="L15" s="63" t="s">
        <v>141</v>
      </c>
      <c r="N15" t="s">
        <v>14</v>
      </c>
      <c r="O15" t="e">
        <f>IF(#REF!="",0,VALUE(MID(#REF!,2,LEN(#REF!)-2)))</f>
        <v>#REF!</v>
      </c>
      <c r="P15">
        <f>IF(L15="",0,VALUE(MID(L15,2,LEN(L15)-2)))</f>
        <v>10</v>
      </c>
      <c r="Q15" t="e">
        <f>IF(#REF!="",0,VALUE(MID(#REF!,2,LEN(#REF!)-2)))</f>
        <v>#REF!</v>
      </c>
      <c r="R15">
        <f t="shared" si="1"/>
        <v>0</v>
      </c>
      <c r="S15">
        <f t="shared" si="1"/>
        <v>10</v>
      </c>
    </row>
    <row r="16" spans="2:19" ht="14.25" customHeight="1" x14ac:dyDescent="0.2">
      <c r="B16" s="30">
        <f t="shared" si="2"/>
        <v>6</v>
      </c>
      <c r="C16" s="32" t="s">
        <v>23</v>
      </c>
      <c r="D16" s="32" t="s">
        <v>24</v>
      </c>
      <c r="E16" s="37"/>
      <c r="F16" s="37" t="s">
        <v>101</v>
      </c>
      <c r="G16" s="37"/>
      <c r="H16" s="37"/>
      <c r="I16" s="37"/>
      <c r="J16" s="37"/>
      <c r="K16" s="64">
        <v>20</v>
      </c>
      <c r="L16" s="65">
        <v>25</v>
      </c>
      <c r="S16">
        <f>COUNTA(L11:L15)</f>
        <v>3</v>
      </c>
    </row>
    <row r="17" spans="2:12" ht="14.25" customHeight="1" x14ac:dyDescent="0.2">
      <c r="B17" s="30">
        <f t="shared" si="2"/>
        <v>7</v>
      </c>
      <c r="C17" s="32" t="s">
        <v>25</v>
      </c>
      <c r="D17" s="32" t="s">
        <v>26</v>
      </c>
      <c r="E17" s="37"/>
      <c r="F17" s="37" t="s">
        <v>211</v>
      </c>
      <c r="G17" s="37"/>
      <c r="H17" s="37"/>
      <c r="I17" s="37"/>
      <c r="J17" s="37"/>
      <c r="K17" s="64">
        <v>5</v>
      </c>
      <c r="L17" s="65"/>
    </row>
    <row r="18" spans="2:12" ht="14.25" customHeight="1" x14ac:dyDescent="0.2">
      <c r="B18" s="30">
        <f t="shared" si="2"/>
        <v>8</v>
      </c>
      <c r="C18" s="32" t="s">
        <v>68</v>
      </c>
      <c r="D18" s="32" t="s">
        <v>16</v>
      </c>
      <c r="E18" s="37"/>
      <c r="F18" s="37" t="s">
        <v>212</v>
      </c>
      <c r="G18" s="37"/>
      <c r="H18" s="37"/>
      <c r="I18" s="37"/>
      <c r="J18" s="37"/>
      <c r="K18" s="64" t="s">
        <v>142</v>
      </c>
      <c r="L18" s="65"/>
    </row>
    <row r="19" spans="2:12" ht="14.25" customHeight="1" x14ac:dyDescent="0.2">
      <c r="B19" s="30">
        <f t="shared" si="2"/>
        <v>9</v>
      </c>
      <c r="C19" s="34"/>
      <c r="D19" s="32" t="s">
        <v>17</v>
      </c>
      <c r="E19" s="37"/>
      <c r="F19" s="37" t="s">
        <v>87</v>
      </c>
      <c r="G19" s="37"/>
      <c r="H19" s="37"/>
      <c r="I19" s="37"/>
      <c r="J19" s="37"/>
      <c r="K19" s="64">
        <v>5</v>
      </c>
      <c r="L19" s="65">
        <v>8</v>
      </c>
    </row>
    <row r="20" spans="2:12" ht="14.25" customHeight="1" x14ac:dyDescent="0.2">
      <c r="B20" s="30">
        <f t="shared" si="2"/>
        <v>10</v>
      </c>
      <c r="C20" s="34"/>
      <c r="D20" s="34"/>
      <c r="E20" s="37"/>
      <c r="F20" s="37" t="s">
        <v>88</v>
      </c>
      <c r="G20" s="37"/>
      <c r="H20" s="37"/>
      <c r="I20" s="37"/>
      <c r="J20" s="37"/>
      <c r="K20" s="64">
        <v>90</v>
      </c>
      <c r="L20" s="65">
        <v>140</v>
      </c>
    </row>
    <row r="21" spans="2:12" ht="14.25" customHeight="1" x14ac:dyDescent="0.2">
      <c r="B21" s="30">
        <f t="shared" si="2"/>
        <v>11</v>
      </c>
      <c r="C21" s="34"/>
      <c r="D21" s="34"/>
      <c r="E21" s="37"/>
      <c r="F21" s="37" t="s">
        <v>89</v>
      </c>
      <c r="G21" s="37"/>
      <c r="H21" s="37"/>
      <c r="I21" s="37"/>
      <c r="J21" s="37"/>
      <c r="K21" s="64">
        <v>95</v>
      </c>
      <c r="L21" s="65">
        <v>145</v>
      </c>
    </row>
    <row r="22" spans="2:12" ht="14.25" customHeight="1" x14ac:dyDescent="0.2">
      <c r="B22" s="30">
        <f t="shared" si="2"/>
        <v>12</v>
      </c>
      <c r="C22" s="34"/>
      <c r="D22" s="34"/>
      <c r="E22" s="37"/>
      <c r="F22" s="37" t="s">
        <v>297</v>
      </c>
      <c r="G22" s="37"/>
      <c r="H22" s="37"/>
      <c r="I22" s="37"/>
      <c r="J22" s="37"/>
      <c r="K22" s="64" t="s">
        <v>142</v>
      </c>
      <c r="L22" s="65"/>
    </row>
    <row r="23" spans="2:12" ht="14.25" customHeight="1" x14ac:dyDescent="0.2">
      <c r="B23" s="30">
        <f t="shared" si="2"/>
        <v>13</v>
      </c>
      <c r="C23" s="34"/>
      <c r="D23" s="34"/>
      <c r="E23" s="37"/>
      <c r="F23" s="37" t="s">
        <v>223</v>
      </c>
      <c r="G23" s="37"/>
      <c r="H23" s="37"/>
      <c r="I23" s="37"/>
      <c r="J23" s="37"/>
      <c r="K23" s="64">
        <v>5</v>
      </c>
      <c r="L23" s="65">
        <v>30</v>
      </c>
    </row>
    <row r="24" spans="2:12" ht="14.25" customHeight="1" x14ac:dyDescent="0.2">
      <c r="B24" s="30">
        <f t="shared" si="2"/>
        <v>14</v>
      </c>
      <c r="C24" s="34"/>
      <c r="D24" s="34"/>
      <c r="E24" s="37"/>
      <c r="F24" s="37" t="s">
        <v>266</v>
      </c>
      <c r="G24" s="37"/>
      <c r="H24" s="37"/>
      <c r="I24" s="37"/>
      <c r="J24" s="37"/>
      <c r="K24" s="64"/>
      <c r="L24" s="65" t="s">
        <v>142</v>
      </c>
    </row>
    <row r="25" spans="2:12" ht="14.25" customHeight="1" x14ac:dyDescent="0.2">
      <c r="B25" s="30">
        <f t="shared" si="2"/>
        <v>15</v>
      </c>
      <c r="C25" s="34"/>
      <c r="D25" s="34"/>
      <c r="E25" s="37"/>
      <c r="F25" s="37" t="s">
        <v>18</v>
      </c>
      <c r="G25" s="37"/>
      <c r="H25" s="37"/>
      <c r="I25" s="37"/>
      <c r="J25" s="37"/>
      <c r="K25" s="64" t="s">
        <v>142</v>
      </c>
      <c r="L25" s="65" t="s">
        <v>142</v>
      </c>
    </row>
    <row r="26" spans="2:12" ht="14.25" customHeight="1" x14ac:dyDescent="0.2">
      <c r="B26" s="30">
        <f t="shared" si="2"/>
        <v>16</v>
      </c>
      <c r="C26" s="34"/>
      <c r="D26" s="34"/>
      <c r="E26" s="37"/>
      <c r="F26" s="37" t="s">
        <v>19</v>
      </c>
      <c r="G26" s="37"/>
      <c r="H26" s="37"/>
      <c r="I26" s="37"/>
      <c r="J26" s="37"/>
      <c r="K26" s="64">
        <v>255</v>
      </c>
      <c r="L26" s="65">
        <v>750</v>
      </c>
    </row>
    <row r="27" spans="2:12" ht="14.25" customHeight="1" x14ac:dyDescent="0.2">
      <c r="B27" s="30">
        <f t="shared" si="2"/>
        <v>17</v>
      </c>
      <c r="C27" s="34"/>
      <c r="D27" s="34"/>
      <c r="E27" s="37"/>
      <c r="F27" s="37" t="s">
        <v>92</v>
      </c>
      <c r="G27" s="37"/>
      <c r="H27" s="37"/>
      <c r="I27" s="37"/>
      <c r="J27" s="37"/>
      <c r="K27" s="64"/>
      <c r="L27" s="65" t="s">
        <v>142</v>
      </c>
    </row>
    <row r="28" spans="2:12" ht="14.25" customHeight="1" x14ac:dyDescent="0.2">
      <c r="B28" s="30">
        <f t="shared" si="2"/>
        <v>18</v>
      </c>
      <c r="C28" s="34"/>
      <c r="D28" s="34"/>
      <c r="E28" s="37"/>
      <c r="F28" s="37" t="s">
        <v>99</v>
      </c>
      <c r="G28" s="37"/>
      <c r="H28" s="37"/>
      <c r="I28" s="37"/>
      <c r="J28" s="37"/>
      <c r="K28" s="64">
        <v>65</v>
      </c>
      <c r="L28" s="65">
        <v>20</v>
      </c>
    </row>
    <row r="29" spans="2:12" ht="14.25" customHeight="1" x14ac:dyDescent="0.2">
      <c r="B29" s="30">
        <f t="shared" si="2"/>
        <v>19</v>
      </c>
      <c r="C29" s="34"/>
      <c r="D29" s="34"/>
      <c r="E29" s="37"/>
      <c r="F29" s="37" t="s">
        <v>69</v>
      </c>
      <c r="G29" s="37"/>
      <c r="H29" s="37"/>
      <c r="I29" s="37"/>
      <c r="J29" s="37"/>
      <c r="K29" s="64">
        <v>285</v>
      </c>
      <c r="L29" s="65">
        <v>2425</v>
      </c>
    </row>
    <row r="30" spans="2:12" ht="14.25" customHeight="1" x14ac:dyDescent="0.2">
      <c r="B30" s="30">
        <f t="shared" si="2"/>
        <v>20</v>
      </c>
      <c r="C30" s="34"/>
      <c r="D30" s="34"/>
      <c r="E30" s="37"/>
      <c r="F30" s="37" t="s">
        <v>93</v>
      </c>
      <c r="G30" s="37"/>
      <c r="H30" s="37"/>
      <c r="I30" s="37"/>
      <c r="J30" s="37"/>
      <c r="K30" s="64" t="s">
        <v>142</v>
      </c>
      <c r="L30" s="65">
        <v>110</v>
      </c>
    </row>
    <row r="31" spans="2:12" ht="14.25" customHeight="1" x14ac:dyDescent="0.2">
      <c r="B31" s="30">
        <f t="shared" si="2"/>
        <v>21</v>
      </c>
      <c r="C31" s="34"/>
      <c r="D31" s="34"/>
      <c r="E31" s="37"/>
      <c r="F31" s="37" t="s">
        <v>253</v>
      </c>
      <c r="G31" s="37"/>
      <c r="H31" s="37"/>
      <c r="I31" s="37"/>
      <c r="J31" s="37"/>
      <c r="K31" s="64"/>
      <c r="L31" s="65" t="s">
        <v>142</v>
      </c>
    </row>
    <row r="32" spans="2:12" ht="14.25" customHeight="1" x14ac:dyDescent="0.2">
      <c r="B32" s="30">
        <f t="shared" si="2"/>
        <v>22</v>
      </c>
      <c r="C32" s="34"/>
      <c r="D32" s="34"/>
      <c r="E32" s="37"/>
      <c r="F32" s="37" t="s">
        <v>104</v>
      </c>
      <c r="G32" s="37"/>
      <c r="H32" s="37"/>
      <c r="I32" s="37"/>
      <c r="J32" s="37"/>
      <c r="K32" s="64">
        <v>195</v>
      </c>
      <c r="L32" s="65">
        <v>180</v>
      </c>
    </row>
    <row r="33" spans="2:12" ht="14.25" customHeight="1" x14ac:dyDescent="0.2">
      <c r="B33" s="30">
        <f t="shared" si="2"/>
        <v>23</v>
      </c>
      <c r="C33" s="34"/>
      <c r="D33" s="34"/>
      <c r="E33" s="37"/>
      <c r="F33" s="37" t="s">
        <v>292</v>
      </c>
      <c r="G33" s="37"/>
      <c r="H33" s="37"/>
      <c r="I33" s="37"/>
      <c r="J33" s="37"/>
      <c r="K33" s="64" t="s">
        <v>142</v>
      </c>
      <c r="L33" s="65" t="s">
        <v>142</v>
      </c>
    </row>
    <row r="34" spans="2:12" ht="14.25" customHeight="1" x14ac:dyDescent="0.2">
      <c r="B34" s="30">
        <f t="shared" si="2"/>
        <v>24</v>
      </c>
      <c r="C34" s="34"/>
      <c r="D34" s="34"/>
      <c r="E34" s="37"/>
      <c r="F34" s="37" t="s">
        <v>20</v>
      </c>
      <c r="G34" s="37"/>
      <c r="H34" s="37"/>
      <c r="I34" s="37"/>
      <c r="J34" s="37"/>
      <c r="K34" s="64">
        <v>550</v>
      </c>
      <c r="L34" s="65">
        <v>1500</v>
      </c>
    </row>
    <row r="35" spans="2:12" ht="14.25" customHeight="1" x14ac:dyDescent="0.2">
      <c r="B35" s="30">
        <f t="shared" si="2"/>
        <v>25</v>
      </c>
      <c r="C35" s="34"/>
      <c r="D35" s="34"/>
      <c r="E35" s="37"/>
      <c r="F35" s="37" t="s">
        <v>21</v>
      </c>
      <c r="G35" s="37"/>
      <c r="H35" s="37"/>
      <c r="I35" s="37"/>
      <c r="J35" s="37"/>
      <c r="K35" s="64">
        <v>12250</v>
      </c>
      <c r="L35" s="65">
        <v>42500</v>
      </c>
    </row>
    <row r="36" spans="2:12" ht="14.25" customHeight="1" x14ac:dyDescent="0.2">
      <c r="B36" s="30">
        <f t="shared" si="2"/>
        <v>26</v>
      </c>
      <c r="C36" s="34"/>
      <c r="D36" s="34"/>
      <c r="E36" s="37"/>
      <c r="F36" s="37" t="s">
        <v>22</v>
      </c>
      <c r="G36" s="37"/>
      <c r="H36" s="37"/>
      <c r="I36" s="37"/>
      <c r="J36" s="37"/>
      <c r="K36" s="64">
        <v>5</v>
      </c>
      <c r="L36" s="65"/>
    </row>
    <row r="37" spans="2:12" ht="14.25" customHeight="1" x14ac:dyDescent="0.2">
      <c r="B37" s="30">
        <f t="shared" si="2"/>
        <v>27</v>
      </c>
      <c r="C37" s="32" t="s">
        <v>73</v>
      </c>
      <c r="D37" s="32" t="s">
        <v>70</v>
      </c>
      <c r="E37" s="37"/>
      <c r="F37" s="37" t="s">
        <v>126</v>
      </c>
      <c r="G37" s="37"/>
      <c r="H37" s="37"/>
      <c r="I37" s="37"/>
      <c r="J37" s="37"/>
      <c r="K37" s="64">
        <v>5</v>
      </c>
      <c r="L37" s="65" t="s">
        <v>142</v>
      </c>
    </row>
    <row r="38" spans="2:12" ht="14.25" customHeight="1" x14ac:dyDescent="0.2">
      <c r="B38" s="30">
        <f t="shared" si="2"/>
        <v>28</v>
      </c>
      <c r="C38" s="32" t="s">
        <v>71</v>
      </c>
      <c r="D38" s="32" t="s">
        <v>27</v>
      </c>
      <c r="E38" s="37"/>
      <c r="F38" s="37" t="s">
        <v>107</v>
      </c>
      <c r="G38" s="37"/>
      <c r="H38" s="37"/>
      <c r="I38" s="37"/>
      <c r="J38" s="37"/>
      <c r="K38" s="64" t="s">
        <v>142</v>
      </c>
      <c r="L38" s="65">
        <v>40</v>
      </c>
    </row>
    <row r="39" spans="2:12" ht="14.25" customHeight="1" x14ac:dyDescent="0.2">
      <c r="B39" s="30">
        <f t="shared" si="2"/>
        <v>29</v>
      </c>
      <c r="C39" s="34"/>
      <c r="D39" s="34"/>
      <c r="E39" s="37"/>
      <c r="F39" s="37" t="s">
        <v>100</v>
      </c>
      <c r="G39" s="37"/>
      <c r="H39" s="37"/>
      <c r="I39" s="37"/>
      <c r="J39" s="37"/>
      <c r="K39" s="64">
        <v>10</v>
      </c>
      <c r="L39" s="65">
        <v>25</v>
      </c>
    </row>
    <row r="40" spans="2:12" ht="14.25" customHeight="1" x14ac:dyDescent="0.2">
      <c r="B40" s="30">
        <f t="shared" si="2"/>
        <v>30</v>
      </c>
      <c r="C40" s="34"/>
      <c r="D40" s="34"/>
      <c r="E40" s="37"/>
      <c r="F40" s="37" t="s">
        <v>290</v>
      </c>
      <c r="G40" s="37"/>
      <c r="H40" s="37"/>
      <c r="I40" s="37"/>
      <c r="J40" s="37"/>
      <c r="K40" s="64" t="s">
        <v>142</v>
      </c>
      <c r="L40" s="65" t="s">
        <v>142</v>
      </c>
    </row>
    <row r="41" spans="2:12" ht="14.25" customHeight="1" x14ac:dyDescent="0.2">
      <c r="B41" s="30">
        <f t="shared" si="2"/>
        <v>31</v>
      </c>
      <c r="C41" s="34"/>
      <c r="D41" s="34"/>
      <c r="E41" s="37"/>
      <c r="F41" s="37" t="s">
        <v>298</v>
      </c>
      <c r="G41" s="37"/>
      <c r="H41" s="37"/>
      <c r="I41" s="37"/>
      <c r="J41" s="37"/>
      <c r="K41" s="64" t="s">
        <v>142</v>
      </c>
      <c r="L41" s="65"/>
    </row>
    <row r="42" spans="2:12" ht="14.25" customHeight="1" x14ac:dyDescent="0.2">
      <c r="B42" s="30">
        <f t="shared" si="2"/>
        <v>32</v>
      </c>
      <c r="C42" s="34"/>
      <c r="D42" s="34"/>
      <c r="E42" s="37"/>
      <c r="F42" s="37" t="s">
        <v>124</v>
      </c>
      <c r="G42" s="37"/>
      <c r="H42" s="37"/>
      <c r="I42" s="37"/>
      <c r="J42" s="37"/>
      <c r="K42" s="64">
        <v>20</v>
      </c>
      <c r="L42" s="65">
        <v>40</v>
      </c>
    </row>
    <row r="43" spans="2:12" ht="14.25" customHeight="1" x14ac:dyDescent="0.2">
      <c r="B43" s="30">
        <f t="shared" si="2"/>
        <v>33</v>
      </c>
      <c r="C43" s="34"/>
      <c r="D43" s="34"/>
      <c r="E43" s="37"/>
      <c r="F43" s="37" t="s">
        <v>214</v>
      </c>
      <c r="G43" s="37"/>
      <c r="H43" s="37"/>
      <c r="I43" s="37"/>
      <c r="J43" s="37"/>
      <c r="K43" s="64">
        <v>40</v>
      </c>
      <c r="L43" s="65">
        <v>40</v>
      </c>
    </row>
    <row r="44" spans="2:12" ht="14.25" customHeight="1" x14ac:dyDescent="0.2">
      <c r="B44" s="30">
        <f t="shared" si="2"/>
        <v>34</v>
      </c>
      <c r="C44" s="34"/>
      <c r="D44" s="34"/>
      <c r="E44" s="37"/>
      <c r="F44" s="37" t="s">
        <v>28</v>
      </c>
      <c r="G44" s="37"/>
      <c r="H44" s="37"/>
      <c r="I44" s="37"/>
      <c r="J44" s="37"/>
      <c r="K44" s="64">
        <v>10</v>
      </c>
      <c r="L44" s="65">
        <v>20</v>
      </c>
    </row>
    <row r="45" spans="2:12" ht="14.25" customHeight="1" x14ac:dyDescent="0.2">
      <c r="B45" s="30">
        <f t="shared" si="2"/>
        <v>35</v>
      </c>
      <c r="C45" s="34"/>
      <c r="D45" s="34"/>
      <c r="E45" s="37"/>
      <c r="F45" s="37" t="s">
        <v>29</v>
      </c>
      <c r="G45" s="37"/>
      <c r="H45" s="37"/>
      <c r="I45" s="37"/>
      <c r="J45" s="37"/>
      <c r="K45" s="64"/>
      <c r="L45" s="65">
        <v>16</v>
      </c>
    </row>
    <row r="46" spans="2:12" ht="14.25" customHeight="1" x14ac:dyDescent="0.2">
      <c r="B46" s="30">
        <f t="shared" si="2"/>
        <v>36</v>
      </c>
      <c r="C46" s="34"/>
      <c r="D46" s="34"/>
      <c r="E46" s="37"/>
      <c r="F46" s="37" t="s">
        <v>125</v>
      </c>
      <c r="G46" s="37"/>
      <c r="H46" s="37"/>
      <c r="I46" s="37"/>
      <c r="J46" s="37"/>
      <c r="K46" s="64">
        <v>70</v>
      </c>
      <c r="L46" s="65">
        <v>40</v>
      </c>
    </row>
    <row r="47" spans="2:12" ht="14.25" customHeight="1" x14ac:dyDescent="0.2">
      <c r="B47" s="30">
        <f t="shared" si="2"/>
        <v>37</v>
      </c>
      <c r="C47" s="34"/>
      <c r="D47" s="34"/>
      <c r="E47" s="37"/>
      <c r="F47" s="37" t="s">
        <v>32</v>
      </c>
      <c r="G47" s="37"/>
      <c r="H47" s="37"/>
      <c r="I47" s="37"/>
      <c r="J47" s="37"/>
      <c r="K47" s="64">
        <v>20</v>
      </c>
      <c r="L47" s="65"/>
    </row>
    <row r="48" spans="2:12" ht="14.25" customHeight="1" x14ac:dyDescent="0.2">
      <c r="B48" s="30">
        <f t="shared" si="2"/>
        <v>38</v>
      </c>
      <c r="C48" s="34"/>
      <c r="D48" s="34"/>
      <c r="E48" s="37"/>
      <c r="F48" s="37" t="s">
        <v>299</v>
      </c>
      <c r="G48" s="37"/>
      <c r="H48" s="37"/>
      <c r="I48" s="37"/>
      <c r="J48" s="37"/>
      <c r="K48" s="64"/>
      <c r="L48" s="65">
        <v>20</v>
      </c>
    </row>
    <row r="49" spans="2:19" ht="14.25" customHeight="1" x14ac:dyDescent="0.2">
      <c r="B49" s="30">
        <f t="shared" si="2"/>
        <v>39</v>
      </c>
      <c r="C49" s="34"/>
      <c r="D49" s="34"/>
      <c r="E49" s="37"/>
      <c r="F49" s="37" t="s">
        <v>33</v>
      </c>
      <c r="G49" s="37"/>
      <c r="H49" s="37"/>
      <c r="I49" s="37"/>
      <c r="J49" s="37"/>
      <c r="K49" s="64">
        <v>265</v>
      </c>
      <c r="L49" s="65">
        <v>155</v>
      </c>
    </row>
    <row r="50" spans="2:19" ht="14.25" customHeight="1" x14ac:dyDescent="0.2">
      <c r="B50" s="30">
        <f t="shared" si="2"/>
        <v>40</v>
      </c>
      <c r="C50" s="32" t="s">
        <v>37</v>
      </c>
      <c r="D50" s="32" t="s">
        <v>38</v>
      </c>
      <c r="E50" s="37"/>
      <c r="F50" s="37" t="s">
        <v>39</v>
      </c>
      <c r="G50" s="37"/>
      <c r="H50" s="37"/>
      <c r="I50" s="37"/>
      <c r="J50" s="37"/>
      <c r="K50" s="64"/>
      <c r="L50" s="65">
        <v>5</v>
      </c>
    </row>
    <row r="51" spans="2:19" ht="14.25" customHeight="1" x14ac:dyDescent="0.2">
      <c r="B51" s="30">
        <f t="shared" si="2"/>
        <v>41</v>
      </c>
      <c r="C51" s="35"/>
      <c r="D51" s="39" t="s">
        <v>40</v>
      </c>
      <c r="E51" s="37"/>
      <c r="F51" s="37" t="s">
        <v>41</v>
      </c>
      <c r="G51" s="37"/>
      <c r="H51" s="37"/>
      <c r="I51" s="37"/>
      <c r="J51" s="37"/>
      <c r="K51" s="64">
        <v>5</v>
      </c>
      <c r="L51" s="65" t="s">
        <v>142</v>
      </c>
    </row>
    <row r="52" spans="2:19" ht="14.25" customHeight="1" x14ac:dyDescent="0.2">
      <c r="B52" s="30">
        <f t="shared" si="2"/>
        <v>42</v>
      </c>
      <c r="C52" s="130" t="s">
        <v>43</v>
      </c>
      <c r="D52" s="131"/>
      <c r="E52" s="37"/>
      <c r="F52" s="37" t="s">
        <v>44</v>
      </c>
      <c r="G52" s="37"/>
      <c r="H52" s="37"/>
      <c r="I52" s="37"/>
      <c r="J52" s="37"/>
      <c r="K52" s="64">
        <v>175</v>
      </c>
      <c r="L52" s="65">
        <v>25</v>
      </c>
    </row>
    <row r="53" spans="2:19" ht="14.25" customHeight="1" x14ac:dyDescent="0.2">
      <c r="B53" s="30">
        <f t="shared" si="2"/>
        <v>43</v>
      </c>
      <c r="C53" s="33"/>
      <c r="D53" s="36"/>
      <c r="E53" s="37"/>
      <c r="F53" s="37" t="s">
        <v>45</v>
      </c>
      <c r="G53" s="37"/>
      <c r="H53" s="37"/>
      <c r="I53" s="37"/>
      <c r="J53" s="37"/>
      <c r="K53" s="64">
        <v>300</v>
      </c>
      <c r="L53" s="65">
        <v>150</v>
      </c>
    </row>
    <row r="54" spans="2:19" ht="14.25" customHeight="1" thickBot="1" x14ac:dyDescent="0.25">
      <c r="B54" s="30">
        <f t="shared" si="2"/>
        <v>44</v>
      </c>
      <c r="C54" s="33"/>
      <c r="D54" s="36"/>
      <c r="E54" s="37"/>
      <c r="F54" s="37" t="s">
        <v>81</v>
      </c>
      <c r="G54" s="37"/>
      <c r="H54" s="37"/>
      <c r="I54" s="37"/>
      <c r="J54" s="37"/>
      <c r="K54" s="64">
        <v>100</v>
      </c>
      <c r="L54" s="69">
        <v>275</v>
      </c>
    </row>
    <row r="55" spans="2:19" ht="13.95" customHeight="1" x14ac:dyDescent="0.2">
      <c r="B55" s="66"/>
      <c r="C55" s="67"/>
      <c r="D55" s="67"/>
      <c r="E55" s="68"/>
      <c r="F55" s="68"/>
      <c r="G55" s="68"/>
      <c r="H55" s="68"/>
      <c r="I55" s="68"/>
      <c r="J55" s="68"/>
      <c r="K55" s="68"/>
      <c r="L55" s="68"/>
    </row>
    <row r="56" spans="2:19" ht="18" customHeight="1" x14ac:dyDescent="0.2">
      <c r="R56">
        <f>COUNTA(K11:K54)</f>
        <v>35</v>
      </c>
      <c r="S56">
        <f>COUNTA(L11:L54)</f>
        <v>36</v>
      </c>
    </row>
    <row r="57" spans="2:19" ht="18" customHeight="1" x14ac:dyDescent="0.2">
      <c r="B57" s="18"/>
      <c r="R57">
        <f>SUM(R11:R15,K16:K54)</f>
        <v>14855</v>
      </c>
      <c r="S57">
        <f>SUM(S11:S15,L16:L54)</f>
        <v>48724</v>
      </c>
    </row>
    <row r="58" spans="2:19" ht="9" customHeight="1" thickBot="1" x14ac:dyDescent="0.25"/>
    <row r="59" spans="2:19" ht="18" customHeight="1" x14ac:dyDescent="0.2">
      <c r="B59" s="1"/>
      <c r="C59" s="2"/>
      <c r="D59" s="126" t="s">
        <v>1</v>
      </c>
      <c r="E59" s="126"/>
      <c r="F59" s="126"/>
      <c r="G59" s="126"/>
      <c r="H59" s="2"/>
      <c r="I59" s="2"/>
      <c r="J59" s="3"/>
      <c r="K59" s="71" t="s">
        <v>62</v>
      </c>
      <c r="L59" s="88" t="s">
        <v>63</v>
      </c>
    </row>
    <row r="60" spans="2:19" ht="18" customHeight="1" thickBot="1" x14ac:dyDescent="0.25">
      <c r="B60" s="6"/>
      <c r="C60" s="7"/>
      <c r="D60" s="125" t="s">
        <v>2</v>
      </c>
      <c r="E60" s="125"/>
      <c r="F60" s="125"/>
      <c r="G60" s="125"/>
      <c r="H60" s="7"/>
      <c r="I60" s="7"/>
      <c r="J60" s="8"/>
      <c r="K60" s="75" t="str">
        <f>K5</f>
        <v>2022.3.8</v>
      </c>
      <c r="L60" s="92" t="str">
        <f>K60</f>
        <v>2022.3.8</v>
      </c>
    </row>
    <row r="61" spans="2:19" ht="19.95" customHeight="1" thickTop="1" x14ac:dyDescent="0.2">
      <c r="B61" s="132" t="s">
        <v>86</v>
      </c>
      <c r="C61" s="133"/>
      <c r="D61" s="133"/>
      <c r="E61" s="133"/>
      <c r="F61" s="133"/>
      <c r="G61" s="133"/>
      <c r="H61" s="133"/>
      <c r="I61" s="133"/>
      <c r="J61" s="29"/>
      <c r="K61" s="76">
        <f>SUM(K62:K70)</f>
        <v>14855</v>
      </c>
      <c r="L61" s="93">
        <f>SUM(L62:L70)</f>
        <v>48724</v>
      </c>
    </row>
    <row r="62" spans="2:19" ht="13.95" customHeight="1" x14ac:dyDescent="0.2">
      <c r="B62" s="134" t="s">
        <v>47</v>
      </c>
      <c r="C62" s="135"/>
      <c r="D62" s="136"/>
      <c r="E62" s="41"/>
      <c r="F62" s="15"/>
      <c r="G62" s="127" t="s">
        <v>13</v>
      </c>
      <c r="H62" s="127"/>
      <c r="I62" s="15"/>
      <c r="J62" s="16"/>
      <c r="K62" s="38">
        <f>SUM(R$11:R$15)</f>
        <v>10</v>
      </c>
      <c r="L62" s="94">
        <f>SUM(S$11:S$15)</f>
        <v>40</v>
      </c>
    </row>
    <row r="63" spans="2:19" ht="13.95" customHeight="1" x14ac:dyDescent="0.2">
      <c r="B63" s="17"/>
      <c r="C63" s="18"/>
      <c r="D63" s="19"/>
      <c r="E63" s="20"/>
      <c r="F63" s="37"/>
      <c r="G63" s="127" t="s">
        <v>72</v>
      </c>
      <c r="H63" s="127"/>
      <c r="I63" s="110"/>
      <c r="J63" s="42"/>
      <c r="K63" s="38">
        <f>SUM(K$16)</f>
        <v>20</v>
      </c>
      <c r="L63" s="94">
        <f>SUM(L$16)</f>
        <v>25</v>
      </c>
    </row>
    <row r="64" spans="2:19" ht="13.95" customHeight="1" x14ac:dyDescent="0.2">
      <c r="B64" s="17"/>
      <c r="C64" s="18"/>
      <c r="D64" s="19"/>
      <c r="E64" s="20"/>
      <c r="F64" s="37"/>
      <c r="G64" s="127" t="s">
        <v>26</v>
      </c>
      <c r="H64" s="127"/>
      <c r="I64" s="15"/>
      <c r="J64" s="16"/>
      <c r="K64" s="38">
        <f>SUM(K$17:K$17)</f>
        <v>5</v>
      </c>
      <c r="L64" s="94">
        <f>SUM(L$17:L$17)</f>
        <v>0</v>
      </c>
    </row>
    <row r="65" spans="2:19" ht="13.95" customHeight="1" x14ac:dyDescent="0.2">
      <c r="B65" s="17"/>
      <c r="C65" s="18"/>
      <c r="D65" s="19"/>
      <c r="E65" s="20"/>
      <c r="F65" s="37"/>
      <c r="G65" s="127" t="s">
        <v>16</v>
      </c>
      <c r="H65" s="127"/>
      <c r="I65" s="15"/>
      <c r="J65" s="16"/>
      <c r="K65" s="38">
        <f>SUM(K$18:K$18)</f>
        <v>0</v>
      </c>
      <c r="L65" s="94">
        <f>SUM(L$18:L$18)</f>
        <v>0</v>
      </c>
    </row>
    <row r="66" spans="2:19" ht="13.95" customHeight="1" x14ac:dyDescent="0.2">
      <c r="B66" s="17"/>
      <c r="C66" s="18"/>
      <c r="D66" s="19"/>
      <c r="E66" s="20"/>
      <c r="F66" s="37"/>
      <c r="G66" s="127" t="s">
        <v>17</v>
      </c>
      <c r="H66" s="127"/>
      <c r="I66" s="15"/>
      <c r="J66" s="16"/>
      <c r="K66" s="38">
        <f>SUM(K$19:K$36)</f>
        <v>13800</v>
      </c>
      <c r="L66" s="94">
        <f>SUM(L$19:L$36)</f>
        <v>47808</v>
      </c>
    </row>
    <row r="67" spans="2:19" ht="13.95" customHeight="1" x14ac:dyDescent="0.2">
      <c r="B67" s="17"/>
      <c r="C67" s="18"/>
      <c r="D67" s="19"/>
      <c r="E67" s="20"/>
      <c r="F67" s="37"/>
      <c r="G67" s="127" t="s">
        <v>70</v>
      </c>
      <c r="H67" s="127"/>
      <c r="I67" s="15"/>
      <c r="J67" s="16"/>
      <c r="K67" s="38">
        <f>SUM(K$37:K$37)</f>
        <v>5</v>
      </c>
      <c r="L67" s="94">
        <f>SUM(L$37:L$37)</f>
        <v>0</v>
      </c>
    </row>
    <row r="68" spans="2:19" ht="13.95" customHeight="1" x14ac:dyDescent="0.2">
      <c r="B68" s="17"/>
      <c r="C68" s="18"/>
      <c r="D68" s="19"/>
      <c r="E68" s="20"/>
      <c r="F68" s="37"/>
      <c r="G68" s="127" t="s">
        <v>27</v>
      </c>
      <c r="H68" s="127"/>
      <c r="I68" s="15"/>
      <c r="J68" s="16"/>
      <c r="K68" s="38">
        <f>SUM(K$38:K$49)</f>
        <v>435</v>
      </c>
      <c r="L68" s="94">
        <f>SUM(L$38:L$49)</f>
        <v>396</v>
      </c>
    </row>
    <row r="69" spans="2:19" ht="13.95" customHeight="1" x14ac:dyDescent="0.2">
      <c r="B69" s="17"/>
      <c r="C69" s="18"/>
      <c r="D69" s="19"/>
      <c r="E69" s="20"/>
      <c r="F69" s="37"/>
      <c r="G69" s="127" t="s">
        <v>80</v>
      </c>
      <c r="H69" s="127"/>
      <c r="I69" s="15"/>
      <c r="J69" s="16"/>
      <c r="K69" s="38">
        <f>SUM(K$52:K$53)</f>
        <v>475</v>
      </c>
      <c r="L69" s="94">
        <f>SUM(L$52:L$53)</f>
        <v>175</v>
      </c>
      <c r="R69">
        <f>COUNTA(K$11:K$54)</f>
        <v>35</v>
      </c>
      <c r="S69">
        <f>COUNTA(L$11:L$54)</f>
        <v>36</v>
      </c>
    </row>
    <row r="70" spans="2:19" ht="13.95" customHeight="1" thickBot="1" x14ac:dyDescent="0.25">
      <c r="B70" s="21"/>
      <c r="C70" s="22"/>
      <c r="D70" s="23"/>
      <c r="E70" s="43"/>
      <c r="F70" s="10"/>
      <c r="G70" s="125" t="s">
        <v>46</v>
      </c>
      <c r="H70" s="125"/>
      <c r="I70" s="44"/>
      <c r="J70" s="45"/>
      <c r="K70" s="40">
        <f>SUM(K$50:K$51,K$54)</f>
        <v>105</v>
      </c>
      <c r="L70" s="95">
        <f>SUM(L$50:L$51,L$54)</f>
        <v>280</v>
      </c>
      <c r="R70">
        <f>SUM(R$11:R$15,K$16:K$54)</f>
        <v>14855</v>
      </c>
      <c r="S70">
        <f>SUM(S$11:S$15,L$16:L$54)</f>
        <v>48724</v>
      </c>
    </row>
    <row r="71" spans="2:19" ht="18" customHeight="1" thickTop="1" x14ac:dyDescent="0.2">
      <c r="B71" s="137" t="s">
        <v>48</v>
      </c>
      <c r="C71" s="138"/>
      <c r="D71" s="139"/>
      <c r="E71" s="51"/>
      <c r="F71" s="111"/>
      <c r="G71" s="140" t="s">
        <v>49</v>
      </c>
      <c r="H71" s="140"/>
      <c r="I71" s="111"/>
      <c r="J71" s="112"/>
      <c r="K71" s="77" t="s">
        <v>50</v>
      </c>
      <c r="L71" s="82"/>
    </row>
    <row r="72" spans="2:19" ht="18" customHeight="1" x14ac:dyDescent="0.2">
      <c r="B72" s="48"/>
      <c r="C72" s="49"/>
      <c r="D72" s="49"/>
      <c r="E72" s="46"/>
      <c r="F72" s="47"/>
      <c r="G72" s="31"/>
      <c r="H72" s="31"/>
      <c r="I72" s="47"/>
      <c r="J72" s="50"/>
      <c r="K72" s="78" t="s">
        <v>51</v>
      </c>
      <c r="L72" s="83"/>
    </row>
    <row r="73" spans="2:19" ht="18" customHeight="1" x14ac:dyDescent="0.2">
      <c r="B73" s="17"/>
      <c r="C73" s="18"/>
      <c r="D73" s="18"/>
      <c r="E73" s="52"/>
      <c r="F73" s="7"/>
      <c r="G73" s="141" t="s">
        <v>52</v>
      </c>
      <c r="H73" s="141"/>
      <c r="I73" s="108"/>
      <c r="J73" s="109"/>
      <c r="K73" s="79" t="s">
        <v>53</v>
      </c>
      <c r="L73" s="84"/>
    </row>
    <row r="74" spans="2:19" ht="18" customHeight="1" x14ac:dyDescent="0.2">
      <c r="B74" s="17"/>
      <c r="C74" s="18"/>
      <c r="D74" s="18"/>
      <c r="E74" s="53"/>
      <c r="F74" s="18"/>
      <c r="G74" s="54"/>
      <c r="H74" s="54"/>
      <c r="I74" s="49"/>
      <c r="J74" s="55"/>
      <c r="K74" s="80" t="s">
        <v>78</v>
      </c>
      <c r="L74" s="85"/>
    </row>
    <row r="75" spans="2:19" ht="18" customHeight="1" x14ac:dyDescent="0.2">
      <c r="B75" s="17"/>
      <c r="C75" s="18"/>
      <c r="D75" s="18"/>
      <c r="E75" s="53"/>
      <c r="F75" s="18"/>
      <c r="G75" s="54"/>
      <c r="H75" s="54"/>
      <c r="I75" s="49"/>
      <c r="J75" s="55"/>
      <c r="K75" s="80" t="s">
        <v>79</v>
      </c>
      <c r="L75" s="85"/>
    </row>
    <row r="76" spans="2:19" ht="18" customHeight="1" x14ac:dyDescent="0.2">
      <c r="B76" s="17"/>
      <c r="C76" s="18"/>
      <c r="D76" s="18"/>
      <c r="E76" s="52"/>
      <c r="F76" s="7"/>
      <c r="G76" s="141" t="s">
        <v>54</v>
      </c>
      <c r="H76" s="141"/>
      <c r="I76" s="108"/>
      <c r="J76" s="109"/>
      <c r="K76" s="79" t="s">
        <v>82</v>
      </c>
      <c r="L76" s="84"/>
    </row>
    <row r="77" spans="2:19" ht="18" customHeight="1" x14ac:dyDescent="0.2">
      <c r="B77" s="17"/>
      <c r="C77" s="18"/>
      <c r="D77" s="18"/>
      <c r="E77" s="53"/>
      <c r="F77" s="18"/>
      <c r="G77" s="54"/>
      <c r="H77" s="54"/>
      <c r="I77" s="49"/>
      <c r="J77" s="55"/>
      <c r="K77" s="80" t="s">
        <v>83</v>
      </c>
      <c r="L77" s="85"/>
    </row>
    <row r="78" spans="2:19" ht="18" customHeight="1" x14ac:dyDescent="0.2">
      <c r="B78" s="17"/>
      <c r="C78" s="18"/>
      <c r="D78" s="18"/>
      <c r="E78" s="53"/>
      <c r="F78" s="18"/>
      <c r="G78" s="54"/>
      <c r="H78" s="54"/>
      <c r="I78" s="49"/>
      <c r="J78" s="55"/>
      <c r="K78" s="80" t="s">
        <v>84</v>
      </c>
      <c r="L78" s="85"/>
    </row>
    <row r="79" spans="2:19" ht="18" customHeight="1" x14ac:dyDescent="0.2">
      <c r="B79" s="17"/>
      <c r="C79" s="18"/>
      <c r="D79" s="18"/>
      <c r="E79" s="12"/>
      <c r="F79" s="13"/>
      <c r="G79" s="31"/>
      <c r="H79" s="31"/>
      <c r="I79" s="47"/>
      <c r="J79" s="50"/>
      <c r="K79" s="80" t="s">
        <v>85</v>
      </c>
      <c r="L79" s="83"/>
    </row>
    <row r="80" spans="2:19" ht="18" customHeight="1" x14ac:dyDescent="0.2">
      <c r="B80" s="24"/>
      <c r="C80" s="13"/>
      <c r="D80" s="13"/>
      <c r="E80" s="20"/>
      <c r="F80" s="37"/>
      <c r="G80" s="127" t="s">
        <v>55</v>
      </c>
      <c r="H80" s="127"/>
      <c r="I80" s="15"/>
      <c r="J80" s="16"/>
      <c r="K80" s="70" t="s">
        <v>127</v>
      </c>
      <c r="L80" s="86"/>
    </row>
    <row r="81" spans="2:13" ht="18" customHeight="1" x14ac:dyDescent="0.2">
      <c r="B81" s="134" t="s">
        <v>56</v>
      </c>
      <c r="C81" s="135"/>
      <c r="D81" s="135"/>
      <c r="E81" s="7"/>
      <c r="F81" s="7"/>
      <c r="G81" s="7"/>
      <c r="H81" s="7"/>
      <c r="I81" s="7"/>
      <c r="J81" s="7"/>
      <c r="K81" s="7"/>
      <c r="L81" s="96"/>
    </row>
    <row r="82" spans="2:13" ht="14.1" customHeight="1" x14ac:dyDescent="0.2">
      <c r="B82" s="56"/>
      <c r="C82" s="57" t="s">
        <v>57</v>
      </c>
      <c r="D82" s="58"/>
      <c r="E82" s="57"/>
      <c r="F82" s="57"/>
      <c r="G82" s="57"/>
      <c r="H82" s="57"/>
      <c r="I82" s="57"/>
      <c r="J82" s="57"/>
      <c r="K82" s="57"/>
      <c r="L82" s="87"/>
    </row>
    <row r="83" spans="2:13" ht="14.1" customHeight="1" x14ac:dyDescent="0.2">
      <c r="B83" s="56"/>
      <c r="C83" s="57" t="s">
        <v>58</v>
      </c>
      <c r="D83" s="58"/>
      <c r="E83" s="57"/>
      <c r="F83" s="57"/>
      <c r="G83" s="57"/>
      <c r="H83" s="57"/>
      <c r="I83" s="57"/>
      <c r="J83" s="57"/>
      <c r="K83" s="57"/>
      <c r="L83" s="87"/>
    </row>
    <row r="84" spans="2:13" ht="14.1" customHeight="1" x14ac:dyDescent="0.2">
      <c r="B84" s="56"/>
      <c r="C84" s="57" t="s">
        <v>59</v>
      </c>
      <c r="D84" s="58"/>
      <c r="E84" s="57"/>
      <c r="F84" s="57"/>
      <c r="G84" s="57"/>
      <c r="H84" s="57"/>
      <c r="I84" s="57"/>
      <c r="J84" s="57"/>
      <c r="K84" s="57"/>
      <c r="L84" s="87"/>
    </row>
    <row r="85" spans="2:13" ht="14.1" customHeight="1" x14ac:dyDescent="0.2">
      <c r="B85" s="56"/>
      <c r="C85" s="57" t="s">
        <v>114</v>
      </c>
      <c r="D85" s="58"/>
      <c r="E85" s="57"/>
      <c r="F85" s="57"/>
      <c r="G85" s="57"/>
      <c r="H85" s="57"/>
      <c r="I85" s="57"/>
      <c r="J85" s="57"/>
      <c r="K85" s="57"/>
      <c r="L85" s="87"/>
    </row>
    <row r="86" spans="2:13" ht="14.1" customHeight="1" x14ac:dyDescent="0.2">
      <c r="B86" s="56"/>
      <c r="C86" s="57" t="s">
        <v>112</v>
      </c>
      <c r="D86" s="58"/>
      <c r="E86" s="57"/>
      <c r="F86" s="57"/>
      <c r="G86" s="57"/>
      <c r="H86" s="57"/>
      <c r="I86" s="57"/>
      <c r="J86" s="57"/>
      <c r="K86" s="57"/>
      <c r="L86" s="87"/>
    </row>
    <row r="87" spans="2:13" ht="14.1" customHeight="1" x14ac:dyDescent="0.2">
      <c r="B87" s="59"/>
      <c r="C87" s="57" t="s">
        <v>115</v>
      </c>
      <c r="D87" s="57"/>
      <c r="E87" s="57"/>
      <c r="F87" s="57"/>
      <c r="G87" s="57"/>
      <c r="H87" s="57"/>
      <c r="I87" s="57"/>
      <c r="J87" s="57"/>
      <c r="K87" s="57"/>
      <c r="L87" s="87"/>
    </row>
    <row r="88" spans="2:13" ht="14.1" customHeight="1" x14ac:dyDescent="0.2">
      <c r="B88" s="59"/>
      <c r="C88" s="57" t="s">
        <v>116</v>
      </c>
      <c r="D88" s="57"/>
      <c r="E88" s="57"/>
      <c r="F88" s="57"/>
      <c r="G88" s="57"/>
      <c r="H88" s="57"/>
      <c r="I88" s="57"/>
      <c r="J88" s="57"/>
      <c r="K88" s="57"/>
      <c r="L88" s="87"/>
    </row>
    <row r="89" spans="2:13" ht="14.1" customHeight="1" x14ac:dyDescent="0.2">
      <c r="B89" s="59"/>
      <c r="C89" s="57" t="s">
        <v>96</v>
      </c>
      <c r="D89" s="57"/>
      <c r="E89" s="57"/>
      <c r="F89" s="57"/>
      <c r="G89" s="57"/>
      <c r="H89" s="57"/>
      <c r="I89" s="57"/>
      <c r="J89" s="57"/>
      <c r="K89" s="57"/>
      <c r="L89" s="87"/>
    </row>
    <row r="90" spans="2:13" ht="14.1" customHeight="1" x14ac:dyDescent="0.2">
      <c r="B90" s="59"/>
      <c r="C90" s="57" t="s">
        <v>97</v>
      </c>
      <c r="D90" s="57"/>
      <c r="E90" s="57"/>
      <c r="F90" s="57"/>
      <c r="G90" s="57"/>
      <c r="H90" s="57"/>
      <c r="I90" s="57"/>
      <c r="J90" s="57"/>
      <c r="K90" s="57"/>
      <c r="L90" s="87"/>
    </row>
    <row r="91" spans="2:13" ht="14.1" customHeight="1" x14ac:dyDescent="0.2">
      <c r="B91" s="59"/>
      <c r="C91" s="57" t="s">
        <v>109</v>
      </c>
      <c r="D91" s="57"/>
      <c r="E91" s="57"/>
      <c r="F91" s="57"/>
      <c r="G91" s="57"/>
      <c r="H91" s="57"/>
      <c r="I91" s="57"/>
      <c r="J91" s="57"/>
      <c r="K91" s="57"/>
      <c r="L91" s="87"/>
    </row>
    <row r="92" spans="2:13" ht="14.1" customHeight="1" x14ac:dyDescent="0.2">
      <c r="B92" s="59"/>
      <c r="C92" s="57" t="s">
        <v>117</v>
      </c>
      <c r="D92" s="57"/>
      <c r="E92" s="57"/>
      <c r="F92" s="57"/>
      <c r="G92" s="57"/>
      <c r="H92" s="57"/>
      <c r="I92" s="57"/>
      <c r="J92" s="57"/>
      <c r="K92" s="57"/>
      <c r="L92" s="87"/>
    </row>
    <row r="93" spans="2:13" ht="14.1" customHeight="1" x14ac:dyDescent="0.2">
      <c r="B93" s="59"/>
      <c r="C93" s="57" t="s">
        <v>118</v>
      </c>
      <c r="D93" s="57"/>
      <c r="E93" s="57"/>
      <c r="F93" s="57"/>
      <c r="G93" s="57"/>
      <c r="H93" s="57"/>
      <c r="I93" s="57"/>
      <c r="J93" s="57"/>
      <c r="K93" s="57"/>
      <c r="L93" s="87"/>
    </row>
    <row r="94" spans="2:13" ht="14.1" customHeight="1" x14ac:dyDescent="0.2">
      <c r="B94" s="59"/>
      <c r="C94" s="57" t="s">
        <v>119</v>
      </c>
      <c r="D94" s="57"/>
      <c r="E94" s="57"/>
      <c r="F94" s="57"/>
      <c r="G94" s="57"/>
      <c r="H94" s="57"/>
      <c r="I94" s="57"/>
      <c r="J94" s="57"/>
      <c r="K94" s="57"/>
      <c r="L94" s="87"/>
    </row>
    <row r="95" spans="2:13" ht="18" customHeight="1" x14ac:dyDescent="0.2">
      <c r="B95" s="59"/>
      <c r="C95" s="57" t="s">
        <v>98</v>
      </c>
      <c r="D95" s="57"/>
      <c r="E95" s="57"/>
      <c r="F95" s="57"/>
      <c r="G95" s="57"/>
      <c r="H95" s="57"/>
      <c r="I95" s="57"/>
      <c r="J95" s="57"/>
      <c r="K95" s="57"/>
      <c r="L95" s="57"/>
      <c r="M95" s="97"/>
    </row>
    <row r="96" spans="2:13" x14ac:dyDescent="0.2">
      <c r="B96" s="59"/>
      <c r="C96" s="57" t="s">
        <v>110</v>
      </c>
      <c r="D96" s="57"/>
      <c r="E96" s="57"/>
      <c r="F96" s="57"/>
      <c r="G96" s="57"/>
      <c r="H96" s="57"/>
      <c r="I96" s="57"/>
      <c r="J96" s="57"/>
      <c r="K96" s="57"/>
      <c r="L96" s="57"/>
      <c r="M96" s="97"/>
    </row>
    <row r="97" spans="2:14" x14ac:dyDescent="0.2">
      <c r="B97" s="59"/>
      <c r="C97" s="57" t="s">
        <v>111</v>
      </c>
      <c r="D97" s="57"/>
      <c r="E97" s="57"/>
      <c r="F97" s="57"/>
      <c r="G97" s="57"/>
      <c r="H97" s="57"/>
      <c r="I97" s="57"/>
      <c r="J97" s="57"/>
      <c r="K97" s="57"/>
      <c r="L97" s="57"/>
      <c r="M97" s="97"/>
    </row>
    <row r="98" spans="2:14" x14ac:dyDescent="0.2">
      <c r="B98" s="59"/>
      <c r="C98" s="57" t="s">
        <v>120</v>
      </c>
      <c r="D98" s="57"/>
      <c r="E98" s="57"/>
      <c r="F98" s="57"/>
      <c r="G98" s="57"/>
      <c r="H98" s="57"/>
      <c r="I98" s="57"/>
      <c r="J98" s="57"/>
      <c r="K98" s="57"/>
      <c r="L98" s="57"/>
      <c r="M98" s="97"/>
    </row>
    <row r="99" spans="2:14" ht="14.1" customHeight="1" x14ac:dyDescent="0.2">
      <c r="B99" s="59"/>
      <c r="C99" s="57" t="s">
        <v>113</v>
      </c>
      <c r="D99" s="57"/>
      <c r="E99" s="57"/>
      <c r="F99" s="57"/>
      <c r="G99" s="57"/>
      <c r="H99" s="57"/>
      <c r="I99" s="57"/>
      <c r="J99" s="57"/>
      <c r="K99" s="57"/>
      <c r="L99" s="57"/>
      <c r="M99" s="59"/>
      <c r="N99" s="102"/>
    </row>
    <row r="100" spans="2:14" ht="14.1" customHeight="1" x14ac:dyDescent="0.2">
      <c r="B100" s="59"/>
      <c r="C100" s="57" t="s">
        <v>261</v>
      </c>
      <c r="D100" s="57"/>
      <c r="E100" s="57"/>
      <c r="F100" s="57"/>
      <c r="G100" s="57"/>
      <c r="H100" s="57"/>
      <c r="I100" s="57"/>
      <c r="J100" s="57"/>
      <c r="K100" s="57"/>
      <c r="L100" s="57"/>
      <c r="M100" s="59"/>
      <c r="N100" s="57"/>
    </row>
    <row r="101" spans="2:14" x14ac:dyDescent="0.2">
      <c r="B101" s="59"/>
      <c r="C101" s="57" t="s">
        <v>121</v>
      </c>
      <c r="D101" s="57"/>
      <c r="E101" s="57"/>
      <c r="F101" s="57"/>
      <c r="G101" s="57"/>
      <c r="H101" s="57"/>
      <c r="I101" s="57"/>
      <c r="J101" s="57"/>
      <c r="K101" s="57"/>
      <c r="L101" s="57"/>
      <c r="M101" s="97"/>
    </row>
    <row r="102" spans="2:14" x14ac:dyDescent="0.2">
      <c r="B102" s="59"/>
      <c r="C102" s="57" t="s">
        <v>74</v>
      </c>
      <c r="D102" s="57"/>
      <c r="E102" s="57"/>
      <c r="F102" s="57"/>
      <c r="G102" s="57"/>
      <c r="H102" s="57"/>
      <c r="I102" s="57"/>
      <c r="J102" s="57"/>
      <c r="K102" s="57"/>
      <c r="L102" s="57"/>
      <c r="M102" s="97"/>
    </row>
    <row r="103" spans="2:14" x14ac:dyDescent="0.2">
      <c r="B103" s="97"/>
      <c r="C103" s="57" t="s">
        <v>60</v>
      </c>
      <c r="M103" s="97"/>
    </row>
    <row r="104" spans="2:14" x14ac:dyDescent="0.2">
      <c r="B104" s="97"/>
      <c r="C104" s="57" t="s">
        <v>122</v>
      </c>
      <c r="M104" s="97"/>
      <c r="N104" s="98"/>
    </row>
    <row r="105" spans="2:14" x14ac:dyDescent="0.2">
      <c r="B105" s="97"/>
      <c r="C105" s="57" t="s">
        <v>133</v>
      </c>
      <c r="M105" s="97"/>
    </row>
    <row r="106" spans="2:14" ht="13.8" thickBot="1" x14ac:dyDescent="0.25">
      <c r="B106" s="99"/>
      <c r="C106" s="81" t="s">
        <v>123</v>
      </c>
      <c r="D106" s="100"/>
      <c r="E106" s="100"/>
      <c r="F106" s="100"/>
      <c r="G106" s="100"/>
      <c r="H106" s="100"/>
      <c r="I106" s="100"/>
      <c r="J106" s="100"/>
      <c r="K106" s="100"/>
      <c r="L106" s="101"/>
    </row>
  </sheetData>
  <mergeCells count="27">
    <mergeCell ref="G80:H80"/>
    <mergeCell ref="B81:D81"/>
    <mergeCell ref="G69:H69"/>
    <mergeCell ref="G70:H70"/>
    <mergeCell ref="B71:D71"/>
    <mergeCell ref="G71:H71"/>
    <mergeCell ref="G73:H73"/>
    <mergeCell ref="G76:H76"/>
    <mergeCell ref="G68:H68"/>
    <mergeCell ref="G10:H10"/>
    <mergeCell ref="C52:D52"/>
    <mergeCell ref="D59:G59"/>
    <mergeCell ref="D60:G60"/>
    <mergeCell ref="B61:I61"/>
    <mergeCell ref="B62:D62"/>
    <mergeCell ref="G62:H62"/>
    <mergeCell ref="G63:H63"/>
    <mergeCell ref="G64:H64"/>
    <mergeCell ref="G65:H65"/>
    <mergeCell ref="G66:H66"/>
    <mergeCell ref="G67:H67"/>
    <mergeCell ref="D9:F9"/>
    <mergeCell ref="D4:G4"/>
    <mergeCell ref="D5:G5"/>
    <mergeCell ref="D6:G6"/>
    <mergeCell ref="D7:F7"/>
    <mergeCell ref="D8:F8"/>
  </mergeCells>
  <phoneticPr fontId="23"/>
  <conditionalFormatting sqref="M11:M54">
    <cfRule type="expression" dxfId="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S103"/>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155</v>
      </c>
      <c r="L5" s="89" t="str">
        <f>K5</f>
        <v>2021.5.7</v>
      </c>
    </row>
    <row r="6" spans="2:19" ht="18" customHeight="1" x14ac:dyDescent="0.2">
      <c r="B6" s="4"/>
      <c r="C6" s="37"/>
      <c r="D6" s="127" t="s">
        <v>3</v>
      </c>
      <c r="E6" s="127"/>
      <c r="F6" s="127"/>
      <c r="G6" s="127"/>
      <c r="H6" s="37"/>
      <c r="I6" s="37"/>
      <c r="J6" s="5"/>
      <c r="K6" s="103">
        <v>0.42777777777777781</v>
      </c>
      <c r="L6" s="104">
        <v>0.39513888888888887</v>
      </c>
    </row>
    <row r="7" spans="2:19" ht="18" customHeight="1" x14ac:dyDescent="0.2">
      <c r="B7" s="4"/>
      <c r="C7" s="37"/>
      <c r="D7" s="127" t="s">
        <v>4</v>
      </c>
      <c r="E7" s="128"/>
      <c r="F7" s="128"/>
      <c r="G7" s="25" t="s">
        <v>5</v>
      </c>
      <c r="H7" s="37"/>
      <c r="I7" s="37"/>
      <c r="J7" s="5"/>
      <c r="K7" s="105">
        <v>2.25</v>
      </c>
      <c r="L7" s="106">
        <v>1.75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156</v>
      </c>
      <c r="G11" s="37"/>
      <c r="H11" s="37"/>
      <c r="I11" s="37"/>
      <c r="J11" s="37"/>
      <c r="K11" s="62" t="s">
        <v>157</v>
      </c>
      <c r="L11" s="63" t="s">
        <v>157</v>
      </c>
      <c r="N11" s="60" t="s">
        <v>15</v>
      </c>
      <c r="O11" t="str">
        <f>K11</f>
        <v>(25)</v>
      </c>
      <c r="P11" t="str">
        <f>L11</f>
        <v>(25)</v>
      </c>
      <c r="Q11" t="e">
        <f>#REF!</f>
        <v>#REF!</v>
      </c>
      <c r="R11">
        <f t="shared" ref="R11:S11" si="0">IF(K11="＋",0,IF(K11="(＋)",0,ABS(K11)))</f>
        <v>25</v>
      </c>
      <c r="S11">
        <f t="shared" si="0"/>
        <v>25</v>
      </c>
    </row>
    <row r="12" spans="2:19" ht="14.25" customHeight="1" x14ac:dyDescent="0.2">
      <c r="B12" s="30">
        <f>B11+1</f>
        <v>2</v>
      </c>
      <c r="C12" s="33"/>
      <c r="D12" s="34"/>
      <c r="E12" s="37"/>
      <c r="F12" s="37" t="s">
        <v>103</v>
      </c>
      <c r="G12" s="37"/>
      <c r="H12" s="37"/>
      <c r="I12" s="37"/>
      <c r="J12" s="37"/>
      <c r="K12" s="62"/>
      <c r="L12" s="63" t="s">
        <v>157</v>
      </c>
      <c r="N12" t="s">
        <v>14</v>
      </c>
      <c r="O12">
        <f t="shared" ref="O12:P12" si="1">IF(K12="",0,VALUE(MID(K12,2,LEN(K12)-2)))</f>
        <v>0</v>
      </c>
      <c r="P12">
        <f t="shared" si="1"/>
        <v>25</v>
      </c>
      <c r="Q12" t="e">
        <f>IF(#REF!="",0,VALUE(MID(#REF!,2,LEN(#REF!)-2)))</f>
        <v>#REF!</v>
      </c>
      <c r="R12">
        <f>IF(K12="＋",0,IF(K12="(＋)",0,ABS(K12)))</f>
        <v>0</v>
      </c>
      <c r="S12">
        <f>IF(L12="＋",0,IF(L12="(＋)",0,ABS(L12)))</f>
        <v>25</v>
      </c>
    </row>
    <row r="13" spans="2:19" ht="14.25" customHeight="1" x14ac:dyDescent="0.2">
      <c r="B13" s="30">
        <f t="shared" ref="B13:B52" si="2">B12+1</f>
        <v>3</v>
      </c>
      <c r="C13" s="33"/>
      <c r="D13" s="34"/>
      <c r="E13" s="37"/>
      <c r="F13" s="37" t="s">
        <v>102</v>
      </c>
      <c r="G13" s="37"/>
      <c r="H13" s="37"/>
      <c r="I13" s="37"/>
      <c r="J13" s="37"/>
      <c r="K13" s="62" t="s">
        <v>141</v>
      </c>
      <c r="L13" s="63" t="s">
        <v>158</v>
      </c>
      <c r="N13" t="s">
        <v>14</v>
      </c>
      <c r="O13" t="e">
        <f>IF(#REF!="",0,VALUE(MID(#REF!,2,LEN(#REF!)-2)))</f>
        <v>#REF!</v>
      </c>
      <c r="P13">
        <f>IF(L13="",0,VALUE(MID(L13,2,LEN(L13)-2)))</f>
        <v>100</v>
      </c>
      <c r="Q13" t="e">
        <f>IF(#REF!="",0,VALUE(MID(#REF!,2,LEN(#REF!)-2)))</f>
        <v>#REF!</v>
      </c>
      <c r="R13">
        <f t="shared" ref="R13:S13" si="3">IF(K13="＋",0,IF(K13="(＋)",0,ABS(K13)))</f>
        <v>10</v>
      </c>
      <c r="S13">
        <f t="shared" si="3"/>
        <v>100</v>
      </c>
    </row>
    <row r="14" spans="2:19" ht="14.25" customHeight="1" x14ac:dyDescent="0.2">
      <c r="B14" s="30">
        <f t="shared" si="2"/>
        <v>4</v>
      </c>
      <c r="C14" s="32" t="s">
        <v>23</v>
      </c>
      <c r="D14" s="32" t="s">
        <v>24</v>
      </c>
      <c r="E14" s="37"/>
      <c r="F14" s="37" t="s">
        <v>101</v>
      </c>
      <c r="G14" s="37"/>
      <c r="H14" s="37"/>
      <c r="I14" s="37"/>
      <c r="J14" s="37"/>
      <c r="K14" s="64">
        <v>330</v>
      </c>
      <c r="L14" s="65">
        <v>325</v>
      </c>
      <c r="S14">
        <f>COUNTA(L11:L13)</f>
        <v>3</v>
      </c>
    </row>
    <row r="15" spans="2:19" ht="14.25" customHeight="1" x14ac:dyDescent="0.2">
      <c r="B15" s="30">
        <f t="shared" si="2"/>
        <v>5</v>
      </c>
      <c r="C15" s="32" t="s">
        <v>25</v>
      </c>
      <c r="D15" s="32" t="s">
        <v>26</v>
      </c>
      <c r="E15" s="37"/>
      <c r="F15" s="37" t="s">
        <v>128</v>
      </c>
      <c r="G15" s="37"/>
      <c r="H15" s="37"/>
      <c r="I15" s="37"/>
      <c r="J15" s="37"/>
      <c r="K15" s="64">
        <v>5</v>
      </c>
      <c r="L15" s="65">
        <v>50</v>
      </c>
    </row>
    <row r="16" spans="2:19" ht="14.25" customHeight="1" x14ac:dyDescent="0.2">
      <c r="B16" s="30">
        <f t="shared" si="2"/>
        <v>6</v>
      </c>
      <c r="C16" s="32" t="s">
        <v>68</v>
      </c>
      <c r="D16" s="32" t="s">
        <v>17</v>
      </c>
      <c r="E16" s="37"/>
      <c r="F16" s="37" t="s">
        <v>87</v>
      </c>
      <c r="G16" s="37"/>
      <c r="H16" s="37"/>
      <c r="I16" s="37"/>
      <c r="J16" s="37"/>
      <c r="K16" s="64">
        <v>40</v>
      </c>
      <c r="L16" s="65" t="s">
        <v>142</v>
      </c>
    </row>
    <row r="17" spans="2:19" ht="14.25" customHeight="1" x14ac:dyDescent="0.2">
      <c r="B17" s="30">
        <f t="shared" si="2"/>
        <v>7</v>
      </c>
      <c r="C17" s="34"/>
      <c r="D17" s="34"/>
      <c r="E17" s="37"/>
      <c r="F17" s="37" t="s">
        <v>88</v>
      </c>
      <c r="G17" s="37"/>
      <c r="H17" s="37"/>
      <c r="I17" s="37"/>
      <c r="J17" s="37"/>
      <c r="K17" s="64"/>
      <c r="L17" s="65" t="s">
        <v>142</v>
      </c>
    </row>
    <row r="18" spans="2:19" ht="14.25" customHeight="1" x14ac:dyDescent="0.2">
      <c r="B18" s="30">
        <f t="shared" si="2"/>
        <v>8</v>
      </c>
      <c r="C18" s="34"/>
      <c r="D18" s="34"/>
      <c r="E18" s="37"/>
      <c r="F18" s="37" t="s">
        <v>89</v>
      </c>
      <c r="G18" s="37"/>
      <c r="H18" s="37"/>
      <c r="I18" s="37"/>
      <c r="J18" s="37"/>
      <c r="K18" s="64"/>
      <c r="L18" s="65">
        <v>100</v>
      </c>
    </row>
    <row r="19" spans="2:19" ht="14.25" customHeight="1" x14ac:dyDescent="0.2">
      <c r="B19" s="30">
        <f t="shared" si="2"/>
        <v>9</v>
      </c>
      <c r="C19" s="34"/>
      <c r="D19" s="34"/>
      <c r="E19" s="37"/>
      <c r="F19" s="37" t="s">
        <v>90</v>
      </c>
      <c r="G19" s="37"/>
      <c r="H19" s="37"/>
      <c r="I19" s="37"/>
      <c r="J19" s="37"/>
      <c r="K19" s="64"/>
      <c r="L19" s="65" t="s">
        <v>142</v>
      </c>
    </row>
    <row r="20" spans="2:19" ht="14.25" customHeight="1" x14ac:dyDescent="0.2">
      <c r="B20" s="30">
        <f t="shared" si="2"/>
        <v>10</v>
      </c>
      <c r="C20" s="34"/>
      <c r="D20" s="34"/>
      <c r="E20" s="37"/>
      <c r="F20" s="37" t="s">
        <v>19</v>
      </c>
      <c r="G20" s="37"/>
      <c r="H20" s="37"/>
      <c r="I20" s="37"/>
      <c r="J20" s="37"/>
      <c r="K20" s="64">
        <v>80</v>
      </c>
      <c r="L20" s="65">
        <v>275</v>
      </c>
    </row>
    <row r="21" spans="2:19" ht="14.25" customHeight="1" x14ac:dyDescent="0.2">
      <c r="B21" s="30">
        <f t="shared" si="2"/>
        <v>11</v>
      </c>
      <c r="C21" s="34"/>
      <c r="D21" s="34"/>
      <c r="E21" s="37"/>
      <c r="F21" s="37" t="s">
        <v>92</v>
      </c>
      <c r="G21" s="37"/>
      <c r="H21" s="37"/>
      <c r="I21" s="37"/>
      <c r="J21" s="37"/>
      <c r="K21" s="64">
        <v>30</v>
      </c>
      <c r="L21" s="65">
        <v>400</v>
      </c>
    </row>
    <row r="22" spans="2:19" ht="14.25" customHeight="1" x14ac:dyDescent="0.2">
      <c r="B22" s="30">
        <f t="shared" si="2"/>
        <v>12</v>
      </c>
      <c r="C22" s="34"/>
      <c r="D22" s="34"/>
      <c r="E22" s="37"/>
      <c r="F22" s="37" t="s">
        <v>99</v>
      </c>
      <c r="G22" s="37"/>
      <c r="H22" s="37"/>
      <c r="I22" s="37"/>
      <c r="J22" s="37"/>
      <c r="K22" s="64">
        <v>40</v>
      </c>
      <c r="L22" s="65">
        <v>100</v>
      </c>
    </row>
    <row r="23" spans="2:19" ht="14.25" customHeight="1" x14ac:dyDescent="0.2">
      <c r="B23" s="30">
        <f t="shared" si="2"/>
        <v>13</v>
      </c>
      <c r="C23" s="34"/>
      <c r="D23" s="34"/>
      <c r="E23" s="37"/>
      <c r="F23" s="37" t="s">
        <v>69</v>
      </c>
      <c r="G23" s="37"/>
      <c r="H23" s="37"/>
      <c r="I23" s="37"/>
      <c r="J23" s="37"/>
      <c r="K23" s="64">
        <v>28050</v>
      </c>
      <c r="L23" s="65">
        <v>92000</v>
      </c>
    </row>
    <row r="24" spans="2:19" ht="14.25" customHeight="1" x14ac:dyDescent="0.2">
      <c r="B24" s="30">
        <f t="shared" si="2"/>
        <v>14</v>
      </c>
      <c r="C24" s="34"/>
      <c r="D24" s="34"/>
      <c r="E24" s="37"/>
      <c r="F24" s="37" t="s">
        <v>104</v>
      </c>
      <c r="G24" s="37"/>
      <c r="H24" s="37"/>
      <c r="I24" s="37"/>
      <c r="J24" s="37"/>
      <c r="K24" s="64">
        <v>20</v>
      </c>
      <c r="L24" s="65">
        <v>175</v>
      </c>
    </row>
    <row r="25" spans="2:19" ht="14.25" customHeight="1" x14ac:dyDescent="0.2">
      <c r="B25" s="30">
        <f t="shared" si="2"/>
        <v>15</v>
      </c>
      <c r="C25" s="34"/>
      <c r="D25" s="34"/>
      <c r="E25" s="37"/>
      <c r="F25" s="37" t="s">
        <v>20</v>
      </c>
      <c r="G25" s="37"/>
      <c r="H25" s="37"/>
      <c r="I25" s="37"/>
      <c r="J25" s="37"/>
      <c r="K25" s="64">
        <v>300</v>
      </c>
      <c r="L25" s="65">
        <v>1500</v>
      </c>
    </row>
    <row r="26" spans="2:19" ht="14.25" customHeight="1" x14ac:dyDescent="0.2">
      <c r="B26" s="30">
        <f t="shared" si="2"/>
        <v>16</v>
      </c>
      <c r="C26" s="34"/>
      <c r="D26" s="34"/>
      <c r="E26" s="37"/>
      <c r="F26" s="37" t="s">
        <v>21</v>
      </c>
      <c r="G26" s="37"/>
      <c r="H26" s="37"/>
      <c r="I26" s="37"/>
      <c r="J26" s="37"/>
      <c r="K26" s="64">
        <v>2100</v>
      </c>
      <c r="L26" s="65">
        <v>6750</v>
      </c>
    </row>
    <row r="27" spans="2:19" ht="14.25" customHeight="1" x14ac:dyDescent="0.2">
      <c r="B27" s="30">
        <f t="shared" si="2"/>
        <v>17</v>
      </c>
      <c r="C27" s="34"/>
      <c r="D27" s="34"/>
      <c r="E27" s="37"/>
      <c r="F27" s="37" t="s">
        <v>22</v>
      </c>
      <c r="G27" s="37"/>
      <c r="H27" s="37"/>
      <c r="I27" s="37"/>
      <c r="J27" s="37"/>
      <c r="K27" s="64"/>
      <c r="L27" s="65" t="s">
        <v>142</v>
      </c>
    </row>
    <row r="28" spans="2:19" ht="14.25" customHeight="1" x14ac:dyDescent="0.2">
      <c r="B28" s="30">
        <f t="shared" si="2"/>
        <v>18</v>
      </c>
      <c r="C28" s="32" t="s">
        <v>73</v>
      </c>
      <c r="D28" s="32" t="s">
        <v>70</v>
      </c>
      <c r="E28" s="37"/>
      <c r="F28" s="37" t="s">
        <v>153</v>
      </c>
      <c r="G28" s="37"/>
      <c r="H28" s="37"/>
      <c r="I28" s="37"/>
      <c r="J28" s="37"/>
      <c r="K28" s="64">
        <v>5</v>
      </c>
      <c r="L28" s="65"/>
    </row>
    <row r="29" spans="2:19" ht="14.25" customHeight="1" x14ac:dyDescent="0.2">
      <c r="B29" s="30">
        <f t="shared" si="2"/>
        <v>19</v>
      </c>
      <c r="C29" s="34"/>
      <c r="D29" s="34"/>
      <c r="E29" s="37"/>
      <c r="F29" s="37" t="s">
        <v>159</v>
      </c>
      <c r="G29" s="37"/>
      <c r="H29" s="37"/>
      <c r="I29" s="37"/>
      <c r="J29" s="37"/>
      <c r="K29" s="64" t="s">
        <v>142</v>
      </c>
      <c r="L29" s="65"/>
      <c r="R29">
        <f>COUNTA(K28:K29)</f>
        <v>2</v>
      </c>
      <c r="S29">
        <f>COUNTA(L28:L29)</f>
        <v>0</v>
      </c>
    </row>
    <row r="30" spans="2:19" ht="14.25" customHeight="1" x14ac:dyDescent="0.2">
      <c r="B30" s="30">
        <f t="shared" si="2"/>
        <v>20</v>
      </c>
      <c r="C30" s="32" t="s">
        <v>71</v>
      </c>
      <c r="D30" s="32" t="s">
        <v>27</v>
      </c>
      <c r="E30" s="37"/>
      <c r="F30" s="37" t="s">
        <v>107</v>
      </c>
      <c r="G30" s="37"/>
      <c r="H30" s="37"/>
      <c r="I30" s="37"/>
      <c r="J30" s="37"/>
      <c r="K30" s="64" t="s">
        <v>142</v>
      </c>
      <c r="L30" s="65" t="s">
        <v>142</v>
      </c>
    </row>
    <row r="31" spans="2:19" ht="14.25" customHeight="1" x14ac:dyDescent="0.2">
      <c r="B31" s="30">
        <f t="shared" si="2"/>
        <v>21</v>
      </c>
      <c r="C31" s="34"/>
      <c r="D31" s="34"/>
      <c r="E31" s="37"/>
      <c r="F31" s="37" t="s">
        <v>160</v>
      </c>
      <c r="G31" s="37"/>
      <c r="H31" s="37"/>
      <c r="I31" s="37"/>
      <c r="J31" s="37"/>
      <c r="K31" s="64"/>
      <c r="L31" s="65" t="s">
        <v>142</v>
      </c>
    </row>
    <row r="32" spans="2:19" ht="14.25" customHeight="1" x14ac:dyDescent="0.2">
      <c r="B32" s="30">
        <f t="shared" si="2"/>
        <v>22</v>
      </c>
      <c r="C32" s="34"/>
      <c r="D32" s="34"/>
      <c r="E32" s="37"/>
      <c r="F32" s="37" t="s">
        <v>100</v>
      </c>
      <c r="G32" s="37"/>
      <c r="H32" s="37"/>
      <c r="I32" s="37"/>
      <c r="J32" s="37"/>
      <c r="K32" s="64">
        <v>20</v>
      </c>
      <c r="L32" s="65">
        <v>25</v>
      </c>
    </row>
    <row r="33" spans="2:12" ht="14.25" customHeight="1" x14ac:dyDescent="0.2">
      <c r="B33" s="30">
        <f t="shared" si="2"/>
        <v>23</v>
      </c>
      <c r="C33" s="34"/>
      <c r="D33" s="34"/>
      <c r="E33" s="37"/>
      <c r="F33" s="37" t="s">
        <v>124</v>
      </c>
      <c r="G33" s="37"/>
      <c r="H33" s="37"/>
      <c r="I33" s="37"/>
      <c r="J33" s="37"/>
      <c r="K33" s="64">
        <v>160</v>
      </c>
      <c r="L33" s="65">
        <v>400</v>
      </c>
    </row>
    <row r="34" spans="2:12" ht="14.25" customHeight="1" x14ac:dyDescent="0.2">
      <c r="B34" s="30">
        <f t="shared" si="2"/>
        <v>24</v>
      </c>
      <c r="C34" s="34"/>
      <c r="D34" s="34"/>
      <c r="E34" s="37"/>
      <c r="F34" s="37" t="s">
        <v>136</v>
      </c>
      <c r="G34" s="37"/>
      <c r="H34" s="37"/>
      <c r="I34" s="37"/>
      <c r="J34" s="37"/>
      <c r="K34" s="64" t="s">
        <v>142</v>
      </c>
      <c r="L34" s="65"/>
    </row>
    <row r="35" spans="2:12" ht="14.25" customHeight="1" x14ac:dyDescent="0.2">
      <c r="B35" s="30">
        <f t="shared" si="2"/>
        <v>25</v>
      </c>
      <c r="C35" s="34"/>
      <c r="D35" s="34"/>
      <c r="E35" s="37"/>
      <c r="F35" s="37" t="s">
        <v>132</v>
      </c>
      <c r="G35" s="37"/>
      <c r="H35" s="37"/>
      <c r="I35" s="37"/>
      <c r="J35" s="37"/>
      <c r="K35" s="64"/>
      <c r="L35" s="65" t="s">
        <v>142</v>
      </c>
    </row>
    <row r="36" spans="2:12" ht="14.25" customHeight="1" x14ac:dyDescent="0.2">
      <c r="B36" s="30">
        <f t="shared" si="2"/>
        <v>26</v>
      </c>
      <c r="C36" s="34"/>
      <c r="D36" s="34"/>
      <c r="E36" s="37"/>
      <c r="F36" s="37" t="s">
        <v>28</v>
      </c>
      <c r="G36" s="37"/>
      <c r="H36" s="37"/>
      <c r="I36" s="37"/>
      <c r="J36" s="37"/>
      <c r="K36" s="64">
        <v>20</v>
      </c>
      <c r="L36" s="65">
        <v>25</v>
      </c>
    </row>
    <row r="37" spans="2:12" ht="14.25" customHeight="1" x14ac:dyDescent="0.2">
      <c r="B37" s="30">
        <f t="shared" si="2"/>
        <v>27</v>
      </c>
      <c r="C37" s="34"/>
      <c r="D37" s="34"/>
      <c r="E37" s="37"/>
      <c r="F37" s="37" t="s">
        <v>29</v>
      </c>
      <c r="G37" s="37"/>
      <c r="H37" s="37"/>
      <c r="I37" s="37"/>
      <c r="J37" s="37"/>
      <c r="K37" s="64" t="s">
        <v>142</v>
      </c>
      <c r="L37" s="65"/>
    </row>
    <row r="38" spans="2:12" ht="14.25" customHeight="1" x14ac:dyDescent="0.2">
      <c r="B38" s="30">
        <f t="shared" si="2"/>
        <v>28</v>
      </c>
      <c r="C38" s="34"/>
      <c r="D38" s="34"/>
      <c r="E38" s="37"/>
      <c r="F38" s="37" t="s">
        <v>76</v>
      </c>
      <c r="G38" s="37"/>
      <c r="H38" s="37"/>
      <c r="I38" s="37"/>
      <c r="J38" s="37"/>
      <c r="K38" s="64" t="s">
        <v>142</v>
      </c>
      <c r="L38" s="65"/>
    </row>
    <row r="39" spans="2:12" ht="14.25" customHeight="1" x14ac:dyDescent="0.2">
      <c r="B39" s="30">
        <f t="shared" si="2"/>
        <v>29</v>
      </c>
      <c r="C39" s="34"/>
      <c r="D39" s="34"/>
      <c r="E39" s="37"/>
      <c r="F39" s="37" t="s">
        <v>125</v>
      </c>
      <c r="G39" s="37"/>
      <c r="H39" s="37"/>
      <c r="I39" s="37"/>
      <c r="J39" s="37"/>
      <c r="K39" s="64">
        <v>40</v>
      </c>
      <c r="L39" s="65">
        <v>100</v>
      </c>
    </row>
    <row r="40" spans="2:12" ht="14.25" customHeight="1" x14ac:dyDescent="0.2">
      <c r="B40" s="30">
        <f t="shared" si="2"/>
        <v>30</v>
      </c>
      <c r="C40" s="34"/>
      <c r="D40" s="34"/>
      <c r="E40" s="37"/>
      <c r="F40" s="37" t="s">
        <v>161</v>
      </c>
      <c r="G40" s="37"/>
      <c r="H40" s="37"/>
      <c r="I40" s="37"/>
      <c r="J40" s="37"/>
      <c r="K40" s="64"/>
      <c r="L40" s="65" t="s">
        <v>142</v>
      </c>
    </row>
    <row r="41" spans="2:12" ht="14.25" customHeight="1" x14ac:dyDescent="0.2">
      <c r="B41" s="30">
        <f t="shared" si="2"/>
        <v>31</v>
      </c>
      <c r="C41" s="34"/>
      <c r="D41" s="34"/>
      <c r="E41" s="37"/>
      <c r="F41" s="37" t="s">
        <v>33</v>
      </c>
      <c r="G41" s="37"/>
      <c r="H41" s="37"/>
      <c r="I41" s="37"/>
      <c r="J41" s="37"/>
      <c r="K41" s="64">
        <v>105</v>
      </c>
      <c r="L41" s="65">
        <v>175</v>
      </c>
    </row>
    <row r="42" spans="2:12" ht="14.25" customHeight="1" x14ac:dyDescent="0.2">
      <c r="B42" s="30">
        <f t="shared" si="2"/>
        <v>32</v>
      </c>
      <c r="C42" s="32" t="s">
        <v>34</v>
      </c>
      <c r="D42" s="32" t="s">
        <v>35</v>
      </c>
      <c r="E42" s="37"/>
      <c r="F42" s="37" t="s">
        <v>134</v>
      </c>
      <c r="G42" s="37"/>
      <c r="H42" s="37"/>
      <c r="I42" s="37"/>
      <c r="J42" s="37"/>
      <c r="K42" s="64"/>
      <c r="L42" s="65" t="s">
        <v>142</v>
      </c>
    </row>
    <row r="43" spans="2:12" ht="14.25" customHeight="1" x14ac:dyDescent="0.2">
      <c r="B43" s="30">
        <f t="shared" si="2"/>
        <v>33</v>
      </c>
      <c r="C43" s="34"/>
      <c r="D43" s="34"/>
      <c r="E43" s="37"/>
      <c r="F43" s="37" t="s">
        <v>162</v>
      </c>
      <c r="G43" s="37"/>
      <c r="H43" s="37"/>
      <c r="I43" s="37"/>
      <c r="J43" s="37"/>
      <c r="K43" s="64" t="s">
        <v>142</v>
      </c>
      <c r="L43" s="65"/>
    </row>
    <row r="44" spans="2:12" ht="14.25" customHeight="1" x14ac:dyDescent="0.2">
      <c r="B44" s="30">
        <f t="shared" si="2"/>
        <v>34</v>
      </c>
      <c r="C44" s="34"/>
      <c r="D44" s="34"/>
      <c r="E44" s="37"/>
      <c r="F44" s="37" t="s">
        <v>163</v>
      </c>
      <c r="G44" s="37"/>
      <c r="H44" s="37"/>
      <c r="I44" s="37"/>
      <c r="J44" s="37"/>
      <c r="K44" s="64"/>
      <c r="L44" s="65" t="s">
        <v>142</v>
      </c>
    </row>
    <row r="45" spans="2:12" ht="14.25" customHeight="1" x14ac:dyDescent="0.2">
      <c r="B45" s="30">
        <f t="shared" si="2"/>
        <v>35</v>
      </c>
      <c r="C45" s="34"/>
      <c r="D45" s="34"/>
      <c r="E45" s="37"/>
      <c r="F45" s="37" t="s">
        <v>164</v>
      </c>
      <c r="G45" s="37"/>
      <c r="H45" s="37"/>
      <c r="I45" s="37"/>
      <c r="J45" s="37"/>
      <c r="K45" s="64"/>
      <c r="L45" s="65" t="s">
        <v>142</v>
      </c>
    </row>
    <row r="46" spans="2:12" ht="14.25" customHeight="1" x14ac:dyDescent="0.2">
      <c r="B46" s="30">
        <f t="shared" si="2"/>
        <v>36</v>
      </c>
      <c r="C46" s="34"/>
      <c r="D46" s="34"/>
      <c r="E46" s="37"/>
      <c r="F46" s="37" t="s">
        <v>36</v>
      </c>
      <c r="G46" s="37"/>
      <c r="H46" s="37"/>
      <c r="I46" s="37"/>
      <c r="J46" s="37"/>
      <c r="K46" s="64" t="s">
        <v>142</v>
      </c>
      <c r="L46" s="65" t="s">
        <v>142</v>
      </c>
    </row>
    <row r="47" spans="2:12" ht="14.25" customHeight="1" x14ac:dyDescent="0.2">
      <c r="B47" s="30">
        <f t="shared" si="2"/>
        <v>37</v>
      </c>
      <c r="C47" s="32" t="s">
        <v>37</v>
      </c>
      <c r="D47" s="32" t="s">
        <v>38</v>
      </c>
      <c r="E47" s="37"/>
      <c r="F47" s="37" t="s">
        <v>165</v>
      </c>
      <c r="G47" s="37"/>
      <c r="H47" s="37"/>
      <c r="I47" s="37"/>
      <c r="J47" s="37"/>
      <c r="K47" s="64">
        <v>1</v>
      </c>
      <c r="L47" s="65" t="s">
        <v>142</v>
      </c>
    </row>
    <row r="48" spans="2:12" ht="14.25" customHeight="1" x14ac:dyDescent="0.2">
      <c r="B48" s="30">
        <f t="shared" si="2"/>
        <v>38</v>
      </c>
      <c r="C48" s="34"/>
      <c r="D48" s="35"/>
      <c r="E48" s="37"/>
      <c r="F48" s="37" t="s">
        <v>39</v>
      </c>
      <c r="G48" s="37"/>
      <c r="H48" s="37"/>
      <c r="I48" s="37"/>
      <c r="J48" s="37"/>
      <c r="K48" s="64">
        <v>10</v>
      </c>
      <c r="L48" s="65"/>
    </row>
    <row r="49" spans="2:19" ht="14.25" customHeight="1" x14ac:dyDescent="0.2">
      <c r="B49" s="30">
        <f t="shared" si="2"/>
        <v>39</v>
      </c>
      <c r="C49" s="35"/>
      <c r="D49" s="39" t="s">
        <v>40</v>
      </c>
      <c r="E49" s="37"/>
      <c r="F49" s="37" t="s">
        <v>41</v>
      </c>
      <c r="G49" s="37"/>
      <c r="H49" s="37"/>
      <c r="I49" s="37"/>
      <c r="J49" s="37"/>
      <c r="K49" s="64">
        <v>10</v>
      </c>
      <c r="L49" s="65">
        <v>50</v>
      </c>
    </row>
    <row r="50" spans="2:19" ht="14.25" customHeight="1" x14ac:dyDescent="0.2">
      <c r="B50" s="30">
        <f t="shared" si="2"/>
        <v>40</v>
      </c>
      <c r="C50" s="130" t="s">
        <v>43</v>
      </c>
      <c r="D50" s="131"/>
      <c r="E50" s="37"/>
      <c r="F50" s="37" t="s">
        <v>44</v>
      </c>
      <c r="G50" s="37"/>
      <c r="H50" s="37"/>
      <c r="I50" s="37"/>
      <c r="J50" s="37"/>
      <c r="K50" s="64">
        <v>150</v>
      </c>
      <c r="L50" s="65">
        <v>300</v>
      </c>
    </row>
    <row r="51" spans="2:19" ht="14.25" customHeight="1" x14ac:dyDescent="0.2">
      <c r="B51" s="30">
        <f t="shared" si="2"/>
        <v>41</v>
      </c>
      <c r="C51" s="33"/>
      <c r="D51" s="36"/>
      <c r="E51" s="37"/>
      <c r="F51" s="37" t="s">
        <v>45</v>
      </c>
      <c r="G51" s="37"/>
      <c r="H51" s="37"/>
      <c r="I51" s="37"/>
      <c r="J51" s="37"/>
      <c r="K51" s="64">
        <v>300</v>
      </c>
      <c r="L51" s="65">
        <v>500</v>
      </c>
    </row>
    <row r="52" spans="2:19" ht="14.25" customHeight="1" thickBot="1" x14ac:dyDescent="0.25">
      <c r="B52" s="30">
        <f t="shared" si="2"/>
        <v>42</v>
      </c>
      <c r="C52" s="33"/>
      <c r="D52" s="36"/>
      <c r="E52" s="37"/>
      <c r="F52" s="37" t="s">
        <v>81</v>
      </c>
      <c r="G52" s="37"/>
      <c r="H52" s="37"/>
      <c r="I52" s="37"/>
      <c r="J52" s="37"/>
      <c r="K52" s="64">
        <v>300</v>
      </c>
      <c r="L52" s="69">
        <v>250</v>
      </c>
    </row>
    <row r="53" spans="2:19" ht="13.95" customHeight="1" x14ac:dyDescent="0.2">
      <c r="B53" s="66"/>
      <c r="C53" s="67"/>
      <c r="D53" s="67"/>
      <c r="E53" s="68"/>
      <c r="F53" s="68"/>
      <c r="G53" s="68"/>
      <c r="H53" s="68"/>
      <c r="I53" s="68"/>
      <c r="J53" s="68"/>
      <c r="K53" s="68"/>
      <c r="L53" s="68"/>
    </row>
    <row r="54" spans="2:19" ht="18" customHeight="1" x14ac:dyDescent="0.2">
      <c r="R54">
        <f>COUNTA(K11:K52)</f>
        <v>31</v>
      </c>
      <c r="S54">
        <f>COUNTA(L11:L52)</f>
        <v>35</v>
      </c>
    </row>
    <row r="55" spans="2:19" ht="18" customHeight="1" x14ac:dyDescent="0.2">
      <c r="B55" s="18"/>
      <c r="R55">
        <f>SUM(R11:R13,K14:K52)</f>
        <v>32151</v>
      </c>
      <c r="S55">
        <f>SUM(S11:S13,L14:L52)</f>
        <v>103650</v>
      </c>
    </row>
    <row r="56" spans="2:19" ht="9" customHeight="1" thickBot="1" x14ac:dyDescent="0.25"/>
    <row r="57" spans="2:19" ht="18" customHeight="1" x14ac:dyDescent="0.2">
      <c r="B57" s="1"/>
      <c r="C57" s="2"/>
      <c r="D57" s="126" t="s">
        <v>1</v>
      </c>
      <c r="E57" s="126"/>
      <c r="F57" s="126"/>
      <c r="G57" s="126"/>
      <c r="H57" s="2"/>
      <c r="I57" s="2"/>
      <c r="J57" s="3"/>
      <c r="K57" s="71" t="s">
        <v>62</v>
      </c>
      <c r="L57" s="88" t="s">
        <v>63</v>
      </c>
    </row>
    <row r="58" spans="2:19" ht="18" customHeight="1" thickBot="1" x14ac:dyDescent="0.25">
      <c r="B58" s="6"/>
      <c r="C58" s="7"/>
      <c r="D58" s="125" t="s">
        <v>2</v>
      </c>
      <c r="E58" s="125"/>
      <c r="F58" s="125"/>
      <c r="G58" s="125"/>
      <c r="H58" s="7"/>
      <c r="I58" s="7"/>
      <c r="J58" s="8"/>
      <c r="K58" s="75" t="str">
        <f>K5</f>
        <v>2021.5.7</v>
      </c>
      <c r="L58" s="92" t="str">
        <f>K58</f>
        <v>2021.5.7</v>
      </c>
    </row>
    <row r="59" spans="2:19" ht="19.95" customHeight="1" thickTop="1" x14ac:dyDescent="0.2">
      <c r="B59" s="132" t="s">
        <v>86</v>
      </c>
      <c r="C59" s="133"/>
      <c r="D59" s="133"/>
      <c r="E59" s="133"/>
      <c r="F59" s="133"/>
      <c r="G59" s="133"/>
      <c r="H59" s="133"/>
      <c r="I59" s="133"/>
      <c r="J59" s="29"/>
      <c r="K59" s="76">
        <f>SUM(K60:K68)</f>
        <v>32151</v>
      </c>
      <c r="L59" s="93">
        <f>SUM(L60:L68)</f>
        <v>103650</v>
      </c>
    </row>
    <row r="60" spans="2:19" ht="13.95" customHeight="1" x14ac:dyDescent="0.2">
      <c r="B60" s="134" t="s">
        <v>47</v>
      </c>
      <c r="C60" s="135"/>
      <c r="D60" s="136"/>
      <c r="E60" s="41"/>
      <c r="F60" s="15"/>
      <c r="G60" s="127" t="s">
        <v>13</v>
      </c>
      <c r="H60" s="127"/>
      <c r="I60" s="15"/>
      <c r="J60" s="16"/>
      <c r="K60" s="38">
        <f>SUM(R$11:R$13)</f>
        <v>35</v>
      </c>
      <c r="L60" s="94">
        <f>SUM(S$11:S$13)</f>
        <v>150</v>
      </c>
    </row>
    <row r="61" spans="2:19" ht="13.95" customHeight="1" x14ac:dyDescent="0.2">
      <c r="B61" s="17"/>
      <c r="C61" s="18"/>
      <c r="D61" s="19"/>
      <c r="E61" s="20"/>
      <c r="F61" s="37"/>
      <c r="G61" s="127" t="s">
        <v>72</v>
      </c>
      <c r="H61" s="127"/>
      <c r="I61" s="110"/>
      <c r="J61" s="42"/>
      <c r="K61" s="38">
        <f>SUM(K$14)</f>
        <v>330</v>
      </c>
      <c r="L61" s="94">
        <f>SUM(L$14)</f>
        <v>325</v>
      </c>
    </row>
    <row r="62" spans="2:19" ht="13.95" customHeight="1" x14ac:dyDescent="0.2">
      <c r="B62" s="17"/>
      <c r="C62" s="18"/>
      <c r="D62" s="19"/>
      <c r="E62" s="20"/>
      <c r="F62" s="37"/>
      <c r="G62" s="127" t="s">
        <v>26</v>
      </c>
      <c r="H62" s="127"/>
      <c r="I62" s="15"/>
      <c r="J62" s="16"/>
      <c r="K62" s="38">
        <f>SUM(K$15:K$15)</f>
        <v>5</v>
      </c>
      <c r="L62" s="94">
        <f>SUM(L$15:L$15)</f>
        <v>50</v>
      </c>
    </row>
    <row r="63" spans="2:19" ht="13.95" customHeight="1" x14ac:dyDescent="0.2">
      <c r="B63" s="17"/>
      <c r="C63" s="18"/>
      <c r="D63" s="19"/>
      <c r="E63" s="20"/>
      <c r="F63" s="37"/>
      <c r="G63" s="127" t="s">
        <v>16</v>
      </c>
      <c r="H63" s="127"/>
      <c r="I63" s="15"/>
      <c r="J63" s="16"/>
      <c r="K63" s="38">
        <v>0</v>
      </c>
      <c r="L63" s="94">
        <v>0</v>
      </c>
    </row>
    <row r="64" spans="2:19" ht="13.95" customHeight="1" x14ac:dyDescent="0.2">
      <c r="B64" s="17"/>
      <c r="C64" s="18"/>
      <c r="D64" s="19"/>
      <c r="E64" s="20"/>
      <c r="F64" s="37"/>
      <c r="G64" s="127" t="s">
        <v>17</v>
      </c>
      <c r="H64" s="127"/>
      <c r="I64" s="15"/>
      <c r="J64" s="16"/>
      <c r="K64" s="38">
        <f>SUM(K$16:K$27)</f>
        <v>30660</v>
      </c>
      <c r="L64" s="94">
        <f>SUM(L$16:L$27)</f>
        <v>101300</v>
      </c>
    </row>
    <row r="65" spans="2:19" ht="13.95" customHeight="1" x14ac:dyDescent="0.2">
      <c r="B65" s="17"/>
      <c r="C65" s="18"/>
      <c r="D65" s="19"/>
      <c r="E65" s="20"/>
      <c r="F65" s="37"/>
      <c r="G65" s="127" t="s">
        <v>70</v>
      </c>
      <c r="H65" s="127"/>
      <c r="I65" s="15"/>
      <c r="J65" s="16"/>
      <c r="K65" s="38">
        <f>SUM(K$28:K$29)</f>
        <v>5</v>
      </c>
      <c r="L65" s="94">
        <f>SUM(L$28:L$29)</f>
        <v>0</v>
      </c>
    </row>
    <row r="66" spans="2:19" ht="13.95" customHeight="1" x14ac:dyDescent="0.2">
      <c r="B66" s="17"/>
      <c r="C66" s="18"/>
      <c r="D66" s="19"/>
      <c r="E66" s="20"/>
      <c r="F66" s="37"/>
      <c r="G66" s="127" t="s">
        <v>27</v>
      </c>
      <c r="H66" s="127"/>
      <c r="I66" s="15"/>
      <c r="J66" s="16"/>
      <c r="K66" s="38">
        <f>SUM(K$30:K$41)</f>
        <v>345</v>
      </c>
      <c r="L66" s="94">
        <f>SUM(L$30:L$41)</f>
        <v>725</v>
      </c>
    </row>
    <row r="67" spans="2:19" ht="13.95" customHeight="1" x14ac:dyDescent="0.2">
      <c r="B67" s="17"/>
      <c r="C67" s="18"/>
      <c r="D67" s="19"/>
      <c r="E67" s="20"/>
      <c r="F67" s="37"/>
      <c r="G67" s="127" t="s">
        <v>80</v>
      </c>
      <c r="H67" s="127"/>
      <c r="I67" s="15"/>
      <c r="J67" s="16"/>
      <c r="K67" s="38">
        <f>SUM(K$50:K$51)</f>
        <v>450</v>
      </c>
      <c r="L67" s="94">
        <f>SUM(L$50:L$51)</f>
        <v>800</v>
      </c>
      <c r="R67">
        <f>COUNTA(K$11:K$52)</f>
        <v>31</v>
      </c>
      <c r="S67">
        <f>COUNTA(L$11:L$52)</f>
        <v>35</v>
      </c>
    </row>
    <row r="68" spans="2:19" ht="13.95" customHeight="1" thickBot="1" x14ac:dyDescent="0.25">
      <c r="B68" s="21"/>
      <c r="C68" s="22"/>
      <c r="D68" s="23"/>
      <c r="E68" s="43"/>
      <c r="F68" s="10"/>
      <c r="G68" s="125" t="s">
        <v>46</v>
      </c>
      <c r="H68" s="125"/>
      <c r="I68" s="44"/>
      <c r="J68" s="45"/>
      <c r="K68" s="40">
        <f>SUM(K$42:K$49,K$52)</f>
        <v>321</v>
      </c>
      <c r="L68" s="95">
        <f>SUM(L$42:L$49,L$52)</f>
        <v>300</v>
      </c>
      <c r="R68">
        <f>SUM(R$11:R$13,K$14:K$52)</f>
        <v>32151</v>
      </c>
      <c r="S68">
        <f>SUM(S$11:S$13,L$14:L$52)</f>
        <v>103650</v>
      </c>
    </row>
    <row r="69" spans="2:19" ht="18" customHeight="1" thickTop="1" x14ac:dyDescent="0.2">
      <c r="B69" s="137" t="s">
        <v>48</v>
      </c>
      <c r="C69" s="138"/>
      <c r="D69" s="139"/>
      <c r="E69" s="51"/>
      <c r="F69" s="111"/>
      <c r="G69" s="140" t="s">
        <v>49</v>
      </c>
      <c r="H69" s="140"/>
      <c r="I69" s="111"/>
      <c r="J69" s="112"/>
      <c r="K69" s="77" t="s">
        <v>50</v>
      </c>
      <c r="L69" s="82"/>
    </row>
    <row r="70" spans="2:19" ht="18" customHeight="1" x14ac:dyDescent="0.2">
      <c r="B70" s="48"/>
      <c r="C70" s="49"/>
      <c r="D70" s="49"/>
      <c r="E70" s="46"/>
      <c r="F70" s="47"/>
      <c r="G70" s="31"/>
      <c r="H70" s="31"/>
      <c r="I70" s="47"/>
      <c r="J70" s="50"/>
      <c r="K70" s="78" t="s">
        <v>51</v>
      </c>
      <c r="L70" s="83"/>
    </row>
    <row r="71" spans="2:19" ht="18" customHeight="1" x14ac:dyDescent="0.2">
      <c r="B71" s="17"/>
      <c r="C71" s="18"/>
      <c r="D71" s="18"/>
      <c r="E71" s="52"/>
      <c r="F71" s="7"/>
      <c r="G71" s="141" t="s">
        <v>52</v>
      </c>
      <c r="H71" s="141"/>
      <c r="I71" s="108"/>
      <c r="J71" s="109"/>
      <c r="K71" s="79" t="s">
        <v>53</v>
      </c>
      <c r="L71" s="84"/>
    </row>
    <row r="72" spans="2:19" ht="18" customHeight="1" x14ac:dyDescent="0.2">
      <c r="B72" s="17"/>
      <c r="C72" s="18"/>
      <c r="D72" s="18"/>
      <c r="E72" s="53"/>
      <c r="F72" s="18"/>
      <c r="G72" s="54"/>
      <c r="H72" s="54"/>
      <c r="I72" s="49"/>
      <c r="J72" s="55"/>
      <c r="K72" s="80" t="s">
        <v>78</v>
      </c>
      <c r="L72" s="85"/>
    </row>
    <row r="73" spans="2:19" ht="18" customHeight="1" x14ac:dyDescent="0.2">
      <c r="B73" s="17"/>
      <c r="C73" s="18"/>
      <c r="D73" s="18"/>
      <c r="E73" s="53"/>
      <c r="F73" s="18"/>
      <c r="G73" s="54"/>
      <c r="H73" s="54"/>
      <c r="I73" s="49"/>
      <c r="J73" s="55"/>
      <c r="K73" s="80" t="s">
        <v>79</v>
      </c>
      <c r="L73" s="85"/>
    </row>
    <row r="74" spans="2:19" ht="18" customHeight="1" x14ac:dyDescent="0.2">
      <c r="B74" s="17"/>
      <c r="C74" s="18"/>
      <c r="D74" s="18"/>
      <c r="E74" s="52"/>
      <c r="F74" s="7"/>
      <c r="G74" s="141" t="s">
        <v>54</v>
      </c>
      <c r="H74" s="141"/>
      <c r="I74" s="108"/>
      <c r="J74" s="109"/>
      <c r="K74" s="79" t="s">
        <v>82</v>
      </c>
      <c r="L74" s="84"/>
    </row>
    <row r="75" spans="2:19" ht="18" customHeight="1" x14ac:dyDescent="0.2">
      <c r="B75" s="17"/>
      <c r="C75" s="18"/>
      <c r="D75" s="18"/>
      <c r="E75" s="53"/>
      <c r="F75" s="18"/>
      <c r="G75" s="54"/>
      <c r="H75" s="54"/>
      <c r="I75" s="49"/>
      <c r="J75" s="55"/>
      <c r="K75" s="80" t="s">
        <v>83</v>
      </c>
      <c r="L75" s="85"/>
    </row>
    <row r="76" spans="2:19" ht="18" customHeight="1" x14ac:dyDescent="0.2">
      <c r="B76" s="17"/>
      <c r="C76" s="18"/>
      <c r="D76" s="18"/>
      <c r="E76" s="53"/>
      <c r="F76" s="18"/>
      <c r="G76" s="54"/>
      <c r="H76" s="54"/>
      <c r="I76" s="49"/>
      <c r="J76" s="55"/>
      <c r="K76" s="80" t="s">
        <v>84</v>
      </c>
      <c r="L76" s="85"/>
    </row>
    <row r="77" spans="2:19" ht="18" customHeight="1" x14ac:dyDescent="0.2">
      <c r="B77" s="17"/>
      <c r="C77" s="18"/>
      <c r="D77" s="18"/>
      <c r="E77" s="12"/>
      <c r="F77" s="13"/>
      <c r="G77" s="31"/>
      <c r="H77" s="31"/>
      <c r="I77" s="47"/>
      <c r="J77" s="50"/>
      <c r="K77" s="80" t="s">
        <v>85</v>
      </c>
      <c r="L77" s="83"/>
    </row>
    <row r="78" spans="2:19" ht="18" customHeight="1" x14ac:dyDescent="0.2">
      <c r="B78" s="24"/>
      <c r="C78" s="13"/>
      <c r="D78" s="13"/>
      <c r="E78" s="20"/>
      <c r="F78" s="37"/>
      <c r="G78" s="127" t="s">
        <v>55</v>
      </c>
      <c r="H78" s="127"/>
      <c r="I78" s="15"/>
      <c r="J78" s="16"/>
      <c r="K78" s="70" t="s">
        <v>127</v>
      </c>
      <c r="L78" s="86"/>
    </row>
    <row r="79" spans="2:19" ht="18" customHeight="1" x14ac:dyDescent="0.2">
      <c r="B79" s="134" t="s">
        <v>56</v>
      </c>
      <c r="C79" s="135"/>
      <c r="D79" s="135"/>
      <c r="E79" s="7"/>
      <c r="F79" s="7"/>
      <c r="G79" s="7"/>
      <c r="H79" s="7"/>
      <c r="I79" s="7"/>
      <c r="J79" s="7"/>
      <c r="K79" s="7"/>
      <c r="L79" s="96"/>
    </row>
    <row r="80" spans="2:19" ht="14.1" customHeight="1" x14ac:dyDescent="0.2">
      <c r="B80" s="56"/>
      <c r="C80" s="57" t="s">
        <v>57</v>
      </c>
      <c r="D80" s="58"/>
      <c r="E80" s="57"/>
      <c r="F80" s="57"/>
      <c r="G80" s="57"/>
      <c r="H80" s="57"/>
      <c r="I80" s="57"/>
      <c r="J80" s="57"/>
      <c r="K80" s="57"/>
      <c r="L80" s="87"/>
    </row>
    <row r="81" spans="2:13" ht="14.1" customHeight="1" x14ac:dyDescent="0.2">
      <c r="B81" s="56"/>
      <c r="C81" s="57" t="s">
        <v>58</v>
      </c>
      <c r="D81" s="58"/>
      <c r="E81" s="57"/>
      <c r="F81" s="57"/>
      <c r="G81" s="57"/>
      <c r="H81" s="57"/>
      <c r="I81" s="57"/>
      <c r="J81" s="57"/>
      <c r="K81" s="57"/>
      <c r="L81" s="87"/>
    </row>
    <row r="82" spans="2:13" ht="14.1" customHeight="1" x14ac:dyDescent="0.2">
      <c r="B82" s="56"/>
      <c r="C82" s="57" t="s">
        <v>59</v>
      </c>
      <c r="D82" s="58"/>
      <c r="E82" s="57"/>
      <c r="F82" s="57"/>
      <c r="G82" s="57"/>
      <c r="H82" s="57"/>
      <c r="I82" s="57"/>
      <c r="J82" s="57"/>
      <c r="K82" s="57"/>
      <c r="L82" s="87"/>
    </row>
    <row r="83" spans="2:13" ht="14.1" customHeight="1" x14ac:dyDescent="0.2">
      <c r="B83" s="56"/>
      <c r="C83" s="57" t="s">
        <v>114</v>
      </c>
      <c r="D83" s="58"/>
      <c r="E83" s="57"/>
      <c r="F83" s="57"/>
      <c r="G83" s="57"/>
      <c r="H83" s="57"/>
      <c r="I83" s="57"/>
      <c r="J83" s="57"/>
      <c r="K83" s="57"/>
      <c r="L83" s="87"/>
    </row>
    <row r="84" spans="2:13" ht="14.1" customHeight="1" x14ac:dyDescent="0.2">
      <c r="B84" s="56"/>
      <c r="C84" s="57" t="s">
        <v>112</v>
      </c>
      <c r="D84" s="58"/>
      <c r="E84" s="57"/>
      <c r="F84" s="57"/>
      <c r="G84" s="57"/>
      <c r="H84" s="57"/>
      <c r="I84" s="57"/>
      <c r="J84" s="57"/>
      <c r="K84" s="57"/>
      <c r="L84" s="87"/>
    </row>
    <row r="85" spans="2:13" ht="14.1" customHeight="1" x14ac:dyDescent="0.2">
      <c r="B85" s="59"/>
      <c r="C85" s="57" t="s">
        <v>115</v>
      </c>
      <c r="D85" s="57"/>
      <c r="E85" s="57"/>
      <c r="F85" s="57"/>
      <c r="G85" s="57"/>
      <c r="H85" s="57"/>
      <c r="I85" s="57"/>
      <c r="J85" s="57"/>
      <c r="K85" s="57"/>
      <c r="L85" s="87"/>
    </row>
    <row r="86" spans="2:13" ht="14.1" customHeight="1" x14ac:dyDescent="0.2">
      <c r="B86" s="59"/>
      <c r="C86" s="57" t="s">
        <v>116</v>
      </c>
      <c r="D86" s="57"/>
      <c r="E86" s="57"/>
      <c r="F86" s="57"/>
      <c r="G86" s="57"/>
      <c r="H86" s="57"/>
      <c r="I86" s="57"/>
      <c r="J86" s="57"/>
      <c r="K86" s="57"/>
      <c r="L86" s="87"/>
    </row>
    <row r="87" spans="2:13" ht="14.1" customHeight="1" x14ac:dyDescent="0.2">
      <c r="B87" s="59"/>
      <c r="C87" s="57" t="s">
        <v>96</v>
      </c>
      <c r="D87" s="57"/>
      <c r="E87" s="57"/>
      <c r="F87" s="57"/>
      <c r="G87" s="57"/>
      <c r="H87" s="57"/>
      <c r="I87" s="57"/>
      <c r="J87" s="57"/>
      <c r="K87" s="57"/>
      <c r="L87" s="87"/>
    </row>
    <row r="88" spans="2:13" ht="14.1" customHeight="1" x14ac:dyDescent="0.2">
      <c r="B88" s="59"/>
      <c r="C88" s="57" t="s">
        <v>97</v>
      </c>
      <c r="D88" s="57"/>
      <c r="E88" s="57"/>
      <c r="F88" s="57"/>
      <c r="G88" s="57"/>
      <c r="H88" s="57"/>
      <c r="I88" s="57"/>
      <c r="J88" s="57"/>
      <c r="K88" s="57"/>
      <c r="L88" s="87"/>
    </row>
    <row r="89" spans="2:13" ht="14.1" customHeight="1" x14ac:dyDescent="0.2">
      <c r="B89" s="59"/>
      <c r="C89" s="57" t="s">
        <v>109</v>
      </c>
      <c r="D89" s="57"/>
      <c r="E89" s="57"/>
      <c r="F89" s="57"/>
      <c r="G89" s="57"/>
      <c r="H89" s="57"/>
      <c r="I89" s="57"/>
      <c r="J89" s="57"/>
      <c r="K89" s="57"/>
      <c r="L89" s="87"/>
    </row>
    <row r="90" spans="2:13" ht="14.1" customHeight="1" x14ac:dyDescent="0.2">
      <c r="B90" s="59"/>
      <c r="C90" s="57" t="s">
        <v>117</v>
      </c>
      <c r="D90" s="57"/>
      <c r="E90" s="57"/>
      <c r="F90" s="57"/>
      <c r="G90" s="57"/>
      <c r="H90" s="57"/>
      <c r="I90" s="57"/>
      <c r="J90" s="57"/>
      <c r="K90" s="57"/>
      <c r="L90" s="87"/>
    </row>
    <row r="91" spans="2:13" ht="14.1" customHeight="1" x14ac:dyDescent="0.2">
      <c r="B91" s="59"/>
      <c r="C91" s="57" t="s">
        <v>118</v>
      </c>
      <c r="D91" s="57"/>
      <c r="E91" s="57"/>
      <c r="F91" s="57"/>
      <c r="G91" s="57"/>
      <c r="H91" s="57"/>
      <c r="I91" s="57"/>
      <c r="J91" s="57"/>
      <c r="K91" s="57"/>
      <c r="L91" s="87"/>
    </row>
    <row r="92" spans="2:13" ht="14.1" customHeight="1" x14ac:dyDescent="0.2">
      <c r="B92" s="59"/>
      <c r="C92" s="57" t="s">
        <v>119</v>
      </c>
      <c r="D92" s="57"/>
      <c r="E92" s="57"/>
      <c r="F92" s="57"/>
      <c r="G92" s="57"/>
      <c r="H92" s="57"/>
      <c r="I92" s="57"/>
      <c r="J92" s="57"/>
      <c r="K92" s="57"/>
      <c r="L92" s="87"/>
    </row>
    <row r="93" spans="2:13" ht="18" customHeight="1" x14ac:dyDescent="0.2">
      <c r="B93" s="59"/>
      <c r="C93" s="57" t="s">
        <v>98</v>
      </c>
      <c r="D93" s="57"/>
      <c r="E93" s="57"/>
      <c r="F93" s="57"/>
      <c r="G93" s="57"/>
      <c r="H93" s="57"/>
      <c r="I93" s="57"/>
      <c r="J93" s="57"/>
      <c r="K93" s="57"/>
      <c r="L93" s="57"/>
      <c r="M93" s="97"/>
    </row>
    <row r="94" spans="2:13" x14ac:dyDescent="0.2">
      <c r="B94" s="59"/>
      <c r="C94" s="57" t="s">
        <v>110</v>
      </c>
      <c r="D94" s="57"/>
      <c r="E94" s="57"/>
      <c r="F94" s="57"/>
      <c r="G94" s="57"/>
      <c r="H94" s="57"/>
      <c r="I94" s="57"/>
      <c r="J94" s="57"/>
      <c r="K94" s="57"/>
      <c r="L94" s="57"/>
      <c r="M94" s="97"/>
    </row>
    <row r="95" spans="2:13" x14ac:dyDescent="0.2">
      <c r="B95" s="59"/>
      <c r="C95" s="57" t="s">
        <v>111</v>
      </c>
      <c r="D95" s="57"/>
      <c r="E95" s="57"/>
      <c r="F95" s="57"/>
      <c r="G95" s="57"/>
      <c r="H95" s="57"/>
      <c r="I95" s="57"/>
      <c r="J95" s="57"/>
      <c r="K95" s="57"/>
      <c r="L95" s="57"/>
      <c r="M95" s="97"/>
    </row>
    <row r="96" spans="2:13" x14ac:dyDescent="0.2">
      <c r="B96" s="59"/>
      <c r="C96" s="57" t="s">
        <v>120</v>
      </c>
      <c r="D96" s="57"/>
      <c r="E96" s="57"/>
      <c r="F96" s="57"/>
      <c r="G96" s="57"/>
      <c r="H96" s="57"/>
      <c r="I96" s="57"/>
      <c r="J96" s="57"/>
      <c r="K96" s="57"/>
      <c r="L96" s="57"/>
      <c r="M96" s="97"/>
    </row>
    <row r="97" spans="2:14" ht="14.1" customHeight="1" x14ac:dyDescent="0.2">
      <c r="B97" s="59"/>
      <c r="C97" s="57" t="s">
        <v>113</v>
      </c>
      <c r="D97" s="57"/>
      <c r="E97" s="57"/>
      <c r="F97" s="57"/>
      <c r="G97" s="57"/>
      <c r="H97" s="57"/>
      <c r="I97" s="57"/>
      <c r="J97" s="57"/>
      <c r="K97" s="57"/>
      <c r="L97" s="57"/>
      <c r="M97" s="59"/>
      <c r="N97" s="102"/>
    </row>
    <row r="98" spans="2:14" x14ac:dyDescent="0.2">
      <c r="B98" s="59"/>
      <c r="C98" s="57" t="s">
        <v>74</v>
      </c>
      <c r="D98" s="57"/>
      <c r="E98" s="57"/>
      <c r="F98" s="57"/>
      <c r="G98" s="57"/>
      <c r="H98" s="57"/>
      <c r="I98" s="57"/>
      <c r="J98" s="57"/>
      <c r="K98" s="57"/>
      <c r="L98" s="57"/>
      <c r="M98" s="97"/>
    </row>
    <row r="99" spans="2:14" x14ac:dyDescent="0.2">
      <c r="B99" s="59"/>
      <c r="C99" s="57" t="s">
        <v>60</v>
      </c>
      <c r="D99" s="57"/>
      <c r="E99" s="57"/>
      <c r="F99" s="57"/>
      <c r="G99" s="57"/>
      <c r="H99" s="57"/>
      <c r="I99" s="57"/>
      <c r="J99" s="57"/>
      <c r="K99" s="57"/>
      <c r="L99" s="57"/>
      <c r="M99" s="97"/>
    </row>
    <row r="100" spans="2:14" x14ac:dyDescent="0.2">
      <c r="B100" s="97"/>
      <c r="C100" s="57" t="s">
        <v>121</v>
      </c>
      <c r="M100" s="97"/>
    </row>
    <row r="101" spans="2:14" x14ac:dyDescent="0.2">
      <c r="B101" s="97"/>
      <c r="C101" s="57" t="s">
        <v>122</v>
      </c>
      <c r="M101" s="97"/>
      <c r="N101" s="98"/>
    </row>
    <row r="102" spans="2:14" x14ac:dyDescent="0.2">
      <c r="B102" s="97"/>
      <c r="C102" s="57" t="s">
        <v>133</v>
      </c>
      <c r="M102" s="97"/>
    </row>
    <row r="103" spans="2:14" ht="13.8" thickBot="1" x14ac:dyDescent="0.25">
      <c r="B103" s="99"/>
      <c r="C103" s="81" t="s">
        <v>123</v>
      </c>
      <c r="D103" s="100"/>
      <c r="E103" s="100"/>
      <c r="F103" s="100"/>
      <c r="G103" s="100"/>
      <c r="H103" s="100"/>
      <c r="I103" s="100"/>
      <c r="J103" s="100"/>
      <c r="K103" s="100"/>
      <c r="L103" s="101"/>
    </row>
  </sheetData>
  <mergeCells count="27">
    <mergeCell ref="D9:F9"/>
    <mergeCell ref="D4:G4"/>
    <mergeCell ref="D5:G5"/>
    <mergeCell ref="D6:G6"/>
    <mergeCell ref="D7:F7"/>
    <mergeCell ref="D8:F8"/>
    <mergeCell ref="G66:H66"/>
    <mergeCell ref="G10:H10"/>
    <mergeCell ref="C50:D50"/>
    <mergeCell ref="D57:G57"/>
    <mergeCell ref="D58:G58"/>
    <mergeCell ref="B59:I59"/>
    <mergeCell ref="B60:D60"/>
    <mergeCell ref="G60:H60"/>
    <mergeCell ref="G61:H61"/>
    <mergeCell ref="G62:H62"/>
    <mergeCell ref="G63:H63"/>
    <mergeCell ref="G64:H64"/>
    <mergeCell ref="G65:H65"/>
    <mergeCell ref="G78:H78"/>
    <mergeCell ref="B79:D79"/>
    <mergeCell ref="G67:H67"/>
    <mergeCell ref="G68:H68"/>
    <mergeCell ref="B69:D69"/>
    <mergeCell ref="G69:H69"/>
    <mergeCell ref="G71:H71"/>
    <mergeCell ref="G74:H74"/>
  </mergeCells>
  <phoneticPr fontId="23"/>
  <conditionalFormatting sqref="M11:M52">
    <cfRule type="expression" dxfId="2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Y105"/>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166</v>
      </c>
      <c r="L5" s="89" t="str">
        <f>K5</f>
        <v>2021.5.20</v>
      </c>
    </row>
    <row r="6" spans="2:19" ht="18" customHeight="1" x14ac:dyDescent="0.2">
      <c r="B6" s="4"/>
      <c r="C6" s="37"/>
      <c r="D6" s="127" t="s">
        <v>3</v>
      </c>
      <c r="E6" s="127"/>
      <c r="F6" s="127"/>
      <c r="G6" s="127"/>
      <c r="H6" s="37"/>
      <c r="I6" s="37"/>
      <c r="J6" s="5"/>
      <c r="K6" s="103">
        <v>0.4465277777777778</v>
      </c>
      <c r="L6" s="104">
        <v>0.42152777777777778</v>
      </c>
    </row>
    <row r="7" spans="2:19" ht="18" customHeight="1" x14ac:dyDescent="0.2">
      <c r="B7" s="4"/>
      <c r="C7" s="37"/>
      <c r="D7" s="127" t="s">
        <v>4</v>
      </c>
      <c r="E7" s="128"/>
      <c r="F7" s="128"/>
      <c r="G7" s="25" t="s">
        <v>5</v>
      </c>
      <c r="H7" s="37"/>
      <c r="I7" s="37"/>
      <c r="J7" s="5"/>
      <c r="K7" s="105">
        <v>2.27</v>
      </c>
      <c r="L7" s="106">
        <v>1.75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167</v>
      </c>
      <c r="G11" s="37"/>
      <c r="H11" s="37"/>
      <c r="I11" s="37"/>
      <c r="J11" s="37"/>
      <c r="K11" s="62"/>
      <c r="L11" s="63" t="s">
        <v>157</v>
      </c>
      <c r="N11" t="s">
        <v>14</v>
      </c>
      <c r="O11">
        <f>IF(K12="",0,VALUE(MID(K12,2,LEN(K12)-2)))</f>
        <v>0</v>
      </c>
      <c r="P11">
        <f t="shared" ref="P11:P13" si="0">IF(L11="",0,VALUE(MID(L11,2,LEN(L11)-2)))</f>
        <v>25</v>
      </c>
      <c r="Q11" t="e">
        <f>IF(#REF!="",0,VALUE(MID(#REF!,2,LEN(#REF!)-2)))</f>
        <v>#REF!</v>
      </c>
      <c r="R11">
        <f>IF(K11="＋",0,IF(K11="(＋)",0,ABS(K11)))</f>
        <v>0</v>
      </c>
      <c r="S11">
        <f t="shared" ref="R11:S18" si="1">IF(L11="＋",0,IF(L11="(＋)",0,ABS(L11)))</f>
        <v>25</v>
      </c>
    </row>
    <row r="12" spans="2:19" ht="14.25" customHeight="1" x14ac:dyDescent="0.2">
      <c r="B12" s="30">
        <f>B11+1</f>
        <v>2</v>
      </c>
      <c r="C12" s="33"/>
      <c r="D12" s="34"/>
      <c r="E12" s="37"/>
      <c r="F12" s="37" t="s">
        <v>151</v>
      </c>
      <c r="G12" s="37"/>
      <c r="H12" s="37"/>
      <c r="I12" s="37"/>
      <c r="J12" s="37"/>
      <c r="K12" s="62"/>
      <c r="L12" s="63" t="s">
        <v>157</v>
      </c>
      <c r="N12" t="s">
        <v>14</v>
      </c>
      <c r="O12" t="e">
        <f>IF(K18="",0,VALUE(MID(K18,2,LEN(K18)-2)))</f>
        <v>#VALUE!</v>
      </c>
      <c r="P12">
        <f t="shared" si="0"/>
        <v>25</v>
      </c>
      <c r="Q12" t="e">
        <f>IF(#REF!="",0,VALUE(MID(#REF!,2,LEN(#REF!)-2)))</f>
        <v>#REF!</v>
      </c>
      <c r="R12">
        <f>IF(K12="＋",0,IF(K12="(＋)",0,ABS(K12)))</f>
        <v>0</v>
      </c>
      <c r="S12">
        <f t="shared" si="1"/>
        <v>25</v>
      </c>
    </row>
    <row r="13" spans="2:19" ht="14.25" customHeight="1" x14ac:dyDescent="0.2">
      <c r="B13" s="30">
        <f t="shared" ref="B13:B54" si="2">B12+1</f>
        <v>3</v>
      </c>
      <c r="C13" s="33"/>
      <c r="D13" s="34"/>
      <c r="E13" s="37"/>
      <c r="F13" s="37" t="s">
        <v>168</v>
      </c>
      <c r="G13" s="37"/>
      <c r="H13" s="37"/>
      <c r="I13" s="37"/>
      <c r="J13" s="37"/>
      <c r="K13" s="62"/>
      <c r="L13" s="63" t="s">
        <v>143</v>
      </c>
      <c r="N13" t="s">
        <v>14</v>
      </c>
      <c r="O13">
        <f>IF(K13="",0,VALUE(MID(K13,2,LEN(K13)-2)))</f>
        <v>0</v>
      </c>
      <c r="P13" t="e">
        <f t="shared" si="0"/>
        <v>#VALUE!</v>
      </c>
      <c r="Q13" t="e">
        <f>IF(#REF!="",0,VALUE(MID(#REF!,2,LEN(#REF!)-2)))</f>
        <v>#REF!</v>
      </c>
      <c r="R13">
        <f t="shared" si="1"/>
        <v>0</v>
      </c>
      <c r="S13">
        <f t="shared" si="1"/>
        <v>0</v>
      </c>
    </row>
    <row r="14" spans="2:19" ht="14.25" customHeight="1" x14ac:dyDescent="0.2">
      <c r="B14" s="30">
        <f t="shared" si="2"/>
        <v>4</v>
      </c>
      <c r="C14" s="33"/>
      <c r="D14" s="34"/>
      <c r="E14" s="37"/>
      <c r="F14" s="37" t="s">
        <v>169</v>
      </c>
      <c r="G14" s="37"/>
      <c r="H14" s="37"/>
      <c r="I14" s="37"/>
      <c r="J14" s="37"/>
      <c r="K14" s="62"/>
      <c r="L14" s="63" t="s">
        <v>157</v>
      </c>
      <c r="N14" s="60" t="s">
        <v>15</v>
      </c>
      <c r="O14">
        <f>K14</f>
        <v>0</v>
      </c>
      <c r="P14" t="str">
        <f>L14</f>
        <v>(25)</v>
      </c>
      <c r="Q14" t="e">
        <f>#REF!</f>
        <v>#REF!</v>
      </c>
      <c r="R14">
        <f t="shared" si="1"/>
        <v>0</v>
      </c>
      <c r="S14">
        <f t="shared" si="1"/>
        <v>25</v>
      </c>
    </row>
    <row r="15" spans="2:19" ht="14.25" customHeight="1" x14ac:dyDescent="0.2">
      <c r="B15" s="30">
        <f t="shared" si="2"/>
        <v>5</v>
      </c>
      <c r="C15" s="33"/>
      <c r="D15" s="34"/>
      <c r="E15" s="37"/>
      <c r="F15" s="37" t="s">
        <v>170</v>
      </c>
      <c r="G15" s="37"/>
      <c r="H15" s="37"/>
      <c r="I15" s="37"/>
      <c r="J15" s="37"/>
      <c r="K15" s="62" t="s">
        <v>142</v>
      </c>
      <c r="L15" s="63"/>
      <c r="N15" t="s">
        <v>14</v>
      </c>
      <c r="O15" t="e">
        <f t="shared" ref="O15:P15" si="3">IF(K15="",0,VALUE(MID(K15,2,LEN(K15)-2)))</f>
        <v>#VALUE!</v>
      </c>
      <c r="P15">
        <f t="shared" si="3"/>
        <v>0</v>
      </c>
      <c r="Q15" t="e">
        <f>IF(#REF!="",0,VALUE(MID(#REF!,2,LEN(#REF!)-2)))</f>
        <v>#REF!</v>
      </c>
      <c r="R15">
        <f t="shared" si="1"/>
        <v>0</v>
      </c>
      <c r="S15">
        <f t="shared" si="1"/>
        <v>0</v>
      </c>
    </row>
    <row r="16" spans="2:19" ht="14.25" customHeight="1" x14ac:dyDescent="0.2">
      <c r="B16" s="30">
        <f t="shared" si="2"/>
        <v>6</v>
      </c>
      <c r="C16" s="33"/>
      <c r="D16" s="34"/>
      <c r="E16" s="37"/>
      <c r="F16" s="37" t="s">
        <v>139</v>
      </c>
      <c r="G16" s="37"/>
      <c r="H16" s="37"/>
      <c r="I16" s="37"/>
      <c r="J16" s="37"/>
      <c r="K16" s="62"/>
      <c r="L16" s="63" t="s">
        <v>157</v>
      </c>
      <c r="N16" s="60" t="s">
        <v>15</v>
      </c>
      <c r="O16">
        <f t="shared" ref="O16:P16" si="4">K16</f>
        <v>0</v>
      </c>
      <c r="P16" t="str">
        <f t="shared" si="4"/>
        <v>(25)</v>
      </c>
      <c r="Q16" t="e">
        <f>#REF!</f>
        <v>#REF!</v>
      </c>
      <c r="R16">
        <f t="shared" si="1"/>
        <v>0</v>
      </c>
      <c r="S16">
        <f t="shared" si="1"/>
        <v>25</v>
      </c>
    </row>
    <row r="17" spans="2:19" ht="14.25" customHeight="1" x14ac:dyDescent="0.2">
      <c r="B17" s="30">
        <f t="shared" si="2"/>
        <v>7</v>
      </c>
      <c r="C17" s="33"/>
      <c r="D17" s="34"/>
      <c r="E17" s="37"/>
      <c r="F17" s="37" t="s">
        <v>103</v>
      </c>
      <c r="G17" s="37"/>
      <c r="H17" s="37"/>
      <c r="I17" s="37"/>
      <c r="J17" s="37"/>
      <c r="K17" s="62" t="s">
        <v>143</v>
      </c>
      <c r="L17" s="63" t="s">
        <v>171</v>
      </c>
      <c r="N17" t="s">
        <v>14</v>
      </c>
      <c r="O17" t="e">
        <f t="shared" ref="O17:P17" si="5">IF(K17="",0,VALUE(MID(K17,2,LEN(K17)-2)))</f>
        <v>#VALUE!</v>
      </c>
      <c r="P17">
        <f t="shared" si="5"/>
        <v>50</v>
      </c>
      <c r="Q17" t="e">
        <f>IF(#REF!="",0,VALUE(MID(#REF!,2,LEN(#REF!)-2)))</f>
        <v>#REF!</v>
      </c>
      <c r="R17">
        <f>IF(K17="＋",0,IF(K17="(＋)",0,ABS(K17)))</f>
        <v>0</v>
      </c>
      <c r="S17">
        <f>IF(L17="＋",0,IF(L17="(＋)",0,ABS(L17)))</f>
        <v>50</v>
      </c>
    </row>
    <row r="18" spans="2:19" ht="14.25" customHeight="1" x14ac:dyDescent="0.2">
      <c r="B18" s="30">
        <f t="shared" si="2"/>
        <v>8</v>
      </c>
      <c r="C18" s="33"/>
      <c r="D18" s="34"/>
      <c r="E18" s="37"/>
      <c r="F18" s="37" t="s">
        <v>102</v>
      </c>
      <c r="G18" s="37"/>
      <c r="H18" s="37"/>
      <c r="I18" s="37"/>
      <c r="J18" s="37"/>
      <c r="K18" s="62" t="s">
        <v>143</v>
      </c>
      <c r="L18" s="63" t="s">
        <v>143</v>
      </c>
      <c r="N18" t="s">
        <v>14</v>
      </c>
      <c r="O18" t="e">
        <f>IF(#REF!="",0,VALUE(MID(#REF!,2,LEN(#REF!)-2)))</f>
        <v>#REF!</v>
      </c>
      <c r="P18" t="e">
        <f>IF(L18="",0,VALUE(MID(L18,2,LEN(L18)-2)))</f>
        <v>#VALUE!</v>
      </c>
      <c r="Q18" t="e">
        <f>IF(#REF!="",0,VALUE(MID(#REF!,2,LEN(#REF!)-2)))</f>
        <v>#REF!</v>
      </c>
      <c r="R18">
        <f t="shared" si="1"/>
        <v>0</v>
      </c>
      <c r="S18">
        <f t="shared" si="1"/>
        <v>0</v>
      </c>
    </row>
    <row r="19" spans="2:19" ht="14.25" customHeight="1" x14ac:dyDescent="0.2">
      <c r="B19" s="30">
        <f t="shared" si="2"/>
        <v>9</v>
      </c>
      <c r="C19" s="32" t="s">
        <v>23</v>
      </c>
      <c r="D19" s="32" t="s">
        <v>24</v>
      </c>
      <c r="E19" s="37"/>
      <c r="F19" s="37" t="s">
        <v>101</v>
      </c>
      <c r="G19" s="37"/>
      <c r="H19" s="37"/>
      <c r="I19" s="37"/>
      <c r="J19" s="37"/>
      <c r="K19" s="64">
        <v>1075</v>
      </c>
      <c r="L19" s="65">
        <v>500</v>
      </c>
      <c r="S19">
        <f>COUNTA(L11:L18)</f>
        <v>7</v>
      </c>
    </row>
    <row r="20" spans="2:19" ht="14.25" customHeight="1" x14ac:dyDescent="0.2">
      <c r="B20" s="30">
        <f t="shared" si="2"/>
        <v>10</v>
      </c>
      <c r="C20" s="32" t="s">
        <v>25</v>
      </c>
      <c r="D20" s="32" t="s">
        <v>26</v>
      </c>
      <c r="E20" s="37"/>
      <c r="F20" s="37" t="s">
        <v>128</v>
      </c>
      <c r="G20" s="37"/>
      <c r="H20" s="37"/>
      <c r="I20" s="37"/>
      <c r="J20" s="37"/>
      <c r="K20" s="64">
        <v>75</v>
      </c>
      <c r="L20" s="65">
        <v>50</v>
      </c>
    </row>
    <row r="21" spans="2:19" ht="14.25" customHeight="1" x14ac:dyDescent="0.2">
      <c r="B21" s="30">
        <f t="shared" si="2"/>
        <v>11</v>
      </c>
      <c r="C21" s="32" t="s">
        <v>68</v>
      </c>
      <c r="D21" s="32" t="s">
        <v>17</v>
      </c>
      <c r="E21" s="37"/>
      <c r="F21" s="37" t="s">
        <v>87</v>
      </c>
      <c r="G21" s="37"/>
      <c r="H21" s="37"/>
      <c r="I21" s="37"/>
      <c r="J21" s="37"/>
      <c r="K21" s="64" t="s">
        <v>142</v>
      </c>
      <c r="L21" s="65"/>
    </row>
    <row r="22" spans="2:19" ht="14.25" customHeight="1" x14ac:dyDescent="0.2">
      <c r="B22" s="30">
        <f t="shared" si="2"/>
        <v>12</v>
      </c>
      <c r="C22" s="34"/>
      <c r="D22" s="34"/>
      <c r="E22" s="37"/>
      <c r="F22" s="37" t="s">
        <v>89</v>
      </c>
      <c r="G22" s="37"/>
      <c r="H22" s="37"/>
      <c r="I22" s="37"/>
      <c r="J22" s="37"/>
      <c r="K22" s="64" t="s">
        <v>142</v>
      </c>
      <c r="L22" s="65" t="s">
        <v>142</v>
      </c>
    </row>
    <row r="23" spans="2:19" ht="14.25" customHeight="1" x14ac:dyDescent="0.2">
      <c r="B23" s="30">
        <f t="shared" si="2"/>
        <v>13</v>
      </c>
      <c r="C23" s="34"/>
      <c r="D23" s="34"/>
      <c r="E23" s="37"/>
      <c r="F23" s="37" t="s">
        <v>19</v>
      </c>
      <c r="G23" s="37"/>
      <c r="H23" s="37"/>
      <c r="I23" s="37"/>
      <c r="J23" s="37"/>
      <c r="K23" s="64">
        <v>25</v>
      </c>
      <c r="L23" s="65">
        <v>25</v>
      </c>
    </row>
    <row r="24" spans="2:19" ht="14.25" customHeight="1" x14ac:dyDescent="0.2">
      <c r="B24" s="30">
        <f t="shared" si="2"/>
        <v>14</v>
      </c>
      <c r="C24" s="34"/>
      <c r="D24" s="34"/>
      <c r="E24" s="37"/>
      <c r="F24" s="37" t="s">
        <v>92</v>
      </c>
      <c r="G24" s="37"/>
      <c r="H24" s="37"/>
      <c r="I24" s="37"/>
      <c r="J24" s="37"/>
      <c r="K24" s="64" t="s">
        <v>142</v>
      </c>
      <c r="L24" s="65" t="s">
        <v>142</v>
      </c>
    </row>
    <row r="25" spans="2:19" ht="14.25" customHeight="1" x14ac:dyDescent="0.2">
      <c r="B25" s="30">
        <f t="shared" si="2"/>
        <v>15</v>
      </c>
      <c r="C25" s="34"/>
      <c r="D25" s="34"/>
      <c r="E25" s="37"/>
      <c r="F25" s="37" t="s">
        <v>99</v>
      </c>
      <c r="G25" s="37"/>
      <c r="H25" s="37"/>
      <c r="I25" s="37"/>
      <c r="J25" s="37"/>
      <c r="K25" s="64">
        <v>75</v>
      </c>
      <c r="L25" s="65">
        <v>25</v>
      </c>
    </row>
    <row r="26" spans="2:19" ht="14.25" customHeight="1" x14ac:dyDescent="0.2">
      <c r="B26" s="30">
        <f t="shared" si="2"/>
        <v>16</v>
      </c>
      <c r="C26" s="34"/>
      <c r="D26" s="34"/>
      <c r="E26" s="37"/>
      <c r="F26" s="37" t="s">
        <v>69</v>
      </c>
      <c r="G26" s="37"/>
      <c r="H26" s="37"/>
      <c r="I26" s="37"/>
      <c r="J26" s="37"/>
      <c r="K26" s="64">
        <v>50250</v>
      </c>
      <c r="L26" s="65">
        <v>40750</v>
      </c>
    </row>
    <row r="27" spans="2:19" ht="14.25" customHeight="1" x14ac:dyDescent="0.2">
      <c r="B27" s="30">
        <f t="shared" si="2"/>
        <v>17</v>
      </c>
      <c r="C27" s="34"/>
      <c r="D27" s="34"/>
      <c r="E27" s="37"/>
      <c r="F27" s="37" t="s">
        <v>104</v>
      </c>
      <c r="G27" s="37"/>
      <c r="H27" s="37"/>
      <c r="I27" s="37"/>
      <c r="J27" s="37"/>
      <c r="K27" s="64" t="s">
        <v>142</v>
      </c>
      <c r="L27" s="65"/>
    </row>
    <row r="28" spans="2:19" ht="14.25" customHeight="1" x14ac:dyDescent="0.2">
      <c r="B28" s="30">
        <f t="shared" si="2"/>
        <v>18</v>
      </c>
      <c r="C28" s="34"/>
      <c r="D28" s="34"/>
      <c r="E28" s="37"/>
      <c r="F28" s="37" t="s">
        <v>20</v>
      </c>
      <c r="G28" s="37"/>
      <c r="H28" s="37"/>
      <c r="I28" s="37"/>
      <c r="J28" s="37"/>
      <c r="K28" s="64">
        <v>575</v>
      </c>
      <c r="L28" s="65">
        <v>75</v>
      </c>
    </row>
    <row r="29" spans="2:19" ht="14.25" customHeight="1" x14ac:dyDescent="0.2">
      <c r="B29" s="30">
        <f t="shared" si="2"/>
        <v>19</v>
      </c>
      <c r="C29" s="34"/>
      <c r="D29" s="34"/>
      <c r="E29" s="37"/>
      <c r="F29" s="37" t="s">
        <v>21</v>
      </c>
      <c r="G29" s="37"/>
      <c r="H29" s="37"/>
      <c r="I29" s="37"/>
      <c r="J29" s="37"/>
      <c r="K29" s="64">
        <v>275</v>
      </c>
      <c r="L29" s="65">
        <v>250</v>
      </c>
    </row>
    <row r="30" spans="2:19" ht="14.25" customHeight="1" x14ac:dyDescent="0.2">
      <c r="B30" s="30">
        <f t="shared" si="2"/>
        <v>20</v>
      </c>
      <c r="C30" s="32" t="s">
        <v>73</v>
      </c>
      <c r="D30" s="32" t="s">
        <v>70</v>
      </c>
      <c r="E30" s="37"/>
      <c r="F30" s="37" t="s">
        <v>153</v>
      </c>
      <c r="G30" s="37"/>
      <c r="H30" s="37"/>
      <c r="I30" s="37"/>
      <c r="J30" s="37"/>
      <c r="K30" s="64"/>
      <c r="L30" s="65">
        <v>25</v>
      </c>
    </row>
    <row r="31" spans="2:19" ht="14.25" customHeight="1" x14ac:dyDescent="0.2">
      <c r="B31" s="30">
        <f t="shared" si="2"/>
        <v>21</v>
      </c>
      <c r="C31" s="34"/>
      <c r="D31" s="34"/>
      <c r="E31" s="37"/>
      <c r="F31" s="37" t="s">
        <v>172</v>
      </c>
      <c r="G31" s="37"/>
      <c r="H31" s="37"/>
      <c r="I31" s="37"/>
      <c r="J31" s="37"/>
      <c r="K31" s="64">
        <v>25</v>
      </c>
      <c r="L31" s="65"/>
    </row>
    <row r="32" spans="2:19" ht="14.25" customHeight="1" x14ac:dyDescent="0.2">
      <c r="B32" s="30">
        <f t="shared" si="2"/>
        <v>22</v>
      </c>
      <c r="C32" s="32" t="s">
        <v>71</v>
      </c>
      <c r="D32" s="32" t="s">
        <v>27</v>
      </c>
      <c r="E32" s="37"/>
      <c r="F32" s="37" t="s">
        <v>173</v>
      </c>
      <c r="G32" s="37"/>
      <c r="H32" s="37"/>
      <c r="I32" s="37"/>
      <c r="J32" s="37"/>
      <c r="K32" s="64"/>
      <c r="L32" s="65">
        <v>25</v>
      </c>
    </row>
    <row r="33" spans="2:25" ht="14.25" customHeight="1" x14ac:dyDescent="0.2">
      <c r="B33" s="30">
        <f t="shared" si="2"/>
        <v>23</v>
      </c>
      <c r="C33" s="34"/>
      <c r="D33" s="34"/>
      <c r="E33" s="37"/>
      <c r="F33" s="37" t="s">
        <v>174</v>
      </c>
      <c r="G33" s="37"/>
      <c r="H33" s="37"/>
      <c r="I33" s="37"/>
      <c r="J33" s="37"/>
      <c r="K33" s="64" t="s">
        <v>142</v>
      </c>
      <c r="L33" s="65" t="s">
        <v>142</v>
      </c>
    </row>
    <row r="34" spans="2:25" ht="14.25" customHeight="1" x14ac:dyDescent="0.2">
      <c r="B34" s="30">
        <f t="shared" si="2"/>
        <v>24</v>
      </c>
      <c r="C34" s="34"/>
      <c r="D34" s="34"/>
      <c r="E34" s="37"/>
      <c r="F34" s="37" t="s">
        <v>175</v>
      </c>
      <c r="G34" s="37"/>
      <c r="H34" s="37"/>
      <c r="I34" s="37"/>
      <c r="J34" s="37"/>
      <c r="K34" s="64" t="s">
        <v>142</v>
      </c>
      <c r="L34" s="65"/>
    </row>
    <row r="35" spans="2:25" ht="14.25" customHeight="1" x14ac:dyDescent="0.2">
      <c r="B35" s="30">
        <f t="shared" si="2"/>
        <v>25</v>
      </c>
      <c r="C35" s="34"/>
      <c r="D35" s="34"/>
      <c r="E35" s="37"/>
      <c r="F35" s="37" t="s">
        <v>124</v>
      </c>
      <c r="G35" s="37"/>
      <c r="H35" s="37"/>
      <c r="I35" s="37"/>
      <c r="J35" s="37"/>
      <c r="K35" s="64" t="s">
        <v>142</v>
      </c>
      <c r="L35" s="65">
        <v>300</v>
      </c>
    </row>
    <row r="36" spans="2:25" ht="14.25" customHeight="1" x14ac:dyDescent="0.2">
      <c r="B36" s="30">
        <f t="shared" si="2"/>
        <v>26</v>
      </c>
      <c r="C36" s="34"/>
      <c r="D36" s="34"/>
      <c r="E36" s="37"/>
      <c r="F36" s="37" t="s">
        <v>108</v>
      </c>
      <c r="G36" s="37"/>
      <c r="H36" s="37"/>
      <c r="I36" s="37"/>
      <c r="J36" s="37"/>
      <c r="K36" s="64">
        <v>32</v>
      </c>
      <c r="L36" s="65"/>
    </row>
    <row r="37" spans="2:25" ht="14.25" customHeight="1" x14ac:dyDescent="0.2">
      <c r="B37" s="30">
        <f t="shared" si="2"/>
        <v>27</v>
      </c>
      <c r="C37" s="34"/>
      <c r="D37" s="34"/>
      <c r="E37" s="37"/>
      <c r="F37" s="37" t="s">
        <v>176</v>
      </c>
      <c r="G37" s="37"/>
      <c r="H37" s="37"/>
      <c r="I37" s="37"/>
      <c r="J37" s="37"/>
      <c r="K37" s="64" t="s">
        <v>142</v>
      </c>
      <c r="L37" s="65"/>
      <c r="N37" s="113"/>
      <c r="Y37" s="114"/>
    </row>
    <row r="38" spans="2:25" ht="14.25" customHeight="1" x14ac:dyDescent="0.2">
      <c r="B38" s="30">
        <f t="shared" si="2"/>
        <v>28</v>
      </c>
      <c r="C38" s="34"/>
      <c r="D38" s="34"/>
      <c r="E38" s="37"/>
      <c r="F38" s="37" t="s">
        <v>28</v>
      </c>
      <c r="G38" s="37"/>
      <c r="H38" s="37"/>
      <c r="I38" s="37"/>
      <c r="J38" s="37"/>
      <c r="K38" s="64">
        <v>25</v>
      </c>
      <c r="L38" s="65">
        <v>50</v>
      </c>
    </row>
    <row r="39" spans="2:25" ht="14.25" customHeight="1" x14ac:dyDescent="0.2">
      <c r="B39" s="30">
        <f t="shared" si="2"/>
        <v>29</v>
      </c>
      <c r="C39" s="34"/>
      <c r="D39" s="34"/>
      <c r="E39" s="37"/>
      <c r="F39" s="37" t="s">
        <v>177</v>
      </c>
      <c r="G39" s="37"/>
      <c r="H39" s="37"/>
      <c r="I39" s="37"/>
      <c r="J39" s="37"/>
      <c r="K39" s="64" t="s">
        <v>142</v>
      </c>
      <c r="L39" s="65" t="s">
        <v>142</v>
      </c>
    </row>
    <row r="40" spans="2:25" ht="14.25" customHeight="1" x14ac:dyDescent="0.2">
      <c r="B40" s="30">
        <f t="shared" si="2"/>
        <v>30</v>
      </c>
      <c r="C40" s="34"/>
      <c r="D40" s="34"/>
      <c r="E40" s="37"/>
      <c r="F40" s="37" t="s">
        <v>30</v>
      </c>
      <c r="G40" s="37"/>
      <c r="H40" s="37"/>
      <c r="I40" s="37"/>
      <c r="J40" s="37"/>
      <c r="K40" s="64" t="s">
        <v>142</v>
      </c>
      <c r="L40" s="65"/>
    </row>
    <row r="41" spans="2:25" ht="14.25" customHeight="1" x14ac:dyDescent="0.2">
      <c r="B41" s="30">
        <f t="shared" si="2"/>
        <v>31</v>
      </c>
      <c r="C41" s="34"/>
      <c r="D41" s="34"/>
      <c r="E41" s="37"/>
      <c r="F41" s="37" t="s">
        <v>31</v>
      </c>
      <c r="G41" s="37"/>
      <c r="H41" s="37"/>
      <c r="I41" s="37"/>
      <c r="J41" s="37"/>
      <c r="K41" s="64" t="s">
        <v>142</v>
      </c>
      <c r="L41" s="65" t="s">
        <v>142</v>
      </c>
    </row>
    <row r="42" spans="2:25" ht="14.25" customHeight="1" x14ac:dyDescent="0.2">
      <c r="B42" s="30">
        <f t="shared" si="2"/>
        <v>32</v>
      </c>
      <c r="C42" s="34"/>
      <c r="D42" s="34"/>
      <c r="E42" s="37"/>
      <c r="F42" s="37" t="s">
        <v>125</v>
      </c>
      <c r="G42" s="37"/>
      <c r="H42" s="37"/>
      <c r="I42" s="37"/>
      <c r="J42" s="37"/>
      <c r="K42" s="64">
        <v>200</v>
      </c>
      <c r="L42" s="65">
        <v>50</v>
      </c>
    </row>
    <row r="43" spans="2:25" ht="14.25" customHeight="1" x14ac:dyDescent="0.2">
      <c r="B43" s="30">
        <f t="shared" si="2"/>
        <v>33</v>
      </c>
      <c r="C43" s="34"/>
      <c r="D43" s="34"/>
      <c r="E43" s="37"/>
      <c r="F43" s="37" t="s">
        <v>178</v>
      </c>
      <c r="G43" s="37"/>
      <c r="H43" s="37"/>
      <c r="I43" s="37"/>
      <c r="J43" s="37"/>
      <c r="K43" s="64">
        <v>25</v>
      </c>
      <c r="L43" s="65"/>
    </row>
    <row r="44" spans="2:25" ht="14.25" customHeight="1" x14ac:dyDescent="0.2">
      <c r="B44" s="30">
        <f t="shared" si="2"/>
        <v>34</v>
      </c>
      <c r="C44" s="34"/>
      <c r="D44" s="34"/>
      <c r="E44" s="37"/>
      <c r="F44" s="37" t="s">
        <v>33</v>
      </c>
      <c r="G44" s="37"/>
      <c r="H44" s="37"/>
      <c r="I44" s="37"/>
      <c r="J44" s="37"/>
      <c r="K44" s="64">
        <v>600</v>
      </c>
      <c r="L44" s="65">
        <v>375</v>
      </c>
    </row>
    <row r="45" spans="2:25" ht="14.25" customHeight="1" x14ac:dyDescent="0.2">
      <c r="B45" s="30">
        <f t="shared" si="2"/>
        <v>35</v>
      </c>
      <c r="C45" s="32" t="s">
        <v>34</v>
      </c>
      <c r="D45" s="32" t="s">
        <v>35</v>
      </c>
      <c r="E45" s="37"/>
      <c r="F45" s="37" t="s">
        <v>179</v>
      </c>
      <c r="G45" s="37"/>
      <c r="H45" s="37"/>
      <c r="I45" s="37"/>
      <c r="J45" s="37"/>
      <c r="K45" s="64">
        <v>1</v>
      </c>
      <c r="L45" s="65" t="s">
        <v>142</v>
      </c>
    </row>
    <row r="46" spans="2:25" ht="14.25" customHeight="1" x14ac:dyDescent="0.2">
      <c r="B46" s="30">
        <f t="shared" si="2"/>
        <v>36</v>
      </c>
      <c r="C46" s="34"/>
      <c r="D46" s="34"/>
      <c r="E46" s="37"/>
      <c r="F46" s="37" t="s">
        <v>180</v>
      </c>
      <c r="G46" s="37"/>
      <c r="H46" s="37"/>
      <c r="I46" s="37"/>
      <c r="J46" s="37"/>
      <c r="K46" s="64">
        <v>1</v>
      </c>
      <c r="L46" s="65"/>
    </row>
    <row r="47" spans="2:25" ht="14.25" customHeight="1" x14ac:dyDescent="0.2">
      <c r="B47" s="30">
        <f t="shared" si="2"/>
        <v>37</v>
      </c>
      <c r="C47" s="34"/>
      <c r="D47" s="34"/>
      <c r="E47" s="37"/>
      <c r="F47" s="37" t="s">
        <v>164</v>
      </c>
      <c r="G47" s="37"/>
      <c r="H47" s="37"/>
      <c r="I47" s="37"/>
      <c r="J47" s="37"/>
      <c r="K47" s="64"/>
      <c r="L47" s="65">
        <v>4</v>
      </c>
    </row>
    <row r="48" spans="2:25" ht="14.25" customHeight="1" x14ac:dyDescent="0.2">
      <c r="B48" s="30">
        <f t="shared" si="2"/>
        <v>38</v>
      </c>
      <c r="C48" s="32" t="s">
        <v>37</v>
      </c>
      <c r="D48" s="32" t="s">
        <v>38</v>
      </c>
      <c r="E48" s="37"/>
      <c r="F48" s="37" t="s">
        <v>165</v>
      </c>
      <c r="G48" s="37"/>
      <c r="H48" s="37"/>
      <c r="I48" s="37"/>
      <c r="J48" s="37"/>
      <c r="K48" s="64">
        <v>1</v>
      </c>
      <c r="L48" s="65">
        <v>2</v>
      </c>
    </row>
    <row r="49" spans="2:19" ht="14.25" customHeight="1" x14ac:dyDescent="0.2">
      <c r="B49" s="30">
        <f t="shared" si="2"/>
        <v>39</v>
      </c>
      <c r="C49" s="34"/>
      <c r="D49" s="35"/>
      <c r="E49" s="37"/>
      <c r="F49" s="37" t="s">
        <v>39</v>
      </c>
      <c r="G49" s="37"/>
      <c r="H49" s="37"/>
      <c r="I49" s="37"/>
      <c r="J49" s="37"/>
      <c r="K49" s="64"/>
      <c r="L49" s="65">
        <v>25</v>
      </c>
    </row>
    <row r="50" spans="2:19" ht="14.25" customHeight="1" x14ac:dyDescent="0.2">
      <c r="B50" s="30">
        <f t="shared" si="2"/>
        <v>40</v>
      </c>
      <c r="C50" s="35"/>
      <c r="D50" s="39" t="s">
        <v>40</v>
      </c>
      <c r="E50" s="37"/>
      <c r="F50" s="37" t="s">
        <v>41</v>
      </c>
      <c r="G50" s="37"/>
      <c r="H50" s="37"/>
      <c r="I50" s="37"/>
      <c r="J50" s="37"/>
      <c r="K50" s="64">
        <v>150</v>
      </c>
      <c r="L50" s="65">
        <v>125</v>
      </c>
    </row>
    <row r="51" spans="2:19" ht="14.25" customHeight="1" x14ac:dyDescent="0.2">
      <c r="B51" s="30">
        <f t="shared" si="2"/>
        <v>41</v>
      </c>
      <c r="C51" s="32" t="s">
        <v>0</v>
      </c>
      <c r="D51" s="39" t="s">
        <v>42</v>
      </c>
      <c r="E51" s="37"/>
      <c r="F51" s="37" t="s">
        <v>137</v>
      </c>
      <c r="G51" s="37"/>
      <c r="H51" s="37"/>
      <c r="I51" s="37"/>
      <c r="J51" s="37"/>
      <c r="K51" s="64"/>
      <c r="L51" s="65" t="s">
        <v>142</v>
      </c>
      <c r="R51">
        <f>COUNTA(K45:K51)</f>
        <v>4</v>
      </c>
      <c r="S51">
        <f>COUNTA(L45:L51)</f>
        <v>6</v>
      </c>
    </row>
    <row r="52" spans="2:19" ht="14.25" customHeight="1" x14ac:dyDescent="0.2">
      <c r="B52" s="30">
        <f t="shared" si="2"/>
        <v>42</v>
      </c>
      <c r="C52" s="130" t="s">
        <v>43</v>
      </c>
      <c r="D52" s="131"/>
      <c r="E52" s="37"/>
      <c r="F52" s="37" t="s">
        <v>44</v>
      </c>
      <c r="G52" s="37"/>
      <c r="H52" s="37"/>
      <c r="I52" s="37"/>
      <c r="J52" s="37"/>
      <c r="K52" s="64">
        <v>150</v>
      </c>
      <c r="L52" s="65">
        <v>250</v>
      </c>
    </row>
    <row r="53" spans="2:19" ht="14.25" customHeight="1" x14ac:dyDescent="0.2">
      <c r="B53" s="30">
        <f t="shared" si="2"/>
        <v>43</v>
      </c>
      <c r="C53" s="33"/>
      <c r="D53" s="36"/>
      <c r="E53" s="37"/>
      <c r="F53" s="37" t="s">
        <v>45</v>
      </c>
      <c r="G53" s="37"/>
      <c r="H53" s="37"/>
      <c r="I53" s="37"/>
      <c r="J53" s="37"/>
      <c r="K53" s="64">
        <v>350</v>
      </c>
      <c r="L53" s="65">
        <v>200</v>
      </c>
    </row>
    <row r="54" spans="2:19" ht="14.25" customHeight="1" thickBot="1" x14ac:dyDescent="0.25">
      <c r="B54" s="30">
        <f t="shared" si="2"/>
        <v>44</v>
      </c>
      <c r="C54" s="33"/>
      <c r="D54" s="36"/>
      <c r="E54" s="37"/>
      <c r="F54" s="37" t="s">
        <v>81</v>
      </c>
      <c r="G54" s="37"/>
      <c r="H54" s="37"/>
      <c r="I54" s="37"/>
      <c r="J54" s="37"/>
      <c r="K54" s="64">
        <v>50</v>
      </c>
      <c r="L54" s="69">
        <v>250</v>
      </c>
    </row>
    <row r="55" spans="2:19" ht="13.95" customHeight="1" x14ac:dyDescent="0.2">
      <c r="B55" s="66"/>
      <c r="C55" s="67"/>
      <c r="D55" s="67"/>
      <c r="E55" s="68"/>
      <c r="F55" s="68"/>
      <c r="G55" s="68"/>
      <c r="H55" s="68"/>
      <c r="I55" s="68"/>
      <c r="J55" s="68"/>
      <c r="K55" s="68"/>
      <c r="L55" s="68"/>
    </row>
    <row r="56" spans="2:19" ht="18" customHeight="1" x14ac:dyDescent="0.2">
      <c r="R56">
        <f>COUNTA(K11:K54)</f>
        <v>34</v>
      </c>
      <c r="S56">
        <f>COUNTA(L11:L54)</f>
        <v>34</v>
      </c>
    </row>
    <row r="57" spans="2:19" ht="18" customHeight="1" x14ac:dyDescent="0.2">
      <c r="B57" s="18"/>
      <c r="R57">
        <f>SUM(R11:R18,K19:K54)</f>
        <v>53960</v>
      </c>
      <c r="S57">
        <f>SUM(S11:S18,L19:L54)</f>
        <v>43506</v>
      </c>
    </row>
    <row r="58" spans="2:19" ht="9" customHeight="1" thickBot="1" x14ac:dyDescent="0.25"/>
    <row r="59" spans="2:19" ht="18" customHeight="1" x14ac:dyDescent="0.2">
      <c r="B59" s="1"/>
      <c r="C59" s="2"/>
      <c r="D59" s="126" t="s">
        <v>1</v>
      </c>
      <c r="E59" s="126"/>
      <c r="F59" s="126"/>
      <c r="G59" s="126"/>
      <c r="H59" s="2"/>
      <c r="I59" s="2"/>
      <c r="J59" s="3"/>
      <c r="K59" s="71" t="s">
        <v>62</v>
      </c>
      <c r="L59" s="88" t="s">
        <v>63</v>
      </c>
    </row>
    <row r="60" spans="2:19" ht="18" customHeight="1" thickBot="1" x14ac:dyDescent="0.25">
      <c r="B60" s="6"/>
      <c r="C60" s="7"/>
      <c r="D60" s="125" t="s">
        <v>2</v>
      </c>
      <c r="E60" s="125"/>
      <c r="F60" s="125"/>
      <c r="G60" s="125"/>
      <c r="H60" s="7"/>
      <c r="I60" s="7"/>
      <c r="J60" s="8"/>
      <c r="K60" s="75" t="str">
        <f>K5</f>
        <v>2021.5.20</v>
      </c>
      <c r="L60" s="92" t="str">
        <f>K60</f>
        <v>2021.5.20</v>
      </c>
    </row>
    <row r="61" spans="2:19" ht="19.95" customHeight="1" thickTop="1" x14ac:dyDescent="0.2">
      <c r="B61" s="132" t="s">
        <v>86</v>
      </c>
      <c r="C61" s="133"/>
      <c r="D61" s="133"/>
      <c r="E61" s="133"/>
      <c r="F61" s="133"/>
      <c r="G61" s="133"/>
      <c r="H61" s="133"/>
      <c r="I61" s="133"/>
      <c r="J61" s="29"/>
      <c r="K61" s="76">
        <f>SUM(K62:K70)</f>
        <v>53960</v>
      </c>
      <c r="L61" s="93">
        <f>SUM(L62:L70)</f>
        <v>43506</v>
      </c>
    </row>
    <row r="62" spans="2:19" ht="13.95" customHeight="1" x14ac:dyDescent="0.2">
      <c r="B62" s="134" t="s">
        <v>47</v>
      </c>
      <c r="C62" s="135"/>
      <c r="D62" s="136"/>
      <c r="E62" s="41"/>
      <c r="F62" s="15"/>
      <c r="G62" s="127" t="s">
        <v>13</v>
      </c>
      <c r="H62" s="127"/>
      <c r="I62" s="15"/>
      <c r="J62" s="16"/>
      <c r="K62" s="38">
        <f>SUM(R$11:R$18)</f>
        <v>0</v>
      </c>
      <c r="L62" s="94">
        <f>SUM(S$11:S$18)</f>
        <v>150</v>
      </c>
    </row>
    <row r="63" spans="2:19" ht="13.95" customHeight="1" x14ac:dyDescent="0.2">
      <c r="B63" s="17"/>
      <c r="C63" s="18"/>
      <c r="D63" s="19"/>
      <c r="E63" s="20"/>
      <c r="F63" s="37"/>
      <c r="G63" s="127" t="s">
        <v>72</v>
      </c>
      <c r="H63" s="127"/>
      <c r="I63" s="110"/>
      <c r="J63" s="42"/>
      <c r="K63" s="38">
        <f>SUM(K$19)</f>
        <v>1075</v>
      </c>
      <c r="L63" s="94">
        <f>SUM(L$19)</f>
        <v>500</v>
      </c>
    </row>
    <row r="64" spans="2:19" ht="13.95" customHeight="1" x14ac:dyDescent="0.2">
      <c r="B64" s="17"/>
      <c r="C64" s="18"/>
      <c r="D64" s="19"/>
      <c r="E64" s="20"/>
      <c r="F64" s="37"/>
      <c r="G64" s="127" t="s">
        <v>26</v>
      </c>
      <c r="H64" s="127"/>
      <c r="I64" s="15"/>
      <c r="J64" s="16"/>
      <c r="K64" s="38">
        <f>SUM(K$20:K$20)</f>
        <v>75</v>
      </c>
      <c r="L64" s="94">
        <f>SUM(L$20:L$20)</f>
        <v>50</v>
      </c>
    </row>
    <row r="65" spans="2:19" ht="13.95" customHeight="1" x14ac:dyDescent="0.2">
      <c r="B65" s="17"/>
      <c r="C65" s="18"/>
      <c r="D65" s="19"/>
      <c r="E65" s="20"/>
      <c r="F65" s="37"/>
      <c r="G65" s="127" t="s">
        <v>16</v>
      </c>
      <c r="H65" s="127"/>
      <c r="I65" s="15"/>
      <c r="J65" s="16"/>
      <c r="K65" s="38">
        <v>0</v>
      </c>
      <c r="L65" s="94">
        <v>0</v>
      </c>
    </row>
    <row r="66" spans="2:19" ht="13.95" customHeight="1" x14ac:dyDescent="0.2">
      <c r="B66" s="17"/>
      <c r="C66" s="18"/>
      <c r="D66" s="19"/>
      <c r="E66" s="20"/>
      <c r="F66" s="37"/>
      <c r="G66" s="127" t="s">
        <v>17</v>
      </c>
      <c r="H66" s="127"/>
      <c r="I66" s="15"/>
      <c r="J66" s="16"/>
      <c r="K66" s="38">
        <f>SUM(K$21:K$29)</f>
        <v>51200</v>
      </c>
      <c r="L66" s="94">
        <f>SUM(L$21:L$29)</f>
        <v>41125</v>
      </c>
    </row>
    <row r="67" spans="2:19" ht="13.95" customHeight="1" x14ac:dyDescent="0.2">
      <c r="B67" s="17"/>
      <c r="C67" s="18"/>
      <c r="D67" s="19"/>
      <c r="E67" s="20"/>
      <c r="F67" s="37"/>
      <c r="G67" s="127" t="s">
        <v>70</v>
      </c>
      <c r="H67" s="127"/>
      <c r="I67" s="15"/>
      <c r="J67" s="16"/>
      <c r="K67" s="38">
        <f>SUM(K$30:K$31)</f>
        <v>25</v>
      </c>
      <c r="L67" s="94">
        <f>SUM(L$30:L$31)</f>
        <v>25</v>
      </c>
    </row>
    <row r="68" spans="2:19" ht="13.95" customHeight="1" x14ac:dyDescent="0.2">
      <c r="B68" s="17"/>
      <c r="C68" s="18"/>
      <c r="D68" s="19"/>
      <c r="E68" s="20"/>
      <c r="F68" s="37"/>
      <c r="G68" s="127" t="s">
        <v>27</v>
      </c>
      <c r="H68" s="127"/>
      <c r="I68" s="15"/>
      <c r="J68" s="16"/>
      <c r="K68" s="38">
        <f>SUM(K$32:K$44)</f>
        <v>882</v>
      </c>
      <c r="L68" s="94">
        <f>SUM(L$32:L$44)</f>
        <v>800</v>
      </c>
    </row>
    <row r="69" spans="2:19" ht="13.95" customHeight="1" x14ac:dyDescent="0.2">
      <c r="B69" s="17"/>
      <c r="C69" s="18"/>
      <c r="D69" s="19"/>
      <c r="E69" s="20"/>
      <c r="F69" s="37"/>
      <c r="G69" s="127" t="s">
        <v>80</v>
      </c>
      <c r="H69" s="127"/>
      <c r="I69" s="15"/>
      <c r="J69" s="16"/>
      <c r="K69" s="38">
        <f>SUM(K$52:K$53)</f>
        <v>500</v>
      </c>
      <c r="L69" s="94">
        <f>SUM(L$52:L$53)</f>
        <v>450</v>
      </c>
      <c r="R69">
        <f>COUNTA(K$11:K$54)</f>
        <v>34</v>
      </c>
      <c r="S69">
        <f>COUNTA(L$11:L$54)</f>
        <v>34</v>
      </c>
    </row>
    <row r="70" spans="2:19" ht="13.95" customHeight="1" thickBot="1" x14ac:dyDescent="0.25">
      <c r="B70" s="21"/>
      <c r="C70" s="22"/>
      <c r="D70" s="23"/>
      <c r="E70" s="43"/>
      <c r="F70" s="10"/>
      <c r="G70" s="125" t="s">
        <v>46</v>
      </c>
      <c r="H70" s="125"/>
      <c r="I70" s="44"/>
      <c r="J70" s="45"/>
      <c r="K70" s="40">
        <f>SUM(K$45:K$51,K$54)</f>
        <v>203</v>
      </c>
      <c r="L70" s="95">
        <f>SUM(L$45:L$51,L$54)</f>
        <v>406</v>
      </c>
      <c r="R70">
        <f>SUM(R$11:R$18,K$19:K$54)</f>
        <v>53960</v>
      </c>
      <c r="S70">
        <f>SUM(S$11:S$18,L$19:L$54)</f>
        <v>43506</v>
      </c>
    </row>
    <row r="71" spans="2:19" ht="18" customHeight="1" thickTop="1" x14ac:dyDescent="0.2">
      <c r="B71" s="137" t="s">
        <v>48</v>
      </c>
      <c r="C71" s="138"/>
      <c r="D71" s="139"/>
      <c r="E71" s="51"/>
      <c r="F71" s="111"/>
      <c r="G71" s="140" t="s">
        <v>49</v>
      </c>
      <c r="H71" s="140"/>
      <c r="I71" s="111"/>
      <c r="J71" s="112"/>
      <c r="K71" s="77" t="s">
        <v>50</v>
      </c>
      <c r="L71" s="82"/>
    </row>
    <row r="72" spans="2:19" ht="18" customHeight="1" x14ac:dyDescent="0.2">
      <c r="B72" s="48"/>
      <c r="C72" s="49"/>
      <c r="D72" s="49"/>
      <c r="E72" s="46"/>
      <c r="F72" s="47"/>
      <c r="G72" s="31"/>
      <c r="H72" s="31"/>
      <c r="I72" s="47"/>
      <c r="J72" s="50"/>
      <c r="K72" s="78" t="s">
        <v>51</v>
      </c>
      <c r="L72" s="83"/>
    </row>
    <row r="73" spans="2:19" ht="18" customHeight="1" x14ac:dyDescent="0.2">
      <c r="B73" s="17"/>
      <c r="C73" s="18"/>
      <c r="D73" s="18"/>
      <c r="E73" s="52"/>
      <c r="F73" s="7"/>
      <c r="G73" s="141" t="s">
        <v>52</v>
      </c>
      <c r="H73" s="141"/>
      <c r="I73" s="108"/>
      <c r="J73" s="109"/>
      <c r="K73" s="79" t="s">
        <v>53</v>
      </c>
      <c r="L73" s="84"/>
    </row>
    <row r="74" spans="2:19" ht="18" customHeight="1" x14ac:dyDescent="0.2">
      <c r="B74" s="17"/>
      <c r="C74" s="18"/>
      <c r="D74" s="18"/>
      <c r="E74" s="53"/>
      <c r="F74" s="18"/>
      <c r="G74" s="54"/>
      <c r="H74" s="54"/>
      <c r="I74" s="49"/>
      <c r="J74" s="55"/>
      <c r="K74" s="80" t="s">
        <v>78</v>
      </c>
      <c r="L74" s="85"/>
    </row>
    <row r="75" spans="2:19" ht="18" customHeight="1" x14ac:dyDescent="0.2">
      <c r="B75" s="17"/>
      <c r="C75" s="18"/>
      <c r="D75" s="18"/>
      <c r="E75" s="53"/>
      <c r="F75" s="18"/>
      <c r="G75" s="54"/>
      <c r="H75" s="54"/>
      <c r="I75" s="49"/>
      <c r="J75" s="55"/>
      <c r="K75" s="80" t="s">
        <v>79</v>
      </c>
      <c r="L75" s="85"/>
    </row>
    <row r="76" spans="2:19" ht="18" customHeight="1" x14ac:dyDescent="0.2">
      <c r="B76" s="17"/>
      <c r="C76" s="18"/>
      <c r="D76" s="18"/>
      <c r="E76" s="52"/>
      <c r="F76" s="7"/>
      <c r="G76" s="141" t="s">
        <v>54</v>
      </c>
      <c r="H76" s="141"/>
      <c r="I76" s="108"/>
      <c r="J76" s="109"/>
      <c r="K76" s="79" t="s">
        <v>82</v>
      </c>
      <c r="L76" s="84"/>
    </row>
    <row r="77" spans="2:19" ht="18" customHeight="1" x14ac:dyDescent="0.2">
      <c r="B77" s="17"/>
      <c r="C77" s="18"/>
      <c r="D77" s="18"/>
      <c r="E77" s="53"/>
      <c r="F77" s="18"/>
      <c r="G77" s="54"/>
      <c r="H77" s="54"/>
      <c r="I77" s="49"/>
      <c r="J77" s="55"/>
      <c r="K77" s="80" t="s">
        <v>83</v>
      </c>
      <c r="L77" s="85"/>
    </row>
    <row r="78" spans="2:19" ht="18" customHeight="1" x14ac:dyDescent="0.2">
      <c r="B78" s="17"/>
      <c r="C78" s="18"/>
      <c r="D78" s="18"/>
      <c r="E78" s="53"/>
      <c r="F78" s="18"/>
      <c r="G78" s="54"/>
      <c r="H78" s="54"/>
      <c r="I78" s="49"/>
      <c r="J78" s="55"/>
      <c r="K78" s="80" t="s">
        <v>84</v>
      </c>
      <c r="L78" s="85"/>
    </row>
    <row r="79" spans="2:19" ht="18" customHeight="1" x14ac:dyDescent="0.2">
      <c r="B79" s="17"/>
      <c r="C79" s="18"/>
      <c r="D79" s="18"/>
      <c r="E79" s="12"/>
      <c r="F79" s="13"/>
      <c r="G79" s="31"/>
      <c r="H79" s="31"/>
      <c r="I79" s="47"/>
      <c r="J79" s="50"/>
      <c r="K79" s="80" t="s">
        <v>85</v>
      </c>
      <c r="L79" s="83"/>
    </row>
    <row r="80" spans="2:19" ht="18" customHeight="1" x14ac:dyDescent="0.2">
      <c r="B80" s="24"/>
      <c r="C80" s="13"/>
      <c r="D80" s="13"/>
      <c r="E80" s="20"/>
      <c r="F80" s="37"/>
      <c r="G80" s="127" t="s">
        <v>55</v>
      </c>
      <c r="H80" s="127"/>
      <c r="I80" s="15"/>
      <c r="J80" s="16"/>
      <c r="K80" s="70" t="s">
        <v>127</v>
      </c>
      <c r="L80" s="86"/>
    </row>
    <row r="81" spans="2:13" ht="18" customHeight="1" x14ac:dyDescent="0.2">
      <c r="B81" s="134" t="s">
        <v>56</v>
      </c>
      <c r="C81" s="135"/>
      <c r="D81" s="135"/>
      <c r="E81" s="7"/>
      <c r="F81" s="7"/>
      <c r="G81" s="7"/>
      <c r="H81" s="7"/>
      <c r="I81" s="7"/>
      <c r="J81" s="7"/>
      <c r="K81" s="7"/>
      <c r="L81" s="96"/>
    </row>
    <row r="82" spans="2:13" ht="14.1" customHeight="1" x14ac:dyDescent="0.2">
      <c r="B82" s="56"/>
      <c r="C82" s="57" t="s">
        <v>57</v>
      </c>
      <c r="D82" s="58"/>
      <c r="E82" s="57"/>
      <c r="F82" s="57"/>
      <c r="G82" s="57"/>
      <c r="H82" s="57"/>
      <c r="I82" s="57"/>
      <c r="J82" s="57"/>
      <c r="K82" s="57"/>
      <c r="L82" s="87"/>
    </row>
    <row r="83" spans="2:13" ht="14.1" customHeight="1" x14ac:dyDescent="0.2">
      <c r="B83" s="56"/>
      <c r="C83" s="57" t="s">
        <v>58</v>
      </c>
      <c r="D83" s="58"/>
      <c r="E83" s="57"/>
      <c r="F83" s="57"/>
      <c r="G83" s="57"/>
      <c r="H83" s="57"/>
      <c r="I83" s="57"/>
      <c r="J83" s="57"/>
      <c r="K83" s="57"/>
      <c r="L83" s="87"/>
    </row>
    <row r="84" spans="2:13" ht="14.1" customHeight="1" x14ac:dyDescent="0.2">
      <c r="B84" s="56"/>
      <c r="C84" s="57" t="s">
        <v>59</v>
      </c>
      <c r="D84" s="58"/>
      <c r="E84" s="57"/>
      <c r="F84" s="57"/>
      <c r="G84" s="57"/>
      <c r="H84" s="57"/>
      <c r="I84" s="57"/>
      <c r="J84" s="57"/>
      <c r="K84" s="57"/>
      <c r="L84" s="87"/>
    </row>
    <row r="85" spans="2:13" ht="14.1" customHeight="1" x14ac:dyDescent="0.2">
      <c r="B85" s="56"/>
      <c r="C85" s="57" t="s">
        <v>114</v>
      </c>
      <c r="D85" s="58"/>
      <c r="E85" s="57"/>
      <c r="F85" s="57"/>
      <c r="G85" s="57"/>
      <c r="H85" s="57"/>
      <c r="I85" s="57"/>
      <c r="J85" s="57"/>
      <c r="K85" s="57"/>
      <c r="L85" s="87"/>
    </row>
    <row r="86" spans="2:13" ht="14.1" customHeight="1" x14ac:dyDescent="0.2">
      <c r="B86" s="56"/>
      <c r="C86" s="57" t="s">
        <v>112</v>
      </c>
      <c r="D86" s="58"/>
      <c r="E86" s="57"/>
      <c r="F86" s="57"/>
      <c r="G86" s="57"/>
      <c r="H86" s="57"/>
      <c r="I86" s="57"/>
      <c r="J86" s="57"/>
      <c r="K86" s="57"/>
      <c r="L86" s="87"/>
    </row>
    <row r="87" spans="2:13" ht="14.1" customHeight="1" x14ac:dyDescent="0.2">
      <c r="B87" s="59"/>
      <c r="C87" s="57" t="s">
        <v>115</v>
      </c>
      <c r="D87" s="57"/>
      <c r="E87" s="57"/>
      <c r="F87" s="57"/>
      <c r="G87" s="57"/>
      <c r="H87" s="57"/>
      <c r="I87" s="57"/>
      <c r="J87" s="57"/>
      <c r="K87" s="57"/>
      <c r="L87" s="87"/>
    </row>
    <row r="88" spans="2:13" ht="14.1" customHeight="1" x14ac:dyDescent="0.2">
      <c r="B88" s="59"/>
      <c r="C88" s="57" t="s">
        <v>116</v>
      </c>
      <c r="D88" s="57"/>
      <c r="E88" s="57"/>
      <c r="F88" s="57"/>
      <c r="G88" s="57"/>
      <c r="H88" s="57"/>
      <c r="I88" s="57"/>
      <c r="J88" s="57"/>
      <c r="K88" s="57"/>
      <c r="L88" s="87"/>
    </row>
    <row r="89" spans="2:13" ht="14.1" customHeight="1" x14ac:dyDescent="0.2">
      <c r="B89" s="59"/>
      <c r="C89" s="57" t="s">
        <v>96</v>
      </c>
      <c r="D89" s="57"/>
      <c r="E89" s="57"/>
      <c r="F89" s="57"/>
      <c r="G89" s="57"/>
      <c r="H89" s="57"/>
      <c r="I89" s="57"/>
      <c r="J89" s="57"/>
      <c r="K89" s="57"/>
      <c r="L89" s="87"/>
    </row>
    <row r="90" spans="2:13" ht="14.1" customHeight="1" x14ac:dyDescent="0.2">
      <c r="B90" s="59"/>
      <c r="C90" s="57" t="s">
        <v>97</v>
      </c>
      <c r="D90" s="57"/>
      <c r="E90" s="57"/>
      <c r="F90" s="57"/>
      <c r="G90" s="57"/>
      <c r="H90" s="57"/>
      <c r="I90" s="57"/>
      <c r="J90" s="57"/>
      <c r="K90" s="57"/>
      <c r="L90" s="87"/>
    </row>
    <row r="91" spans="2:13" ht="14.1" customHeight="1" x14ac:dyDescent="0.2">
      <c r="B91" s="59"/>
      <c r="C91" s="57" t="s">
        <v>109</v>
      </c>
      <c r="D91" s="57"/>
      <c r="E91" s="57"/>
      <c r="F91" s="57"/>
      <c r="G91" s="57"/>
      <c r="H91" s="57"/>
      <c r="I91" s="57"/>
      <c r="J91" s="57"/>
      <c r="K91" s="57"/>
      <c r="L91" s="87"/>
    </row>
    <row r="92" spans="2:13" ht="14.1" customHeight="1" x14ac:dyDescent="0.2">
      <c r="B92" s="59"/>
      <c r="C92" s="57" t="s">
        <v>117</v>
      </c>
      <c r="D92" s="57"/>
      <c r="E92" s="57"/>
      <c r="F92" s="57"/>
      <c r="G92" s="57"/>
      <c r="H92" s="57"/>
      <c r="I92" s="57"/>
      <c r="J92" s="57"/>
      <c r="K92" s="57"/>
      <c r="L92" s="87"/>
    </row>
    <row r="93" spans="2:13" ht="14.1" customHeight="1" x14ac:dyDescent="0.2">
      <c r="B93" s="59"/>
      <c r="C93" s="57" t="s">
        <v>118</v>
      </c>
      <c r="D93" s="57"/>
      <c r="E93" s="57"/>
      <c r="F93" s="57"/>
      <c r="G93" s="57"/>
      <c r="H93" s="57"/>
      <c r="I93" s="57"/>
      <c r="J93" s="57"/>
      <c r="K93" s="57"/>
      <c r="L93" s="87"/>
    </row>
    <row r="94" spans="2:13" ht="14.1" customHeight="1" x14ac:dyDescent="0.2">
      <c r="B94" s="59"/>
      <c r="C94" s="57" t="s">
        <v>119</v>
      </c>
      <c r="D94" s="57"/>
      <c r="E94" s="57"/>
      <c r="F94" s="57"/>
      <c r="G94" s="57"/>
      <c r="H94" s="57"/>
      <c r="I94" s="57"/>
      <c r="J94" s="57"/>
      <c r="K94" s="57"/>
      <c r="L94" s="87"/>
    </row>
    <row r="95" spans="2:13" ht="18" customHeight="1" x14ac:dyDescent="0.2">
      <c r="B95" s="59"/>
      <c r="C95" s="57" t="s">
        <v>98</v>
      </c>
      <c r="D95" s="57"/>
      <c r="E95" s="57"/>
      <c r="F95" s="57"/>
      <c r="G95" s="57"/>
      <c r="H95" s="57"/>
      <c r="I95" s="57"/>
      <c r="J95" s="57"/>
      <c r="K95" s="57"/>
      <c r="L95" s="57"/>
      <c r="M95" s="97"/>
    </row>
    <row r="96" spans="2:13" x14ac:dyDescent="0.2">
      <c r="B96" s="59"/>
      <c r="C96" s="57" t="s">
        <v>110</v>
      </c>
      <c r="D96" s="57"/>
      <c r="E96" s="57"/>
      <c r="F96" s="57"/>
      <c r="G96" s="57"/>
      <c r="H96" s="57"/>
      <c r="I96" s="57"/>
      <c r="J96" s="57"/>
      <c r="K96" s="57"/>
      <c r="L96" s="57"/>
      <c r="M96" s="97"/>
    </row>
    <row r="97" spans="2:14" x14ac:dyDescent="0.2">
      <c r="B97" s="59"/>
      <c r="C97" s="57" t="s">
        <v>111</v>
      </c>
      <c r="D97" s="57"/>
      <c r="E97" s="57"/>
      <c r="F97" s="57"/>
      <c r="G97" s="57"/>
      <c r="H97" s="57"/>
      <c r="I97" s="57"/>
      <c r="J97" s="57"/>
      <c r="K97" s="57"/>
      <c r="L97" s="57"/>
      <c r="M97" s="97"/>
    </row>
    <row r="98" spans="2:14" x14ac:dyDescent="0.2">
      <c r="B98" s="59"/>
      <c r="C98" s="57" t="s">
        <v>120</v>
      </c>
      <c r="D98" s="57"/>
      <c r="E98" s="57"/>
      <c r="F98" s="57"/>
      <c r="G98" s="57"/>
      <c r="H98" s="57"/>
      <c r="I98" s="57"/>
      <c r="J98" s="57"/>
      <c r="K98" s="57"/>
      <c r="L98" s="57"/>
      <c r="M98" s="97"/>
    </row>
    <row r="99" spans="2:14" ht="14.1" customHeight="1" x14ac:dyDescent="0.2">
      <c r="B99" s="59"/>
      <c r="C99" s="57" t="s">
        <v>113</v>
      </c>
      <c r="D99" s="57"/>
      <c r="E99" s="57"/>
      <c r="F99" s="57"/>
      <c r="G99" s="57"/>
      <c r="H99" s="57"/>
      <c r="I99" s="57"/>
      <c r="J99" s="57"/>
      <c r="K99" s="57"/>
      <c r="L99" s="57"/>
      <c r="M99" s="59"/>
      <c r="N99" s="102"/>
    </row>
    <row r="100" spans="2:14" x14ac:dyDescent="0.2">
      <c r="B100" s="59"/>
      <c r="C100" s="57" t="s">
        <v>74</v>
      </c>
      <c r="D100" s="57"/>
      <c r="E100" s="57"/>
      <c r="F100" s="57"/>
      <c r="G100" s="57"/>
      <c r="H100" s="57"/>
      <c r="I100" s="57"/>
      <c r="J100" s="57"/>
      <c r="K100" s="57"/>
      <c r="L100" s="57"/>
      <c r="M100" s="97"/>
    </row>
    <row r="101" spans="2:14" x14ac:dyDescent="0.2">
      <c r="B101" s="59"/>
      <c r="C101" s="57" t="s">
        <v>60</v>
      </c>
      <c r="D101" s="57"/>
      <c r="E101" s="57"/>
      <c r="F101" s="57"/>
      <c r="G101" s="57"/>
      <c r="H101" s="57"/>
      <c r="I101" s="57"/>
      <c r="J101" s="57"/>
      <c r="K101" s="57"/>
      <c r="L101" s="57"/>
      <c r="M101" s="97"/>
    </row>
    <row r="102" spans="2:14" x14ac:dyDescent="0.2">
      <c r="B102" s="97"/>
      <c r="C102" s="57" t="s">
        <v>121</v>
      </c>
      <c r="M102" s="97"/>
    </row>
    <row r="103" spans="2:14" x14ac:dyDescent="0.2">
      <c r="B103" s="97"/>
      <c r="C103" s="57" t="s">
        <v>122</v>
      </c>
      <c r="M103" s="97"/>
      <c r="N103" s="98"/>
    </row>
    <row r="104" spans="2:14" x14ac:dyDescent="0.2">
      <c r="B104" s="97"/>
      <c r="C104" s="57" t="s">
        <v>133</v>
      </c>
      <c r="M104" s="97"/>
    </row>
    <row r="105" spans="2:14" ht="13.8" thickBot="1" x14ac:dyDescent="0.25">
      <c r="B105" s="99"/>
      <c r="C105" s="81" t="s">
        <v>123</v>
      </c>
      <c r="D105" s="100"/>
      <c r="E105" s="100"/>
      <c r="F105" s="100"/>
      <c r="G105" s="100"/>
      <c r="H105" s="100"/>
      <c r="I105" s="100"/>
      <c r="J105" s="100"/>
      <c r="K105" s="100"/>
      <c r="L105" s="101"/>
    </row>
  </sheetData>
  <mergeCells count="27">
    <mergeCell ref="D9:F9"/>
    <mergeCell ref="D4:G4"/>
    <mergeCell ref="D5:G5"/>
    <mergeCell ref="D6:G6"/>
    <mergeCell ref="D7:F7"/>
    <mergeCell ref="D8:F8"/>
    <mergeCell ref="G68:H68"/>
    <mergeCell ref="G10:H10"/>
    <mergeCell ref="C52:D52"/>
    <mergeCell ref="D59:G59"/>
    <mergeCell ref="D60:G60"/>
    <mergeCell ref="B61:I61"/>
    <mergeCell ref="B62:D62"/>
    <mergeCell ref="G62:H62"/>
    <mergeCell ref="G63:H63"/>
    <mergeCell ref="G64:H64"/>
    <mergeCell ref="G65:H65"/>
    <mergeCell ref="G66:H66"/>
    <mergeCell ref="G67:H67"/>
    <mergeCell ref="G80:H80"/>
    <mergeCell ref="B81:D81"/>
    <mergeCell ref="G69:H69"/>
    <mergeCell ref="G70:H70"/>
    <mergeCell ref="B71:D71"/>
    <mergeCell ref="G71:H71"/>
    <mergeCell ref="G73:H73"/>
    <mergeCell ref="G76:H76"/>
  </mergeCells>
  <phoneticPr fontId="23"/>
  <conditionalFormatting sqref="M11:M54">
    <cfRule type="expression" dxfId="2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S108"/>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181</v>
      </c>
      <c r="L5" s="89" t="str">
        <f>K5</f>
        <v>2021.6.3</v>
      </c>
    </row>
    <row r="6" spans="2:19" ht="18" customHeight="1" x14ac:dyDescent="0.2">
      <c r="B6" s="4"/>
      <c r="C6" s="37"/>
      <c r="D6" s="127" t="s">
        <v>3</v>
      </c>
      <c r="E6" s="127"/>
      <c r="F6" s="127"/>
      <c r="G6" s="127"/>
      <c r="H6" s="37"/>
      <c r="I6" s="37"/>
      <c r="J6" s="5"/>
      <c r="K6" s="103">
        <v>0.56458333333333333</v>
      </c>
      <c r="L6" s="104">
        <v>0.54513888888888895</v>
      </c>
    </row>
    <row r="7" spans="2:19" ht="18" customHeight="1" x14ac:dyDescent="0.2">
      <c r="B7" s="4"/>
      <c r="C7" s="37"/>
      <c r="D7" s="127" t="s">
        <v>4</v>
      </c>
      <c r="E7" s="128"/>
      <c r="F7" s="128"/>
      <c r="G7" s="25" t="s">
        <v>5</v>
      </c>
      <c r="H7" s="37"/>
      <c r="I7" s="37"/>
      <c r="J7" s="5"/>
      <c r="K7" s="105">
        <v>2.2000000000000002</v>
      </c>
      <c r="L7" s="106">
        <v>1.72</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167</v>
      </c>
      <c r="G11" s="37"/>
      <c r="H11" s="37"/>
      <c r="I11" s="37"/>
      <c r="J11" s="37"/>
      <c r="K11" s="62"/>
      <c r="L11" s="63" t="s">
        <v>143</v>
      </c>
      <c r="N11" t="s">
        <v>14</v>
      </c>
      <c r="O11" t="e">
        <f>IF(#REF!="",0,VALUE(MID(#REF!,2,LEN(#REF!)-2)))</f>
        <v>#REF!</v>
      </c>
      <c r="P11" t="e">
        <f t="shared" ref="P11" si="0">IF(L11="",0,VALUE(MID(L11,2,LEN(L11)-2)))</f>
        <v>#VALUE!</v>
      </c>
      <c r="Q11" t="e">
        <f>IF(#REF!="",0,VALUE(MID(#REF!,2,LEN(#REF!)-2)))</f>
        <v>#REF!</v>
      </c>
      <c r="R11">
        <f>IF(K11="＋",0,IF(K11="(＋)",0,ABS(K11)))</f>
        <v>0</v>
      </c>
      <c r="S11">
        <f t="shared" ref="R11:S15" si="1">IF(L11="＋",0,IF(L11="(＋)",0,ABS(L11)))</f>
        <v>0</v>
      </c>
    </row>
    <row r="12" spans="2:19" ht="14.25" customHeight="1" x14ac:dyDescent="0.2">
      <c r="B12" s="30">
        <f>B11+1</f>
        <v>2</v>
      </c>
      <c r="C12" s="33"/>
      <c r="D12" s="34"/>
      <c r="E12" s="37"/>
      <c r="F12" s="37" t="s">
        <v>169</v>
      </c>
      <c r="G12" s="37"/>
      <c r="H12" s="37"/>
      <c r="I12" s="37"/>
      <c r="J12" s="37"/>
      <c r="K12" s="62"/>
      <c r="L12" s="63" t="s">
        <v>157</v>
      </c>
      <c r="N12" s="60" t="s">
        <v>15</v>
      </c>
      <c r="O12">
        <f>K12</f>
        <v>0</v>
      </c>
      <c r="P12" t="str">
        <f>L12</f>
        <v>(25)</v>
      </c>
      <c r="Q12" t="e">
        <f>#REF!</f>
        <v>#REF!</v>
      </c>
      <c r="R12">
        <f t="shared" si="1"/>
        <v>0</v>
      </c>
      <c r="S12">
        <f t="shared" si="1"/>
        <v>25</v>
      </c>
    </row>
    <row r="13" spans="2:19" ht="14.25" customHeight="1" x14ac:dyDescent="0.2">
      <c r="B13" s="30">
        <f t="shared" ref="B13:B57" si="2">B12+1</f>
        <v>3</v>
      </c>
      <c r="C13" s="33"/>
      <c r="D13" s="34"/>
      <c r="E13" s="37"/>
      <c r="F13" s="37" t="s">
        <v>182</v>
      </c>
      <c r="G13" s="37"/>
      <c r="H13" s="37"/>
      <c r="I13" s="37"/>
      <c r="J13" s="37"/>
      <c r="K13" s="62"/>
      <c r="L13" s="63" t="s">
        <v>143</v>
      </c>
      <c r="N13" s="60"/>
      <c r="R13">
        <f t="shared" si="1"/>
        <v>0</v>
      </c>
      <c r="S13">
        <f t="shared" si="1"/>
        <v>0</v>
      </c>
    </row>
    <row r="14" spans="2:19" ht="14.25" customHeight="1" x14ac:dyDescent="0.2">
      <c r="B14" s="30">
        <f t="shared" si="2"/>
        <v>4</v>
      </c>
      <c r="C14" s="33"/>
      <c r="D14" s="34"/>
      <c r="E14" s="37"/>
      <c r="F14" s="37" t="s">
        <v>103</v>
      </c>
      <c r="G14" s="37"/>
      <c r="H14" s="37"/>
      <c r="I14" s="37"/>
      <c r="J14" s="37"/>
      <c r="K14" s="62" t="s">
        <v>143</v>
      </c>
      <c r="L14" s="63" t="s">
        <v>143</v>
      </c>
      <c r="N14" t="s">
        <v>14</v>
      </c>
      <c r="O14" t="e">
        <f t="shared" ref="O14:P14" si="3">IF(K14="",0,VALUE(MID(K14,2,LEN(K14)-2)))</f>
        <v>#VALUE!</v>
      </c>
      <c r="P14" t="e">
        <f t="shared" si="3"/>
        <v>#VALUE!</v>
      </c>
      <c r="Q14" t="e">
        <f>IF(#REF!="",0,VALUE(MID(#REF!,2,LEN(#REF!)-2)))</f>
        <v>#REF!</v>
      </c>
      <c r="R14">
        <f>IF(K14="＋",0,IF(K14="(＋)",0,ABS(K14)))</f>
        <v>0</v>
      </c>
      <c r="S14">
        <f>IF(L14="＋",0,IF(L14="(＋)",0,ABS(L14)))</f>
        <v>0</v>
      </c>
    </row>
    <row r="15" spans="2:19" ht="14.25" customHeight="1" x14ac:dyDescent="0.2">
      <c r="B15" s="30">
        <f t="shared" si="2"/>
        <v>5</v>
      </c>
      <c r="C15" s="33"/>
      <c r="D15" s="34"/>
      <c r="E15" s="37"/>
      <c r="F15" s="37" t="s">
        <v>102</v>
      </c>
      <c r="G15" s="37"/>
      <c r="H15" s="37"/>
      <c r="I15" s="37"/>
      <c r="J15" s="37"/>
      <c r="K15" s="62"/>
      <c r="L15" s="63" t="s">
        <v>143</v>
      </c>
      <c r="N15" t="s">
        <v>14</v>
      </c>
      <c r="O15" t="e">
        <f>IF(#REF!="",0,VALUE(MID(#REF!,2,LEN(#REF!)-2)))</f>
        <v>#REF!</v>
      </c>
      <c r="P15" t="e">
        <f>IF(L15="",0,VALUE(MID(L15,2,LEN(L15)-2)))</f>
        <v>#VALUE!</v>
      </c>
      <c r="Q15" t="e">
        <f>IF(#REF!="",0,VALUE(MID(#REF!,2,LEN(#REF!)-2)))</f>
        <v>#REF!</v>
      </c>
      <c r="R15">
        <f t="shared" si="1"/>
        <v>0</v>
      </c>
      <c r="S15">
        <f t="shared" si="1"/>
        <v>0</v>
      </c>
    </row>
    <row r="16" spans="2:19" ht="14.25" customHeight="1" x14ac:dyDescent="0.2">
      <c r="B16" s="30">
        <f t="shared" si="2"/>
        <v>6</v>
      </c>
      <c r="C16" s="32" t="s">
        <v>23</v>
      </c>
      <c r="D16" s="32" t="s">
        <v>24</v>
      </c>
      <c r="E16" s="37"/>
      <c r="F16" s="37" t="s">
        <v>101</v>
      </c>
      <c r="G16" s="37"/>
      <c r="H16" s="37"/>
      <c r="I16" s="37"/>
      <c r="J16" s="37"/>
      <c r="K16" s="64" t="s">
        <v>142</v>
      </c>
      <c r="L16" s="65">
        <v>900</v>
      </c>
      <c r="S16">
        <f>COUNTA(L11:L15)</f>
        <v>5</v>
      </c>
    </row>
    <row r="17" spans="2:12" ht="14.25" customHeight="1" x14ac:dyDescent="0.2">
      <c r="B17" s="30">
        <f t="shared" si="2"/>
        <v>7</v>
      </c>
      <c r="C17" s="32" t="s">
        <v>25</v>
      </c>
      <c r="D17" s="32" t="s">
        <v>183</v>
      </c>
      <c r="E17" s="37"/>
      <c r="F17" s="37" t="s">
        <v>128</v>
      </c>
      <c r="G17" s="37"/>
      <c r="H17" s="37"/>
      <c r="I17" s="37"/>
      <c r="J17" s="37"/>
      <c r="K17" s="64" t="s">
        <v>142</v>
      </c>
      <c r="L17" s="65" t="s">
        <v>142</v>
      </c>
    </row>
    <row r="18" spans="2:12" ht="14.25" customHeight="1" x14ac:dyDescent="0.2">
      <c r="B18" s="30">
        <f t="shared" si="2"/>
        <v>8</v>
      </c>
      <c r="C18" s="32" t="s">
        <v>68</v>
      </c>
      <c r="D18" s="32" t="s">
        <v>17</v>
      </c>
      <c r="E18" s="37"/>
      <c r="F18" s="37" t="s">
        <v>88</v>
      </c>
      <c r="G18" s="37"/>
      <c r="H18" s="37"/>
      <c r="I18" s="37"/>
      <c r="J18" s="37"/>
      <c r="K18" s="64">
        <v>50</v>
      </c>
      <c r="L18" s="65" t="s">
        <v>142</v>
      </c>
    </row>
    <row r="19" spans="2:12" ht="14.25" customHeight="1" x14ac:dyDescent="0.2">
      <c r="B19" s="30">
        <f t="shared" si="2"/>
        <v>9</v>
      </c>
      <c r="C19" s="34"/>
      <c r="D19" s="34"/>
      <c r="E19" s="37"/>
      <c r="F19" s="37" t="s">
        <v>89</v>
      </c>
      <c r="G19" s="37"/>
      <c r="H19" s="37"/>
      <c r="I19" s="37"/>
      <c r="J19" s="37"/>
      <c r="K19" s="64">
        <v>5</v>
      </c>
      <c r="L19" s="65" t="s">
        <v>142</v>
      </c>
    </row>
    <row r="20" spans="2:12" ht="14.25" customHeight="1" x14ac:dyDescent="0.2">
      <c r="B20" s="30">
        <f t="shared" si="2"/>
        <v>10</v>
      </c>
      <c r="C20" s="34"/>
      <c r="D20" s="34"/>
      <c r="E20" s="37"/>
      <c r="F20" s="37" t="s">
        <v>90</v>
      </c>
      <c r="G20" s="37"/>
      <c r="H20" s="37"/>
      <c r="I20" s="37"/>
      <c r="J20" s="37"/>
      <c r="K20" s="64" t="s">
        <v>142</v>
      </c>
      <c r="L20" s="65"/>
    </row>
    <row r="21" spans="2:12" ht="14.25" customHeight="1" x14ac:dyDescent="0.2">
      <c r="B21" s="30">
        <f t="shared" si="2"/>
        <v>11</v>
      </c>
      <c r="C21" s="34"/>
      <c r="D21" s="34"/>
      <c r="E21" s="37"/>
      <c r="F21" s="37" t="s">
        <v>135</v>
      </c>
      <c r="G21" s="37"/>
      <c r="H21" s="37"/>
      <c r="I21" s="37"/>
      <c r="J21" s="37"/>
      <c r="K21" s="64"/>
      <c r="L21" s="65" t="s">
        <v>142</v>
      </c>
    </row>
    <row r="22" spans="2:12" ht="14.25" customHeight="1" x14ac:dyDescent="0.2">
      <c r="B22" s="30">
        <f t="shared" si="2"/>
        <v>12</v>
      </c>
      <c r="C22" s="34"/>
      <c r="D22" s="34"/>
      <c r="E22" s="37"/>
      <c r="F22" s="37" t="s">
        <v>19</v>
      </c>
      <c r="G22" s="37"/>
      <c r="H22" s="37"/>
      <c r="I22" s="37"/>
      <c r="J22" s="37"/>
      <c r="K22" s="64">
        <v>5</v>
      </c>
      <c r="L22" s="65">
        <v>100</v>
      </c>
    </row>
    <row r="23" spans="2:12" ht="14.25" customHeight="1" x14ac:dyDescent="0.2">
      <c r="B23" s="30">
        <f t="shared" si="2"/>
        <v>13</v>
      </c>
      <c r="C23" s="34"/>
      <c r="D23" s="34"/>
      <c r="E23" s="37"/>
      <c r="F23" s="37" t="s">
        <v>92</v>
      </c>
      <c r="G23" s="37"/>
      <c r="H23" s="37"/>
      <c r="I23" s="37"/>
      <c r="J23" s="37"/>
      <c r="K23" s="64" t="s">
        <v>142</v>
      </c>
      <c r="L23" s="65">
        <v>100</v>
      </c>
    </row>
    <row r="24" spans="2:12" ht="14.25" customHeight="1" x14ac:dyDescent="0.2">
      <c r="B24" s="30">
        <f t="shared" si="2"/>
        <v>14</v>
      </c>
      <c r="C24" s="34"/>
      <c r="D24" s="34"/>
      <c r="E24" s="37"/>
      <c r="F24" s="37" t="s">
        <v>99</v>
      </c>
      <c r="G24" s="37"/>
      <c r="H24" s="37"/>
      <c r="I24" s="37"/>
      <c r="J24" s="37"/>
      <c r="K24" s="64">
        <v>15</v>
      </c>
      <c r="L24" s="65">
        <v>175</v>
      </c>
    </row>
    <row r="25" spans="2:12" ht="14.25" customHeight="1" x14ac:dyDescent="0.2">
      <c r="B25" s="30">
        <f t="shared" si="2"/>
        <v>15</v>
      </c>
      <c r="C25" s="34"/>
      <c r="D25" s="34"/>
      <c r="E25" s="37"/>
      <c r="F25" s="37" t="s">
        <v>69</v>
      </c>
      <c r="G25" s="37"/>
      <c r="H25" s="37"/>
      <c r="I25" s="37"/>
      <c r="J25" s="37"/>
      <c r="K25" s="64">
        <v>55750</v>
      </c>
      <c r="L25" s="65">
        <v>82750</v>
      </c>
    </row>
    <row r="26" spans="2:12" ht="14.25" customHeight="1" x14ac:dyDescent="0.2">
      <c r="B26" s="30">
        <f t="shared" si="2"/>
        <v>16</v>
      </c>
      <c r="C26" s="34"/>
      <c r="D26" s="34"/>
      <c r="E26" s="37"/>
      <c r="F26" s="37" t="s">
        <v>93</v>
      </c>
      <c r="G26" s="37"/>
      <c r="H26" s="37"/>
      <c r="I26" s="37"/>
      <c r="J26" s="37"/>
      <c r="K26" s="64">
        <v>20</v>
      </c>
      <c r="L26" s="65"/>
    </row>
    <row r="27" spans="2:12" ht="14.25" customHeight="1" x14ac:dyDescent="0.2">
      <c r="B27" s="30">
        <f t="shared" si="2"/>
        <v>17</v>
      </c>
      <c r="C27" s="34"/>
      <c r="D27" s="34"/>
      <c r="E27" s="37"/>
      <c r="F27" s="37" t="s">
        <v>104</v>
      </c>
      <c r="G27" s="37"/>
      <c r="H27" s="37"/>
      <c r="I27" s="37"/>
      <c r="J27" s="37"/>
      <c r="K27" s="64" t="s">
        <v>142</v>
      </c>
      <c r="L27" s="65">
        <v>25</v>
      </c>
    </row>
    <row r="28" spans="2:12" ht="14.25" customHeight="1" x14ac:dyDescent="0.2">
      <c r="B28" s="30">
        <f t="shared" si="2"/>
        <v>18</v>
      </c>
      <c r="C28" s="34"/>
      <c r="D28" s="34"/>
      <c r="E28" s="37"/>
      <c r="F28" s="37" t="s">
        <v>20</v>
      </c>
      <c r="G28" s="37"/>
      <c r="H28" s="37"/>
      <c r="I28" s="37"/>
      <c r="J28" s="37"/>
      <c r="K28" s="64">
        <v>1000</v>
      </c>
      <c r="L28" s="65">
        <v>1100</v>
      </c>
    </row>
    <row r="29" spans="2:12" ht="14.25" customHeight="1" x14ac:dyDescent="0.2">
      <c r="B29" s="30">
        <f t="shared" si="2"/>
        <v>19</v>
      </c>
      <c r="C29" s="34"/>
      <c r="D29" s="34"/>
      <c r="E29" s="37"/>
      <c r="F29" s="37" t="s">
        <v>21</v>
      </c>
      <c r="G29" s="37"/>
      <c r="H29" s="37"/>
      <c r="I29" s="37"/>
      <c r="J29" s="37"/>
      <c r="K29" s="64">
        <v>800</v>
      </c>
      <c r="L29" s="65">
        <v>1875</v>
      </c>
    </row>
    <row r="30" spans="2:12" ht="14.25" customHeight="1" x14ac:dyDescent="0.2">
      <c r="B30" s="30">
        <f t="shared" si="2"/>
        <v>20</v>
      </c>
      <c r="C30" s="34"/>
      <c r="D30" s="34"/>
      <c r="E30" s="37"/>
      <c r="F30" s="37" t="s">
        <v>22</v>
      </c>
      <c r="G30" s="37"/>
      <c r="H30" s="37"/>
      <c r="I30" s="37"/>
      <c r="J30" s="37"/>
      <c r="K30" s="64" t="s">
        <v>142</v>
      </c>
      <c r="L30" s="65" t="s">
        <v>142</v>
      </c>
    </row>
    <row r="31" spans="2:12" ht="14.25" customHeight="1" x14ac:dyDescent="0.2">
      <c r="B31" s="30">
        <f t="shared" si="2"/>
        <v>21</v>
      </c>
      <c r="C31" s="32" t="s">
        <v>71</v>
      </c>
      <c r="D31" s="32" t="s">
        <v>27</v>
      </c>
      <c r="E31" s="37"/>
      <c r="F31" s="37" t="s">
        <v>184</v>
      </c>
      <c r="G31" s="37"/>
      <c r="H31" s="37"/>
      <c r="I31" s="37"/>
      <c r="J31" s="37"/>
      <c r="K31" s="64" t="s">
        <v>142</v>
      </c>
      <c r="L31" s="65"/>
    </row>
    <row r="32" spans="2:12" ht="14.25" customHeight="1" x14ac:dyDescent="0.2">
      <c r="B32" s="30">
        <f t="shared" si="2"/>
        <v>22</v>
      </c>
      <c r="C32" s="34"/>
      <c r="D32" s="34"/>
      <c r="E32" s="37"/>
      <c r="F32" s="37" t="s">
        <v>160</v>
      </c>
      <c r="G32" s="37"/>
      <c r="H32" s="37"/>
      <c r="I32" s="37"/>
      <c r="J32" s="37"/>
      <c r="K32" s="64"/>
      <c r="L32" s="65" t="s">
        <v>142</v>
      </c>
    </row>
    <row r="33" spans="2:12" ht="14.25" customHeight="1" x14ac:dyDescent="0.2">
      <c r="B33" s="30">
        <f t="shared" si="2"/>
        <v>23</v>
      </c>
      <c r="C33" s="34"/>
      <c r="D33" s="34"/>
      <c r="E33" s="37"/>
      <c r="F33" s="37" t="s">
        <v>100</v>
      </c>
      <c r="G33" s="37"/>
      <c r="H33" s="37"/>
      <c r="I33" s="37"/>
      <c r="J33" s="37"/>
      <c r="K33" s="64">
        <v>25</v>
      </c>
      <c r="L33" s="65">
        <v>50</v>
      </c>
    </row>
    <row r="34" spans="2:12" ht="14.25" customHeight="1" x14ac:dyDescent="0.2">
      <c r="B34" s="30">
        <f t="shared" si="2"/>
        <v>24</v>
      </c>
      <c r="C34" s="34"/>
      <c r="D34" s="34"/>
      <c r="E34" s="37"/>
      <c r="F34" s="37" t="s">
        <v>185</v>
      </c>
      <c r="G34" s="37"/>
      <c r="H34" s="37"/>
      <c r="I34" s="37"/>
      <c r="J34" s="37"/>
      <c r="K34" s="64" t="s">
        <v>142</v>
      </c>
      <c r="L34" s="65" t="s">
        <v>142</v>
      </c>
    </row>
    <row r="35" spans="2:12" ht="14.25" customHeight="1" x14ac:dyDescent="0.2">
      <c r="B35" s="30">
        <f t="shared" si="2"/>
        <v>25</v>
      </c>
      <c r="C35" s="34"/>
      <c r="D35" s="34"/>
      <c r="E35" s="37"/>
      <c r="F35" s="37" t="s">
        <v>186</v>
      </c>
      <c r="G35" s="37"/>
      <c r="H35" s="37"/>
      <c r="I35" s="37"/>
      <c r="J35" s="37"/>
      <c r="K35" s="64" t="s">
        <v>142</v>
      </c>
      <c r="L35" s="65"/>
    </row>
    <row r="36" spans="2:12" ht="14.25" customHeight="1" x14ac:dyDescent="0.2">
      <c r="B36" s="30">
        <f t="shared" si="2"/>
        <v>26</v>
      </c>
      <c r="C36" s="34"/>
      <c r="D36" s="34"/>
      <c r="E36" s="37"/>
      <c r="F36" s="37" t="s">
        <v>132</v>
      </c>
      <c r="G36" s="37"/>
      <c r="H36" s="37"/>
      <c r="I36" s="37"/>
      <c r="J36" s="37"/>
      <c r="K36" s="64" t="s">
        <v>142</v>
      </c>
      <c r="L36" s="65"/>
    </row>
    <row r="37" spans="2:12" ht="14.25" customHeight="1" x14ac:dyDescent="0.2">
      <c r="B37" s="30">
        <f t="shared" si="2"/>
        <v>27</v>
      </c>
      <c r="C37" s="34"/>
      <c r="D37" s="34"/>
      <c r="E37" s="37"/>
      <c r="F37" s="37" t="s">
        <v>28</v>
      </c>
      <c r="G37" s="37"/>
      <c r="H37" s="37"/>
      <c r="I37" s="37"/>
      <c r="J37" s="37"/>
      <c r="K37" s="64"/>
      <c r="L37" s="65">
        <v>50</v>
      </c>
    </row>
    <row r="38" spans="2:12" ht="14.25" customHeight="1" x14ac:dyDescent="0.2">
      <c r="B38" s="30">
        <f t="shared" si="2"/>
        <v>28</v>
      </c>
      <c r="C38" s="34"/>
      <c r="D38" s="34"/>
      <c r="E38" s="37"/>
      <c r="F38" s="37" t="s">
        <v>187</v>
      </c>
      <c r="G38" s="37"/>
      <c r="H38" s="37"/>
      <c r="I38" s="37"/>
      <c r="J38" s="37"/>
      <c r="K38" s="64"/>
      <c r="L38" s="65" t="s">
        <v>142</v>
      </c>
    </row>
    <row r="39" spans="2:12" ht="14.25" customHeight="1" x14ac:dyDescent="0.2">
      <c r="B39" s="30">
        <f t="shared" si="2"/>
        <v>29</v>
      </c>
      <c r="C39" s="34"/>
      <c r="D39" s="34"/>
      <c r="E39" s="37"/>
      <c r="F39" s="37" t="s">
        <v>30</v>
      </c>
      <c r="G39" s="37"/>
      <c r="H39" s="37"/>
      <c r="I39" s="37"/>
      <c r="J39" s="37"/>
      <c r="K39" s="64" t="s">
        <v>142</v>
      </c>
      <c r="L39" s="65"/>
    </row>
    <row r="40" spans="2:12" ht="14.25" customHeight="1" x14ac:dyDescent="0.2">
      <c r="B40" s="30">
        <f t="shared" si="2"/>
        <v>30</v>
      </c>
      <c r="C40" s="34"/>
      <c r="D40" s="34"/>
      <c r="E40" s="37"/>
      <c r="F40" s="37" t="s">
        <v>31</v>
      </c>
      <c r="G40" s="37"/>
      <c r="H40" s="37"/>
      <c r="I40" s="37"/>
      <c r="J40" s="37"/>
      <c r="K40" s="64"/>
      <c r="L40" s="65">
        <v>16</v>
      </c>
    </row>
    <row r="41" spans="2:12" ht="14.25" customHeight="1" x14ac:dyDescent="0.2">
      <c r="B41" s="30">
        <f t="shared" si="2"/>
        <v>31</v>
      </c>
      <c r="C41" s="34"/>
      <c r="D41" s="34"/>
      <c r="E41" s="37"/>
      <c r="F41" s="37" t="s">
        <v>188</v>
      </c>
      <c r="G41" s="37"/>
      <c r="H41" s="37"/>
      <c r="I41" s="37"/>
      <c r="J41" s="37"/>
      <c r="K41" s="64" t="s">
        <v>142</v>
      </c>
      <c r="L41" s="65">
        <v>16</v>
      </c>
    </row>
    <row r="42" spans="2:12" ht="14.25" customHeight="1" x14ac:dyDescent="0.2">
      <c r="B42" s="30">
        <f t="shared" si="2"/>
        <v>32</v>
      </c>
      <c r="C42" s="34"/>
      <c r="D42" s="34"/>
      <c r="E42" s="37"/>
      <c r="F42" s="37" t="s">
        <v>189</v>
      </c>
      <c r="G42" s="37"/>
      <c r="H42" s="37"/>
      <c r="I42" s="37"/>
      <c r="J42" s="37"/>
      <c r="K42" s="64" t="s">
        <v>142</v>
      </c>
      <c r="L42" s="65"/>
    </row>
    <row r="43" spans="2:12" ht="14.25" customHeight="1" x14ac:dyDescent="0.2">
      <c r="B43" s="30">
        <f t="shared" si="2"/>
        <v>33</v>
      </c>
      <c r="C43" s="34"/>
      <c r="D43" s="34"/>
      <c r="E43" s="37"/>
      <c r="F43" s="37" t="s">
        <v>76</v>
      </c>
      <c r="G43" s="37"/>
      <c r="H43" s="37"/>
      <c r="I43" s="37"/>
      <c r="J43" s="37"/>
      <c r="K43" s="64">
        <v>60</v>
      </c>
      <c r="L43" s="65"/>
    </row>
    <row r="44" spans="2:12" ht="14.25" customHeight="1" x14ac:dyDescent="0.2">
      <c r="B44" s="30">
        <f t="shared" si="2"/>
        <v>34</v>
      </c>
      <c r="C44" s="34"/>
      <c r="D44" s="34"/>
      <c r="E44" s="37"/>
      <c r="F44" s="37" t="s">
        <v>77</v>
      </c>
      <c r="G44" s="37"/>
      <c r="H44" s="37"/>
      <c r="I44" s="37"/>
      <c r="J44" s="37"/>
      <c r="K44" s="64"/>
      <c r="L44" s="65">
        <v>100</v>
      </c>
    </row>
    <row r="45" spans="2:12" ht="14.25" customHeight="1" x14ac:dyDescent="0.2">
      <c r="B45" s="30">
        <f t="shared" si="2"/>
        <v>35</v>
      </c>
      <c r="C45" s="34"/>
      <c r="D45" s="34"/>
      <c r="E45" s="37"/>
      <c r="F45" s="37" t="s">
        <v>190</v>
      </c>
      <c r="G45" s="37"/>
      <c r="H45" s="37"/>
      <c r="I45" s="37"/>
      <c r="J45" s="37"/>
      <c r="K45" s="64" t="s">
        <v>142</v>
      </c>
      <c r="L45" s="65"/>
    </row>
    <row r="46" spans="2:12" ht="14.25" customHeight="1" x14ac:dyDescent="0.2">
      <c r="B46" s="30">
        <f t="shared" si="2"/>
        <v>36</v>
      </c>
      <c r="C46" s="34"/>
      <c r="D46" s="34"/>
      <c r="E46" s="37"/>
      <c r="F46" s="37" t="s">
        <v>125</v>
      </c>
      <c r="G46" s="37"/>
      <c r="H46" s="37"/>
      <c r="I46" s="37"/>
      <c r="J46" s="37"/>
      <c r="K46" s="64">
        <v>80</v>
      </c>
      <c r="L46" s="65">
        <v>250</v>
      </c>
    </row>
    <row r="47" spans="2:12" ht="14.25" customHeight="1" x14ac:dyDescent="0.2">
      <c r="B47" s="30">
        <f t="shared" si="2"/>
        <v>37</v>
      </c>
      <c r="C47" s="34"/>
      <c r="D47" s="34"/>
      <c r="E47" s="37"/>
      <c r="F47" s="37" t="s">
        <v>178</v>
      </c>
      <c r="G47" s="37"/>
      <c r="H47" s="37"/>
      <c r="I47" s="37"/>
      <c r="J47" s="37"/>
      <c r="K47" s="64"/>
      <c r="L47" s="65">
        <v>25</v>
      </c>
    </row>
    <row r="48" spans="2:12" ht="14.25" customHeight="1" x14ac:dyDescent="0.2">
      <c r="B48" s="30">
        <f t="shared" si="2"/>
        <v>38</v>
      </c>
      <c r="C48" s="34"/>
      <c r="D48" s="34"/>
      <c r="E48" s="37"/>
      <c r="F48" s="37" t="s">
        <v>33</v>
      </c>
      <c r="G48" s="37"/>
      <c r="H48" s="37"/>
      <c r="I48" s="37"/>
      <c r="J48" s="37"/>
      <c r="K48" s="64">
        <v>115</v>
      </c>
      <c r="L48" s="65">
        <v>250</v>
      </c>
    </row>
    <row r="49" spans="2:19" ht="14.25" customHeight="1" x14ac:dyDescent="0.2">
      <c r="B49" s="30">
        <f t="shared" si="2"/>
        <v>39</v>
      </c>
      <c r="C49" s="32" t="s">
        <v>34</v>
      </c>
      <c r="D49" s="32" t="s">
        <v>35</v>
      </c>
      <c r="E49" s="37"/>
      <c r="F49" s="37" t="s">
        <v>179</v>
      </c>
      <c r="G49" s="37"/>
      <c r="H49" s="37"/>
      <c r="I49" s="37"/>
      <c r="J49" s="37"/>
      <c r="K49" s="64">
        <v>1</v>
      </c>
      <c r="L49" s="65">
        <v>2</v>
      </c>
    </row>
    <row r="50" spans="2:19" ht="14.25" customHeight="1" x14ac:dyDescent="0.2">
      <c r="B50" s="30">
        <f t="shared" si="2"/>
        <v>40</v>
      </c>
      <c r="C50" s="34"/>
      <c r="D50" s="34"/>
      <c r="E50" s="37"/>
      <c r="F50" s="37" t="s">
        <v>162</v>
      </c>
      <c r="G50" s="37"/>
      <c r="H50" s="37"/>
      <c r="I50" s="37"/>
      <c r="J50" s="37"/>
      <c r="K50" s="64"/>
      <c r="L50" s="65">
        <v>1</v>
      </c>
    </row>
    <row r="51" spans="2:19" ht="14.25" customHeight="1" x14ac:dyDescent="0.2">
      <c r="B51" s="30">
        <f t="shared" si="2"/>
        <v>41</v>
      </c>
      <c r="C51" s="34"/>
      <c r="D51" s="34"/>
      <c r="E51" s="37"/>
      <c r="F51" s="37" t="s">
        <v>164</v>
      </c>
      <c r="G51" s="37"/>
      <c r="H51" s="37"/>
      <c r="I51" s="37"/>
      <c r="J51" s="37"/>
      <c r="K51" s="64" t="s">
        <v>142</v>
      </c>
      <c r="L51" s="65">
        <v>1</v>
      </c>
    </row>
    <row r="52" spans="2:19" ht="14.25" customHeight="1" x14ac:dyDescent="0.2">
      <c r="B52" s="30">
        <f t="shared" si="2"/>
        <v>42</v>
      </c>
      <c r="C52" s="34"/>
      <c r="D52" s="34"/>
      <c r="E52" s="37"/>
      <c r="F52" s="37" t="s">
        <v>36</v>
      </c>
      <c r="G52" s="37"/>
      <c r="H52" s="37"/>
      <c r="I52" s="37"/>
      <c r="J52" s="37"/>
      <c r="K52" s="64">
        <v>1</v>
      </c>
      <c r="L52" s="65"/>
    </row>
    <row r="53" spans="2:19" ht="14.25" customHeight="1" x14ac:dyDescent="0.2">
      <c r="B53" s="30">
        <f t="shared" si="2"/>
        <v>43</v>
      </c>
      <c r="C53" s="32" t="s">
        <v>37</v>
      </c>
      <c r="D53" s="32" t="s">
        <v>38</v>
      </c>
      <c r="E53" s="37"/>
      <c r="F53" s="37" t="s">
        <v>39</v>
      </c>
      <c r="G53" s="37"/>
      <c r="H53" s="37"/>
      <c r="I53" s="37"/>
      <c r="J53" s="37"/>
      <c r="K53" s="64" t="s">
        <v>142</v>
      </c>
      <c r="L53" s="65">
        <v>75</v>
      </c>
    </row>
    <row r="54" spans="2:19" ht="14.25" customHeight="1" x14ac:dyDescent="0.2">
      <c r="B54" s="30">
        <f t="shared" si="2"/>
        <v>44</v>
      </c>
      <c r="C54" s="35"/>
      <c r="D54" s="39" t="s">
        <v>40</v>
      </c>
      <c r="E54" s="37"/>
      <c r="F54" s="37" t="s">
        <v>41</v>
      </c>
      <c r="G54" s="37"/>
      <c r="H54" s="37"/>
      <c r="I54" s="37"/>
      <c r="J54" s="37"/>
      <c r="K54" s="64">
        <v>5</v>
      </c>
      <c r="L54" s="65" t="s">
        <v>142</v>
      </c>
    </row>
    <row r="55" spans="2:19" ht="14.25" customHeight="1" x14ac:dyDescent="0.2">
      <c r="B55" s="30">
        <f t="shared" si="2"/>
        <v>45</v>
      </c>
      <c r="C55" s="130" t="s">
        <v>43</v>
      </c>
      <c r="D55" s="131"/>
      <c r="E55" s="37"/>
      <c r="F55" s="37" t="s">
        <v>44</v>
      </c>
      <c r="G55" s="37"/>
      <c r="H55" s="37"/>
      <c r="I55" s="37"/>
      <c r="J55" s="37"/>
      <c r="K55" s="64">
        <v>100</v>
      </c>
      <c r="L55" s="65">
        <v>200</v>
      </c>
    </row>
    <row r="56" spans="2:19" ht="14.25" customHeight="1" x14ac:dyDescent="0.2">
      <c r="B56" s="30">
        <f t="shared" si="2"/>
        <v>46</v>
      </c>
      <c r="C56" s="33"/>
      <c r="D56" s="36"/>
      <c r="E56" s="37"/>
      <c r="F56" s="37" t="s">
        <v>45</v>
      </c>
      <c r="G56" s="37"/>
      <c r="H56" s="37"/>
      <c r="I56" s="37"/>
      <c r="J56" s="37"/>
      <c r="K56" s="64">
        <v>250</v>
      </c>
      <c r="L56" s="65">
        <v>400</v>
      </c>
    </row>
    <row r="57" spans="2:19" ht="14.25" customHeight="1" thickBot="1" x14ac:dyDescent="0.25">
      <c r="B57" s="30">
        <f t="shared" si="2"/>
        <v>47</v>
      </c>
      <c r="C57" s="33"/>
      <c r="D57" s="36"/>
      <c r="E57" s="37"/>
      <c r="F57" s="37" t="s">
        <v>81</v>
      </c>
      <c r="G57" s="37"/>
      <c r="H57" s="37"/>
      <c r="I57" s="37"/>
      <c r="J57" s="37"/>
      <c r="K57" s="64">
        <v>200</v>
      </c>
      <c r="L57" s="69">
        <v>300</v>
      </c>
    </row>
    <row r="58" spans="2:19" ht="13.95" customHeight="1" x14ac:dyDescent="0.2">
      <c r="B58" s="66"/>
      <c r="C58" s="67"/>
      <c r="D58" s="67"/>
      <c r="E58" s="68"/>
      <c r="F58" s="68"/>
      <c r="G58" s="68"/>
      <c r="H58" s="68"/>
      <c r="I58" s="68"/>
      <c r="J58" s="68"/>
      <c r="K58" s="68"/>
      <c r="L58" s="68"/>
    </row>
    <row r="59" spans="2:19" ht="18" customHeight="1" x14ac:dyDescent="0.2">
      <c r="R59">
        <f>COUNTA(K11:K57)</f>
        <v>35</v>
      </c>
      <c r="S59">
        <f>COUNTA(L11:L57)</f>
        <v>37</v>
      </c>
    </row>
    <row r="60" spans="2:19" ht="18" customHeight="1" x14ac:dyDescent="0.2">
      <c r="B60" s="18"/>
      <c r="R60">
        <f>SUM(R11:R15,K16:K57)</f>
        <v>58482</v>
      </c>
      <c r="S60">
        <f>SUM(S11:S15,L16:L57)</f>
        <v>88786</v>
      </c>
    </row>
    <row r="61" spans="2:19" ht="9" customHeight="1" thickBot="1" x14ac:dyDescent="0.25"/>
    <row r="62" spans="2:19" ht="18" customHeight="1" x14ac:dyDescent="0.2">
      <c r="B62" s="1"/>
      <c r="C62" s="2"/>
      <c r="D62" s="126" t="s">
        <v>1</v>
      </c>
      <c r="E62" s="126"/>
      <c r="F62" s="126"/>
      <c r="G62" s="126"/>
      <c r="H62" s="2"/>
      <c r="I62" s="2"/>
      <c r="J62" s="3"/>
      <c r="K62" s="71" t="s">
        <v>62</v>
      </c>
      <c r="L62" s="88" t="s">
        <v>63</v>
      </c>
    </row>
    <row r="63" spans="2:19" ht="18" customHeight="1" thickBot="1" x14ac:dyDescent="0.25">
      <c r="B63" s="6"/>
      <c r="C63" s="7"/>
      <c r="D63" s="125" t="s">
        <v>2</v>
      </c>
      <c r="E63" s="125"/>
      <c r="F63" s="125"/>
      <c r="G63" s="125"/>
      <c r="H63" s="7"/>
      <c r="I63" s="7"/>
      <c r="J63" s="8"/>
      <c r="K63" s="75" t="str">
        <f>K5</f>
        <v>2021.6.3</v>
      </c>
      <c r="L63" s="92" t="str">
        <f>K63</f>
        <v>2021.6.3</v>
      </c>
    </row>
    <row r="64" spans="2:19" ht="19.95" customHeight="1" thickTop="1" x14ac:dyDescent="0.2">
      <c r="B64" s="132" t="s">
        <v>86</v>
      </c>
      <c r="C64" s="133"/>
      <c r="D64" s="133"/>
      <c r="E64" s="133"/>
      <c r="F64" s="133"/>
      <c r="G64" s="133"/>
      <c r="H64" s="133"/>
      <c r="I64" s="133"/>
      <c r="J64" s="29"/>
      <c r="K64" s="76">
        <f>SUM(K65:K73)</f>
        <v>58482</v>
      </c>
      <c r="L64" s="93">
        <f>SUM(L65:L73)</f>
        <v>88786</v>
      </c>
    </row>
    <row r="65" spans="2:19" ht="13.95" customHeight="1" x14ac:dyDescent="0.2">
      <c r="B65" s="134" t="s">
        <v>47</v>
      </c>
      <c r="C65" s="135"/>
      <c r="D65" s="136"/>
      <c r="E65" s="41"/>
      <c r="F65" s="15"/>
      <c r="G65" s="127" t="s">
        <v>13</v>
      </c>
      <c r="H65" s="127"/>
      <c r="I65" s="15"/>
      <c r="J65" s="16"/>
      <c r="K65" s="38">
        <f>SUM(R$11:R$15)</f>
        <v>0</v>
      </c>
      <c r="L65" s="94">
        <f>SUM(S$11:S$15)</f>
        <v>25</v>
      </c>
    </row>
    <row r="66" spans="2:19" ht="13.95" customHeight="1" x14ac:dyDescent="0.2">
      <c r="B66" s="17"/>
      <c r="C66" s="18"/>
      <c r="D66" s="19"/>
      <c r="E66" s="20"/>
      <c r="F66" s="37"/>
      <c r="G66" s="127" t="s">
        <v>72</v>
      </c>
      <c r="H66" s="127"/>
      <c r="I66" s="110"/>
      <c r="J66" s="42"/>
      <c r="K66" s="38">
        <f>SUM(K$16)</f>
        <v>0</v>
      </c>
      <c r="L66" s="94">
        <f>SUM(L$16)</f>
        <v>900</v>
      </c>
    </row>
    <row r="67" spans="2:19" ht="13.95" customHeight="1" x14ac:dyDescent="0.2">
      <c r="B67" s="17"/>
      <c r="C67" s="18"/>
      <c r="D67" s="19"/>
      <c r="E67" s="20"/>
      <c r="F67" s="37"/>
      <c r="G67" s="127" t="s">
        <v>26</v>
      </c>
      <c r="H67" s="127"/>
      <c r="I67" s="15"/>
      <c r="J67" s="16"/>
      <c r="K67" s="38">
        <f>SUM(K$17:K$17)</f>
        <v>0</v>
      </c>
      <c r="L67" s="94">
        <f>SUM(L$17:L$17)</f>
        <v>0</v>
      </c>
    </row>
    <row r="68" spans="2:19" ht="13.95" customHeight="1" x14ac:dyDescent="0.2">
      <c r="B68" s="17"/>
      <c r="C68" s="18"/>
      <c r="D68" s="19"/>
      <c r="E68" s="20"/>
      <c r="F68" s="37"/>
      <c r="G68" s="127" t="s">
        <v>16</v>
      </c>
      <c r="H68" s="127"/>
      <c r="I68" s="15"/>
      <c r="J68" s="16"/>
      <c r="K68" s="38">
        <v>0</v>
      </c>
      <c r="L68" s="94">
        <v>0</v>
      </c>
    </row>
    <row r="69" spans="2:19" ht="13.95" customHeight="1" x14ac:dyDescent="0.2">
      <c r="B69" s="17"/>
      <c r="C69" s="18"/>
      <c r="D69" s="19"/>
      <c r="E69" s="20"/>
      <c r="F69" s="37"/>
      <c r="G69" s="127" t="s">
        <v>17</v>
      </c>
      <c r="H69" s="127"/>
      <c r="I69" s="15"/>
      <c r="J69" s="16"/>
      <c r="K69" s="38">
        <f>SUM(K$18:K$30)</f>
        <v>57645</v>
      </c>
      <c r="L69" s="94">
        <f>SUM(L$18:L$30)</f>
        <v>86125</v>
      </c>
    </row>
    <row r="70" spans="2:19" ht="13.95" customHeight="1" x14ac:dyDescent="0.2">
      <c r="B70" s="17"/>
      <c r="C70" s="18"/>
      <c r="D70" s="19"/>
      <c r="E70" s="20"/>
      <c r="F70" s="37"/>
      <c r="G70" s="127" t="s">
        <v>70</v>
      </c>
      <c r="H70" s="127"/>
      <c r="I70" s="15"/>
      <c r="J70" s="16"/>
      <c r="K70" s="38">
        <v>0</v>
      </c>
      <c r="L70" s="94">
        <v>0</v>
      </c>
    </row>
    <row r="71" spans="2:19" ht="13.95" customHeight="1" x14ac:dyDescent="0.2">
      <c r="B71" s="17"/>
      <c r="C71" s="18"/>
      <c r="D71" s="19"/>
      <c r="E71" s="20"/>
      <c r="F71" s="37"/>
      <c r="G71" s="127" t="s">
        <v>27</v>
      </c>
      <c r="H71" s="127"/>
      <c r="I71" s="15"/>
      <c r="J71" s="16"/>
      <c r="K71" s="38">
        <f>SUM(K$31:K$48)</f>
        <v>280</v>
      </c>
      <c r="L71" s="94">
        <f>SUM(L$31:L$48)</f>
        <v>757</v>
      </c>
    </row>
    <row r="72" spans="2:19" ht="13.95" customHeight="1" x14ac:dyDescent="0.2">
      <c r="B72" s="17"/>
      <c r="C72" s="18"/>
      <c r="D72" s="19"/>
      <c r="E72" s="20"/>
      <c r="F72" s="37"/>
      <c r="G72" s="127" t="s">
        <v>80</v>
      </c>
      <c r="H72" s="127"/>
      <c r="I72" s="15"/>
      <c r="J72" s="16"/>
      <c r="K72" s="38">
        <f>SUM(K$55:K$56)</f>
        <v>350</v>
      </c>
      <c r="L72" s="94">
        <f>SUM(L$55:L$56)</f>
        <v>600</v>
      </c>
      <c r="R72">
        <f>COUNTA(K$11:K$57)</f>
        <v>35</v>
      </c>
      <c r="S72">
        <f>COUNTA(L$11:L$57)</f>
        <v>37</v>
      </c>
    </row>
    <row r="73" spans="2:19" ht="13.95" customHeight="1" thickBot="1" x14ac:dyDescent="0.25">
      <c r="B73" s="21"/>
      <c r="C73" s="22"/>
      <c r="D73" s="23"/>
      <c r="E73" s="43"/>
      <c r="F73" s="10"/>
      <c r="G73" s="125" t="s">
        <v>46</v>
      </c>
      <c r="H73" s="125"/>
      <c r="I73" s="44"/>
      <c r="J73" s="45"/>
      <c r="K73" s="40">
        <f>SUM(K$49:K$54,K$57)</f>
        <v>207</v>
      </c>
      <c r="L73" s="95">
        <f>SUM(L$49:L$54,L$57)</f>
        <v>379</v>
      </c>
      <c r="R73">
        <f>SUM(R$11:R$15,K$16:K$57)</f>
        <v>58482</v>
      </c>
      <c r="S73">
        <f>SUM(S$11:S$15,L$16:L$57)</f>
        <v>88786</v>
      </c>
    </row>
    <row r="74" spans="2:19" ht="18" customHeight="1" thickTop="1" x14ac:dyDescent="0.2">
      <c r="B74" s="137" t="s">
        <v>48</v>
      </c>
      <c r="C74" s="138"/>
      <c r="D74" s="139"/>
      <c r="E74" s="51"/>
      <c r="F74" s="111"/>
      <c r="G74" s="140" t="s">
        <v>49</v>
      </c>
      <c r="H74" s="140"/>
      <c r="I74" s="111"/>
      <c r="J74" s="112"/>
      <c r="K74" s="77" t="s">
        <v>50</v>
      </c>
      <c r="L74" s="82"/>
    </row>
    <row r="75" spans="2:19" ht="18" customHeight="1" x14ac:dyDescent="0.2">
      <c r="B75" s="48"/>
      <c r="C75" s="49"/>
      <c r="D75" s="49"/>
      <c r="E75" s="46"/>
      <c r="F75" s="47"/>
      <c r="G75" s="31"/>
      <c r="H75" s="31"/>
      <c r="I75" s="47"/>
      <c r="J75" s="50"/>
      <c r="K75" s="78" t="s">
        <v>51</v>
      </c>
      <c r="L75" s="83"/>
    </row>
    <row r="76" spans="2:19" ht="18" customHeight="1" x14ac:dyDescent="0.2">
      <c r="B76" s="17"/>
      <c r="C76" s="18"/>
      <c r="D76" s="18"/>
      <c r="E76" s="52"/>
      <c r="F76" s="7"/>
      <c r="G76" s="141" t="s">
        <v>52</v>
      </c>
      <c r="H76" s="141"/>
      <c r="I76" s="108"/>
      <c r="J76" s="109"/>
      <c r="K76" s="79" t="s">
        <v>53</v>
      </c>
      <c r="L76" s="84"/>
    </row>
    <row r="77" spans="2:19" ht="18" customHeight="1" x14ac:dyDescent="0.2">
      <c r="B77" s="17"/>
      <c r="C77" s="18"/>
      <c r="D77" s="18"/>
      <c r="E77" s="53"/>
      <c r="F77" s="18"/>
      <c r="G77" s="54"/>
      <c r="H77" s="54"/>
      <c r="I77" s="49"/>
      <c r="J77" s="55"/>
      <c r="K77" s="80" t="s">
        <v>78</v>
      </c>
      <c r="L77" s="85"/>
    </row>
    <row r="78" spans="2:19" ht="18" customHeight="1" x14ac:dyDescent="0.2">
      <c r="B78" s="17"/>
      <c r="C78" s="18"/>
      <c r="D78" s="18"/>
      <c r="E78" s="53"/>
      <c r="F78" s="18"/>
      <c r="G78" s="54"/>
      <c r="H78" s="54"/>
      <c r="I78" s="49"/>
      <c r="J78" s="55"/>
      <c r="K78" s="80" t="s">
        <v>79</v>
      </c>
      <c r="L78" s="85"/>
    </row>
    <row r="79" spans="2:19" ht="18" customHeight="1" x14ac:dyDescent="0.2">
      <c r="B79" s="17"/>
      <c r="C79" s="18"/>
      <c r="D79" s="18"/>
      <c r="E79" s="52"/>
      <c r="F79" s="7"/>
      <c r="G79" s="141" t="s">
        <v>54</v>
      </c>
      <c r="H79" s="141"/>
      <c r="I79" s="108"/>
      <c r="J79" s="109"/>
      <c r="K79" s="79" t="s">
        <v>82</v>
      </c>
      <c r="L79" s="84"/>
    </row>
    <row r="80" spans="2:19" ht="18" customHeight="1" x14ac:dyDescent="0.2">
      <c r="B80" s="17"/>
      <c r="C80" s="18"/>
      <c r="D80" s="18"/>
      <c r="E80" s="53"/>
      <c r="F80" s="18"/>
      <c r="G80" s="54"/>
      <c r="H80" s="54"/>
      <c r="I80" s="49"/>
      <c r="J80" s="55"/>
      <c r="K80" s="80" t="s">
        <v>83</v>
      </c>
      <c r="L80" s="85"/>
    </row>
    <row r="81" spans="2:12" ht="18" customHeight="1" x14ac:dyDescent="0.2">
      <c r="B81" s="17"/>
      <c r="C81" s="18"/>
      <c r="D81" s="18"/>
      <c r="E81" s="53"/>
      <c r="F81" s="18"/>
      <c r="G81" s="54"/>
      <c r="H81" s="54"/>
      <c r="I81" s="49"/>
      <c r="J81" s="55"/>
      <c r="K81" s="80" t="s">
        <v>84</v>
      </c>
      <c r="L81" s="85"/>
    </row>
    <row r="82" spans="2:12" ht="18" customHeight="1" x14ac:dyDescent="0.2">
      <c r="B82" s="17"/>
      <c r="C82" s="18"/>
      <c r="D82" s="18"/>
      <c r="E82" s="12"/>
      <c r="F82" s="13"/>
      <c r="G82" s="31"/>
      <c r="H82" s="31"/>
      <c r="I82" s="47"/>
      <c r="J82" s="50"/>
      <c r="K82" s="80" t="s">
        <v>85</v>
      </c>
      <c r="L82" s="83"/>
    </row>
    <row r="83" spans="2:12" ht="18" customHeight="1" x14ac:dyDescent="0.2">
      <c r="B83" s="24"/>
      <c r="C83" s="13"/>
      <c r="D83" s="13"/>
      <c r="E83" s="20"/>
      <c r="F83" s="37"/>
      <c r="G83" s="127" t="s">
        <v>55</v>
      </c>
      <c r="H83" s="127"/>
      <c r="I83" s="15"/>
      <c r="J83" s="16"/>
      <c r="K83" s="70" t="s">
        <v>127</v>
      </c>
      <c r="L83" s="86"/>
    </row>
    <row r="84" spans="2:12" ht="18" customHeight="1" x14ac:dyDescent="0.2">
      <c r="B84" s="134" t="s">
        <v>56</v>
      </c>
      <c r="C84" s="135"/>
      <c r="D84" s="135"/>
      <c r="E84" s="7"/>
      <c r="F84" s="7"/>
      <c r="G84" s="7"/>
      <c r="H84" s="7"/>
      <c r="I84" s="7"/>
      <c r="J84" s="7"/>
      <c r="K84" s="7"/>
      <c r="L84" s="96"/>
    </row>
    <row r="85" spans="2:12" ht="14.1" customHeight="1" x14ac:dyDescent="0.2">
      <c r="B85" s="56"/>
      <c r="C85" s="57" t="s">
        <v>57</v>
      </c>
      <c r="D85" s="58"/>
      <c r="E85" s="57"/>
      <c r="F85" s="57"/>
      <c r="G85" s="57"/>
      <c r="H85" s="57"/>
      <c r="I85" s="57"/>
      <c r="J85" s="57"/>
      <c r="K85" s="57"/>
      <c r="L85" s="87"/>
    </row>
    <row r="86" spans="2:12" ht="14.1" customHeight="1" x14ac:dyDescent="0.2">
      <c r="B86" s="56"/>
      <c r="C86" s="57" t="s">
        <v>58</v>
      </c>
      <c r="D86" s="58"/>
      <c r="E86" s="57"/>
      <c r="F86" s="57"/>
      <c r="G86" s="57"/>
      <c r="H86" s="57"/>
      <c r="I86" s="57"/>
      <c r="J86" s="57"/>
      <c r="K86" s="57"/>
      <c r="L86" s="87"/>
    </row>
    <row r="87" spans="2:12" ht="14.1" customHeight="1" x14ac:dyDescent="0.2">
      <c r="B87" s="56"/>
      <c r="C87" s="57" t="s">
        <v>59</v>
      </c>
      <c r="D87" s="58"/>
      <c r="E87" s="57"/>
      <c r="F87" s="57"/>
      <c r="G87" s="57"/>
      <c r="H87" s="57"/>
      <c r="I87" s="57"/>
      <c r="J87" s="57"/>
      <c r="K87" s="57"/>
      <c r="L87" s="87"/>
    </row>
    <row r="88" spans="2:12" ht="14.1" customHeight="1" x14ac:dyDescent="0.2">
      <c r="B88" s="56"/>
      <c r="C88" s="57" t="s">
        <v>114</v>
      </c>
      <c r="D88" s="58"/>
      <c r="E88" s="57"/>
      <c r="F88" s="57"/>
      <c r="G88" s="57"/>
      <c r="H88" s="57"/>
      <c r="I88" s="57"/>
      <c r="J88" s="57"/>
      <c r="K88" s="57"/>
      <c r="L88" s="87"/>
    </row>
    <row r="89" spans="2:12" ht="14.1" customHeight="1" x14ac:dyDescent="0.2">
      <c r="B89" s="56"/>
      <c r="C89" s="57" t="s">
        <v>112</v>
      </c>
      <c r="D89" s="58"/>
      <c r="E89" s="57"/>
      <c r="F89" s="57"/>
      <c r="G89" s="57"/>
      <c r="H89" s="57"/>
      <c r="I89" s="57"/>
      <c r="J89" s="57"/>
      <c r="K89" s="57"/>
      <c r="L89" s="87"/>
    </row>
    <row r="90" spans="2:12" ht="14.1" customHeight="1" x14ac:dyDescent="0.2">
      <c r="B90" s="59"/>
      <c r="C90" s="57" t="s">
        <v>115</v>
      </c>
      <c r="D90" s="57"/>
      <c r="E90" s="57"/>
      <c r="F90" s="57"/>
      <c r="G90" s="57"/>
      <c r="H90" s="57"/>
      <c r="I90" s="57"/>
      <c r="J90" s="57"/>
      <c r="K90" s="57"/>
      <c r="L90" s="87"/>
    </row>
    <row r="91" spans="2:12" ht="14.1" customHeight="1" x14ac:dyDescent="0.2">
      <c r="B91" s="59"/>
      <c r="C91" s="57" t="s">
        <v>116</v>
      </c>
      <c r="D91" s="57"/>
      <c r="E91" s="57"/>
      <c r="F91" s="57"/>
      <c r="G91" s="57"/>
      <c r="H91" s="57"/>
      <c r="I91" s="57"/>
      <c r="J91" s="57"/>
      <c r="K91" s="57"/>
      <c r="L91" s="87"/>
    </row>
    <row r="92" spans="2:12" ht="14.1" customHeight="1" x14ac:dyDescent="0.2">
      <c r="B92" s="59"/>
      <c r="C92" s="57" t="s">
        <v>96</v>
      </c>
      <c r="D92" s="57"/>
      <c r="E92" s="57"/>
      <c r="F92" s="57"/>
      <c r="G92" s="57"/>
      <c r="H92" s="57"/>
      <c r="I92" s="57"/>
      <c r="J92" s="57"/>
      <c r="K92" s="57"/>
      <c r="L92" s="87"/>
    </row>
    <row r="93" spans="2:12" ht="14.1" customHeight="1" x14ac:dyDescent="0.2">
      <c r="B93" s="59"/>
      <c r="C93" s="57" t="s">
        <v>97</v>
      </c>
      <c r="D93" s="57"/>
      <c r="E93" s="57"/>
      <c r="F93" s="57"/>
      <c r="G93" s="57"/>
      <c r="H93" s="57"/>
      <c r="I93" s="57"/>
      <c r="J93" s="57"/>
      <c r="K93" s="57"/>
      <c r="L93" s="87"/>
    </row>
    <row r="94" spans="2:12" ht="14.1" customHeight="1" x14ac:dyDescent="0.2">
      <c r="B94" s="59"/>
      <c r="C94" s="57" t="s">
        <v>109</v>
      </c>
      <c r="D94" s="57"/>
      <c r="E94" s="57"/>
      <c r="F94" s="57"/>
      <c r="G94" s="57"/>
      <c r="H94" s="57"/>
      <c r="I94" s="57"/>
      <c r="J94" s="57"/>
      <c r="K94" s="57"/>
      <c r="L94" s="87"/>
    </row>
    <row r="95" spans="2:12" ht="14.1" customHeight="1" x14ac:dyDescent="0.2">
      <c r="B95" s="59"/>
      <c r="C95" s="57" t="s">
        <v>117</v>
      </c>
      <c r="D95" s="57"/>
      <c r="E95" s="57"/>
      <c r="F95" s="57"/>
      <c r="G95" s="57"/>
      <c r="H95" s="57"/>
      <c r="I95" s="57"/>
      <c r="J95" s="57"/>
      <c r="K95" s="57"/>
      <c r="L95" s="87"/>
    </row>
    <row r="96" spans="2:12" ht="14.1" customHeight="1" x14ac:dyDescent="0.2">
      <c r="B96" s="59"/>
      <c r="C96" s="57" t="s">
        <v>118</v>
      </c>
      <c r="D96" s="57"/>
      <c r="E96" s="57"/>
      <c r="F96" s="57"/>
      <c r="G96" s="57"/>
      <c r="H96" s="57"/>
      <c r="I96" s="57"/>
      <c r="J96" s="57"/>
      <c r="K96" s="57"/>
      <c r="L96" s="87"/>
    </row>
    <row r="97" spans="2:14" ht="14.1" customHeight="1" x14ac:dyDescent="0.2">
      <c r="B97" s="59"/>
      <c r="C97" s="57" t="s">
        <v>119</v>
      </c>
      <c r="D97" s="57"/>
      <c r="E97" s="57"/>
      <c r="F97" s="57"/>
      <c r="G97" s="57"/>
      <c r="H97" s="57"/>
      <c r="I97" s="57"/>
      <c r="J97" s="57"/>
      <c r="K97" s="57"/>
      <c r="L97" s="87"/>
    </row>
    <row r="98" spans="2:14" ht="18" customHeight="1" x14ac:dyDescent="0.2">
      <c r="B98" s="59"/>
      <c r="C98" s="57" t="s">
        <v>98</v>
      </c>
      <c r="D98" s="57"/>
      <c r="E98" s="57"/>
      <c r="F98" s="57"/>
      <c r="G98" s="57"/>
      <c r="H98" s="57"/>
      <c r="I98" s="57"/>
      <c r="J98" s="57"/>
      <c r="K98" s="57"/>
      <c r="L98" s="57"/>
      <c r="M98" s="97"/>
    </row>
    <row r="99" spans="2:14" x14ac:dyDescent="0.2">
      <c r="B99" s="59"/>
      <c r="C99" s="57" t="s">
        <v>110</v>
      </c>
      <c r="D99" s="57"/>
      <c r="E99" s="57"/>
      <c r="F99" s="57"/>
      <c r="G99" s="57"/>
      <c r="H99" s="57"/>
      <c r="I99" s="57"/>
      <c r="J99" s="57"/>
      <c r="K99" s="57"/>
      <c r="L99" s="57"/>
      <c r="M99" s="97"/>
    </row>
    <row r="100" spans="2:14" x14ac:dyDescent="0.2">
      <c r="B100" s="59"/>
      <c r="C100" s="57" t="s">
        <v>111</v>
      </c>
      <c r="D100" s="57"/>
      <c r="E100" s="57"/>
      <c r="F100" s="57"/>
      <c r="G100" s="57"/>
      <c r="H100" s="57"/>
      <c r="I100" s="57"/>
      <c r="J100" s="57"/>
      <c r="K100" s="57"/>
      <c r="L100" s="57"/>
      <c r="M100" s="97"/>
    </row>
    <row r="101" spans="2:14" x14ac:dyDescent="0.2">
      <c r="B101" s="59"/>
      <c r="C101" s="57" t="s">
        <v>120</v>
      </c>
      <c r="D101" s="57"/>
      <c r="E101" s="57"/>
      <c r="F101" s="57"/>
      <c r="G101" s="57"/>
      <c r="H101" s="57"/>
      <c r="I101" s="57"/>
      <c r="J101" s="57"/>
      <c r="K101" s="57"/>
      <c r="L101" s="57"/>
      <c r="M101" s="97"/>
    </row>
    <row r="102" spans="2:14" ht="14.1" customHeight="1" x14ac:dyDescent="0.2">
      <c r="B102" s="59"/>
      <c r="C102" s="57" t="s">
        <v>113</v>
      </c>
      <c r="D102" s="57"/>
      <c r="E102" s="57"/>
      <c r="F102" s="57"/>
      <c r="G102" s="57"/>
      <c r="H102" s="57"/>
      <c r="I102" s="57"/>
      <c r="J102" s="57"/>
      <c r="K102" s="57"/>
      <c r="L102" s="57"/>
      <c r="M102" s="59"/>
      <c r="N102" s="102"/>
    </row>
    <row r="103" spans="2:14" x14ac:dyDescent="0.2">
      <c r="B103" s="59"/>
      <c r="C103" s="57" t="s">
        <v>74</v>
      </c>
      <c r="D103" s="57"/>
      <c r="E103" s="57"/>
      <c r="F103" s="57"/>
      <c r="G103" s="57"/>
      <c r="H103" s="57"/>
      <c r="I103" s="57"/>
      <c r="J103" s="57"/>
      <c r="K103" s="57"/>
      <c r="L103" s="57"/>
      <c r="M103" s="97"/>
    </row>
    <row r="104" spans="2:14" x14ac:dyDescent="0.2">
      <c r="B104" s="59"/>
      <c r="C104" s="57" t="s">
        <v>60</v>
      </c>
      <c r="D104" s="57"/>
      <c r="E104" s="57"/>
      <c r="F104" s="57"/>
      <c r="G104" s="57"/>
      <c r="H104" s="57"/>
      <c r="I104" s="57"/>
      <c r="J104" s="57"/>
      <c r="K104" s="57"/>
      <c r="L104" s="57"/>
      <c r="M104" s="97"/>
    </row>
    <row r="105" spans="2:14" x14ac:dyDescent="0.2">
      <c r="B105" s="97"/>
      <c r="C105" s="57" t="s">
        <v>121</v>
      </c>
      <c r="M105" s="97"/>
    </row>
    <row r="106" spans="2:14" x14ac:dyDescent="0.2">
      <c r="B106" s="97"/>
      <c r="C106" s="57" t="s">
        <v>122</v>
      </c>
      <c r="M106" s="97"/>
      <c r="N106" s="98"/>
    </row>
    <row r="107" spans="2:14" x14ac:dyDescent="0.2">
      <c r="B107" s="97"/>
      <c r="C107" s="57" t="s">
        <v>133</v>
      </c>
      <c r="M107" s="97"/>
    </row>
    <row r="108" spans="2:14" ht="13.8" thickBot="1" x14ac:dyDescent="0.25">
      <c r="B108" s="99"/>
      <c r="C108" s="81" t="s">
        <v>123</v>
      </c>
      <c r="D108" s="100"/>
      <c r="E108" s="100"/>
      <c r="F108" s="100"/>
      <c r="G108" s="100"/>
      <c r="H108" s="100"/>
      <c r="I108" s="100"/>
      <c r="J108" s="100"/>
      <c r="K108" s="100"/>
      <c r="L108" s="101"/>
    </row>
  </sheetData>
  <mergeCells count="27">
    <mergeCell ref="D9:F9"/>
    <mergeCell ref="D4:G4"/>
    <mergeCell ref="D5:G5"/>
    <mergeCell ref="D6:G6"/>
    <mergeCell ref="D7:F7"/>
    <mergeCell ref="D8:F8"/>
    <mergeCell ref="G71:H71"/>
    <mergeCell ref="G10:H10"/>
    <mergeCell ref="C55:D55"/>
    <mergeCell ref="D62:G62"/>
    <mergeCell ref="D63:G63"/>
    <mergeCell ref="B64:I64"/>
    <mergeCell ref="B65:D65"/>
    <mergeCell ref="G65:H65"/>
    <mergeCell ref="G66:H66"/>
    <mergeCell ref="G67:H67"/>
    <mergeCell ref="G68:H68"/>
    <mergeCell ref="G69:H69"/>
    <mergeCell ref="G70:H70"/>
    <mergeCell ref="G83:H83"/>
    <mergeCell ref="B84:D84"/>
    <mergeCell ref="G72:H72"/>
    <mergeCell ref="G73:H73"/>
    <mergeCell ref="B74:D74"/>
    <mergeCell ref="G74:H74"/>
    <mergeCell ref="G76:H76"/>
    <mergeCell ref="G79:H79"/>
  </mergeCells>
  <phoneticPr fontId="23"/>
  <conditionalFormatting sqref="M11:M57">
    <cfRule type="expression" dxfId="2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1:Y121"/>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191</v>
      </c>
      <c r="L5" s="89" t="str">
        <f>K5</f>
        <v>2021.6.23</v>
      </c>
    </row>
    <row r="6" spans="2:19" ht="18" customHeight="1" x14ac:dyDescent="0.2">
      <c r="B6" s="4"/>
      <c r="C6" s="37"/>
      <c r="D6" s="127" t="s">
        <v>3</v>
      </c>
      <c r="E6" s="127"/>
      <c r="F6" s="127"/>
      <c r="G6" s="127"/>
      <c r="H6" s="37"/>
      <c r="I6" s="37"/>
      <c r="J6" s="5"/>
      <c r="K6" s="103">
        <v>0.44027777777777777</v>
      </c>
      <c r="L6" s="104">
        <v>0.49791666666666662</v>
      </c>
    </row>
    <row r="7" spans="2:19" ht="18" customHeight="1" x14ac:dyDescent="0.2">
      <c r="B7" s="4"/>
      <c r="C7" s="37"/>
      <c r="D7" s="127" t="s">
        <v>4</v>
      </c>
      <c r="E7" s="128"/>
      <c r="F7" s="128"/>
      <c r="G7" s="25" t="s">
        <v>5</v>
      </c>
      <c r="H7" s="37"/>
      <c r="I7" s="37"/>
      <c r="J7" s="5"/>
      <c r="K7" s="105">
        <v>2.25</v>
      </c>
      <c r="L7" s="106">
        <v>1.75</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t="s">
        <v>193</v>
      </c>
      <c r="L11" s="63" t="s">
        <v>171</v>
      </c>
      <c r="N11" t="s">
        <v>14</v>
      </c>
      <c r="O11">
        <f>IF(K12="",0,VALUE(MID(K12,2,LEN(K12)-2)))</f>
        <v>0</v>
      </c>
      <c r="P11">
        <f t="shared" ref="P11:P12" si="0">IF(L11="",0,VALUE(MID(L11,2,LEN(L11)-2)))</f>
        <v>50</v>
      </c>
      <c r="Q11" t="e">
        <f>IF(#REF!="",0,VALUE(MID(#REF!,2,LEN(#REF!)-2)))</f>
        <v>#REF!</v>
      </c>
      <c r="R11">
        <f>IF(K11="＋",0,IF(K11="(＋)",0,ABS(K11)))</f>
        <v>75</v>
      </c>
      <c r="S11">
        <f t="shared" ref="R11:S17" si="1">IF(L11="＋",0,IF(L11="(＋)",0,ABS(L11)))</f>
        <v>50</v>
      </c>
    </row>
    <row r="12" spans="2:19" ht="14.25" customHeight="1" x14ac:dyDescent="0.2">
      <c r="B12" s="30">
        <f>B11+1</f>
        <v>2</v>
      </c>
      <c r="C12" s="33"/>
      <c r="D12" s="34"/>
      <c r="E12" s="37"/>
      <c r="F12" s="37" t="s">
        <v>194</v>
      </c>
      <c r="G12" s="37"/>
      <c r="H12" s="37"/>
      <c r="I12" s="37"/>
      <c r="J12" s="37"/>
      <c r="K12" s="62"/>
      <c r="L12" s="63" t="s">
        <v>171</v>
      </c>
      <c r="N12" t="s">
        <v>14</v>
      </c>
      <c r="O12" t="e">
        <f>IF(K17="",0,VALUE(MID(K17,2,LEN(K17)-2)))</f>
        <v>#VALUE!</v>
      </c>
      <c r="P12">
        <f t="shared" si="0"/>
        <v>50</v>
      </c>
      <c r="Q12" t="e">
        <f>IF(#REF!="",0,VALUE(MID(#REF!,2,LEN(#REF!)-2)))</f>
        <v>#REF!</v>
      </c>
      <c r="R12">
        <f>IF(K12="＋",0,IF(K12="(＋)",0,ABS(K12)))</f>
        <v>0</v>
      </c>
      <c r="S12">
        <f t="shared" si="1"/>
        <v>50</v>
      </c>
    </row>
    <row r="13" spans="2:19" ht="14.25" customHeight="1" x14ac:dyDescent="0.2">
      <c r="B13" s="30">
        <f t="shared" ref="B13:B70" si="2">B12+1</f>
        <v>3</v>
      </c>
      <c r="C13" s="33"/>
      <c r="D13" s="34"/>
      <c r="E13" s="37"/>
      <c r="F13" s="37" t="s">
        <v>156</v>
      </c>
      <c r="G13" s="37"/>
      <c r="H13" s="37"/>
      <c r="I13" s="37"/>
      <c r="J13" s="37"/>
      <c r="K13" s="62" t="s">
        <v>195</v>
      </c>
      <c r="L13" s="63" t="s">
        <v>196</v>
      </c>
      <c r="N13" s="60" t="s">
        <v>15</v>
      </c>
      <c r="O13" t="str">
        <f>K13</f>
        <v>(125)</v>
      </c>
      <c r="P13" t="str">
        <f>L13</f>
        <v>(575)</v>
      </c>
      <c r="Q13" t="e">
        <f>#REF!</f>
        <v>#REF!</v>
      </c>
      <c r="R13">
        <f t="shared" si="1"/>
        <v>125</v>
      </c>
      <c r="S13">
        <f t="shared" si="1"/>
        <v>575</v>
      </c>
    </row>
    <row r="14" spans="2:19" ht="14.25" customHeight="1" x14ac:dyDescent="0.2">
      <c r="B14" s="30">
        <f t="shared" si="2"/>
        <v>4</v>
      </c>
      <c r="C14" s="33"/>
      <c r="D14" s="34"/>
      <c r="E14" s="37"/>
      <c r="F14" s="37" t="s">
        <v>170</v>
      </c>
      <c r="G14" s="37"/>
      <c r="H14" s="37"/>
      <c r="I14" s="37"/>
      <c r="J14" s="37"/>
      <c r="K14" s="62"/>
      <c r="L14" s="63" t="s">
        <v>142</v>
      </c>
      <c r="N14" t="s">
        <v>14</v>
      </c>
      <c r="O14">
        <f t="shared" ref="O14:P14" si="3">IF(K14="",0,VALUE(MID(K14,2,LEN(K14)-2)))</f>
        <v>0</v>
      </c>
      <c r="P14" t="e">
        <f t="shared" si="3"/>
        <v>#VALUE!</v>
      </c>
      <c r="Q14" t="e">
        <f>IF(#REF!="",0,VALUE(MID(#REF!,2,LEN(#REF!)-2)))</f>
        <v>#REF!</v>
      </c>
      <c r="R14">
        <f t="shared" si="1"/>
        <v>0</v>
      </c>
      <c r="S14">
        <f t="shared" si="1"/>
        <v>0</v>
      </c>
    </row>
    <row r="15" spans="2:19" ht="14.25" customHeight="1" x14ac:dyDescent="0.2">
      <c r="B15" s="30">
        <f t="shared" si="2"/>
        <v>5</v>
      </c>
      <c r="C15" s="33"/>
      <c r="D15" s="34"/>
      <c r="E15" s="37"/>
      <c r="F15" s="37" t="s">
        <v>139</v>
      </c>
      <c r="G15" s="37"/>
      <c r="H15" s="37"/>
      <c r="I15" s="37"/>
      <c r="J15" s="37"/>
      <c r="K15" s="62"/>
      <c r="L15" s="63" t="s">
        <v>143</v>
      </c>
      <c r="N15" s="60" t="s">
        <v>15</v>
      </c>
      <c r="O15">
        <f t="shared" ref="O15:P15" si="4">K15</f>
        <v>0</v>
      </c>
      <c r="P15" t="str">
        <f t="shared" si="4"/>
        <v>(＋)</v>
      </c>
      <c r="Q15" t="e">
        <f>#REF!</f>
        <v>#REF!</v>
      </c>
      <c r="R15">
        <f t="shared" si="1"/>
        <v>0</v>
      </c>
      <c r="S15">
        <f t="shared" si="1"/>
        <v>0</v>
      </c>
    </row>
    <row r="16" spans="2:19" ht="14.25" customHeight="1" x14ac:dyDescent="0.2">
      <c r="B16" s="30">
        <f t="shared" si="2"/>
        <v>6</v>
      </c>
      <c r="C16" s="33"/>
      <c r="D16" s="34"/>
      <c r="E16" s="37"/>
      <c r="F16" s="37" t="s">
        <v>103</v>
      </c>
      <c r="G16" s="37"/>
      <c r="H16" s="37"/>
      <c r="I16" s="37"/>
      <c r="J16" s="37"/>
      <c r="K16" s="62" t="s">
        <v>143</v>
      </c>
      <c r="L16" s="63" t="s">
        <v>158</v>
      </c>
      <c r="N16" t="s">
        <v>14</v>
      </c>
      <c r="O16" t="e">
        <f t="shared" ref="O16:P16" si="5">IF(K16="",0,VALUE(MID(K16,2,LEN(K16)-2)))</f>
        <v>#VALUE!</v>
      </c>
      <c r="P16">
        <f t="shared" si="5"/>
        <v>100</v>
      </c>
      <c r="Q16" t="e">
        <f>IF(#REF!="",0,VALUE(MID(#REF!,2,LEN(#REF!)-2)))</f>
        <v>#REF!</v>
      </c>
      <c r="R16">
        <f>IF(K16="＋",0,IF(K16="(＋)",0,ABS(K16)))</f>
        <v>0</v>
      </c>
      <c r="S16">
        <f>IF(L16="＋",0,IF(L16="(＋)",0,ABS(L16)))</f>
        <v>100</v>
      </c>
    </row>
    <row r="17" spans="2:19" ht="14.25" customHeight="1" x14ac:dyDescent="0.2">
      <c r="B17" s="30">
        <f t="shared" si="2"/>
        <v>7</v>
      </c>
      <c r="C17" s="33"/>
      <c r="D17" s="34"/>
      <c r="E17" s="37"/>
      <c r="F17" s="37" t="s">
        <v>102</v>
      </c>
      <c r="G17" s="37"/>
      <c r="H17" s="37"/>
      <c r="I17" s="37"/>
      <c r="J17" s="37"/>
      <c r="K17" s="62" t="s">
        <v>143</v>
      </c>
      <c r="L17" s="63" t="s">
        <v>193</v>
      </c>
      <c r="N17" t="s">
        <v>14</v>
      </c>
      <c r="O17" t="e">
        <f>IF(#REF!="",0,VALUE(MID(#REF!,2,LEN(#REF!)-2)))</f>
        <v>#REF!</v>
      </c>
      <c r="P17">
        <f>IF(L17="",0,VALUE(MID(L17,2,LEN(L17)-2)))</f>
        <v>75</v>
      </c>
      <c r="Q17" t="e">
        <f>IF(#REF!="",0,VALUE(MID(#REF!,2,LEN(#REF!)-2)))</f>
        <v>#REF!</v>
      </c>
      <c r="R17">
        <f t="shared" si="1"/>
        <v>0</v>
      </c>
      <c r="S17">
        <f t="shared" si="1"/>
        <v>75</v>
      </c>
    </row>
    <row r="18" spans="2:19" ht="14.25" customHeight="1" x14ac:dyDescent="0.2">
      <c r="B18" s="30">
        <f t="shared" si="2"/>
        <v>8</v>
      </c>
      <c r="C18" s="32" t="s">
        <v>23</v>
      </c>
      <c r="D18" s="32" t="s">
        <v>24</v>
      </c>
      <c r="E18" s="37"/>
      <c r="F18" s="37" t="s">
        <v>101</v>
      </c>
      <c r="G18" s="37"/>
      <c r="H18" s="37"/>
      <c r="I18" s="37"/>
      <c r="J18" s="37"/>
      <c r="K18" s="64">
        <v>3750</v>
      </c>
      <c r="L18" s="65">
        <v>1875</v>
      </c>
      <c r="S18">
        <f>COUNTA(L11:L17)</f>
        <v>7</v>
      </c>
    </row>
    <row r="19" spans="2:19" ht="14.25" customHeight="1" x14ac:dyDescent="0.2">
      <c r="B19" s="30">
        <f t="shared" si="2"/>
        <v>9</v>
      </c>
      <c r="C19" s="32" t="s">
        <v>25</v>
      </c>
      <c r="D19" s="32" t="s">
        <v>26</v>
      </c>
      <c r="E19" s="37"/>
      <c r="F19" s="37" t="s">
        <v>128</v>
      </c>
      <c r="G19" s="37"/>
      <c r="H19" s="37"/>
      <c r="I19" s="37"/>
      <c r="J19" s="37"/>
      <c r="K19" s="64">
        <v>125</v>
      </c>
      <c r="L19" s="65">
        <v>100</v>
      </c>
    </row>
    <row r="20" spans="2:19" ht="14.25" customHeight="1" x14ac:dyDescent="0.2">
      <c r="B20" s="30">
        <f t="shared" si="2"/>
        <v>10</v>
      </c>
      <c r="C20" s="32" t="s">
        <v>68</v>
      </c>
      <c r="D20" s="39" t="s">
        <v>197</v>
      </c>
      <c r="E20" s="37"/>
      <c r="F20" s="37" t="s">
        <v>198</v>
      </c>
      <c r="G20" s="37"/>
      <c r="H20" s="37"/>
      <c r="I20" s="37"/>
      <c r="J20" s="37"/>
      <c r="K20" s="64">
        <v>1</v>
      </c>
      <c r="L20" s="65"/>
    </row>
    <row r="21" spans="2:19" ht="14.25" customHeight="1" x14ac:dyDescent="0.2">
      <c r="B21" s="30">
        <f t="shared" si="2"/>
        <v>11</v>
      </c>
      <c r="C21" s="34"/>
      <c r="D21" s="32" t="s">
        <v>17</v>
      </c>
      <c r="E21" s="37"/>
      <c r="F21" s="37" t="s">
        <v>199</v>
      </c>
      <c r="G21" s="37"/>
      <c r="H21" s="37"/>
      <c r="I21" s="37"/>
      <c r="J21" s="37"/>
      <c r="K21" s="64" t="s">
        <v>142</v>
      </c>
      <c r="L21" s="65"/>
    </row>
    <row r="22" spans="2:19" ht="14.25" customHeight="1" x14ac:dyDescent="0.2">
      <c r="B22" s="30">
        <f t="shared" si="2"/>
        <v>12</v>
      </c>
      <c r="C22" s="34"/>
      <c r="D22" s="34"/>
      <c r="E22" s="37"/>
      <c r="F22" s="37" t="s">
        <v>88</v>
      </c>
      <c r="G22" s="37"/>
      <c r="H22" s="37"/>
      <c r="I22" s="37"/>
      <c r="J22" s="37"/>
      <c r="K22" s="64" t="s">
        <v>142</v>
      </c>
      <c r="L22" s="65"/>
    </row>
    <row r="23" spans="2:19" ht="14.25" customHeight="1" x14ac:dyDescent="0.2">
      <c r="B23" s="30">
        <f t="shared" si="2"/>
        <v>13</v>
      </c>
      <c r="C23" s="34"/>
      <c r="D23" s="34"/>
      <c r="E23" s="37"/>
      <c r="F23" s="37" t="s">
        <v>89</v>
      </c>
      <c r="G23" s="37"/>
      <c r="H23" s="37"/>
      <c r="I23" s="37"/>
      <c r="J23" s="37"/>
      <c r="K23" s="64" t="s">
        <v>142</v>
      </c>
      <c r="L23" s="65">
        <v>300</v>
      </c>
    </row>
    <row r="24" spans="2:19" ht="14.25" customHeight="1" x14ac:dyDescent="0.2">
      <c r="B24" s="30">
        <f t="shared" si="2"/>
        <v>14</v>
      </c>
      <c r="C24" s="34"/>
      <c r="D24" s="34"/>
      <c r="E24" s="37"/>
      <c r="F24" s="37" t="s">
        <v>90</v>
      </c>
      <c r="G24" s="37"/>
      <c r="H24" s="37"/>
      <c r="I24" s="37"/>
      <c r="J24" s="37"/>
      <c r="K24" s="64" t="s">
        <v>142</v>
      </c>
      <c r="L24" s="65"/>
    </row>
    <row r="25" spans="2:19" ht="14.25" customHeight="1" x14ac:dyDescent="0.2">
      <c r="B25" s="30">
        <f t="shared" si="2"/>
        <v>15</v>
      </c>
      <c r="C25" s="34"/>
      <c r="D25" s="34"/>
      <c r="E25" s="37"/>
      <c r="F25" s="37" t="s">
        <v>19</v>
      </c>
      <c r="G25" s="37"/>
      <c r="H25" s="37"/>
      <c r="I25" s="37"/>
      <c r="J25" s="37"/>
      <c r="K25" s="64">
        <v>25</v>
      </c>
      <c r="L25" s="65">
        <v>175</v>
      </c>
    </row>
    <row r="26" spans="2:19" ht="14.25" customHeight="1" x14ac:dyDescent="0.2">
      <c r="B26" s="30">
        <f t="shared" si="2"/>
        <v>16</v>
      </c>
      <c r="C26" s="34"/>
      <c r="D26" s="34"/>
      <c r="E26" s="37"/>
      <c r="F26" s="37" t="s">
        <v>92</v>
      </c>
      <c r="G26" s="37"/>
      <c r="H26" s="37"/>
      <c r="I26" s="37"/>
      <c r="J26" s="37"/>
      <c r="K26" s="64" t="s">
        <v>142</v>
      </c>
      <c r="L26" s="65" t="s">
        <v>142</v>
      </c>
    </row>
    <row r="27" spans="2:19" ht="14.25" customHeight="1" x14ac:dyDescent="0.2">
      <c r="B27" s="30">
        <f t="shared" si="2"/>
        <v>17</v>
      </c>
      <c r="C27" s="34"/>
      <c r="D27" s="34"/>
      <c r="E27" s="37"/>
      <c r="F27" s="37" t="s">
        <v>99</v>
      </c>
      <c r="G27" s="37"/>
      <c r="H27" s="37"/>
      <c r="I27" s="37"/>
      <c r="J27" s="37"/>
      <c r="K27" s="64">
        <v>250</v>
      </c>
      <c r="L27" s="65">
        <v>150</v>
      </c>
    </row>
    <row r="28" spans="2:19" ht="14.25" customHeight="1" x14ac:dyDescent="0.2">
      <c r="B28" s="30">
        <f t="shared" si="2"/>
        <v>18</v>
      </c>
      <c r="C28" s="34"/>
      <c r="D28" s="34"/>
      <c r="E28" s="37"/>
      <c r="F28" s="37" t="s">
        <v>69</v>
      </c>
      <c r="G28" s="37"/>
      <c r="H28" s="37"/>
      <c r="I28" s="37"/>
      <c r="J28" s="37"/>
      <c r="K28" s="64">
        <v>2825</v>
      </c>
      <c r="L28" s="65">
        <v>475</v>
      </c>
    </row>
    <row r="29" spans="2:19" ht="14.25" customHeight="1" x14ac:dyDescent="0.2">
      <c r="B29" s="30">
        <f t="shared" si="2"/>
        <v>19</v>
      </c>
      <c r="C29" s="34"/>
      <c r="D29" s="34"/>
      <c r="E29" s="37"/>
      <c r="F29" s="37" t="s">
        <v>104</v>
      </c>
      <c r="G29" s="37"/>
      <c r="H29" s="37"/>
      <c r="I29" s="37"/>
      <c r="J29" s="37"/>
      <c r="K29" s="64"/>
      <c r="L29" s="65" t="s">
        <v>142</v>
      </c>
    </row>
    <row r="30" spans="2:19" ht="14.25" customHeight="1" x14ac:dyDescent="0.2">
      <c r="B30" s="30">
        <f t="shared" si="2"/>
        <v>20</v>
      </c>
      <c r="C30" s="34"/>
      <c r="D30" s="34"/>
      <c r="E30" s="37"/>
      <c r="F30" s="37" t="s">
        <v>20</v>
      </c>
      <c r="G30" s="37"/>
      <c r="H30" s="37"/>
      <c r="I30" s="37"/>
      <c r="J30" s="37"/>
      <c r="K30" s="64">
        <v>8500</v>
      </c>
      <c r="L30" s="65">
        <v>19250</v>
      </c>
    </row>
    <row r="31" spans="2:19" ht="14.25" customHeight="1" x14ac:dyDescent="0.2">
      <c r="B31" s="30">
        <f t="shared" si="2"/>
        <v>21</v>
      </c>
      <c r="C31" s="34"/>
      <c r="D31" s="34"/>
      <c r="E31" s="37"/>
      <c r="F31" s="37" t="s">
        <v>21</v>
      </c>
      <c r="G31" s="37"/>
      <c r="H31" s="37"/>
      <c r="I31" s="37"/>
      <c r="J31" s="37"/>
      <c r="K31" s="64">
        <v>14000</v>
      </c>
      <c r="L31" s="65">
        <v>10250</v>
      </c>
    </row>
    <row r="32" spans="2:19" ht="14.25" customHeight="1" x14ac:dyDescent="0.2">
      <c r="B32" s="30">
        <f t="shared" si="2"/>
        <v>22</v>
      </c>
      <c r="C32" s="34"/>
      <c r="D32" s="34"/>
      <c r="E32" s="37"/>
      <c r="F32" s="37" t="s">
        <v>22</v>
      </c>
      <c r="G32" s="37"/>
      <c r="H32" s="37"/>
      <c r="I32" s="37"/>
      <c r="J32" s="37"/>
      <c r="K32" s="64"/>
      <c r="L32" s="65" t="s">
        <v>142</v>
      </c>
    </row>
    <row r="33" spans="2:25" ht="14.25" customHeight="1" x14ac:dyDescent="0.2">
      <c r="B33" s="30">
        <f t="shared" si="2"/>
        <v>23</v>
      </c>
      <c r="C33" s="32" t="s">
        <v>73</v>
      </c>
      <c r="D33" s="32" t="s">
        <v>70</v>
      </c>
      <c r="E33" s="37"/>
      <c r="F33" s="37" t="s">
        <v>153</v>
      </c>
      <c r="G33" s="37"/>
      <c r="H33" s="37"/>
      <c r="I33" s="37"/>
      <c r="J33" s="37"/>
      <c r="K33" s="64"/>
      <c r="L33" s="65">
        <v>25</v>
      </c>
    </row>
    <row r="34" spans="2:25" ht="14.25" customHeight="1" x14ac:dyDescent="0.2">
      <c r="B34" s="30">
        <f t="shared" si="2"/>
        <v>24</v>
      </c>
      <c r="C34" s="32" t="s">
        <v>71</v>
      </c>
      <c r="D34" s="32" t="s">
        <v>27</v>
      </c>
      <c r="E34" s="37"/>
      <c r="F34" s="37" t="s">
        <v>107</v>
      </c>
      <c r="G34" s="37"/>
      <c r="H34" s="37"/>
      <c r="I34" s="37"/>
      <c r="J34" s="37"/>
      <c r="K34" s="64" t="s">
        <v>142</v>
      </c>
      <c r="L34" s="65" t="s">
        <v>142</v>
      </c>
    </row>
    <row r="35" spans="2:25" ht="14.25" customHeight="1" x14ac:dyDescent="0.2">
      <c r="B35" s="30">
        <f t="shared" si="2"/>
        <v>25</v>
      </c>
      <c r="C35" s="34"/>
      <c r="D35" s="34"/>
      <c r="E35" s="37"/>
      <c r="F35" s="37" t="s">
        <v>100</v>
      </c>
      <c r="G35" s="37"/>
      <c r="H35" s="37"/>
      <c r="I35" s="37"/>
      <c r="J35" s="37"/>
      <c r="K35" s="64">
        <v>250</v>
      </c>
      <c r="L35" s="65">
        <v>125</v>
      </c>
    </row>
    <row r="36" spans="2:25" ht="14.25" customHeight="1" x14ac:dyDescent="0.2">
      <c r="B36" s="30">
        <f t="shared" si="2"/>
        <v>26</v>
      </c>
      <c r="C36" s="34"/>
      <c r="D36" s="34"/>
      <c r="E36" s="37"/>
      <c r="F36" s="37" t="s">
        <v>200</v>
      </c>
      <c r="G36" s="37"/>
      <c r="H36" s="37"/>
      <c r="I36" s="37"/>
      <c r="J36" s="37"/>
      <c r="K36" s="64"/>
      <c r="L36" s="65">
        <v>25</v>
      </c>
      <c r="R36">
        <f>COUNTA(K11:K36)</f>
        <v>19</v>
      </c>
      <c r="S36">
        <f>COUNTA(L11:L36)</f>
        <v>22</v>
      </c>
    </row>
    <row r="37" spans="2:25" ht="14.25" customHeight="1" x14ac:dyDescent="0.2">
      <c r="B37" s="30">
        <f t="shared" si="2"/>
        <v>27</v>
      </c>
      <c r="C37" s="34"/>
      <c r="D37" s="34"/>
      <c r="E37" s="37"/>
      <c r="F37" s="37" t="s">
        <v>201</v>
      </c>
      <c r="G37" s="37"/>
      <c r="H37" s="37"/>
      <c r="I37" s="37"/>
      <c r="J37" s="37"/>
      <c r="K37" s="64"/>
      <c r="L37" s="65" t="s">
        <v>142</v>
      </c>
      <c r="R37">
        <f>SUM(R11:R17,K18:K36)</f>
        <v>29926</v>
      </c>
      <c r="S37">
        <f>SUM(S11:S17,L18:L36)</f>
        <v>33600</v>
      </c>
    </row>
    <row r="38" spans="2:25" ht="14.25" customHeight="1" x14ac:dyDescent="0.2">
      <c r="B38" s="30">
        <f t="shared" si="2"/>
        <v>28</v>
      </c>
      <c r="C38" s="34"/>
      <c r="D38" s="34"/>
      <c r="E38" s="37"/>
      <c r="F38" s="37" t="s">
        <v>202</v>
      </c>
      <c r="G38" s="37"/>
      <c r="H38" s="37"/>
      <c r="I38" s="37"/>
      <c r="J38" s="37"/>
      <c r="K38" s="64"/>
      <c r="L38" s="65">
        <v>200</v>
      </c>
    </row>
    <row r="39" spans="2:25" ht="14.25" customHeight="1" x14ac:dyDescent="0.2">
      <c r="B39" s="30">
        <f t="shared" si="2"/>
        <v>29</v>
      </c>
      <c r="C39" s="34"/>
      <c r="D39" s="34"/>
      <c r="E39" s="37"/>
      <c r="F39" s="37" t="s">
        <v>203</v>
      </c>
      <c r="G39" s="37"/>
      <c r="H39" s="37"/>
      <c r="I39" s="37"/>
      <c r="J39" s="37"/>
      <c r="K39" s="64">
        <v>200</v>
      </c>
      <c r="L39" s="65">
        <v>100</v>
      </c>
    </row>
    <row r="40" spans="2:25" ht="14.25" customHeight="1" x14ac:dyDescent="0.2">
      <c r="B40" s="30">
        <f t="shared" si="2"/>
        <v>30</v>
      </c>
      <c r="C40" s="34"/>
      <c r="D40" s="34"/>
      <c r="E40" s="37"/>
      <c r="F40" s="37" t="s">
        <v>185</v>
      </c>
      <c r="G40" s="37"/>
      <c r="H40" s="37"/>
      <c r="I40" s="37"/>
      <c r="J40" s="37"/>
      <c r="K40" s="64"/>
      <c r="L40" s="65" t="s">
        <v>142</v>
      </c>
    </row>
    <row r="41" spans="2:25" ht="14.25" customHeight="1" x14ac:dyDescent="0.2">
      <c r="B41" s="30">
        <f t="shared" si="2"/>
        <v>31</v>
      </c>
      <c r="C41" s="34"/>
      <c r="D41" s="34"/>
      <c r="E41" s="37"/>
      <c r="F41" s="37" t="s">
        <v>204</v>
      </c>
      <c r="G41" s="37"/>
      <c r="H41" s="37"/>
      <c r="I41" s="37"/>
      <c r="J41" s="37"/>
      <c r="K41" s="64">
        <v>600</v>
      </c>
      <c r="L41" s="65" t="s">
        <v>142</v>
      </c>
    </row>
    <row r="42" spans="2:25" ht="14.25" customHeight="1" x14ac:dyDescent="0.2">
      <c r="B42" s="30">
        <f t="shared" si="2"/>
        <v>32</v>
      </c>
      <c r="C42" s="34"/>
      <c r="D42" s="34"/>
      <c r="E42" s="37"/>
      <c r="F42" s="37" t="s">
        <v>124</v>
      </c>
      <c r="G42" s="37"/>
      <c r="H42" s="37"/>
      <c r="I42" s="37"/>
      <c r="J42" s="37"/>
      <c r="K42" s="64">
        <v>100</v>
      </c>
      <c r="L42" s="65">
        <v>400</v>
      </c>
    </row>
    <row r="43" spans="2:25" ht="14.25" customHeight="1" x14ac:dyDescent="0.2">
      <c r="B43" s="30">
        <f t="shared" si="2"/>
        <v>33</v>
      </c>
      <c r="C43" s="34"/>
      <c r="D43" s="34"/>
      <c r="E43" s="37"/>
      <c r="F43" s="37" t="s">
        <v>205</v>
      </c>
      <c r="G43" s="37"/>
      <c r="H43" s="37"/>
      <c r="I43" s="37"/>
      <c r="J43" s="37"/>
      <c r="K43" s="64" t="s">
        <v>142</v>
      </c>
      <c r="L43" s="65"/>
    </row>
    <row r="44" spans="2:25" ht="14.25" customHeight="1" x14ac:dyDescent="0.2">
      <c r="B44" s="30">
        <f t="shared" si="2"/>
        <v>34</v>
      </c>
      <c r="C44" s="34"/>
      <c r="D44" s="34"/>
      <c r="E44" s="37"/>
      <c r="F44" s="37" t="s">
        <v>206</v>
      </c>
      <c r="G44" s="37"/>
      <c r="H44" s="37"/>
      <c r="I44" s="37"/>
      <c r="J44" s="37"/>
      <c r="K44" s="64" t="s">
        <v>142</v>
      </c>
      <c r="L44" s="65" t="s">
        <v>142</v>
      </c>
      <c r="N44" s="113"/>
      <c r="Y44" s="114"/>
    </row>
    <row r="45" spans="2:25" ht="14.25" customHeight="1" x14ac:dyDescent="0.2">
      <c r="B45" s="30">
        <f t="shared" si="2"/>
        <v>35</v>
      </c>
      <c r="C45" s="34"/>
      <c r="D45" s="34"/>
      <c r="E45" s="37"/>
      <c r="F45" s="37" t="s">
        <v>132</v>
      </c>
      <c r="G45" s="37"/>
      <c r="H45" s="37"/>
      <c r="I45" s="37"/>
      <c r="J45" s="37"/>
      <c r="K45" s="64"/>
      <c r="L45" s="65" t="s">
        <v>142</v>
      </c>
    </row>
    <row r="46" spans="2:25" ht="14.25" customHeight="1" x14ac:dyDescent="0.2">
      <c r="B46" s="30">
        <f t="shared" si="2"/>
        <v>36</v>
      </c>
      <c r="C46" s="34"/>
      <c r="D46" s="34"/>
      <c r="E46" s="37"/>
      <c r="F46" s="37" t="s">
        <v>28</v>
      </c>
      <c r="G46" s="37"/>
      <c r="H46" s="37"/>
      <c r="I46" s="37"/>
      <c r="J46" s="37"/>
      <c r="K46" s="64">
        <v>100</v>
      </c>
      <c r="L46" s="65">
        <v>200</v>
      </c>
    </row>
    <row r="47" spans="2:25" ht="14.25" customHeight="1" x14ac:dyDescent="0.2">
      <c r="B47" s="30">
        <f t="shared" si="2"/>
        <v>37</v>
      </c>
      <c r="C47" s="34"/>
      <c r="D47" s="34"/>
      <c r="E47" s="37"/>
      <c r="F47" s="37" t="s">
        <v>187</v>
      </c>
      <c r="G47" s="37"/>
      <c r="H47" s="37"/>
      <c r="I47" s="37"/>
      <c r="J47" s="37"/>
      <c r="K47" s="64"/>
      <c r="L47" s="65">
        <v>100</v>
      </c>
    </row>
    <row r="48" spans="2:25" ht="14.25" customHeight="1" x14ac:dyDescent="0.2">
      <c r="B48" s="30">
        <f t="shared" si="2"/>
        <v>38</v>
      </c>
      <c r="C48" s="34"/>
      <c r="D48" s="34"/>
      <c r="E48" s="37"/>
      <c r="F48" s="37" t="s">
        <v>29</v>
      </c>
      <c r="G48" s="37"/>
      <c r="H48" s="37"/>
      <c r="I48" s="37"/>
      <c r="J48" s="37"/>
      <c r="K48" s="64">
        <v>8</v>
      </c>
      <c r="L48" s="65"/>
    </row>
    <row r="49" spans="2:12" ht="14.25" customHeight="1" x14ac:dyDescent="0.2">
      <c r="B49" s="30">
        <f t="shared" si="2"/>
        <v>39</v>
      </c>
      <c r="C49" s="34"/>
      <c r="D49" s="34"/>
      <c r="E49" s="37"/>
      <c r="F49" s="37" t="s">
        <v>31</v>
      </c>
      <c r="G49" s="37"/>
      <c r="H49" s="37"/>
      <c r="I49" s="37"/>
      <c r="J49" s="37"/>
      <c r="K49" s="64"/>
      <c r="L49" s="65" t="s">
        <v>142</v>
      </c>
    </row>
    <row r="50" spans="2:12" ht="14.25" customHeight="1" x14ac:dyDescent="0.2">
      <c r="B50" s="30">
        <f t="shared" si="2"/>
        <v>40</v>
      </c>
      <c r="C50" s="34"/>
      <c r="D50" s="34"/>
      <c r="E50" s="37"/>
      <c r="F50" s="37" t="s">
        <v>188</v>
      </c>
      <c r="G50" s="37"/>
      <c r="H50" s="37"/>
      <c r="I50" s="37"/>
      <c r="J50" s="37"/>
      <c r="K50" s="64" t="s">
        <v>142</v>
      </c>
      <c r="L50" s="65" t="s">
        <v>142</v>
      </c>
    </row>
    <row r="51" spans="2:12" ht="14.25" customHeight="1" x14ac:dyDescent="0.2">
      <c r="B51" s="30">
        <f t="shared" si="2"/>
        <v>41</v>
      </c>
      <c r="C51" s="34"/>
      <c r="D51" s="34"/>
      <c r="E51" s="37"/>
      <c r="F51" s="37" t="s">
        <v>76</v>
      </c>
      <c r="G51" s="37"/>
      <c r="H51" s="37"/>
      <c r="I51" s="37"/>
      <c r="J51" s="37"/>
      <c r="K51" s="64"/>
      <c r="L51" s="65" t="s">
        <v>142</v>
      </c>
    </row>
    <row r="52" spans="2:12" ht="14.25" customHeight="1" x14ac:dyDescent="0.2">
      <c r="B52" s="30">
        <f t="shared" si="2"/>
        <v>42</v>
      </c>
      <c r="C52" s="34"/>
      <c r="D52" s="34"/>
      <c r="E52" s="37"/>
      <c r="F52" s="37" t="s">
        <v>77</v>
      </c>
      <c r="G52" s="37"/>
      <c r="H52" s="37"/>
      <c r="I52" s="37"/>
      <c r="J52" s="37"/>
      <c r="K52" s="64"/>
      <c r="L52" s="65">
        <v>100</v>
      </c>
    </row>
    <row r="53" spans="2:12" ht="14.25" customHeight="1" x14ac:dyDescent="0.2">
      <c r="B53" s="30">
        <f t="shared" si="2"/>
        <v>43</v>
      </c>
      <c r="C53" s="34"/>
      <c r="D53" s="34"/>
      <c r="E53" s="37"/>
      <c r="F53" s="37" t="s">
        <v>190</v>
      </c>
      <c r="G53" s="37"/>
      <c r="H53" s="37"/>
      <c r="I53" s="37"/>
      <c r="J53" s="37"/>
      <c r="K53" s="64"/>
      <c r="L53" s="65">
        <v>100</v>
      </c>
    </row>
    <row r="54" spans="2:12" ht="14.25" customHeight="1" x14ac:dyDescent="0.2">
      <c r="B54" s="30">
        <f t="shared" si="2"/>
        <v>44</v>
      </c>
      <c r="C54" s="34"/>
      <c r="D54" s="34"/>
      <c r="E54" s="37"/>
      <c r="F54" s="37" t="s">
        <v>125</v>
      </c>
      <c r="G54" s="37"/>
      <c r="H54" s="37"/>
      <c r="I54" s="37"/>
      <c r="J54" s="37"/>
      <c r="K54" s="64">
        <v>400</v>
      </c>
      <c r="L54" s="65">
        <v>950</v>
      </c>
    </row>
    <row r="55" spans="2:12" ht="14.25" customHeight="1" x14ac:dyDescent="0.2">
      <c r="B55" s="30">
        <f t="shared" si="2"/>
        <v>45</v>
      </c>
      <c r="C55" s="34"/>
      <c r="D55" s="34"/>
      <c r="E55" s="37"/>
      <c r="F55" s="37" t="s">
        <v>154</v>
      </c>
      <c r="G55" s="37"/>
      <c r="H55" s="37"/>
      <c r="I55" s="37"/>
      <c r="J55" s="37"/>
      <c r="K55" s="64">
        <v>50</v>
      </c>
      <c r="L55" s="65" t="s">
        <v>142</v>
      </c>
    </row>
    <row r="56" spans="2:12" ht="14.25" customHeight="1" x14ac:dyDescent="0.2">
      <c r="B56" s="30">
        <f t="shared" si="2"/>
        <v>46</v>
      </c>
      <c r="C56" s="34"/>
      <c r="D56" s="34"/>
      <c r="E56" s="37"/>
      <c r="F56" s="37" t="s">
        <v>138</v>
      </c>
      <c r="G56" s="37"/>
      <c r="H56" s="37"/>
      <c r="I56" s="37"/>
      <c r="J56" s="37"/>
      <c r="K56" s="64">
        <v>25</v>
      </c>
      <c r="L56" s="65">
        <v>25</v>
      </c>
    </row>
    <row r="57" spans="2:12" ht="14.25" customHeight="1" x14ac:dyDescent="0.2">
      <c r="B57" s="30">
        <f t="shared" si="2"/>
        <v>47</v>
      </c>
      <c r="C57" s="34"/>
      <c r="D57" s="34"/>
      <c r="E57" s="37"/>
      <c r="F57" s="37" t="s">
        <v>207</v>
      </c>
      <c r="G57" s="37"/>
      <c r="H57" s="37"/>
      <c r="I57" s="37"/>
      <c r="J57" s="37"/>
      <c r="K57" s="64"/>
      <c r="L57" s="65" t="s">
        <v>142</v>
      </c>
    </row>
    <row r="58" spans="2:12" ht="14.25" customHeight="1" x14ac:dyDescent="0.2">
      <c r="B58" s="30">
        <f t="shared" si="2"/>
        <v>48</v>
      </c>
      <c r="C58" s="34"/>
      <c r="D58" s="34"/>
      <c r="E58" s="37"/>
      <c r="F58" s="37" t="s">
        <v>33</v>
      </c>
      <c r="G58" s="37"/>
      <c r="H58" s="37"/>
      <c r="I58" s="37"/>
      <c r="J58" s="37"/>
      <c r="K58" s="64">
        <v>600</v>
      </c>
      <c r="L58" s="65">
        <v>825</v>
      </c>
    </row>
    <row r="59" spans="2:12" ht="14.25" customHeight="1" x14ac:dyDescent="0.2">
      <c r="B59" s="30">
        <f t="shared" si="2"/>
        <v>49</v>
      </c>
      <c r="C59" s="32" t="s">
        <v>34</v>
      </c>
      <c r="D59" s="32" t="s">
        <v>35</v>
      </c>
      <c r="E59" s="37"/>
      <c r="F59" s="37" t="s">
        <v>179</v>
      </c>
      <c r="G59" s="37"/>
      <c r="H59" s="37"/>
      <c r="I59" s="37"/>
      <c r="J59" s="37"/>
      <c r="K59" s="64"/>
      <c r="L59" s="65">
        <v>2</v>
      </c>
    </row>
    <row r="60" spans="2:12" ht="14.25" customHeight="1" x14ac:dyDescent="0.2">
      <c r="B60" s="30">
        <f t="shared" si="2"/>
        <v>50</v>
      </c>
      <c r="C60" s="34"/>
      <c r="D60" s="34"/>
      <c r="E60" s="37"/>
      <c r="F60" s="37" t="s">
        <v>162</v>
      </c>
      <c r="G60" s="37"/>
      <c r="H60" s="37"/>
      <c r="I60" s="37"/>
      <c r="J60" s="37"/>
      <c r="K60" s="64"/>
      <c r="L60" s="65">
        <v>1</v>
      </c>
    </row>
    <row r="61" spans="2:12" ht="14.25" customHeight="1" x14ac:dyDescent="0.2">
      <c r="B61" s="30">
        <f t="shared" si="2"/>
        <v>51</v>
      </c>
      <c r="C61" s="34"/>
      <c r="D61" s="34"/>
      <c r="E61" s="37"/>
      <c r="F61" s="37" t="s">
        <v>164</v>
      </c>
      <c r="G61" s="37"/>
      <c r="H61" s="37"/>
      <c r="I61" s="37"/>
      <c r="J61" s="37"/>
      <c r="K61" s="64"/>
      <c r="L61" s="65">
        <v>3</v>
      </c>
    </row>
    <row r="62" spans="2:12" ht="14.25" customHeight="1" x14ac:dyDescent="0.2">
      <c r="B62" s="30">
        <f t="shared" si="2"/>
        <v>52</v>
      </c>
      <c r="C62" s="34"/>
      <c r="D62" s="34"/>
      <c r="E62" s="37"/>
      <c r="F62" s="37" t="s">
        <v>36</v>
      </c>
      <c r="G62" s="37"/>
      <c r="H62" s="37"/>
      <c r="I62" s="37"/>
      <c r="J62" s="37"/>
      <c r="K62" s="64"/>
      <c r="L62" s="65">
        <v>1</v>
      </c>
    </row>
    <row r="63" spans="2:12" ht="14.25" customHeight="1" x14ac:dyDescent="0.2">
      <c r="B63" s="30">
        <f t="shared" si="2"/>
        <v>53</v>
      </c>
      <c r="C63" s="32" t="s">
        <v>37</v>
      </c>
      <c r="D63" s="39" t="s">
        <v>95</v>
      </c>
      <c r="E63" s="37"/>
      <c r="F63" s="37" t="s">
        <v>94</v>
      </c>
      <c r="G63" s="37"/>
      <c r="H63" s="37"/>
      <c r="I63" s="37"/>
      <c r="J63" s="37"/>
      <c r="K63" s="64"/>
      <c r="L63" s="65" t="s">
        <v>142</v>
      </c>
    </row>
    <row r="64" spans="2:12" ht="14.25" customHeight="1" x14ac:dyDescent="0.2">
      <c r="B64" s="30">
        <f t="shared" si="2"/>
        <v>54</v>
      </c>
      <c r="C64" s="34"/>
      <c r="D64" s="32" t="s">
        <v>38</v>
      </c>
      <c r="E64" s="37"/>
      <c r="F64" s="37" t="s">
        <v>165</v>
      </c>
      <c r="G64" s="37"/>
      <c r="H64" s="37"/>
      <c r="I64" s="37"/>
      <c r="J64" s="37"/>
      <c r="K64" s="64">
        <v>4</v>
      </c>
      <c r="L64" s="65">
        <v>3</v>
      </c>
    </row>
    <row r="65" spans="2:19" ht="14.25" customHeight="1" x14ac:dyDescent="0.2">
      <c r="B65" s="30">
        <f t="shared" si="2"/>
        <v>55</v>
      </c>
      <c r="C65" s="34"/>
      <c r="D65" s="35"/>
      <c r="E65" s="37"/>
      <c r="F65" s="37" t="s">
        <v>39</v>
      </c>
      <c r="G65" s="37"/>
      <c r="H65" s="37"/>
      <c r="I65" s="37"/>
      <c r="J65" s="37"/>
      <c r="K65" s="64">
        <v>25</v>
      </c>
      <c r="L65" s="65">
        <v>25</v>
      </c>
    </row>
    <row r="66" spans="2:19" ht="14.25" customHeight="1" x14ac:dyDescent="0.2">
      <c r="B66" s="30">
        <f t="shared" si="2"/>
        <v>56</v>
      </c>
      <c r="C66" s="35"/>
      <c r="D66" s="39" t="s">
        <v>40</v>
      </c>
      <c r="E66" s="37"/>
      <c r="F66" s="37" t="s">
        <v>41</v>
      </c>
      <c r="G66" s="37"/>
      <c r="H66" s="37"/>
      <c r="I66" s="37"/>
      <c r="J66" s="37"/>
      <c r="K66" s="64">
        <v>50</v>
      </c>
      <c r="L66" s="65">
        <v>25</v>
      </c>
    </row>
    <row r="67" spans="2:19" ht="14.25" customHeight="1" x14ac:dyDescent="0.2">
      <c r="B67" s="30">
        <f t="shared" si="2"/>
        <v>57</v>
      </c>
      <c r="C67" s="32" t="s">
        <v>0</v>
      </c>
      <c r="D67" s="39" t="s">
        <v>42</v>
      </c>
      <c r="E67" s="37"/>
      <c r="F67" s="37" t="s">
        <v>137</v>
      </c>
      <c r="G67" s="37"/>
      <c r="H67" s="37"/>
      <c r="I67" s="37"/>
      <c r="J67" s="37"/>
      <c r="K67" s="64" t="s">
        <v>142</v>
      </c>
      <c r="L67" s="65" t="s">
        <v>142</v>
      </c>
      <c r="R67">
        <f>COUNTA(K59:K67)</f>
        <v>4</v>
      </c>
      <c r="S67">
        <f>COUNTA(L59:L67)</f>
        <v>9</v>
      </c>
    </row>
    <row r="68" spans="2:19" ht="14.25" customHeight="1" x14ac:dyDescent="0.2">
      <c r="B68" s="30">
        <f t="shared" si="2"/>
        <v>58</v>
      </c>
      <c r="C68" s="130" t="s">
        <v>43</v>
      </c>
      <c r="D68" s="131"/>
      <c r="E68" s="37"/>
      <c r="F68" s="37" t="s">
        <v>44</v>
      </c>
      <c r="G68" s="37"/>
      <c r="H68" s="37"/>
      <c r="I68" s="37"/>
      <c r="J68" s="37"/>
      <c r="K68" s="64">
        <v>300</v>
      </c>
      <c r="L68" s="65">
        <v>550</v>
      </c>
    </row>
    <row r="69" spans="2:19" ht="14.25" customHeight="1" x14ac:dyDescent="0.2">
      <c r="B69" s="30">
        <f t="shared" si="2"/>
        <v>59</v>
      </c>
      <c r="C69" s="33"/>
      <c r="D69" s="36"/>
      <c r="E69" s="37"/>
      <c r="F69" s="37" t="s">
        <v>45</v>
      </c>
      <c r="G69" s="37"/>
      <c r="H69" s="37"/>
      <c r="I69" s="37"/>
      <c r="J69" s="37"/>
      <c r="K69" s="64">
        <v>500</v>
      </c>
      <c r="L69" s="65">
        <v>250</v>
      </c>
    </row>
    <row r="70" spans="2:19" ht="14.25" customHeight="1" thickBot="1" x14ac:dyDescent="0.25">
      <c r="B70" s="30">
        <f t="shared" si="2"/>
        <v>60</v>
      </c>
      <c r="C70" s="33"/>
      <c r="D70" s="36"/>
      <c r="E70" s="37"/>
      <c r="F70" s="37" t="s">
        <v>81</v>
      </c>
      <c r="G70" s="37"/>
      <c r="H70" s="37"/>
      <c r="I70" s="37"/>
      <c r="J70" s="37"/>
      <c r="K70" s="64">
        <v>250</v>
      </c>
      <c r="L70" s="69">
        <v>500</v>
      </c>
    </row>
    <row r="71" spans="2:19" ht="13.95" customHeight="1" x14ac:dyDescent="0.2">
      <c r="B71" s="66"/>
      <c r="C71" s="67"/>
      <c r="D71" s="67"/>
      <c r="E71" s="68"/>
      <c r="F71" s="68"/>
      <c r="G71" s="68"/>
      <c r="H71" s="68"/>
      <c r="I71" s="68"/>
      <c r="J71" s="68"/>
      <c r="K71" s="68"/>
      <c r="L71" s="68"/>
    </row>
    <row r="72" spans="2:19" ht="18" customHeight="1" x14ac:dyDescent="0.2">
      <c r="R72">
        <f>COUNTA(K11:K70)</f>
        <v>38</v>
      </c>
      <c r="S72">
        <f>COUNTA(L11:L70)</f>
        <v>54</v>
      </c>
    </row>
    <row r="73" spans="2:19" ht="18" customHeight="1" x14ac:dyDescent="0.2">
      <c r="B73" s="18"/>
      <c r="R73">
        <f>SUM(R11:R17,K18:K70)</f>
        <v>33138</v>
      </c>
      <c r="S73">
        <f>SUM(S11:S17,L18:L70)</f>
        <v>37960</v>
      </c>
    </row>
    <row r="74" spans="2:19" ht="9" customHeight="1" thickBot="1" x14ac:dyDescent="0.25"/>
    <row r="75" spans="2:19" ht="18" customHeight="1" x14ac:dyDescent="0.2">
      <c r="B75" s="1"/>
      <c r="C75" s="2"/>
      <c r="D75" s="126" t="s">
        <v>1</v>
      </c>
      <c r="E75" s="126"/>
      <c r="F75" s="126"/>
      <c r="G75" s="126"/>
      <c r="H75" s="2"/>
      <c r="I75" s="2"/>
      <c r="J75" s="3"/>
      <c r="K75" s="71" t="s">
        <v>62</v>
      </c>
      <c r="L75" s="88" t="s">
        <v>63</v>
      </c>
    </row>
    <row r="76" spans="2:19" ht="18" customHeight="1" thickBot="1" x14ac:dyDescent="0.25">
      <c r="B76" s="6"/>
      <c r="C76" s="7"/>
      <c r="D76" s="125" t="s">
        <v>2</v>
      </c>
      <c r="E76" s="125"/>
      <c r="F76" s="125"/>
      <c r="G76" s="125"/>
      <c r="H76" s="7"/>
      <c r="I76" s="7"/>
      <c r="J76" s="8"/>
      <c r="K76" s="75" t="str">
        <f>K5</f>
        <v>2021.6.23</v>
      </c>
      <c r="L76" s="92" t="str">
        <f>K76</f>
        <v>2021.6.23</v>
      </c>
    </row>
    <row r="77" spans="2:19" ht="19.95" customHeight="1" thickTop="1" x14ac:dyDescent="0.2">
      <c r="B77" s="132" t="s">
        <v>86</v>
      </c>
      <c r="C77" s="133"/>
      <c r="D77" s="133"/>
      <c r="E77" s="133"/>
      <c r="F77" s="133"/>
      <c r="G77" s="133"/>
      <c r="H77" s="133"/>
      <c r="I77" s="133"/>
      <c r="J77" s="29"/>
      <c r="K77" s="76">
        <f>SUM(K78:K86)</f>
        <v>33138</v>
      </c>
      <c r="L77" s="93">
        <f>SUM(L78:L86)</f>
        <v>37960</v>
      </c>
    </row>
    <row r="78" spans="2:19" ht="13.95" customHeight="1" x14ac:dyDescent="0.2">
      <c r="B78" s="134" t="s">
        <v>47</v>
      </c>
      <c r="C78" s="135"/>
      <c r="D78" s="136"/>
      <c r="E78" s="41"/>
      <c r="F78" s="15"/>
      <c r="G78" s="127" t="s">
        <v>13</v>
      </c>
      <c r="H78" s="127"/>
      <c r="I78" s="15"/>
      <c r="J78" s="16"/>
      <c r="K78" s="38">
        <f>SUM(R$11:R$17)</f>
        <v>200</v>
      </c>
      <c r="L78" s="94">
        <f>SUM(S$11:S$17)</f>
        <v>850</v>
      </c>
    </row>
    <row r="79" spans="2:19" ht="13.95" customHeight="1" x14ac:dyDescent="0.2">
      <c r="B79" s="17"/>
      <c r="C79" s="18"/>
      <c r="D79" s="19"/>
      <c r="E79" s="20"/>
      <c r="F79" s="37"/>
      <c r="G79" s="127" t="s">
        <v>72</v>
      </c>
      <c r="H79" s="127"/>
      <c r="I79" s="110"/>
      <c r="J79" s="42"/>
      <c r="K79" s="38">
        <f>SUM(K$18)</f>
        <v>3750</v>
      </c>
      <c r="L79" s="94">
        <f>SUM(L$18)</f>
        <v>1875</v>
      </c>
    </row>
    <row r="80" spans="2:19" ht="13.95" customHeight="1" x14ac:dyDescent="0.2">
      <c r="B80" s="17"/>
      <c r="C80" s="18"/>
      <c r="D80" s="19"/>
      <c r="E80" s="20"/>
      <c r="F80" s="37"/>
      <c r="G80" s="127" t="s">
        <v>26</v>
      </c>
      <c r="H80" s="127"/>
      <c r="I80" s="15"/>
      <c r="J80" s="16"/>
      <c r="K80" s="38">
        <f>SUM(K$19:K$19)</f>
        <v>125</v>
      </c>
      <c r="L80" s="94">
        <f>SUM(L$19:L$19)</f>
        <v>100</v>
      </c>
    </row>
    <row r="81" spans="2:19" ht="13.95" customHeight="1" x14ac:dyDescent="0.2">
      <c r="B81" s="17"/>
      <c r="C81" s="18"/>
      <c r="D81" s="19"/>
      <c r="E81" s="20"/>
      <c r="F81" s="37"/>
      <c r="G81" s="127" t="s">
        <v>16</v>
      </c>
      <c r="H81" s="127"/>
      <c r="I81" s="15"/>
      <c r="J81" s="16"/>
      <c r="K81" s="38">
        <v>0</v>
      </c>
      <c r="L81" s="94">
        <v>0</v>
      </c>
    </row>
    <row r="82" spans="2:19" ht="13.95" customHeight="1" x14ac:dyDescent="0.2">
      <c r="B82" s="17"/>
      <c r="C82" s="18"/>
      <c r="D82" s="19"/>
      <c r="E82" s="20"/>
      <c r="F82" s="37"/>
      <c r="G82" s="127" t="s">
        <v>17</v>
      </c>
      <c r="H82" s="127"/>
      <c r="I82" s="15"/>
      <c r="J82" s="16"/>
      <c r="K82" s="38">
        <f>SUM(K$21:K$32)</f>
        <v>25600</v>
      </c>
      <c r="L82" s="94">
        <f>SUM(L$21:L$32)</f>
        <v>30600</v>
      </c>
    </row>
    <row r="83" spans="2:19" ht="13.95" customHeight="1" x14ac:dyDescent="0.2">
      <c r="B83" s="17"/>
      <c r="C83" s="18"/>
      <c r="D83" s="19"/>
      <c r="E83" s="20"/>
      <c r="F83" s="37"/>
      <c r="G83" s="127" t="s">
        <v>70</v>
      </c>
      <c r="H83" s="127"/>
      <c r="I83" s="15"/>
      <c r="J83" s="16"/>
      <c r="K83" s="38">
        <f>SUM(K$33:K$33)</f>
        <v>0</v>
      </c>
      <c r="L83" s="94">
        <f>SUM(L$33:L$33)</f>
        <v>25</v>
      </c>
    </row>
    <row r="84" spans="2:19" ht="13.95" customHeight="1" x14ac:dyDescent="0.2">
      <c r="B84" s="17"/>
      <c r="C84" s="18"/>
      <c r="D84" s="19"/>
      <c r="E84" s="20"/>
      <c r="F84" s="37"/>
      <c r="G84" s="127" t="s">
        <v>27</v>
      </c>
      <c r="H84" s="127"/>
      <c r="I84" s="15"/>
      <c r="J84" s="16"/>
      <c r="K84" s="38">
        <f>SUM(K$34:K$58)</f>
        <v>2333</v>
      </c>
      <c r="L84" s="94">
        <f>SUM(L$34:L$58)</f>
        <v>3150</v>
      </c>
    </row>
    <row r="85" spans="2:19" ht="13.95" customHeight="1" x14ac:dyDescent="0.2">
      <c r="B85" s="17"/>
      <c r="C85" s="18"/>
      <c r="D85" s="19"/>
      <c r="E85" s="20"/>
      <c r="F85" s="37"/>
      <c r="G85" s="127" t="s">
        <v>80</v>
      </c>
      <c r="H85" s="127"/>
      <c r="I85" s="15"/>
      <c r="J85" s="16"/>
      <c r="K85" s="38">
        <f>SUM(K$20:K$20,K$68:K$69)</f>
        <v>801</v>
      </c>
      <c r="L85" s="94">
        <f>SUM(L$20:L$20,L$68:L$69)</f>
        <v>800</v>
      </c>
      <c r="R85">
        <f>COUNTA(K$11:K$70)</f>
        <v>38</v>
      </c>
      <c r="S85">
        <f>COUNTA(L$11:L$70)</f>
        <v>54</v>
      </c>
    </row>
    <row r="86" spans="2:19" ht="13.95" customHeight="1" thickBot="1" x14ac:dyDescent="0.25">
      <c r="B86" s="21"/>
      <c r="C86" s="22"/>
      <c r="D86" s="23"/>
      <c r="E86" s="43"/>
      <c r="F86" s="10"/>
      <c r="G86" s="125" t="s">
        <v>46</v>
      </c>
      <c r="H86" s="125"/>
      <c r="I86" s="44"/>
      <c r="J86" s="45"/>
      <c r="K86" s="40">
        <f>SUM(K$59:K$67,K$70)</f>
        <v>329</v>
      </c>
      <c r="L86" s="95">
        <f>SUM(L$59:L$67,L$70)</f>
        <v>560</v>
      </c>
      <c r="R86">
        <f>SUM(R$11:R$17,K$18:K$70)</f>
        <v>33138</v>
      </c>
      <c r="S86">
        <f>SUM(S$11:S$17,L$18:L$70)</f>
        <v>37960</v>
      </c>
    </row>
    <row r="87" spans="2:19" ht="18" customHeight="1" thickTop="1" x14ac:dyDescent="0.2">
      <c r="B87" s="137" t="s">
        <v>48</v>
      </c>
      <c r="C87" s="138"/>
      <c r="D87" s="139"/>
      <c r="E87" s="51"/>
      <c r="F87" s="111"/>
      <c r="G87" s="140" t="s">
        <v>49</v>
      </c>
      <c r="H87" s="140"/>
      <c r="I87" s="111"/>
      <c r="J87" s="112"/>
      <c r="K87" s="77" t="s">
        <v>50</v>
      </c>
      <c r="L87" s="82"/>
    </row>
    <row r="88" spans="2:19" ht="18" customHeight="1" x14ac:dyDescent="0.2">
      <c r="B88" s="48"/>
      <c r="C88" s="49"/>
      <c r="D88" s="49"/>
      <c r="E88" s="46"/>
      <c r="F88" s="47"/>
      <c r="G88" s="31"/>
      <c r="H88" s="31"/>
      <c r="I88" s="47"/>
      <c r="J88" s="50"/>
      <c r="K88" s="78" t="s">
        <v>51</v>
      </c>
      <c r="L88" s="83"/>
    </row>
    <row r="89" spans="2:19" ht="18" customHeight="1" x14ac:dyDescent="0.2">
      <c r="B89" s="17"/>
      <c r="C89" s="18"/>
      <c r="D89" s="18"/>
      <c r="E89" s="52"/>
      <c r="F89" s="7"/>
      <c r="G89" s="141" t="s">
        <v>52</v>
      </c>
      <c r="H89" s="141"/>
      <c r="I89" s="108"/>
      <c r="J89" s="109"/>
      <c r="K89" s="79" t="s">
        <v>53</v>
      </c>
      <c r="L89" s="84"/>
    </row>
    <row r="90" spans="2:19" ht="18" customHeight="1" x14ac:dyDescent="0.2">
      <c r="B90" s="17"/>
      <c r="C90" s="18"/>
      <c r="D90" s="18"/>
      <c r="E90" s="53"/>
      <c r="F90" s="18"/>
      <c r="G90" s="54"/>
      <c r="H90" s="54"/>
      <c r="I90" s="49"/>
      <c r="J90" s="55"/>
      <c r="K90" s="80" t="s">
        <v>78</v>
      </c>
      <c r="L90" s="85"/>
    </row>
    <row r="91" spans="2:19" ht="18" customHeight="1" x14ac:dyDescent="0.2">
      <c r="B91" s="17"/>
      <c r="C91" s="18"/>
      <c r="D91" s="18"/>
      <c r="E91" s="53"/>
      <c r="F91" s="18"/>
      <c r="G91" s="54"/>
      <c r="H91" s="54"/>
      <c r="I91" s="49"/>
      <c r="J91" s="55"/>
      <c r="K91" s="80" t="s">
        <v>79</v>
      </c>
      <c r="L91" s="85"/>
    </row>
    <row r="92" spans="2:19" ht="18" customHeight="1" x14ac:dyDescent="0.2">
      <c r="B92" s="17"/>
      <c r="C92" s="18"/>
      <c r="D92" s="18"/>
      <c r="E92" s="52"/>
      <c r="F92" s="7"/>
      <c r="G92" s="141" t="s">
        <v>54</v>
      </c>
      <c r="H92" s="141"/>
      <c r="I92" s="108"/>
      <c r="J92" s="109"/>
      <c r="K92" s="79" t="s">
        <v>82</v>
      </c>
      <c r="L92" s="84"/>
    </row>
    <row r="93" spans="2:19" ht="18" customHeight="1" x14ac:dyDescent="0.2">
      <c r="B93" s="17"/>
      <c r="C93" s="18"/>
      <c r="D93" s="18"/>
      <c r="E93" s="53"/>
      <c r="F93" s="18"/>
      <c r="G93" s="54"/>
      <c r="H93" s="54"/>
      <c r="I93" s="49"/>
      <c r="J93" s="55"/>
      <c r="K93" s="80" t="s">
        <v>83</v>
      </c>
      <c r="L93" s="85"/>
    </row>
    <row r="94" spans="2:19" ht="18" customHeight="1" x14ac:dyDescent="0.2">
      <c r="B94" s="17"/>
      <c r="C94" s="18"/>
      <c r="D94" s="18"/>
      <c r="E94" s="53"/>
      <c r="F94" s="18"/>
      <c r="G94" s="54"/>
      <c r="H94" s="54"/>
      <c r="I94" s="49"/>
      <c r="J94" s="55"/>
      <c r="K94" s="80" t="s">
        <v>84</v>
      </c>
      <c r="L94" s="85"/>
    </row>
    <row r="95" spans="2:19" ht="18" customHeight="1" x14ac:dyDescent="0.2">
      <c r="B95" s="17"/>
      <c r="C95" s="18"/>
      <c r="D95" s="18"/>
      <c r="E95" s="12"/>
      <c r="F95" s="13"/>
      <c r="G95" s="31"/>
      <c r="H95" s="31"/>
      <c r="I95" s="47"/>
      <c r="J95" s="50"/>
      <c r="K95" s="80" t="s">
        <v>85</v>
      </c>
      <c r="L95" s="83"/>
    </row>
    <row r="96" spans="2:19" ht="18" customHeight="1" x14ac:dyDescent="0.2">
      <c r="B96" s="24"/>
      <c r="C96" s="13"/>
      <c r="D96" s="13"/>
      <c r="E96" s="20"/>
      <c r="F96" s="37"/>
      <c r="G96" s="127" t="s">
        <v>55</v>
      </c>
      <c r="H96" s="127"/>
      <c r="I96" s="15"/>
      <c r="J96" s="16"/>
      <c r="K96" s="70" t="s">
        <v>127</v>
      </c>
      <c r="L96" s="86"/>
    </row>
    <row r="97" spans="2:13" ht="18" customHeight="1" x14ac:dyDescent="0.2">
      <c r="B97" s="134" t="s">
        <v>56</v>
      </c>
      <c r="C97" s="135"/>
      <c r="D97" s="135"/>
      <c r="E97" s="7"/>
      <c r="F97" s="7"/>
      <c r="G97" s="7"/>
      <c r="H97" s="7"/>
      <c r="I97" s="7"/>
      <c r="J97" s="7"/>
      <c r="K97" s="7"/>
      <c r="L97" s="96"/>
    </row>
    <row r="98" spans="2:13" ht="14.1" customHeight="1" x14ac:dyDescent="0.2">
      <c r="B98" s="56"/>
      <c r="C98" s="57" t="s">
        <v>57</v>
      </c>
      <c r="D98" s="58"/>
      <c r="E98" s="57"/>
      <c r="F98" s="57"/>
      <c r="G98" s="57"/>
      <c r="H98" s="57"/>
      <c r="I98" s="57"/>
      <c r="J98" s="57"/>
      <c r="K98" s="57"/>
      <c r="L98" s="87"/>
    </row>
    <row r="99" spans="2:13" ht="14.1" customHeight="1" x14ac:dyDescent="0.2">
      <c r="B99" s="56"/>
      <c r="C99" s="57" t="s">
        <v>58</v>
      </c>
      <c r="D99" s="58"/>
      <c r="E99" s="57"/>
      <c r="F99" s="57"/>
      <c r="G99" s="57"/>
      <c r="H99" s="57"/>
      <c r="I99" s="57"/>
      <c r="J99" s="57"/>
      <c r="K99" s="57"/>
      <c r="L99" s="87"/>
    </row>
    <row r="100" spans="2:13" ht="14.1" customHeight="1" x14ac:dyDescent="0.2">
      <c r="B100" s="56"/>
      <c r="C100" s="57" t="s">
        <v>59</v>
      </c>
      <c r="D100" s="58"/>
      <c r="E100" s="57"/>
      <c r="F100" s="57"/>
      <c r="G100" s="57"/>
      <c r="H100" s="57"/>
      <c r="I100" s="57"/>
      <c r="J100" s="57"/>
      <c r="K100" s="57"/>
      <c r="L100" s="87"/>
    </row>
    <row r="101" spans="2:13" ht="14.1" customHeight="1" x14ac:dyDescent="0.2">
      <c r="B101" s="56"/>
      <c r="C101" s="57" t="s">
        <v>114</v>
      </c>
      <c r="D101" s="58"/>
      <c r="E101" s="57"/>
      <c r="F101" s="57"/>
      <c r="G101" s="57"/>
      <c r="H101" s="57"/>
      <c r="I101" s="57"/>
      <c r="J101" s="57"/>
      <c r="K101" s="57"/>
      <c r="L101" s="87"/>
    </row>
    <row r="102" spans="2:13" ht="14.1" customHeight="1" x14ac:dyDescent="0.2">
      <c r="B102" s="56"/>
      <c r="C102" s="57" t="s">
        <v>112</v>
      </c>
      <c r="D102" s="58"/>
      <c r="E102" s="57"/>
      <c r="F102" s="57"/>
      <c r="G102" s="57"/>
      <c r="H102" s="57"/>
      <c r="I102" s="57"/>
      <c r="J102" s="57"/>
      <c r="K102" s="57"/>
      <c r="L102" s="87"/>
    </row>
    <row r="103" spans="2:13" ht="14.1" customHeight="1" x14ac:dyDescent="0.2">
      <c r="B103" s="59"/>
      <c r="C103" s="57" t="s">
        <v>115</v>
      </c>
      <c r="D103" s="57"/>
      <c r="E103" s="57"/>
      <c r="F103" s="57"/>
      <c r="G103" s="57"/>
      <c r="H103" s="57"/>
      <c r="I103" s="57"/>
      <c r="J103" s="57"/>
      <c r="K103" s="57"/>
      <c r="L103" s="87"/>
    </row>
    <row r="104" spans="2:13" ht="14.1" customHeight="1" x14ac:dyDescent="0.2">
      <c r="B104" s="59"/>
      <c r="C104" s="57" t="s">
        <v>116</v>
      </c>
      <c r="D104" s="57"/>
      <c r="E104" s="57"/>
      <c r="F104" s="57"/>
      <c r="G104" s="57"/>
      <c r="H104" s="57"/>
      <c r="I104" s="57"/>
      <c r="J104" s="57"/>
      <c r="K104" s="57"/>
      <c r="L104" s="87"/>
    </row>
    <row r="105" spans="2:13" ht="14.1" customHeight="1" x14ac:dyDescent="0.2">
      <c r="B105" s="59"/>
      <c r="C105" s="57" t="s">
        <v>96</v>
      </c>
      <c r="D105" s="57"/>
      <c r="E105" s="57"/>
      <c r="F105" s="57"/>
      <c r="G105" s="57"/>
      <c r="H105" s="57"/>
      <c r="I105" s="57"/>
      <c r="J105" s="57"/>
      <c r="K105" s="57"/>
      <c r="L105" s="87"/>
    </row>
    <row r="106" spans="2:13" ht="14.1" customHeight="1" x14ac:dyDescent="0.2">
      <c r="B106" s="59"/>
      <c r="C106" s="57" t="s">
        <v>97</v>
      </c>
      <c r="D106" s="57"/>
      <c r="E106" s="57"/>
      <c r="F106" s="57"/>
      <c r="G106" s="57"/>
      <c r="H106" s="57"/>
      <c r="I106" s="57"/>
      <c r="J106" s="57"/>
      <c r="K106" s="57"/>
      <c r="L106" s="87"/>
    </row>
    <row r="107" spans="2:13" ht="14.1" customHeight="1" x14ac:dyDescent="0.2">
      <c r="B107" s="59"/>
      <c r="C107" s="57" t="s">
        <v>109</v>
      </c>
      <c r="D107" s="57"/>
      <c r="E107" s="57"/>
      <c r="F107" s="57"/>
      <c r="G107" s="57"/>
      <c r="H107" s="57"/>
      <c r="I107" s="57"/>
      <c r="J107" s="57"/>
      <c r="K107" s="57"/>
      <c r="L107" s="87"/>
    </row>
    <row r="108" spans="2:13" ht="14.1" customHeight="1" x14ac:dyDescent="0.2">
      <c r="B108" s="59"/>
      <c r="C108" s="57" t="s">
        <v>117</v>
      </c>
      <c r="D108" s="57"/>
      <c r="E108" s="57"/>
      <c r="F108" s="57"/>
      <c r="G108" s="57"/>
      <c r="H108" s="57"/>
      <c r="I108" s="57"/>
      <c r="J108" s="57"/>
      <c r="K108" s="57"/>
      <c r="L108" s="87"/>
    </row>
    <row r="109" spans="2:13" ht="14.1" customHeight="1" x14ac:dyDescent="0.2">
      <c r="B109" s="59"/>
      <c r="C109" s="57" t="s">
        <v>118</v>
      </c>
      <c r="D109" s="57"/>
      <c r="E109" s="57"/>
      <c r="F109" s="57"/>
      <c r="G109" s="57"/>
      <c r="H109" s="57"/>
      <c r="I109" s="57"/>
      <c r="J109" s="57"/>
      <c r="K109" s="57"/>
      <c r="L109" s="87"/>
    </row>
    <row r="110" spans="2:13" ht="14.1" customHeight="1" x14ac:dyDescent="0.2">
      <c r="B110" s="59"/>
      <c r="C110" s="57" t="s">
        <v>119</v>
      </c>
      <c r="D110" s="57"/>
      <c r="E110" s="57"/>
      <c r="F110" s="57"/>
      <c r="G110" s="57"/>
      <c r="H110" s="57"/>
      <c r="I110" s="57"/>
      <c r="J110" s="57"/>
      <c r="K110" s="57"/>
      <c r="L110" s="87"/>
    </row>
    <row r="111" spans="2:13" ht="18" customHeight="1" x14ac:dyDescent="0.2">
      <c r="B111" s="59"/>
      <c r="C111" s="57" t="s">
        <v>98</v>
      </c>
      <c r="D111" s="57"/>
      <c r="E111" s="57"/>
      <c r="F111" s="57"/>
      <c r="G111" s="57"/>
      <c r="H111" s="57"/>
      <c r="I111" s="57"/>
      <c r="J111" s="57"/>
      <c r="K111" s="57"/>
      <c r="L111" s="57"/>
      <c r="M111" s="97"/>
    </row>
    <row r="112" spans="2:13" x14ac:dyDescent="0.2">
      <c r="B112" s="59"/>
      <c r="C112" s="57" t="s">
        <v>110</v>
      </c>
      <c r="D112" s="57"/>
      <c r="E112" s="57"/>
      <c r="F112" s="57"/>
      <c r="G112" s="57"/>
      <c r="H112" s="57"/>
      <c r="I112" s="57"/>
      <c r="J112" s="57"/>
      <c r="K112" s="57"/>
      <c r="L112" s="57"/>
      <c r="M112" s="97"/>
    </row>
    <row r="113" spans="2:14" x14ac:dyDescent="0.2">
      <c r="B113" s="59"/>
      <c r="C113" s="57" t="s">
        <v>111</v>
      </c>
      <c r="D113" s="57"/>
      <c r="E113" s="57"/>
      <c r="F113" s="57"/>
      <c r="G113" s="57"/>
      <c r="H113" s="57"/>
      <c r="I113" s="57"/>
      <c r="J113" s="57"/>
      <c r="K113" s="57"/>
      <c r="L113" s="57"/>
      <c r="M113" s="97"/>
    </row>
    <row r="114" spans="2:14" x14ac:dyDescent="0.2">
      <c r="B114" s="59"/>
      <c r="C114" s="57" t="s">
        <v>120</v>
      </c>
      <c r="D114" s="57"/>
      <c r="E114" s="57"/>
      <c r="F114" s="57"/>
      <c r="G114" s="57"/>
      <c r="H114" s="57"/>
      <c r="I114" s="57"/>
      <c r="J114" s="57"/>
      <c r="K114" s="57"/>
      <c r="L114" s="57"/>
      <c r="M114" s="97"/>
    </row>
    <row r="115" spans="2:14" ht="14.1" customHeight="1" x14ac:dyDescent="0.2">
      <c r="B115" s="59"/>
      <c r="C115" s="57" t="s">
        <v>113</v>
      </c>
      <c r="D115" s="57"/>
      <c r="E115" s="57"/>
      <c r="F115" s="57"/>
      <c r="G115" s="57"/>
      <c r="H115" s="57"/>
      <c r="I115" s="57"/>
      <c r="J115" s="57"/>
      <c r="K115" s="57"/>
      <c r="L115" s="57"/>
      <c r="M115" s="59"/>
      <c r="N115" s="102"/>
    </row>
    <row r="116" spans="2:14" x14ac:dyDescent="0.2">
      <c r="B116" s="59"/>
      <c r="C116" s="57" t="s">
        <v>74</v>
      </c>
      <c r="D116" s="57"/>
      <c r="E116" s="57"/>
      <c r="F116" s="57"/>
      <c r="G116" s="57"/>
      <c r="H116" s="57"/>
      <c r="I116" s="57"/>
      <c r="J116" s="57"/>
      <c r="K116" s="57"/>
      <c r="L116" s="57"/>
      <c r="M116" s="97"/>
    </row>
    <row r="117" spans="2:14" x14ac:dyDescent="0.2">
      <c r="B117" s="59"/>
      <c r="C117" s="57" t="s">
        <v>60</v>
      </c>
      <c r="D117" s="57"/>
      <c r="E117" s="57"/>
      <c r="F117" s="57"/>
      <c r="G117" s="57"/>
      <c r="H117" s="57"/>
      <c r="I117" s="57"/>
      <c r="J117" s="57"/>
      <c r="K117" s="57"/>
      <c r="L117" s="57"/>
      <c r="M117" s="97"/>
    </row>
    <row r="118" spans="2:14" x14ac:dyDescent="0.2">
      <c r="B118" s="97"/>
      <c r="C118" s="57" t="s">
        <v>121</v>
      </c>
      <c r="M118" s="97"/>
    </row>
    <row r="119" spans="2:14" x14ac:dyDescent="0.2">
      <c r="B119" s="97"/>
      <c r="C119" s="57" t="s">
        <v>122</v>
      </c>
      <c r="M119" s="97"/>
      <c r="N119" s="98"/>
    </row>
    <row r="120" spans="2:14" x14ac:dyDescent="0.2">
      <c r="B120" s="97"/>
      <c r="C120" s="57" t="s">
        <v>133</v>
      </c>
      <c r="M120" s="97"/>
    </row>
    <row r="121" spans="2:14" ht="13.8" thickBot="1" x14ac:dyDescent="0.25">
      <c r="B121" s="99"/>
      <c r="C121" s="81" t="s">
        <v>123</v>
      </c>
      <c r="D121" s="100"/>
      <c r="E121" s="100"/>
      <c r="F121" s="100"/>
      <c r="G121" s="100"/>
      <c r="H121" s="100"/>
      <c r="I121" s="100"/>
      <c r="J121" s="100"/>
      <c r="K121" s="100"/>
      <c r="L121" s="101"/>
    </row>
  </sheetData>
  <mergeCells count="27">
    <mergeCell ref="D9:F9"/>
    <mergeCell ref="D4:G4"/>
    <mergeCell ref="D5:G5"/>
    <mergeCell ref="D6:G6"/>
    <mergeCell ref="D7:F7"/>
    <mergeCell ref="D8:F8"/>
    <mergeCell ref="G84:H84"/>
    <mergeCell ref="G10:H10"/>
    <mergeCell ref="C68:D68"/>
    <mergeCell ref="D75:G75"/>
    <mergeCell ref="D76:G76"/>
    <mergeCell ref="B77:I77"/>
    <mergeCell ref="B78:D78"/>
    <mergeCell ref="G78:H78"/>
    <mergeCell ref="G79:H79"/>
    <mergeCell ref="G80:H80"/>
    <mergeCell ref="G81:H81"/>
    <mergeCell ref="G82:H82"/>
    <mergeCell ref="G83:H83"/>
    <mergeCell ref="G96:H96"/>
    <mergeCell ref="B97:D97"/>
    <mergeCell ref="G85:H85"/>
    <mergeCell ref="G86:H86"/>
    <mergeCell ref="B87:D87"/>
    <mergeCell ref="G87:H87"/>
    <mergeCell ref="G89:H89"/>
    <mergeCell ref="G92:H92"/>
  </mergeCells>
  <phoneticPr fontId="23"/>
  <conditionalFormatting sqref="M11:M70">
    <cfRule type="expression" dxfId="2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Y114"/>
  <sheetViews>
    <sheetView view="pageBreakPreview" zoomScale="75" zoomScaleNormal="75" zoomScaleSheetLayoutView="75" workbookViewId="0">
      <selection activeCell="L8" sqref="L8"/>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208</v>
      </c>
      <c r="L5" s="89" t="str">
        <f>K5</f>
        <v>2021.7.6</v>
      </c>
    </row>
    <row r="6" spans="2:19" ht="18" customHeight="1" x14ac:dyDescent="0.2">
      <c r="B6" s="4"/>
      <c r="C6" s="37"/>
      <c r="D6" s="127" t="s">
        <v>3</v>
      </c>
      <c r="E6" s="127"/>
      <c r="F6" s="127"/>
      <c r="G6" s="127"/>
      <c r="H6" s="37"/>
      <c r="I6" s="37"/>
      <c r="J6" s="5"/>
      <c r="K6" s="103">
        <v>0.41666666666666669</v>
      </c>
      <c r="L6" s="104">
        <v>0.40069444444444446</v>
      </c>
    </row>
    <row r="7" spans="2:19" ht="18" customHeight="1" x14ac:dyDescent="0.2">
      <c r="B7" s="4"/>
      <c r="C7" s="37"/>
      <c r="D7" s="127" t="s">
        <v>4</v>
      </c>
      <c r="E7" s="128"/>
      <c r="F7" s="128"/>
      <c r="G7" s="25" t="s">
        <v>5</v>
      </c>
      <c r="H7" s="37"/>
      <c r="I7" s="37"/>
      <c r="J7" s="5"/>
      <c r="K7" s="105">
        <v>2.2999999999999998</v>
      </c>
      <c r="L7" s="106">
        <v>1.9</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167</v>
      </c>
      <c r="G11" s="37"/>
      <c r="H11" s="37"/>
      <c r="I11" s="37"/>
      <c r="J11" s="37"/>
      <c r="K11" s="62"/>
      <c r="L11" s="63" t="s">
        <v>147</v>
      </c>
      <c r="N11" t="s">
        <v>14</v>
      </c>
      <c r="O11">
        <f>IF(K12="",0,VALUE(MID(K12,2,LEN(K12)-2)))</f>
        <v>0</v>
      </c>
      <c r="P11">
        <f t="shared" ref="P11:P12" si="0">IF(L11="",0,VALUE(MID(L11,2,LEN(L11)-2)))</f>
        <v>5</v>
      </c>
      <c r="Q11" t="e">
        <f>IF(#REF!="",0,VALUE(MID(#REF!,2,LEN(#REF!)-2)))</f>
        <v>#REF!</v>
      </c>
      <c r="R11">
        <f>IF(K11="＋",0,IF(K11="(＋)",0,ABS(K11)))</f>
        <v>0</v>
      </c>
      <c r="S11">
        <f t="shared" ref="R11:S16" si="1">IF(L11="＋",0,IF(L11="(＋)",0,ABS(L11)))</f>
        <v>5</v>
      </c>
    </row>
    <row r="12" spans="2:19" ht="14.25" customHeight="1" x14ac:dyDescent="0.2">
      <c r="B12" s="30">
        <f>B11+1</f>
        <v>2</v>
      </c>
      <c r="C12" s="33"/>
      <c r="D12" s="34"/>
      <c r="E12" s="37"/>
      <c r="F12" s="37" t="s">
        <v>194</v>
      </c>
      <c r="G12" s="37"/>
      <c r="H12" s="37"/>
      <c r="I12" s="37"/>
      <c r="J12" s="37"/>
      <c r="K12" s="62"/>
      <c r="L12" s="63" t="s">
        <v>141</v>
      </c>
      <c r="N12" t="s">
        <v>14</v>
      </c>
      <c r="O12">
        <f>IF(K16="",0,VALUE(MID(K16,2,LEN(K16)-2)))</f>
        <v>5</v>
      </c>
      <c r="P12">
        <f t="shared" si="0"/>
        <v>10</v>
      </c>
      <c r="Q12" t="e">
        <f>IF(#REF!="",0,VALUE(MID(#REF!,2,LEN(#REF!)-2)))</f>
        <v>#REF!</v>
      </c>
      <c r="R12">
        <f>IF(K12="＋",0,IF(K12="(＋)",0,ABS(K12)))</f>
        <v>0</v>
      </c>
      <c r="S12">
        <f t="shared" si="1"/>
        <v>10</v>
      </c>
    </row>
    <row r="13" spans="2:19" ht="14.25" customHeight="1" x14ac:dyDescent="0.2">
      <c r="B13" s="30">
        <f t="shared" ref="B13:B63" si="2">B12+1</f>
        <v>3</v>
      </c>
      <c r="C13" s="33"/>
      <c r="D13" s="34"/>
      <c r="E13" s="37"/>
      <c r="F13" s="37" t="s">
        <v>156</v>
      </c>
      <c r="G13" s="37"/>
      <c r="H13" s="37"/>
      <c r="I13" s="37"/>
      <c r="J13" s="37"/>
      <c r="K13" s="62" t="s">
        <v>147</v>
      </c>
      <c r="L13" s="63" t="s">
        <v>157</v>
      </c>
      <c r="N13" s="60" t="s">
        <v>15</v>
      </c>
      <c r="O13" t="str">
        <f>K13</f>
        <v>(5)</v>
      </c>
      <c r="P13" t="str">
        <f>L13</f>
        <v>(25)</v>
      </c>
      <c r="Q13" t="e">
        <f>#REF!</f>
        <v>#REF!</v>
      </c>
      <c r="R13">
        <f t="shared" si="1"/>
        <v>5</v>
      </c>
      <c r="S13">
        <f t="shared" si="1"/>
        <v>25</v>
      </c>
    </row>
    <row r="14" spans="2:19" ht="14.25" customHeight="1" x14ac:dyDescent="0.2">
      <c r="B14" s="30">
        <f t="shared" si="2"/>
        <v>4</v>
      </c>
      <c r="C14" s="33"/>
      <c r="D14" s="34"/>
      <c r="E14" s="37"/>
      <c r="F14" s="37" t="s">
        <v>209</v>
      </c>
      <c r="G14" s="37"/>
      <c r="H14" s="37"/>
      <c r="I14" s="37"/>
      <c r="J14" s="37"/>
      <c r="K14" s="62"/>
      <c r="L14" s="63" t="s">
        <v>143</v>
      </c>
      <c r="N14" s="60"/>
      <c r="R14">
        <f t="shared" si="1"/>
        <v>0</v>
      </c>
      <c r="S14">
        <f t="shared" si="1"/>
        <v>0</v>
      </c>
    </row>
    <row r="15" spans="2:19" ht="14.25" customHeight="1" x14ac:dyDescent="0.2">
      <c r="B15" s="30">
        <f t="shared" si="2"/>
        <v>5</v>
      </c>
      <c r="C15" s="33"/>
      <c r="D15" s="34"/>
      <c r="E15" s="37"/>
      <c r="F15" s="37" t="s">
        <v>103</v>
      </c>
      <c r="G15" s="37"/>
      <c r="H15" s="37"/>
      <c r="I15" s="37"/>
      <c r="J15" s="37"/>
      <c r="K15" s="62"/>
      <c r="L15" s="63" t="s">
        <v>147</v>
      </c>
      <c r="N15" t="s">
        <v>14</v>
      </c>
      <c r="O15">
        <f t="shared" ref="O15:P15" si="3">IF(K15="",0,VALUE(MID(K15,2,LEN(K15)-2)))</f>
        <v>0</v>
      </c>
      <c r="P15">
        <f t="shared" si="3"/>
        <v>5</v>
      </c>
      <c r="Q15" t="e">
        <f>IF(#REF!="",0,VALUE(MID(#REF!,2,LEN(#REF!)-2)))</f>
        <v>#REF!</v>
      </c>
      <c r="R15">
        <f>IF(K15="＋",0,IF(K15="(＋)",0,ABS(K15)))</f>
        <v>0</v>
      </c>
      <c r="S15">
        <f>IF(L15="＋",0,IF(L15="(＋)",0,ABS(L15)))</f>
        <v>5</v>
      </c>
    </row>
    <row r="16" spans="2:19" ht="14.25" customHeight="1" x14ac:dyDescent="0.2">
      <c r="B16" s="30">
        <f t="shared" si="2"/>
        <v>6</v>
      </c>
      <c r="C16" s="33"/>
      <c r="D16" s="34"/>
      <c r="E16" s="37"/>
      <c r="F16" s="37" t="s">
        <v>102</v>
      </c>
      <c r="G16" s="37"/>
      <c r="H16" s="37"/>
      <c r="I16" s="37"/>
      <c r="J16" s="37"/>
      <c r="K16" s="62" t="s">
        <v>147</v>
      </c>
      <c r="L16" s="63"/>
      <c r="N16" t="s">
        <v>14</v>
      </c>
      <c r="O16" t="e">
        <f>IF(#REF!="",0,VALUE(MID(#REF!,2,LEN(#REF!)-2)))</f>
        <v>#REF!</v>
      </c>
      <c r="P16">
        <f>IF(L16="",0,VALUE(MID(L16,2,LEN(L16)-2)))</f>
        <v>0</v>
      </c>
      <c r="Q16" t="e">
        <f>IF(#REF!="",0,VALUE(MID(#REF!,2,LEN(#REF!)-2)))</f>
        <v>#REF!</v>
      </c>
      <c r="R16">
        <f t="shared" si="1"/>
        <v>5</v>
      </c>
      <c r="S16">
        <f t="shared" si="1"/>
        <v>0</v>
      </c>
    </row>
    <row r="17" spans="2:19" ht="14.25" customHeight="1" x14ac:dyDescent="0.2">
      <c r="B17" s="30">
        <f t="shared" si="2"/>
        <v>7</v>
      </c>
      <c r="C17" s="32" t="s">
        <v>23</v>
      </c>
      <c r="D17" s="32" t="s">
        <v>24</v>
      </c>
      <c r="E17" s="37"/>
      <c r="F17" s="37" t="s">
        <v>101</v>
      </c>
      <c r="G17" s="37"/>
      <c r="H17" s="37"/>
      <c r="I17" s="37"/>
      <c r="J17" s="37"/>
      <c r="K17" s="64">
        <v>725</v>
      </c>
      <c r="L17" s="65">
        <v>290</v>
      </c>
      <c r="S17">
        <f>COUNTA(L11:L16)</f>
        <v>5</v>
      </c>
    </row>
    <row r="18" spans="2:19" ht="14.25" customHeight="1" x14ac:dyDescent="0.2">
      <c r="B18" s="30">
        <f t="shared" si="2"/>
        <v>8</v>
      </c>
      <c r="C18" s="32" t="s">
        <v>25</v>
      </c>
      <c r="D18" s="32" t="s">
        <v>26</v>
      </c>
      <c r="E18" s="37"/>
      <c r="F18" s="37" t="s">
        <v>210</v>
      </c>
      <c r="G18" s="37"/>
      <c r="H18" s="37"/>
      <c r="I18" s="37"/>
      <c r="J18" s="37"/>
      <c r="K18" s="64">
        <v>5</v>
      </c>
      <c r="L18" s="65" t="s">
        <v>142</v>
      </c>
    </row>
    <row r="19" spans="2:19" ht="14.25" customHeight="1" x14ac:dyDescent="0.2">
      <c r="B19" s="30">
        <f t="shared" si="2"/>
        <v>9</v>
      </c>
      <c r="C19" s="34"/>
      <c r="D19" s="34"/>
      <c r="E19" s="37"/>
      <c r="F19" s="37" t="s">
        <v>211</v>
      </c>
      <c r="G19" s="37"/>
      <c r="H19" s="37"/>
      <c r="I19" s="37"/>
      <c r="J19" s="37"/>
      <c r="K19" s="64"/>
      <c r="L19" s="65" t="s">
        <v>142</v>
      </c>
    </row>
    <row r="20" spans="2:19" ht="14.25" customHeight="1" x14ac:dyDescent="0.2">
      <c r="B20" s="30">
        <f t="shared" si="2"/>
        <v>10</v>
      </c>
      <c r="C20" s="32" t="s">
        <v>68</v>
      </c>
      <c r="D20" s="32" t="s">
        <v>16</v>
      </c>
      <c r="E20" s="37"/>
      <c r="F20" s="37" t="s">
        <v>212</v>
      </c>
      <c r="G20" s="37"/>
      <c r="H20" s="37"/>
      <c r="I20" s="37"/>
      <c r="J20" s="37"/>
      <c r="K20" s="64"/>
      <c r="L20" s="65">
        <v>5</v>
      </c>
    </row>
    <row r="21" spans="2:19" ht="14.25" customHeight="1" x14ac:dyDescent="0.2">
      <c r="B21" s="30">
        <f t="shared" si="2"/>
        <v>11</v>
      </c>
      <c r="C21" s="32" t="s">
        <v>68</v>
      </c>
      <c r="D21" s="32" t="s">
        <v>17</v>
      </c>
      <c r="E21" s="37"/>
      <c r="F21" s="37" t="s">
        <v>199</v>
      </c>
      <c r="G21" s="37"/>
      <c r="H21" s="37"/>
      <c r="I21" s="37"/>
      <c r="J21" s="37"/>
      <c r="K21" s="64"/>
      <c r="L21" s="65" t="s">
        <v>142</v>
      </c>
    </row>
    <row r="22" spans="2:19" ht="14.25" customHeight="1" x14ac:dyDescent="0.2">
      <c r="B22" s="30">
        <f t="shared" si="2"/>
        <v>12</v>
      </c>
      <c r="C22" s="34"/>
      <c r="D22" s="34"/>
      <c r="E22" s="37"/>
      <c r="F22" s="37" t="s">
        <v>88</v>
      </c>
      <c r="G22" s="37"/>
      <c r="H22" s="37"/>
      <c r="I22" s="37"/>
      <c r="J22" s="37"/>
      <c r="K22" s="64"/>
      <c r="L22" s="65">
        <v>30</v>
      </c>
    </row>
    <row r="23" spans="2:19" ht="14.25" customHeight="1" x14ac:dyDescent="0.2">
      <c r="B23" s="30">
        <f t="shared" si="2"/>
        <v>13</v>
      </c>
      <c r="C23" s="34"/>
      <c r="D23" s="34"/>
      <c r="E23" s="37"/>
      <c r="F23" s="37" t="s">
        <v>89</v>
      </c>
      <c r="G23" s="37"/>
      <c r="H23" s="37"/>
      <c r="I23" s="37"/>
      <c r="J23" s="37"/>
      <c r="K23" s="64" t="s">
        <v>142</v>
      </c>
      <c r="L23" s="65">
        <v>50</v>
      </c>
    </row>
    <row r="24" spans="2:19" ht="14.25" customHeight="1" x14ac:dyDescent="0.2">
      <c r="B24" s="30">
        <f t="shared" si="2"/>
        <v>14</v>
      </c>
      <c r="C24" s="34"/>
      <c r="D24" s="34"/>
      <c r="E24" s="37"/>
      <c r="F24" s="37" t="s">
        <v>90</v>
      </c>
      <c r="G24" s="37"/>
      <c r="H24" s="37"/>
      <c r="I24" s="37"/>
      <c r="J24" s="37"/>
      <c r="K24" s="64"/>
      <c r="L24" s="65" t="s">
        <v>142</v>
      </c>
    </row>
    <row r="25" spans="2:19" ht="14.25" customHeight="1" x14ac:dyDescent="0.2">
      <c r="B25" s="30">
        <f t="shared" si="2"/>
        <v>15</v>
      </c>
      <c r="C25" s="34"/>
      <c r="D25" s="34"/>
      <c r="E25" s="37"/>
      <c r="F25" s="37" t="s">
        <v>19</v>
      </c>
      <c r="G25" s="37"/>
      <c r="H25" s="37"/>
      <c r="I25" s="37"/>
      <c r="J25" s="37"/>
      <c r="K25" s="64">
        <v>10</v>
      </c>
      <c r="L25" s="65">
        <v>20</v>
      </c>
    </row>
    <row r="26" spans="2:19" ht="14.25" customHeight="1" x14ac:dyDescent="0.2">
      <c r="B26" s="30">
        <f t="shared" si="2"/>
        <v>16</v>
      </c>
      <c r="C26" s="34"/>
      <c r="D26" s="34"/>
      <c r="E26" s="37"/>
      <c r="F26" s="37" t="s">
        <v>92</v>
      </c>
      <c r="G26" s="37"/>
      <c r="H26" s="37"/>
      <c r="I26" s="37"/>
      <c r="J26" s="37"/>
      <c r="K26" s="64">
        <v>20</v>
      </c>
      <c r="L26" s="65">
        <v>20</v>
      </c>
    </row>
    <row r="27" spans="2:19" ht="14.25" customHeight="1" x14ac:dyDescent="0.2">
      <c r="B27" s="30">
        <f t="shared" si="2"/>
        <v>17</v>
      </c>
      <c r="C27" s="34"/>
      <c r="D27" s="34"/>
      <c r="E27" s="37"/>
      <c r="F27" s="37" t="s">
        <v>99</v>
      </c>
      <c r="G27" s="37"/>
      <c r="H27" s="37"/>
      <c r="I27" s="37"/>
      <c r="J27" s="37"/>
      <c r="K27" s="64">
        <v>25</v>
      </c>
      <c r="L27" s="65">
        <v>50</v>
      </c>
    </row>
    <row r="28" spans="2:19" ht="14.25" customHeight="1" x14ac:dyDescent="0.2">
      <c r="B28" s="30">
        <f t="shared" si="2"/>
        <v>18</v>
      </c>
      <c r="C28" s="34"/>
      <c r="D28" s="34"/>
      <c r="E28" s="37"/>
      <c r="F28" s="37" t="s">
        <v>69</v>
      </c>
      <c r="G28" s="37"/>
      <c r="H28" s="37"/>
      <c r="I28" s="37"/>
      <c r="J28" s="37"/>
      <c r="K28" s="64">
        <v>630</v>
      </c>
      <c r="L28" s="65">
        <v>2750</v>
      </c>
    </row>
    <row r="29" spans="2:19" ht="14.25" customHeight="1" x14ac:dyDescent="0.2">
      <c r="B29" s="30">
        <f t="shared" si="2"/>
        <v>19</v>
      </c>
      <c r="C29" s="34"/>
      <c r="D29" s="34"/>
      <c r="E29" s="37"/>
      <c r="F29" s="37" t="s">
        <v>104</v>
      </c>
      <c r="G29" s="37"/>
      <c r="H29" s="37"/>
      <c r="I29" s="37"/>
      <c r="J29" s="37"/>
      <c r="K29" s="64" t="s">
        <v>142</v>
      </c>
      <c r="L29" s="65">
        <v>5</v>
      </c>
    </row>
    <row r="30" spans="2:19" ht="14.25" customHeight="1" x14ac:dyDescent="0.2">
      <c r="B30" s="30">
        <f t="shared" si="2"/>
        <v>20</v>
      </c>
      <c r="C30" s="34"/>
      <c r="D30" s="34"/>
      <c r="E30" s="37"/>
      <c r="F30" s="37" t="s">
        <v>129</v>
      </c>
      <c r="G30" s="37"/>
      <c r="H30" s="37"/>
      <c r="I30" s="37"/>
      <c r="J30" s="37"/>
      <c r="K30" s="64"/>
      <c r="L30" s="65" t="s">
        <v>142</v>
      </c>
    </row>
    <row r="31" spans="2:19" ht="14.25" customHeight="1" x14ac:dyDescent="0.2">
      <c r="B31" s="30">
        <f t="shared" si="2"/>
        <v>21</v>
      </c>
      <c r="C31" s="34"/>
      <c r="D31" s="34"/>
      <c r="E31" s="37"/>
      <c r="F31" s="37" t="s">
        <v>20</v>
      </c>
      <c r="G31" s="37"/>
      <c r="H31" s="37"/>
      <c r="I31" s="37"/>
      <c r="J31" s="37"/>
      <c r="K31" s="64">
        <v>900</v>
      </c>
      <c r="L31" s="65">
        <v>1100</v>
      </c>
    </row>
    <row r="32" spans="2:19" ht="14.25" customHeight="1" x14ac:dyDescent="0.2">
      <c r="B32" s="30">
        <f t="shared" si="2"/>
        <v>22</v>
      </c>
      <c r="C32" s="34"/>
      <c r="D32" s="34"/>
      <c r="E32" s="37"/>
      <c r="F32" s="37" t="s">
        <v>21</v>
      </c>
      <c r="G32" s="37"/>
      <c r="H32" s="37"/>
      <c r="I32" s="37"/>
      <c r="J32" s="37"/>
      <c r="K32" s="64">
        <v>450</v>
      </c>
      <c r="L32" s="65">
        <v>950</v>
      </c>
    </row>
    <row r="33" spans="2:25" ht="14.25" customHeight="1" x14ac:dyDescent="0.2">
      <c r="B33" s="30">
        <f t="shared" si="2"/>
        <v>23</v>
      </c>
      <c r="C33" s="34"/>
      <c r="D33" s="34"/>
      <c r="E33" s="37"/>
      <c r="F33" s="37" t="s">
        <v>22</v>
      </c>
      <c r="G33" s="37"/>
      <c r="H33" s="37"/>
      <c r="I33" s="37"/>
      <c r="J33" s="37"/>
      <c r="K33" s="64"/>
      <c r="L33" s="65">
        <v>5</v>
      </c>
    </row>
    <row r="34" spans="2:25" ht="14.25" customHeight="1" x14ac:dyDescent="0.2">
      <c r="B34" s="30">
        <f t="shared" si="2"/>
        <v>24</v>
      </c>
      <c r="C34" s="32" t="s">
        <v>71</v>
      </c>
      <c r="D34" s="32" t="s">
        <v>27</v>
      </c>
      <c r="E34" s="37"/>
      <c r="F34" s="37" t="s">
        <v>184</v>
      </c>
      <c r="G34" s="37"/>
      <c r="H34" s="37"/>
      <c r="I34" s="37"/>
      <c r="J34" s="37"/>
      <c r="K34" s="64"/>
      <c r="L34" s="65" t="s">
        <v>142</v>
      </c>
    </row>
    <row r="35" spans="2:25" ht="14.25" customHeight="1" x14ac:dyDescent="0.2">
      <c r="B35" s="30">
        <f t="shared" si="2"/>
        <v>25</v>
      </c>
      <c r="C35" s="34"/>
      <c r="D35" s="34"/>
      <c r="E35" s="37"/>
      <c r="F35" s="37" t="s">
        <v>100</v>
      </c>
      <c r="G35" s="37"/>
      <c r="H35" s="37"/>
      <c r="I35" s="37"/>
      <c r="J35" s="37"/>
      <c r="K35" s="64">
        <v>10</v>
      </c>
      <c r="L35" s="65">
        <v>30</v>
      </c>
    </row>
    <row r="36" spans="2:25" ht="14.25" customHeight="1" x14ac:dyDescent="0.2">
      <c r="B36" s="30">
        <f t="shared" si="2"/>
        <v>26</v>
      </c>
      <c r="C36" s="34"/>
      <c r="D36" s="34"/>
      <c r="E36" s="37"/>
      <c r="F36" s="37" t="s">
        <v>201</v>
      </c>
      <c r="G36" s="37"/>
      <c r="H36" s="37"/>
      <c r="I36" s="37"/>
      <c r="J36" s="37"/>
      <c r="K36" s="64"/>
      <c r="L36" s="65">
        <v>5</v>
      </c>
      <c r="R36">
        <f>SUM(R11:R16,K17:K35)</f>
        <v>2785</v>
      </c>
      <c r="S36">
        <f>SUM(S11:S16,L17:L35)</f>
        <v>5350</v>
      </c>
    </row>
    <row r="37" spans="2:25" ht="14.25" customHeight="1" x14ac:dyDescent="0.2">
      <c r="B37" s="30">
        <f t="shared" si="2"/>
        <v>27</v>
      </c>
      <c r="C37" s="34"/>
      <c r="D37" s="34"/>
      <c r="E37" s="37"/>
      <c r="F37" s="37" t="s">
        <v>213</v>
      </c>
      <c r="G37" s="37"/>
      <c r="H37" s="37"/>
      <c r="I37" s="37"/>
      <c r="J37" s="37"/>
      <c r="K37" s="64" t="s">
        <v>142</v>
      </c>
      <c r="L37" s="65" t="s">
        <v>142</v>
      </c>
    </row>
    <row r="38" spans="2:25" ht="14.25" customHeight="1" x14ac:dyDescent="0.2">
      <c r="B38" s="30">
        <f t="shared" si="2"/>
        <v>28</v>
      </c>
      <c r="C38" s="34"/>
      <c r="D38" s="34"/>
      <c r="E38" s="37"/>
      <c r="F38" s="37" t="s">
        <v>202</v>
      </c>
      <c r="G38" s="37"/>
      <c r="H38" s="37"/>
      <c r="I38" s="37"/>
      <c r="J38" s="37"/>
      <c r="K38" s="64"/>
      <c r="L38" s="65" t="s">
        <v>142</v>
      </c>
    </row>
    <row r="39" spans="2:25" ht="14.25" customHeight="1" x14ac:dyDescent="0.2">
      <c r="B39" s="30">
        <f t="shared" si="2"/>
        <v>29</v>
      </c>
      <c r="C39" s="34"/>
      <c r="D39" s="34"/>
      <c r="E39" s="37"/>
      <c r="F39" s="37" t="s">
        <v>185</v>
      </c>
      <c r="G39" s="37"/>
      <c r="H39" s="37"/>
      <c r="I39" s="37"/>
      <c r="J39" s="37"/>
      <c r="K39" s="64"/>
      <c r="L39" s="65" t="s">
        <v>142</v>
      </c>
    </row>
    <row r="40" spans="2:25" ht="14.25" customHeight="1" x14ac:dyDescent="0.2">
      <c r="B40" s="30">
        <f t="shared" si="2"/>
        <v>30</v>
      </c>
      <c r="C40" s="34"/>
      <c r="D40" s="34"/>
      <c r="E40" s="37"/>
      <c r="F40" s="37" t="s">
        <v>204</v>
      </c>
      <c r="G40" s="37"/>
      <c r="H40" s="37"/>
      <c r="I40" s="37"/>
      <c r="J40" s="37"/>
      <c r="K40" s="64"/>
      <c r="L40" s="65">
        <v>20</v>
      </c>
    </row>
    <row r="41" spans="2:25" ht="14.25" customHeight="1" x14ac:dyDescent="0.2">
      <c r="B41" s="30">
        <f t="shared" si="2"/>
        <v>31</v>
      </c>
      <c r="C41" s="34"/>
      <c r="D41" s="34"/>
      <c r="E41" s="37"/>
      <c r="F41" s="37" t="s">
        <v>186</v>
      </c>
      <c r="G41" s="37"/>
      <c r="H41" s="37"/>
      <c r="I41" s="37"/>
      <c r="J41" s="37"/>
      <c r="K41" s="64"/>
      <c r="L41" s="65">
        <v>20</v>
      </c>
    </row>
    <row r="42" spans="2:25" ht="14.25" customHeight="1" x14ac:dyDescent="0.2">
      <c r="B42" s="30">
        <f t="shared" si="2"/>
        <v>32</v>
      </c>
      <c r="C42" s="34"/>
      <c r="D42" s="34"/>
      <c r="E42" s="37"/>
      <c r="F42" s="37" t="s">
        <v>205</v>
      </c>
      <c r="G42" s="37"/>
      <c r="H42" s="37"/>
      <c r="I42" s="37"/>
      <c r="J42" s="37"/>
      <c r="K42" s="64"/>
      <c r="L42" s="65" t="s">
        <v>142</v>
      </c>
    </row>
    <row r="43" spans="2:25" ht="14.25" customHeight="1" x14ac:dyDescent="0.2">
      <c r="B43" s="30">
        <f t="shared" si="2"/>
        <v>33</v>
      </c>
      <c r="C43" s="34"/>
      <c r="D43" s="34"/>
      <c r="E43" s="37"/>
      <c r="F43" s="37" t="s">
        <v>206</v>
      </c>
      <c r="G43" s="37"/>
      <c r="H43" s="37"/>
      <c r="I43" s="37"/>
      <c r="J43" s="37"/>
      <c r="K43" s="64"/>
      <c r="L43" s="65">
        <v>10</v>
      </c>
      <c r="N43" s="113"/>
      <c r="Y43" s="114"/>
    </row>
    <row r="44" spans="2:25" ht="14.25" customHeight="1" x14ac:dyDescent="0.2">
      <c r="B44" s="30">
        <f t="shared" si="2"/>
        <v>34</v>
      </c>
      <c r="C44" s="34"/>
      <c r="D44" s="34"/>
      <c r="E44" s="37"/>
      <c r="F44" s="37" t="s">
        <v>214</v>
      </c>
      <c r="G44" s="37"/>
      <c r="H44" s="37"/>
      <c r="I44" s="37"/>
      <c r="J44" s="37"/>
      <c r="K44" s="64">
        <v>20</v>
      </c>
      <c r="L44" s="65">
        <v>30</v>
      </c>
    </row>
    <row r="45" spans="2:25" ht="14.25" customHeight="1" x14ac:dyDescent="0.2">
      <c r="B45" s="30">
        <f t="shared" si="2"/>
        <v>35</v>
      </c>
      <c r="C45" s="34"/>
      <c r="D45" s="34"/>
      <c r="E45" s="37"/>
      <c r="F45" s="37" t="s">
        <v>28</v>
      </c>
      <c r="G45" s="37"/>
      <c r="H45" s="37"/>
      <c r="I45" s="37"/>
      <c r="J45" s="37"/>
      <c r="K45" s="64">
        <v>10</v>
      </c>
      <c r="L45" s="65">
        <v>15</v>
      </c>
    </row>
    <row r="46" spans="2:25" ht="14.25" customHeight="1" x14ac:dyDescent="0.2">
      <c r="B46" s="30">
        <f t="shared" si="2"/>
        <v>36</v>
      </c>
      <c r="C46" s="34"/>
      <c r="D46" s="34"/>
      <c r="E46" s="37"/>
      <c r="F46" s="37" t="s">
        <v>31</v>
      </c>
      <c r="G46" s="37"/>
      <c r="H46" s="37"/>
      <c r="I46" s="37"/>
      <c r="J46" s="37"/>
      <c r="K46" s="64" t="s">
        <v>142</v>
      </c>
      <c r="L46" s="65" t="s">
        <v>142</v>
      </c>
    </row>
    <row r="47" spans="2:25" ht="14.25" customHeight="1" x14ac:dyDescent="0.2">
      <c r="B47" s="30">
        <f t="shared" si="2"/>
        <v>37</v>
      </c>
      <c r="C47" s="34"/>
      <c r="D47" s="34"/>
      <c r="E47" s="37"/>
      <c r="F47" s="37" t="s">
        <v>188</v>
      </c>
      <c r="G47" s="37"/>
      <c r="H47" s="37"/>
      <c r="I47" s="37"/>
      <c r="J47" s="37"/>
      <c r="K47" s="64" t="s">
        <v>142</v>
      </c>
      <c r="L47" s="65" t="s">
        <v>142</v>
      </c>
    </row>
    <row r="48" spans="2:25" ht="14.25" customHeight="1" x14ac:dyDescent="0.2">
      <c r="B48" s="30">
        <f t="shared" si="2"/>
        <v>38</v>
      </c>
      <c r="C48" s="34"/>
      <c r="D48" s="34"/>
      <c r="E48" s="37"/>
      <c r="F48" s="37" t="s">
        <v>189</v>
      </c>
      <c r="G48" s="37"/>
      <c r="H48" s="37"/>
      <c r="I48" s="37"/>
      <c r="J48" s="37"/>
      <c r="K48" s="64"/>
      <c r="L48" s="65" t="s">
        <v>142</v>
      </c>
    </row>
    <row r="49" spans="2:19" ht="14.25" customHeight="1" x14ac:dyDescent="0.2">
      <c r="B49" s="30">
        <f t="shared" si="2"/>
        <v>39</v>
      </c>
      <c r="C49" s="34"/>
      <c r="D49" s="34"/>
      <c r="E49" s="37"/>
      <c r="F49" s="37" t="s">
        <v>77</v>
      </c>
      <c r="G49" s="37"/>
      <c r="H49" s="37"/>
      <c r="I49" s="37"/>
      <c r="J49" s="37"/>
      <c r="K49" s="64"/>
      <c r="L49" s="65">
        <v>20</v>
      </c>
    </row>
    <row r="50" spans="2:19" ht="14.25" customHeight="1" x14ac:dyDescent="0.2">
      <c r="B50" s="30">
        <f t="shared" si="2"/>
        <v>40</v>
      </c>
      <c r="C50" s="34"/>
      <c r="D50" s="34"/>
      <c r="E50" s="37"/>
      <c r="F50" s="37" t="s">
        <v>125</v>
      </c>
      <c r="G50" s="37"/>
      <c r="H50" s="37"/>
      <c r="I50" s="37"/>
      <c r="J50" s="37"/>
      <c r="K50" s="64">
        <v>60</v>
      </c>
      <c r="L50" s="65">
        <v>340</v>
      </c>
    </row>
    <row r="51" spans="2:19" ht="14.25" customHeight="1" x14ac:dyDescent="0.2">
      <c r="B51" s="30">
        <f t="shared" si="2"/>
        <v>41</v>
      </c>
      <c r="C51" s="34"/>
      <c r="D51" s="34"/>
      <c r="E51" s="37"/>
      <c r="F51" s="37" t="s">
        <v>154</v>
      </c>
      <c r="G51" s="37"/>
      <c r="H51" s="37"/>
      <c r="I51" s="37"/>
      <c r="J51" s="37"/>
      <c r="K51" s="64" t="s">
        <v>142</v>
      </c>
      <c r="L51" s="65">
        <v>5</v>
      </c>
    </row>
    <row r="52" spans="2:19" ht="14.25" customHeight="1" x14ac:dyDescent="0.2">
      <c r="B52" s="30">
        <f t="shared" si="2"/>
        <v>42</v>
      </c>
      <c r="C52" s="34"/>
      <c r="D52" s="34"/>
      <c r="E52" s="37"/>
      <c r="F52" s="37" t="s">
        <v>138</v>
      </c>
      <c r="G52" s="37"/>
      <c r="H52" s="37"/>
      <c r="I52" s="37"/>
      <c r="J52" s="37"/>
      <c r="K52" s="64"/>
      <c r="L52" s="65">
        <v>10</v>
      </c>
    </row>
    <row r="53" spans="2:19" ht="14.25" customHeight="1" x14ac:dyDescent="0.2">
      <c r="B53" s="30">
        <f t="shared" si="2"/>
        <v>43</v>
      </c>
      <c r="C53" s="34"/>
      <c r="D53" s="34"/>
      <c r="E53" s="37"/>
      <c r="F53" s="37" t="s">
        <v>33</v>
      </c>
      <c r="G53" s="37"/>
      <c r="H53" s="37"/>
      <c r="I53" s="37"/>
      <c r="J53" s="37"/>
      <c r="K53" s="64">
        <v>310</v>
      </c>
      <c r="L53" s="65">
        <v>115</v>
      </c>
    </row>
    <row r="54" spans="2:19" ht="14.25" customHeight="1" x14ac:dyDescent="0.2">
      <c r="B54" s="30">
        <f t="shared" si="2"/>
        <v>44</v>
      </c>
      <c r="C54" s="32" t="s">
        <v>34</v>
      </c>
      <c r="D54" s="32" t="s">
        <v>35</v>
      </c>
      <c r="E54" s="37"/>
      <c r="F54" s="37" t="s">
        <v>134</v>
      </c>
      <c r="G54" s="37"/>
      <c r="H54" s="37"/>
      <c r="I54" s="37"/>
      <c r="J54" s="37"/>
      <c r="K54" s="64"/>
      <c r="L54" s="65">
        <v>1</v>
      </c>
    </row>
    <row r="55" spans="2:19" ht="14.25" customHeight="1" x14ac:dyDescent="0.2">
      <c r="B55" s="30">
        <f t="shared" si="2"/>
        <v>45</v>
      </c>
      <c r="C55" s="34"/>
      <c r="D55" s="34"/>
      <c r="E55" s="37"/>
      <c r="F55" s="37" t="s">
        <v>162</v>
      </c>
      <c r="G55" s="37"/>
      <c r="H55" s="37"/>
      <c r="I55" s="37"/>
      <c r="J55" s="37"/>
      <c r="K55" s="64"/>
      <c r="L55" s="65" t="s">
        <v>142</v>
      </c>
    </row>
    <row r="56" spans="2:19" ht="14.25" customHeight="1" x14ac:dyDescent="0.2">
      <c r="B56" s="30">
        <f t="shared" si="2"/>
        <v>46</v>
      </c>
      <c r="C56" s="34"/>
      <c r="D56" s="34"/>
      <c r="E56" s="37"/>
      <c r="F56" s="37" t="s">
        <v>105</v>
      </c>
      <c r="G56" s="37"/>
      <c r="H56" s="37"/>
      <c r="I56" s="37"/>
      <c r="J56" s="37"/>
      <c r="K56" s="64"/>
      <c r="L56" s="65" t="s">
        <v>142</v>
      </c>
    </row>
    <row r="57" spans="2:19" ht="14.25" customHeight="1" x14ac:dyDescent="0.2">
      <c r="B57" s="30">
        <f t="shared" si="2"/>
        <v>47</v>
      </c>
      <c r="C57" s="34"/>
      <c r="D57" s="34"/>
      <c r="E57" s="37"/>
      <c r="F57" s="37" t="s">
        <v>36</v>
      </c>
      <c r="G57" s="37"/>
      <c r="H57" s="37"/>
      <c r="I57" s="37"/>
      <c r="J57" s="37"/>
      <c r="K57" s="64" t="s">
        <v>142</v>
      </c>
      <c r="L57" s="65"/>
    </row>
    <row r="58" spans="2:19" ht="14.25" customHeight="1" x14ac:dyDescent="0.2">
      <c r="B58" s="30">
        <f t="shared" si="2"/>
        <v>48</v>
      </c>
      <c r="C58" s="32" t="s">
        <v>37</v>
      </c>
      <c r="D58" s="32" t="s">
        <v>38</v>
      </c>
      <c r="E58" s="37"/>
      <c r="F58" s="37" t="s">
        <v>39</v>
      </c>
      <c r="G58" s="37"/>
      <c r="H58" s="37"/>
      <c r="I58" s="37"/>
      <c r="J58" s="37"/>
      <c r="K58" s="64">
        <v>35</v>
      </c>
      <c r="L58" s="65">
        <v>10</v>
      </c>
    </row>
    <row r="59" spans="2:19" ht="14.25" customHeight="1" x14ac:dyDescent="0.2">
      <c r="B59" s="30">
        <f t="shared" si="2"/>
        <v>49</v>
      </c>
      <c r="C59" s="35"/>
      <c r="D59" s="39" t="s">
        <v>40</v>
      </c>
      <c r="E59" s="37"/>
      <c r="F59" s="37" t="s">
        <v>41</v>
      </c>
      <c r="G59" s="37"/>
      <c r="H59" s="37"/>
      <c r="I59" s="37"/>
      <c r="J59" s="37"/>
      <c r="K59" s="64">
        <v>10</v>
      </c>
      <c r="L59" s="65" t="s">
        <v>142</v>
      </c>
    </row>
    <row r="60" spans="2:19" ht="14.25" customHeight="1" x14ac:dyDescent="0.2">
      <c r="B60" s="30">
        <f t="shared" si="2"/>
        <v>50</v>
      </c>
      <c r="C60" s="32" t="s">
        <v>0</v>
      </c>
      <c r="D60" s="39" t="s">
        <v>42</v>
      </c>
      <c r="E60" s="37"/>
      <c r="F60" s="37" t="s">
        <v>137</v>
      </c>
      <c r="G60" s="37"/>
      <c r="H60" s="37"/>
      <c r="I60" s="37"/>
      <c r="J60" s="37"/>
      <c r="K60" s="64"/>
      <c r="L60" s="65" t="s">
        <v>142</v>
      </c>
      <c r="R60">
        <f>COUNTA(K54:K60)</f>
        <v>3</v>
      </c>
      <c r="S60">
        <f>COUNTA(L54:L60)</f>
        <v>6</v>
      </c>
    </row>
    <row r="61" spans="2:19" ht="14.25" customHeight="1" x14ac:dyDescent="0.2">
      <c r="B61" s="30">
        <f t="shared" si="2"/>
        <v>51</v>
      </c>
      <c r="C61" s="130" t="s">
        <v>43</v>
      </c>
      <c r="D61" s="131"/>
      <c r="E61" s="37"/>
      <c r="F61" s="37" t="s">
        <v>44</v>
      </c>
      <c r="G61" s="37"/>
      <c r="H61" s="37"/>
      <c r="I61" s="37"/>
      <c r="J61" s="37"/>
      <c r="K61" s="64">
        <v>25</v>
      </c>
      <c r="L61" s="65">
        <v>25</v>
      </c>
    </row>
    <row r="62" spans="2:19" ht="14.25" customHeight="1" x14ac:dyDescent="0.2">
      <c r="B62" s="30">
        <f t="shared" si="2"/>
        <v>52</v>
      </c>
      <c r="C62" s="33"/>
      <c r="D62" s="36"/>
      <c r="E62" s="37"/>
      <c r="F62" s="37" t="s">
        <v>45</v>
      </c>
      <c r="G62" s="37"/>
      <c r="H62" s="37"/>
      <c r="I62" s="37"/>
      <c r="J62" s="37"/>
      <c r="K62" s="64">
        <v>50</v>
      </c>
      <c r="L62" s="65">
        <v>100</v>
      </c>
    </row>
    <row r="63" spans="2:19" ht="14.25" customHeight="1" thickBot="1" x14ac:dyDescent="0.25">
      <c r="B63" s="30">
        <f t="shared" si="2"/>
        <v>53</v>
      </c>
      <c r="C63" s="33"/>
      <c r="D63" s="36"/>
      <c r="E63" s="37"/>
      <c r="F63" s="37" t="s">
        <v>81</v>
      </c>
      <c r="G63" s="37"/>
      <c r="H63" s="37"/>
      <c r="I63" s="37"/>
      <c r="J63" s="37"/>
      <c r="K63" s="64">
        <v>25</v>
      </c>
      <c r="L63" s="69">
        <v>125</v>
      </c>
    </row>
    <row r="64" spans="2:19" ht="13.95" customHeight="1" x14ac:dyDescent="0.2">
      <c r="B64" s="66"/>
      <c r="C64" s="67"/>
      <c r="D64" s="67"/>
      <c r="E64" s="68"/>
      <c r="F64" s="68"/>
      <c r="G64" s="68"/>
      <c r="H64" s="68"/>
      <c r="I64" s="68"/>
      <c r="J64" s="68"/>
      <c r="K64" s="68"/>
      <c r="L64" s="68"/>
    </row>
    <row r="65" spans="2:19" ht="18" customHeight="1" x14ac:dyDescent="0.2">
      <c r="R65">
        <f>COUNTA(K11:K63)</f>
        <v>27</v>
      </c>
      <c r="S65">
        <f>COUNTA(L11:L63)</f>
        <v>51</v>
      </c>
    </row>
    <row r="66" spans="2:19" ht="18" customHeight="1" x14ac:dyDescent="0.2">
      <c r="B66" s="18"/>
      <c r="R66">
        <f>SUM(R11:R16,K17:K63)</f>
        <v>3330</v>
      </c>
      <c r="S66">
        <f>SUM(S11:S16,L17:L63)</f>
        <v>6201</v>
      </c>
    </row>
    <row r="67" spans="2:19" ht="9" customHeight="1" thickBot="1" x14ac:dyDescent="0.25"/>
    <row r="68" spans="2:19" ht="18" customHeight="1" x14ac:dyDescent="0.2">
      <c r="B68" s="1"/>
      <c r="C68" s="2"/>
      <c r="D68" s="126" t="s">
        <v>1</v>
      </c>
      <c r="E68" s="126"/>
      <c r="F68" s="126"/>
      <c r="G68" s="126"/>
      <c r="H68" s="2"/>
      <c r="I68" s="2"/>
      <c r="J68" s="3"/>
      <c r="K68" s="71" t="s">
        <v>62</v>
      </c>
      <c r="L68" s="88" t="s">
        <v>63</v>
      </c>
    </row>
    <row r="69" spans="2:19" ht="18" customHeight="1" thickBot="1" x14ac:dyDescent="0.25">
      <c r="B69" s="6"/>
      <c r="C69" s="7"/>
      <c r="D69" s="125" t="s">
        <v>2</v>
      </c>
      <c r="E69" s="125"/>
      <c r="F69" s="125"/>
      <c r="G69" s="125"/>
      <c r="H69" s="7"/>
      <c r="I69" s="7"/>
      <c r="J69" s="8"/>
      <c r="K69" s="75" t="str">
        <f>K5</f>
        <v>2021.7.6</v>
      </c>
      <c r="L69" s="92" t="str">
        <f>K69</f>
        <v>2021.7.6</v>
      </c>
    </row>
    <row r="70" spans="2:19" ht="19.95" customHeight="1" thickTop="1" x14ac:dyDescent="0.2">
      <c r="B70" s="132" t="s">
        <v>86</v>
      </c>
      <c r="C70" s="133"/>
      <c r="D70" s="133"/>
      <c r="E70" s="133"/>
      <c r="F70" s="133"/>
      <c r="G70" s="133"/>
      <c r="H70" s="133"/>
      <c r="I70" s="133"/>
      <c r="J70" s="29"/>
      <c r="K70" s="76">
        <f>SUM(K71:K79)</f>
        <v>3330</v>
      </c>
      <c r="L70" s="93">
        <f>SUM(L71:L79)</f>
        <v>6201</v>
      </c>
    </row>
    <row r="71" spans="2:19" ht="13.95" customHeight="1" x14ac:dyDescent="0.2">
      <c r="B71" s="134" t="s">
        <v>47</v>
      </c>
      <c r="C71" s="135"/>
      <c r="D71" s="136"/>
      <c r="E71" s="41"/>
      <c r="F71" s="15"/>
      <c r="G71" s="127" t="s">
        <v>13</v>
      </c>
      <c r="H71" s="127"/>
      <c r="I71" s="15"/>
      <c r="J71" s="16"/>
      <c r="K71" s="38">
        <f>SUM(R$11:R$16)</f>
        <v>10</v>
      </c>
      <c r="L71" s="94">
        <f>SUM(S$11:S$16)</f>
        <v>45</v>
      </c>
    </row>
    <row r="72" spans="2:19" ht="13.95" customHeight="1" x14ac:dyDescent="0.2">
      <c r="B72" s="17"/>
      <c r="C72" s="18"/>
      <c r="D72" s="19"/>
      <c r="E72" s="20"/>
      <c r="F72" s="37"/>
      <c r="G72" s="127" t="s">
        <v>72</v>
      </c>
      <c r="H72" s="127"/>
      <c r="I72" s="110"/>
      <c r="J72" s="42"/>
      <c r="K72" s="38">
        <f>SUM(K$17)</f>
        <v>725</v>
      </c>
      <c r="L72" s="94">
        <f>SUM(L$17)</f>
        <v>290</v>
      </c>
    </row>
    <row r="73" spans="2:19" ht="13.95" customHeight="1" x14ac:dyDescent="0.2">
      <c r="B73" s="17"/>
      <c r="C73" s="18"/>
      <c r="D73" s="19"/>
      <c r="E73" s="20"/>
      <c r="F73" s="37"/>
      <c r="G73" s="127" t="s">
        <v>26</v>
      </c>
      <c r="H73" s="127"/>
      <c r="I73" s="15"/>
      <c r="J73" s="16"/>
      <c r="K73" s="38">
        <f>SUM(K$18:K$19)</f>
        <v>5</v>
      </c>
      <c r="L73" s="94">
        <f>SUM(L$18:L$19)</f>
        <v>0</v>
      </c>
    </row>
    <row r="74" spans="2:19" ht="13.95" customHeight="1" x14ac:dyDescent="0.2">
      <c r="B74" s="17"/>
      <c r="C74" s="18"/>
      <c r="D74" s="19"/>
      <c r="E74" s="20"/>
      <c r="F74" s="37"/>
      <c r="G74" s="127" t="s">
        <v>16</v>
      </c>
      <c r="H74" s="127"/>
      <c r="I74" s="15"/>
      <c r="J74" s="16"/>
      <c r="K74" s="38">
        <f>SUM(K$20:K$20)</f>
        <v>0</v>
      </c>
      <c r="L74" s="94">
        <f>SUM(L$20:L$20)</f>
        <v>5</v>
      </c>
    </row>
    <row r="75" spans="2:19" ht="13.95" customHeight="1" x14ac:dyDescent="0.2">
      <c r="B75" s="17"/>
      <c r="C75" s="18"/>
      <c r="D75" s="19"/>
      <c r="E75" s="20"/>
      <c r="F75" s="37"/>
      <c r="G75" s="127" t="s">
        <v>17</v>
      </c>
      <c r="H75" s="127"/>
      <c r="I75" s="15"/>
      <c r="J75" s="16"/>
      <c r="K75" s="38">
        <f>SUM(K$21:K$33)</f>
        <v>2035</v>
      </c>
      <c r="L75" s="94">
        <f>SUM(L$21:L$33)</f>
        <v>4980</v>
      </c>
    </row>
    <row r="76" spans="2:19" ht="13.95" customHeight="1" x14ac:dyDescent="0.2">
      <c r="B76" s="17"/>
      <c r="C76" s="18"/>
      <c r="D76" s="19"/>
      <c r="E76" s="20"/>
      <c r="F76" s="37"/>
      <c r="G76" s="127" t="s">
        <v>70</v>
      </c>
      <c r="H76" s="127"/>
      <c r="I76" s="15"/>
      <c r="J76" s="16"/>
      <c r="K76" s="38">
        <v>0</v>
      </c>
      <c r="L76" s="94">
        <v>0</v>
      </c>
    </row>
    <row r="77" spans="2:19" ht="13.95" customHeight="1" x14ac:dyDescent="0.2">
      <c r="B77" s="17"/>
      <c r="C77" s="18"/>
      <c r="D77" s="19"/>
      <c r="E77" s="20"/>
      <c r="F77" s="37"/>
      <c r="G77" s="127" t="s">
        <v>27</v>
      </c>
      <c r="H77" s="127"/>
      <c r="I77" s="15"/>
      <c r="J77" s="16"/>
      <c r="K77" s="38">
        <f>SUM(K$34:K$53)</f>
        <v>410</v>
      </c>
      <c r="L77" s="94">
        <f>SUM(L$34:L$53)</f>
        <v>620</v>
      </c>
    </row>
    <row r="78" spans="2:19" ht="13.95" customHeight="1" x14ac:dyDescent="0.2">
      <c r="B78" s="17"/>
      <c r="C78" s="18"/>
      <c r="D78" s="19"/>
      <c r="E78" s="20"/>
      <c r="F78" s="37"/>
      <c r="G78" s="127" t="s">
        <v>80</v>
      </c>
      <c r="H78" s="127"/>
      <c r="I78" s="15"/>
      <c r="J78" s="16"/>
      <c r="K78" s="38">
        <f>SUM(K$61:K$62)</f>
        <v>75</v>
      </c>
      <c r="L78" s="94">
        <f>SUM(L$61:L$62)</f>
        <v>125</v>
      </c>
      <c r="R78">
        <f>COUNTA(K$11:K$63)</f>
        <v>27</v>
      </c>
      <c r="S78">
        <f>COUNTA(L$11:L$63)</f>
        <v>51</v>
      </c>
    </row>
    <row r="79" spans="2:19" ht="13.95" customHeight="1" thickBot="1" x14ac:dyDescent="0.25">
      <c r="B79" s="21"/>
      <c r="C79" s="22"/>
      <c r="D79" s="23"/>
      <c r="E79" s="43"/>
      <c r="F79" s="10"/>
      <c r="G79" s="125" t="s">
        <v>46</v>
      </c>
      <c r="H79" s="125"/>
      <c r="I79" s="44"/>
      <c r="J79" s="45"/>
      <c r="K79" s="40">
        <f>SUM(K$54:K$60,K$63)</f>
        <v>70</v>
      </c>
      <c r="L79" s="95">
        <f>SUM(L$54:L$60,L$63)</f>
        <v>136</v>
      </c>
      <c r="R79">
        <f>SUM(R$11:R$16,K$17:K$63)</f>
        <v>3330</v>
      </c>
      <c r="S79">
        <f>SUM(S$11:S$16,L$17:L$63)</f>
        <v>6201</v>
      </c>
    </row>
    <row r="80" spans="2:19" ht="18" customHeight="1" thickTop="1" x14ac:dyDescent="0.2">
      <c r="B80" s="137" t="s">
        <v>48</v>
      </c>
      <c r="C80" s="138"/>
      <c r="D80" s="139"/>
      <c r="E80" s="51"/>
      <c r="F80" s="111"/>
      <c r="G80" s="140" t="s">
        <v>49</v>
      </c>
      <c r="H80" s="140"/>
      <c r="I80" s="111"/>
      <c r="J80" s="112"/>
      <c r="K80" s="77" t="s">
        <v>50</v>
      </c>
      <c r="L80" s="82"/>
    </row>
    <row r="81" spans="2:12" ht="18" customHeight="1" x14ac:dyDescent="0.2">
      <c r="B81" s="48"/>
      <c r="C81" s="49"/>
      <c r="D81" s="49"/>
      <c r="E81" s="46"/>
      <c r="F81" s="47"/>
      <c r="G81" s="31"/>
      <c r="H81" s="31"/>
      <c r="I81" s="47"/>
      <c r="J81" s="50"/>
      <c r="K81" s="78" t="s">
        <v>51</v>
      </c>
      <c r="L81" s="83"/>
    </row>
    <row r="82" spans="2:12" ht="18" customHeight="1" x14ac:dyDescent="0.2">
      <c r="B82" s="17"/>
      <c r="C82" s="18"/>
      <c r="D82" s="18"/>
      <c r="E82" s="52"/>
      <c r="F82" s="7"/>
      <c r="G82" s="141" t="s">
        <v>52</v>
      </c>
      <c r="H82" s="141"/>
      <c r="I82" s="108"/>
      <c r="J82" s="109"/>
      <c r="K82" s="79" t="s">
        <v>53</v>
      </c>
      <c r="L82" s="84"/>
    </row>
    <row r="83" spans="2:12" ht="18" customHeight="1" x14ac:dyDescent="0.2">
      <c r="B83" s="17"/>
      <c r="C83" s="18"/>
      <c r="D83" s="18"/>
      <c r="E83" s="53"/>
      <c r="F83" s="18"/>
      <c r="G83" s="54"/>
      <c r="H83" s="54"/>
      <c r="I83" s="49"/>
      <c r="J83" s="55"/>
      <c r="K83" s="80" t="s">
        <v>78</v>
      </c>
      <c r="L83" s="85"/>
    </row>
    <row r="84" spans="2:12" ht="18" customHeight="1" x14ac:dyDescent="0.2">
      <c r="B84" s="17"/>
      <c r="C84" s="18"/>
      <c r="D84" s="18"/>
      <c r="E84" s="53"/>
      <c r="F84" s="18"/>
      <c r="G84" s="54"/>
      <c r="H84" s="54"/>
      <c r="I84" s="49"/>
      <c r="J84" s="55"/>
      <c r="K84" s="80" t="s">
        <v>79</v>
      </c>
      <c r="L84" s="85"/>
    </row>
    <row r="85" spans="2:12" ht="18" customHeight="1" x14ac:dyDescent="0.2">
      <c r="B85" s="17"/>
      <c r="C85" s="18"/>
      <c r="D85" s="18"/>
      <c r="E85" s="52"/>
      <c r="F85" s="7"/>
      <c r="G85" s="141" t="s">
        <v>54</v>
      </c>
      <c r="H85" s="141"/>
      <c r="I85" s="108"/>
      <c r="J85" s="109"/>
      <c r="K85" s="79" t="s">
        <v>82</v>
      </c>
      <c r="L85" s="84"/>
    </row>
    <row r="86" spans="2:12" ht="18" customHeight="1" x14ac:dyDescent="0.2">
      <c r="B86" s="17"/>
      <c r="C86" s="18"/>
      <c r="D86" s="18"/>
      <c r="E86" s="53"/>
      <c r="F86" s="18"/>
      <c r="G86" s="54"/>
      <c r="H86" s="54"/>
      <c r="I86" s="49"/>
      <c r="J86" s="55"/>
      <c r="K86" s="80" t="s">
        <v>83</v>
      </c>
      <c r="L86" s="85"/>
    </row>
    <row r="87" spans="2:12" ht="18" customHeight="1" x14ac:dyDescent="0.2">
      <c r="B87" s="17"/>
      <c r="C87" s="18"/>
      <c r="D87" s="18"/>
      <c r="E87" s="53"/>
      <c r="F87" s="18"/>
      <c r="G87" s="54"/>
      <c r="H87" s="54"/>
      <c r="I87" s="49"/>
      <c r="J87" s="55"/>
      <c r="K87" s="80" t="s">
        <v>84</v>
      </c>
      <c r="L87" s="85"/>
    </row>
    <row r="88" spans="2:12" ht="18" customHeight="1" x14ac:dyDescent="0.2">
      <c r="B88" s="17"/>
      <c r="C88" s="18"/>
      <c r="D88" s="18"/>
      <c r="E88" s="12"/>
      <c r="F88" s="13"/>
      <c r="G88" s="31"/>
      <c r="H88" s="31"/>
      <c r="I88" s="47"/>
      <c r="J88" s="50"/>
      <c r="K88" s="80" t="s">
        <v>85</v>
      </c>
      <c r="L88" s="83"/>
    </row>
    <row r="89" spans="2:12" ht="18" customHeight="1" x14ac:dyDescent="0.2">
      <c r="B89" s="24"/>
      <c r="C89" s="13"/>
      <c r="D89" s="13"/>
      <c r="E89" s="20"/>
      <c r="F89" s="37"/>
      <c r="G89" s="127" t="s">
        <v>55</v>
      </c>
      <c r="H89" s="127"/>
      <c r="I89" s="15"/>
      <c r="J89" s="16"/>
      <c r="K89" s="70" t="s">
        <v>127</v>
      </c>
      <c r="L89" s="86"/>
    </row>
    <row r="90" spans="2:12" ht="18" customHeight="1" x14ac:dyDescent="0.2">
      <c r="B90" s="134" t="s">
        <v>56</v>
      </c>
      <c r="C90" s="135"/>
      <c r="D90" s="135"/>
      <c r="E90" s="7"/>
      <c r="F90" s="7"/>
      <c r="G90" s="7"/>
      <c r="H90" s="7"/>
      <c r="I90" s="7"/>
      <c r="J90" s="7"/>
      <c r="K90" s="7"/>
      <c r="L90" s="96"/>
    </row>
    <row r="91" spans="2:12" ht="14.1" customHeight="1" x14ac:dyDescent="0.2">
      <c r="B91" s="56"/>
      <c r="C91" s="57" t="s">
        <v>57</v>
      </c>
      <c r="D91" s="58"/>
      <c r="E91" s="57"/>
      <c r="F91" s="57"/>
      <c r="G91" s="57"/>
      <c r="H91" s="57"/>
      <c r="I91" s="57"/>
      <c r="J91" s="57"/>
      <c r="K91" s="57"/>
      <c r="L91" s="87"/>
    </row>
    <row r="92" spans="2:12" ht="14.1" customHeight="1" x14ac:dyDescent="0.2">
      <c r="B92" s="56"/>
      <c r="C92" s="57" t="s">
        <v>58</v>
      </c>
      <c r="D92" s="58"/>
      <c r="E92" s="57"/>
      <c r="F92" s="57"/>
      <c r="G92" s="57"/>
      <c r="H92" s="57"/>
      <c r="I92" s="57"/>
      <c r="J92" s="57"/>
      <c r="K92" s="57"/>
      <c r="L92" s="87"/>
    </row>
    <row r="93" spans="2:12" ht="14.1" customHeight="1" x14ac:dyDescent="0.2">
      <c r="B93" s="56"/>
      <c r="C93" s="57" t="s">
        <v>59</v>
      </c>
      <c r="D93" s="58"/>
      <c r="E93" s="57"/>
      <c r="F93" s="57"/>
      <c r="G93" s="57"/>
      <c r="H93" s="57"/>
      <c r="I93" s="57"/>
      <c r="J93" s="57"/>
      <c r="K93" s="57"/>
      <c r="L93" s="87"/>
    </row>
    <row r="94" spans="2:12" ht="14.1" customHeight="1" x14ac:dyDescent="0.2">
      <c r="B94" s="56"/>
      <c r="C94" s="57" t="s">
        <v>114</v>
      </c>
      <c r="D94" s="58"/>
      <c r="E94" s="57"/>
      <c r="F94" s="57"/>
      <c r="G94" s="57"/>
      <c r="H94" s="57"/>
      <c r="I94" s="57"/>
      <c r="J94" s="57"/>
      <c r="K94" s="57"/>
      <c r="L94" s="87"/>
    </row>
    <row r="95" spans="2:12" ht="14.1" customHeight="1" x14ac:dyDescent="0.2">
      <c r="B95" s="56"/>
      <c r="C95" s="57" t="s">
        <v>112</v>
      </c>
      <c r="D95" s="58"/>
      <c r="E95" s="57"/>
      <c r="F95" s="57"/>
      <c r="G95" s="57"/>
      <c r="H95" s="57"/>
      <c r="I95" s="57"/>
      <c r="J95" s="57"/>
      <c r="K95" s="57"/>
      <c r="L95" s="87"/>
    </row>
    <row r="96" spans="2:12" ht="14.1" customHeight="1" x14ac:dyDescent="0.2">
      <c r="B96" s="59"/>
      <c r="C96" s="57" t="s">
        <v>115</v>
      </c>
      <c r="D96" s="57"/>
      <c r="E96" s="57"/>
      <c r="F96" s="57"/>
      <c r="G96" s="57"/>
      <c r="H96" s="57"/>
      <c r="I96" s="57"/>
      <c r="J96" s="57"/>
      <c r="K96" s="57"/>
      <c r="L96" s="87"/>
    </row>
    <row r="97" spans="2:14" ht="14.1" customHeight="1" x14ac:dyDescent="0.2">
      <c r="B97" s="59"/>
      <c r="C97" s="57" t="s">
        <v>116</v>
      </c>
      <c r="D97" s="57"/>
      <c r="E97" s="57"/>
      <c r="F97" s="57"/>
      <c r="G97" s="57"/>
      <c r="H97" s="57"/>
      <c r="I97" s="57"/>
      <c r="J97" s="57"/>
      <c r="K97" s="57"/>
      <c r="L97" s="87"/>
    </row>
    <row r="98" spans="2:14" ht="14.1" customHeight="1" x14ac:dyDescent="0.2">
      <c r="B98" s="59"/>
      <c r="C98" s="57" t="s">
        <v>96</v>
      </c>
      <c r="D98" s="57"/>
      <c r="E98" s="57"/>
      <c r="F98" s="57"/>
      <c r="G98" s="57"/>
      <c r="H98" s="57"/>
      <c r="I98" s="57"/>
      <c r="J98" s="57"/>
      <c r="K98" s="57"/>
      <c r="L98" s="87"/>
    </row>
    <row r="99" spans="2:14" ht="14.1" customHeight="1" x14ac:dyDescent="0.2">
      <c r="B99" s="59"/>
      <c r="C99" s="57" t="s">
        <v>97</v>
      </c>
      <c r="D99" s="57"/>
      <c r="E99" s="57"/>
      <c r="F99" s="57"/>
      <c r="G99" s="57"/>
      <c r="H99" s="57"/>
      <c r="I99" s="57"/>
      <c r="J99" s="57"/>
      <c r="K99" s="57"/>
      <c r="L99" s="87"/>
    </row>
    <row r="100" spans="2:14" ht="14.1" customHeight="1" x14ac:dyDescent="0.2">
      <c r="B100" s="59"/>
      <c r="C100" s="57" t="s">
        <v>109</v>
      </c>
      <c r="D100" s="57"/>
      <c r="E100" s="57"/>
      <c r="F100" s="57"/>
      <c r="G100" s="57"/>
      <c r="H100" s="57"/>
      <c r="I100" s="57"/>
      <c r="J100" s="57"/>
      <c r="K100" s="57"/>
      <c r="L100" s="87"/>
    </row>
    <row r="101" spans="2:14" ht="14.1" customHeight="1" x14ac:dyDescent="0.2">
      <c r="B101" s="59"/>
      <c r="C101" s="57" t="s">
        <v>117</v>
      </c>
      <c r="D101" s="57"/>
      <c r="E101" s="57"/>
      <c r="F101" s="57"/>
      <c r="G101" s="57"/>
      <c r="H101" s="57"/>
      <c r="I101" s="57"/>
      <c r="J101" s="57"/>
      <c r="K101" s="57"/>
      <c r="L101" s="87"/>
    </row>
    <row r="102" spans="2:14" ht="14.1" customHeight="1" x14ac:dyDescent="0.2">
      <c r="B102" s="59"/>
      <c r="C102" s="57" t="s">
        <v>118</v>
      </c>
      <c r="D102" s="57"/>
      <c r="E102" s="57"/>
      <c r="F102" s="57"/>
      <c r="G102" s="57"/>
      <c r="H102" s="57"/>
      <c r="I102" s="57"/>
      <c r="J102" s="57"/>
      <c r="K102" s="57"/>
      <c r="L102" s="87"/>
    </row>
    <row r="103" spans="2:14" ht="14.1" customHeight="1" x14ac:dyDescent="0.2">
      <c r="B103" s="59"/>
      <c r="C103" s="57" t="s">
        <v>119</v>
      </c>
      <c r="D103" s="57"/>
      <c r="E103" s="57"/>
      <c r="F103" s="57"/>
      <c r="G103" s="57"/>
      <c r="H103" s="57"/>
      <c r="I103" s="57"/>
      <c r="J103" s="57"/>
      <c r="K103" s="57"/>
      <c r="L103" s="87"/>
    </row>
    <row r="104" spans="2:14" ht="18" customHeight="1" x14ac:dyDescent="0.2">
      <c r="B104" s="59"/>
      <c r="C104" s="57" t="s">
        <v>98</v>
      </c>
      <c r="D104" s="57"/>
      <c r="E104" s="57"/>
      <c r="F104" s="57"/>
      <c r="G104" s="57"/>
      <c r="H104" s="57"/>
      <c r="I104" s="57"/>
      <c r="J104" s="57"/>
      <c r="K104" s="57"/>
      <c r="L104" s="57"/>
      <c r="M104" s="97"/>
    </row>
    <row r="105" spans="2:14" x14ac:dyDescent="0.2">
      <c r="B105" s="59"/>
      <c r="C105" s="57" t="s">
        <v>110</v>
      </c>
      <c r="D105" s="57"/>
      <c r="E105" s="57"/>
      <c r="F105" s="57"/>
      <c r="G105" s="57"/>
      <c r="H105" s="57"/>
      <c r="I105" s="57"/>
      <c r="J105" s="57"/>
      <c r="K105" s="57"/>
      <c r="L105" s="57"/>
      <c r="M105" s="97"/>
    </row>
    <row r="106" spans="2:14" x14ac:dyDescent="0.2">
      <c r="B106" s="59"/>
      <c r="C106" s="57" t="s">
        <v>111</v>
      </c>
      <c r="D106" s="57"/>
      <c r="E106" s="57"/>
      <c r="F106" s="57"/>
      <c r="G106" s="57"/>
      <c r="H106" s="57"/>
      <c r="I106" s="57"/>
      <c r="J106" s="57"/>
      <c r="K106" s="57"/>
      <c r="L106" s="57"/>
      <c r="M106" s="97"/>
    </row>
    <row r="107" spans="2:14" x14ac:dyDescent="0.2">
      <c r="B107" s="59"/>
      <c r="C107" s="57" t="s">
        <v>120</v>
      </c>
      <c r="D107" s="57"/>
      <c r="E107" s="57"/>
      <c r="F107" s="57"/>
      <c r="G107" s="57"/>
      <c r="H107" s="57"/>
      <c r="I107" s="57"/>
      <c r="J107" s="57"/>
      <c r="K107" s="57"/>
      <c r="L107" s="57"/>
      <c r="M107" s="97"/>
    </row>
    <row r="108" spans="2:14" ht="14.1" customHeight="1" x14ac:dyDescent="0.2">
      <c r="B108" s="59"/>
      <c r="C108" s="57" t="s">
        <v>113</v>
      </c>
      <c r="D108" s="57"/>
      <c r="E108" s="57"/>
      <c r="F108" s="57"/>
      <c r="G108" s="57"/>
      <c r="H108" s="57"/>
      <c r="I108" s="57"/>
      <c r="J108" s="57"/>
      <c r="K108" s="57"/>
      <c r="L108" s="57"/>
      <c r="M108" s="59"/>
      <c r="N108" s="102"/>
    </row>
    <row r="109" spans="2:14" x14ac:dyDescent="0.2">
      <c r="B109" s="59"/>
      <c r="C109" s="57" t="s">
        <v>74</v>
      </c>
      <c r="D109" s="57"/>
      <c r="E109" s="57"/>
      <c r="F109" s="57"/>
      <c r="G109" s="57"/>
      <c r="H109" s="57"/>
      <c r="I109" s="57"/>
      <c r="J109" s="57"/>
      <c r="K109" s="57"/>
      <c r="L109" s="57"/>
      <c r="M109" s="97"/>
    </row>
    <row r="110" spans="2:14" x14ac:dyDescent="0.2">
      <c r="B110" s="59"/>
      <c r="C110" s="57" t="s">
        <v>60</v>
      </c>
      <c r="D110" s="57"/>
      <c r="E110" s="57"/>
      <c r="F110" s="57"/>
      <c r="G110" s="57"/>
      <c r="H110" s="57"/>
      <c r="I110" s="57"/>
      <c r="J110" s="57"/>
      <c r="K110" s="57"/>
      <c r="L110" s="57"/>
      <c r="M110" s="97"/>
    </row>
    <row r="111" spans="2:14" x14ac:dyDescent="0.2">
      <c r="B111" s="97"/>
      <c r="C111" s="57" t="s">
        <v>121</v>
      </c>
      <c r="M111" s="97"/>
    </row>
    <row r="112" spans="2:14" x14ac:dyDescent="0.2">
      <c r="B112" s="97"/>
      <c r="C112" s="57" t="s">
        <v>122</v>
      </c>
      <c r="M112" s="97"/>
      <c r="N112" s="98"/>
    </row>
    <row r="113" spans="2:13" x14ac:dyDescent="0.2">
      <c r="B113" s="97"/>
      <c r="C113" s="57" t="s">
        <v>133</v>
      </c>
      <c r="M113" s="97"/>
    </row>
    <row r="114" spans="2:13" ht="13.8" thickBot="1" x14ac:dyDescent="0.25">
      <c r="B114" s="99"/>
      <c r="C114" s="81" t="s">
        <v>123</v>
      </c>
      <c r="D114" s="100"/>
      <c r="E114" s="100"/>
      <c r="F114" s="100"/>
      <c r="G114" s="100"/>
      <c r="H114" s="100"/>
      <c r="I114" s="100"/>
      <c r="J114" s="100"/>
      <c r="K114" s="100"/>
      <c r="L114" s="101"/>
    </row>
  </sheetData>
  <mergeCells count="27">
    <mergeCell ref="D9:F9"/>
    <mergeCell ref="D4:G4"/>
    <mergeCell ref="D5:G5"/>
    <mergeCell ref="D6:G6"/>
    <mergeCell ref="D7:F7"/>
    <mergeCell ref="D8:F8"/>
    <mergeCell ref="G77:H77"/>
    <mergeCell ref="G10:H10"/>
    <mergeCell ref="C61:D61"/>
    <mergeCell ref="D68:G68"/>
    <mergeCell ref="D69:G69"/>
    <mergeCell ref="B70:I70"/>
    <mergeCell ref="B71:D71"/>
    <mergeCell ref="G71:H71"/>
    <mergeCell ref="G72:H72"/>
    <mergeCell ref="G73:H73"/>
    <mergeCell ref="G74:H74"/>
    <mergeCell ref="G75:H75"/>
    <mergeCell ref="G76:H76"/>
    <mergeCell ref="G89:H89"/>
    <mergeCell ref="B90:D90"/>
    <mergeCell ref="G78:H78"/>
    <mergeCell ref="G79:H79"/>
    <mergeCell ref="B80:D80"/>
    <mergeCell ref="G80:H80"/>
    <mergeCell ref="G82:H82"/>
    <mergeCell ref="G85:H85"/>
  </mergeCells>
  <phoneticPr fontId="23"/>
  <conditionalFormatting sqref="M11:M13 M15:M63">
    <cfRule type="expression" dxfId="21" priority="2" stopIfTrue="1">
      <formula>COUNTBLANK(K11:L11)=2</formula>
    </cfRule>
  </conditionalFormatting>
  <conditionalFormatting sqref="M14">
    <cfRule type="expression" dxfId="20" priority="1" stopIfTrue="1">
      <formula>COUNTBLANK(K14:L14)=2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S113"/>
  <sheetViews>
    <sheetView view="pageBreakPreview" zoomScale="75" zoomScaleNormal="75" zoomScaleSheetLayoutView="75" workbookViewId="0">
      <selection activeCell="I17" sqref="I17"/>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215</v>
      </c>
      <c r="L5" s="89" t="str">
        <f>K5</f>
        <v>2021.7.20</v>
      </c>
    </row>
    <row r="6" spans="2:19" ht="18" customHeight="1" x14ac:dyDescent="0.2">
      <c r="B6" s="4"/>
      <c r="C6" s="37"/>
      <c r="D6" s="127" t="s">
        <v>3</v>
      </c>
      <c r="E6" s="127"/>
      <c r="F6" s="127"/>
      <c r="G6" s="127"/>
      <c r="H6" s="37"/>
      <c r="I6" s="37"/>
      <c r="J6" s="5"/>
      <c r="K6" s="103">
        <v>0.43888888888888888</v>
      </c>
      <c r="L6" s="104">
        <v>0.42291666666666666</v>
      </c>
    </row>
    <row r="7" spans="2:19" ht="18" customHeight="1" x14ac:dyDescent="0.2">
      <c r="B7" s="4"/>
      <c r="C7" s="37"/>
      <c r="D7" s="127" t="s">
        <v>4</v>
      </c>
      <c r="E7" s="128"/>
      <c r="F7" s="128"/>
      <c r="G7" s="25" t="s">
        <v>5</v>
      </c>
      <c r="H7" s="37"/>
      <c r="I7" s="37"/>
      <c r="J7" s="5"/>
      <c r="K7" s="105">
        <v>2.23</v>
      </c>
      <c r="L7" s="106">
        <v>1.9</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t="s">
        <v>216</v>
      </c>
      <c r="L11" s="63" t="s">
        <v>217</v>
      </c>
      <c r="N11" t="s">
        <v>14</v>
      </c>
      <c r="O11">
        <f>IF(K12="",0,VALUE(MID(K12,2,LEN(K12)-2)))</f>
        <v>5</v>
      </c>
      <c r="P11">
        <f t="shared" ref="P11:P12" si="0">IF(L11="",0,VALUE(MID(L11,2,LEN(L11)-2)))</f>
        <v>175</v>
      </c>
      <c r="Q11" t="e">
        <f>IF(#REF!="",0,VALUE(MID(#REF!,2,LEN(#REF!)-2)))</f>
        <v>#REF!</v>
      </c>
      <c r="R11">
        <f>IF(K11="＋",0,IF(K11="(＋)",0,ABS(K11)))</f>
        <v>30</v>
      </c>
      <c r="S11">
        <f t="shared" ref="R11:S17" si="1">IF(L11="＋",0,IF(L11="(＋)",0,ABS(L11)))</f>
        <v>175</v>
      </c>
    </row>
    <row r="12" spans="2:19" ht="14.25" customHeight="1" x14ac:dyDescent="0.2">
      <c r="B12" s="30">
        <f>B11+1</f>
        <v>2</v>
      </c>
      <c r="C12" s="33"/>
      <c r="D12" s="34"/>
      <c r="E12" s="37"/>
      <c r="F12" s="37" t="s">
        <v>194</v>
      </c>
      <c r="G12" s="37"/>
      <c r="H12" s="37"/>
      <c r="I12" s="37"/>
      <c r="J12" s="37"/>
      <c r="K12" s="62" t="s">
        <v>147</v>
      </c>
      <c r="L12" s="63" t="s">
        <v>157</v>
      </c>
      <c r="N12" t="s">
        <v>14</v>
      </c>
      <c r="O12">
        <f>IF(K17="",0,VALUE(MID(K17,2,LEN(K17)-2)))</f>
        <v>25</v>
      </c>
      <c r="P12">
        <f t="shared" si="0"/>
        <v>25</v>
      </c>
      <c r="Q12" t="e">
        <f>IF(#REF!="",0,VALUE(MID(#REF!,2,LEN(#REF!)-2)))</f>
        <v>#REF!</v>
      </c>
      <c r="R12">
        <f>IF(K12="＋",0,IF(K12="(＋)",0,ABS(K12)))</f>
        <v>5</v>
      </c>
      <c r="S12">
        <f t="shared" si="1"/>
        <v>25</v>
      </c>
    </row>
    <row r="13" spans="2:19" ht="14.25" customHeight="1" x14ac:dyDescent="0.2">
      <c r="B13" s="30">
        <f t="shared" ref="B13:B62" si="2">B12+1</f>
        <v>3</v>
      </c>
      <c r="C13" s="33"/>
      <c r="D13" s="34"/>
      <c r="E13" s="37"/>
      <c r="F13" s="37" t="s">
        <v>156</v>
      </c>
      <c r="G13" s="37"/>
      <c r="H13" s="37"/>
      <c r="I13" s="37"/>
      <c r="J13" s="37"/>
      <c r="K13" s="62" t="s">
        <v>218</v>
      </c>
      <c r="L13" s="63" t="s">
        <v>219</v>
      </c>
      <c r="N13" s="60" t="s">
        <v>15</v>
      </c>
      <c r="O13" t="str">
        <f>K13</f>
        <v>(95)</v>
      </c>
      <c r="P13" t="str">
        <f>L13</f>
        <v>(800)</v>
      </c>
      <c r="Q13" t="e">
        <f>#REF!</f>
        <v>#REF!</v>
      </c>
      <c r="R13">
        <f t="shared" si="1"/>
        <v>95</v>
      </c>
      <c r="S13">
        <f t="shared" si="1"/>
        <v>800</v>
      </c>
    </row>
    <row r="14" spans="2:19" ht="14.25" customHeight="1" x14ac:dyDescent="0.2">
      <c r="B14" s="30">
        <f t="shared" si="2"/>
        <v>4</v>
      </c>
      <c r="C14" s="33"/>
      <c r="D14" s="34"/>
      <c r="E14" s="37"/>
      <c r="F14" s="37" t="s">
        <v>220</v>
      </c>
      <c r="G14" s="37"/>
      <c r="H14" s="37"/>
      <c r="I14" s="37"/>
      <c r="J14" s="37"/>
      <c r="K14" s="62"/>
      <c r="L14" s="63" t="s">
        <v>221</v>
      </c>
      <c r="N14" s="60"/>
      <c r="R14">
        <f t="shared" si="1"/>
        <v>0</v>
      </c>
      <c r="S14">
        <f t="shared" si="1"/>
        <v>400</v>
      </c>
    </row>
    <row r="15" spans="2:19" ht="14.25" customHeight="1" x14ac:dyDescent="0.2">
      <c r="B15" s="30">
        <f t="shared" si="2"/>
        <v>5</v>
      </c>
      <c r="C15" s="33"/>
      <c r="D15" s="34"/>
      <c r="E15" s="37"/>
      <c r="F15" s="37" t="s">
        <v>222</v>
      </c>
      <c r="G15" s="37"/>
      <c r="H15" s="37"/>
      <c r="I15" s="37"/>
      <c r="J15" s="37"/>
      <c r="K15" s="62"/>
      <c r="L15" s="63" t="s">
        <v>157</v>
      </c>
      <c r="N15" t="s">
        <v>14</v>
      </c>
      <c r="O15">
        <f t="shared" ref="O15:P16" si="3">IF(K15="",0,VALUE(MID(K15,2,LEN(K15)-2)))</f>
        <v>0</v>
      </c>
      <c r="P15">
        <f t="shared" si="3"/>
        <v>25</v>
      </c>
      <c r="Q15" t="e">
        <f>IF(#REF!="",0,VALUE(MID(#REF!,2,LEN(#REF!)-2)))</f>
        <v>#REF!</v>
      </c>
      <c r="R15">
        <f t="shared" si="1"/>
        <v>0</v>
      </c>
      <c r="S15">
        <f t="shared" si="1"/>
        <v>25</v>
      </c>
    </row>
    <row r="16" spans="2:19" ht="14.25" customHeight="1" x14ac:dyDescent="0.2">
      <c r="B16" s="30">
        <f t="shared" si="2"/>
        <v>6</v>
      </c>
      <c r="C16" s="33"/>
      <c r="D16" s="34"/>
      <c r="E16" s="37"/>
      <c r="F16" s="37" t="s">
        <v>103</v>
      </c>
      <c r="G16" s="37"/>
      <c r="H16" s="37"/>
      <c r="I16" s="37"/>
      <c r="J16" s="37"/>
      <c r="K16" s="62"/>
      <c r="L16" s="63" t="s">
        <v>143</v>
      </c>
      <c r="N16" t="s">
        <v>14</v>
      </c>
      <c r="O16">
        <f t="shared" si="3"/>
        <v>0</v>
      </c>
      <c r="P16" t="e">
        <f t="shared" si="3"/>
        <v>#VALUE!</v>
      </c>
      <c r="Q16" t="e">
        <f>IF(#REF!="",0,VALUE(MID(#REF!,2,LEN(#REF!)-2)))</f>
        <v>#REF!</v>
      </c>
      <c r="R16">
        <f>IF(K16="＋",0,IF(K16="(＋)",0,ABS(K16)))</f>
        <v>0</v>
      </c>
      <c r="S16">
        <f>IF(L16="＋",0,IF(L16="(＋)",0,ABS(L16)))</f>
        <v>0</v>
      </c>
    </row>
    <row r="17" spans="2:19" ht="14.25" customHeight="1" x14ac:dyDescent="0.2">
      <c r="B17" s="30">
        <f t="shared" si="2"/>
        <v>7</v>
      </c>
      <c r="C17" s="33"/>
      <c r="D17" s="34"/>
      <c r="E17" s="37"/>
      <c r="F17" s="37" t="s">
        <v>102</v>
      </c>
      <c r="G17" s="37"/>
      <c r="H17" s="37"/>
      <c r="I17" s="37"/>
      <c r="J17" s="37"/>
      <c r="K17" s="62" t="s">
        <v>157</v>
      </c>
      <c r="L17" s="63" t="s">
        <v>217</v>
      </c>
      <c r="N17" t="s">
        <v>14</v>
      </c>
      <c r="O17" t="e">
        <f>IF(#REF!="",0,VALUE(MID(#REF!,2,LEN(#REF!)-2)))</f>
        <v>#REF!</v>
      </c>
      <c r="P17">
        <f>IF(L17="",0,VALUE(MID(L17,2,LEN(L17)-2)))</f>
        <v>175</v>
      </c>
      <c r="Q17" t="e">
        <f>IF(#REF!="",0,VALUE(MID(#REF!,2,LEN(#REF!)-2)))</f>
        <v>#REF!</v>
      </c>
      <c r="R17">
        <f t="shared" si="1"/>
        <v>25</v>
      </c>
      <c r="S17">
        <f t="shared" si="1"/>
        <v>175</v>
      </c>
    </row>
    <row r="18" spans="2:19" ht="14.25" customHeight="1" x14ac:dyDescent="0.2">
      <c r="B18" s="30">
        <f t="shared" si="2"/>
        <v>8</v>
      </c>
      <c r="C18" s="32" t="s">
        <v>23</v>
      </c>
      <c r="D18" s="32" t="s">
        <v>24</v>
      </c>
      <c r="E18" s="37"/>
      <c r="F18" s="37" t="s">
        <v>101</v>
      </c>
      <c r="G18" s="37"/>
      <c r="H18" s="37"/>
      <c r="I18" s="37"/>
      <c r="J18" s="37"/>
      <c r="K18" s="64">
        <v>2200</v>
      </c>
      <c r="L18" s="65">
        <v>4125</v>
      </c>
      <c r="S18">
        <f>COUNTA(L11:L17)</f>
        <v>7</v>
      </c>
    </row>
    <row r="19" spans="2:19" ht="14.25" customHeight="1" x14ac:dyDescent="0.2">
      <c r="B19" s="30">
        <f t="shared" si="2"/>
        <v>9</v>
      </c>
      <c r="C19" s="32" t="s">
        <v>25</v>
      </c>
      <c r="D19" s="32" t="s">
        <v>26</v>
      </c>
      <c r="E19" s="37"/>
      <c r="F19" s="37" t="s">
        <v>210</v>
      </c>
      <c r="G19" s="37"/>
      <c r="H19" s="37"/>
      <c r="I19" s="37"/>
      <c r="J19" s="37"/>
      <c r="K19" s="64">
        <v>20</v>
      </c>
      <c r="L19" s="65"/>
    </row>
    <row r="20" spans="2:19" ht="14.25" customHeight="1" x14ac:dyDescent="0.2">
      <c r="B20" s="30">
        <f t="shared" si="2"/>
        <v>10</v>
      </c>
      <c r="C20" s="34"/>
      <c r="D20" s="34"/>
      <c r="E20" s="37"/>
      <c r="F20" s="37" t="s">
        <v>128</v>
      </c>
      <c r="G20" s="37"/>
      <c r="H20" s="37"/>
      <c r="I20" s="37"/>
      <c r="J20" s="37"/>
      <c r="K20" s="64">
        <v>45</v>
      </c>
      <c r="L20" s="65">
        <v>100</v>
      </c>
    </row>
    <row r="21" spans="2:19" ht="14.25" customHeight="1" x14ac:dyDescent="0.2">
      <c r="B21" s="30">
        <f t="shared" si="2"/>
        <v>11</v>
      </c>
      <c r="C21" s="32" t="s">
        <v>68</v>
      </c>
      <c r="D21" s="32" t="s">
        <v>17</v>
      </c>
      <c r="E21" s="37"/>
      <c r="F21" s="37" t="s">
        <v>89</v>
      </c>
      <c r="G21" s="37"/>
      <c r="H21" s="37"/>
      <c r="I21" s="37"/>
      <c r="J21" s="37"/>
      <c r="K21" s="64">
        <v>10</v>
      </c>
      <c r="L21" s="65"/>
    </row>
    <row r="22" spans="2:19" ht="14.25" customHeight="1" x14ac:dyDescent="0.2">
      <c r="B22" s="30">
        <f t="shared" si="2"/>
        <v>12</v>
      </c>
      <c r="C22" s="34"/>
      <c r="D22" s="34"/>
      <c r="E22" s="37"/>
      <c r="F22" s="37" t="s">
        <v>223</v>
      </c>
      <c r="G22" s="37"/>
      <c r="H22" s="37"/>
      <c r="I22" s="37"/>
      <c r="J22" s="37"/>
      <c r="K22" s="64"/>
      <c r="L22" s="65">
        <v>175</v>
      </c>
    </row>
    <row r="23" spans="2:19" ht="14.25" customHeight="1" x14ac:dyDescent="0.2">
      <c r="B23" s="30">
        <f t="shared" si="2"/>
        <v>13</v>
      </c>
      <c r="C23" s="34"/>
      <c r="D23" s="34"/>
      <c r="E23" s="37"/>
      <c r="F23" s="37" t="s">
        <v>19</v>
      </c>
      <c r="G23" s="37"/>
      <c r="H23" s="37"/>
      <c r="I23" s="37"/>
      <c r="J23" s="37"/>
      <c r="K23" s="64">
        <v>100</v>
      </c>
      <c r="L23" s="65">
        <v>425</v>
      </c>
    </row>
    <row r="24" spans="2:19" ht="14.25" customHeight="1" x14ac:dyDescent="0.2">
      <c r="B24" s="30">
        <f t="shared" si="2"/>
        <v>14</v>
      </c>
      <c r="C24" s="34"/>
      <c r="D24" s="34"/>
      <c r="E24" s="37"/>
      <c r="F24" s="37" t="s">
        <v>92</v>
      </c>
      <c r="G24" s="37"/>
      <c r="H24" s="37"/>
      <c r="I24" s="37"/>
      <c r="J24" s="37"/>
      <c r="K24" s="64">
        <v>10</v>
      </c>
      <c r="L24" s="65" t="s">
        <v>142</v>
      </c>
    </row>
    <row r="25" spans="2:19" ht="14.25" customHeight="1" x14ac:dyDescent="0.2">
      <c r="B25" s="30">
        <f t="shared" si="2"/>
        <v>15</v>
      </c>
      <c r="C25" s="34"/>
      <c r="D25" s="34"/>
      <c r="E25" s="37"/>
      <c r="F25" s="37" t="s">
        <v>99</v>
      </c>
      <c r="G25" s="37"/>
      <c r="H25" s="37"/>
      <c r="I25" s="37"/>
      <c r="J25" s="37"/>
      <c r="K25" s="64">
        <v>70</v>
      </c>
      <c r="L25" s="65">
        <v>250</v>
      </c>
    </row>
    <row r="26" spans="2:19" ht="14.25" customHeight="1" x14ac:dyDescent="0.2">
      <c r="B26" s="30">
        <f t="shared" si="2"/>
        <v>16</v>
      </c>
      <c r="C26" s="34"/>
      <c r="D26" s="34"/>
      <c r="E26" s="37"/>
      <c r="F26" s="37" t="s">
        <v>69</v>
      </c>
      <c r="G26" s="37"/>
      <c r="H26" s="37"/>
      <c r="I26" s="37"/>
      <c r="J26" s="37"/>
      <c r="K26" s="64">
        <v>2000</v>
      </c>
      <c r="L26" s="65">
        <v>175</v>
      </c>
    </row>
    <row r="27" spans="2:19" ht="14.25" customHeight="1" x14ac:dyDescent="0.2">
      <c r="B27" s="30">
        <f t="shared" si="2"/>
        <v>17</v>
      </c>
      <c r="C27" s="34"/>
      <c r="D27" s="34"/>
      <c r="E27" s="37"/>
      <c r="F27" s="37" t="s">
        <v>253</v>
      </c>
      <c r="G27" s="37"/>
      <c r="H27" s="37"/>
      <c r="I27" s="37"/>
      <c r="J27" s="37"/>
      <c r="K27" s="64"/>
      <c r="L27" s="65">
        <v>1</v>
      </c>
    </row>
    <row r="28" spans="2:19" ht="14.25" customHeight="1" x14ac:dyDescent="0.2">
      <c r="B28" s="30">
        <f t="shared" si="2"/>
        <v>18</v>
      </c>
      <c r="C28" s="34"/>
      <c r="D28" s="34"/>
      <c r="E28" s="37"/>
      <c r="F28" s="37" t="s">
        <v>104</v>
      </c>
      <c r="G28" s="37"/>
      <c r="H28" s="37"/>
      <c r="I28" s="37"/>
      <c r="J28" s="37"/>
      <c r="K28" s="64">
        <v>5</v>
      </c>
      <c r="L28" s="65" t="s">
        <v>142</v>
      </c>
    </row>
    <row r="29" spans="2:19" ht="14.25" customHeight="1" x14ac:dyDescent="0.2">
      <c r="B29" s="30">
        <f t="shared" si="2"/>
        <v>19</v>
      </c>
      <c r="C29" s="34"/>
      <c r="D29" s="34"/>
      <c r="E29" s="37"/>
      <c r="F29" s="37" t="s">
        <v>129</v>
      </c>
      <c r="G29" s="37"/>
      <c r="H29" s="37"/>
      <c r="I29" s="37"/>
      <c r="J29" s="37"/>
      <c r="K29" s="64">
        <v>5</v>
      </c>
      <c r="L29" s="65"/>
    </row>
    <row r="30" spans="2:19" ht="14.25" customHeight="1" x14ac:dyDescent="0.2">
      <c r="B30" s="30">
        <f t="shared" si="2"/>
        <v>20</v>
      </c>
      <c r="C30" s="34"/>
      <c r="D30" s="34"/>
      <c r="E30" s="37"/>
      <c r="F30" s="37" t="s">
        <v>20</v>
      </c>
      <c r="G30" s="37"/>
      <c r="H30" s="37"/>
      <c r="I30" s="37"/>
      <c r="J30" s="37"/>
      <c r="K30" s="64">
        <v>2100</v>
      </c>
      <c r="L30" s="65">
        <v>525</v>
      </c>
    </row>
    <row r="31" spans="2:19" ht="14.25" customHeight="1" x14ac:dyDescent="0.2">
      <c r="B31" s="30">
        <f t="shared" si="2"/>
        <v>21</v>
      </c>
      <c r="C31" s="34"/>
      <c r="D31" s="34"/>
      <c r="E31" s="37"/>
      <c r="F31" s="37" t="s">
        <v>21</v>
      </c>
      <c r="G31" s="37"/>
      <c r="H31" s="37"/>
      <c r="I31" s="37"/>
      <c r="J31" s="37"/>
      <c r="K31" s="64">
        <v>1450</v>
      </c>
      <c r="L31" s="65">
        <v>375</v>
      </c>
    </row>
    <row r="32" spans="2:19" ht="14.25" customHeight="1" x14ac:dyDescent="0.2">
      <c r="B32" s="30">
        <f t="shared" si="2"/>
        <v>22</v>
      </c>
      <c r="C32" s="34"/>
      <c r="D32" s="34"/>
      <c r="E32" s="37"/>
      <c r="F32" s="37" t="s">
        <v>22</v>
      </c>
      <c r="G32" s="37"/>
      <c r="H32" s="37"/>
      <c r="I32" s="37"/>
      <c r="J32" s="37"/>
      <c r="K32" s="64">
        <v>5</v>
      </c>
      <c r="L32" s="65"/>
    </row>
    <row r="33" spans="2:12" ht="14.25" customHeight="1" x14ac:dyDescent="0.2">
      <c r="B33" s="30">
        <f t="shared" si="2"/>
        <v>23</v>
      </c>
      <c r="C33" s="32" t="s">
        <v>73</v>
      </c>
      <c r="D33" s="32" t="s">
        <v>70</v>
      </c>
      <c r="E33" s="37"/>
      <c r="F33" s="37" t="s">
        <v>126</v>
      </c>
      <c r="G33" s="37"/>
      <c r="H33" s="37"/>
      <c r="I33" s="37"/>
      <c r="J33" s="37"/>
      <c r="K33" s="64">
        <v>10</v>
      </c>
      <c r="L33" s="65" t="s">
        <v>142</v>
      </c>
    </row>
    <row r="34" spans="2:12" ht="14.25" customHeight="1" x14ac:dyDescent="0.2">
      <c r="B34" s="30">
        <f t="shared" si="2"/>
        <v>24</v>
      </c>
      <c r="C34" s="32" t="s">
        <v>71</v>
      </c>
      <c r="D34" s="32" t="s">
        <v>27</v>
      </c>
      <c r="E34" s="37"/>
      <c r="F34" s="37" t="s">
        <v>107</v>
      </c>
      <c r="G34" s="37"/>
      <c r="H34" s="37"/>
      <c r="I34" s="37"/>
      <c r="J34" s="37"/>
      <c r="K34" s="64" t="s">
        <v>142</v>
      </c>
      <c r="L34" s="65">
        <v>200</v>
      </c>
    </row>
    <row r="35" spans="2:12" ht="14.25" customHeight="1" x14ac:dyDescent="0.2">
      <c r="B35" s="30">
        <f t="shared" si="2"/>
        <v>25</v>
      </c>
      <c r="C35" s="34"/>
      <c r="D35" s="34"/>
      <c r="E35" s="37"/>
      <c r="F35" s="37" t="s">
        <v>100</v>
      </c>
      <c r="G35" s="37"/>
      <c r="H35" s="37"/>
      <c r="I35" s="37"/>
      <c r="J35" s="37"/>
      <c r="K35" s="64">
        <v>240</v>
      </c>
      <c r="L35" s="65">
        <v>275</v>
      </c>
    </row>
    <row r="36" spans="2:12" ht="14.25" customHeight="1" x14ac:dyDescent="0.2">
      <c r="B36" s="30">
        <f t="shared" si="2"/>
        <v>26</v>
      </c>
      <c r="C36" s="34"/>
      <c r="D36" s="34"/>
      <c r="E36" s="37"/>
      <c r="F36" s="37" t="s">
        <v>224</v>
      </c>
      <c r="G36" s="37"/>
      <c r="H36" s="37"/>
      <c r="I36" s="37"/>
      <c r="J36" s="37"/>
      <c r="K36" s="64"/>
      <c r="L36" s="65" t="s">
        <v>142</v>
      </c>
    </row>
    <row r="37" spans="2:12" ht="14.25" customHeight="1" x14ac:dyDescent="0.2">
      <c r="B37" s="30">
        <f t="shared" si="2"/>
        <v>27</v>
      </c>
      <c r="C37" s="34"/>
      <c r="D37" s="34"/>
      <c r="E37" s="37"/>
      <c r="F37" s="37" t="s">
        <v>225</v>
      </c>
      <c r="G37" s="37"/>
      <c r="H37" s="37"/>
      <c r="I37" s="37"/>
      <c r="J37" s="37"/>
      <c r="K37" s="64" t="s">
        <v>142</v>
      </c>
      <c r="L37" s="65"/>
    </row>
    <row r="38" spans="2:12" ht="14.25" customHeight="1" x14ac:dyDescent="0.2">
      <c r="B38" s="30">
        <f t="shared" si="2"/>
        <v>28</v>
      </c>
      <c r="C38" s="34"/>
      <c r="D38" s="34"/>
      <c r="E38" s="37"/>
      <c r="F38" s="37" t="s">
        <v>204</v>
      </c>
      <c r="G38" s="37"/>
      <c r="H38" s="37"/>
      <c r="I38" s="37"/>
      <c r="J38" s="37"/>
      <c r="K38" s="64" t="s">
        <v>142</v>
      </c>
      <c r="L38" s="65">
        <v>50</v>
      </c>
    </row>
    <row r="39" spans="2:12" ht="14.25" customHeight="1" x14ac:dyDescent="0.2">
      <c r="B39" s="30">
        <f t="shared" si="2"/>
        <v>29</v>
      </c>
      <c r="C39" s="34"/>
      <c r="D39" s="34"/>
      <c r="E39" s="37"/>
      <c r="F39" s="37" t="s">
        <v>186</v>
      </c>
      <c r="G39" s="37"/>
      <c r="H39" s="37"/>
      <c r="I39" s="37"/>
      <c r="J39" s="37"/>
      <c r="K39" s="64"/>
      <c r="L39" s="65" t="s">
        <v>142</v>
      </c>
    </row>
    <row r="40" spans="2:12" ht="14.25" customHeight="1" x14ac:dyDescent="0.2">
      <c r="B40" s="30">
        <f t="shared" si="2"/>
        <v>30</v>
      </c>
      <c r="C40" s="34"/>
      <c r="D40" s="34"/>
      <c r="E40" s="37"/>
      <c r="F40" s="37" t="s">
        <v>205</v>
      </c>
      <c r="G40" s="37"/>
      <c r="H40" s="37"/>
      <c r="I40" s="37"/>
      <c r="J40" s="37"/>
      <c r="K40" s="64"/>
      <c r="L40" s="65">
        <v>50</v>
      </c>
    </row>
    <row r="41" spans="2:12" ht="14.25" customHeight="1" x14ac:dyDescent="0.2">
      <c r="B41" s="30">
        <f t="shared" si="2"/>
        <v>31</v>
      </c>
      <c r="C41" s="34"/>
      <c r="D41" s="34"/>
      <c r="E41" s="37"/>
      <c r="F41" s="37" t="s">
        <v>132</v>
      </c>
      <c r="G41" s="37"/>
      <c r="H41" s="37"/>
      <c r="I41" s="37"/>
      <c r="J41" s="37"/>
      <c r="K41" s="64" t="s">
        <v>142</v>
      </c>
      <c r="L41" s="65"/>
    </row>
    <row r="42" spans="2:12" ht="14.25" customHeight="1" x14ac:dyDescent="0.2">
      <c r="B42" s="30">
        <f t="shared" si="2"/>
        <v>32</v>
      </c>
      <c r="C42" s="34"/>
      <c r="D42" s="34"/>
      <c r="E42" s="37"/>
      <c r="F42" s="37" t="s">
        <v>28</v>
      </c>
      <c r="G42" s="37"/>
      <c r="H42" s="37"/>
      <c r="I42" s="37"/>
      <c r="J42" s="37"/>
      <c r="K42" s="64">
        <v>5</v>
      </c>
      <c r="L42" s="65">
        <v>100</v>
      </c>
    </row>
    <row r="43" spans="2:12" ht="14.25" customHeight="1" x14ac:dyDescent="0.2">
      <c r="B43" s="30">
        <f t="shared" si="2"/>
        <v>33</v>
      </c>
      <c r="C43" s="34"/>
      <c r="D43" s="34"/>
      <c r="E43" s="37"/>
      <c r="F43" s="37" t="s">
        <v>177</v>
      </c>
      <c r="G43" s="37"/>
      <c r="H43" s="37"/>
      <c r="I43" s="37"/>
      <c r="J43" s="37"/>
      <c r="K43" s="64" t="s">
        <v>142</v>
      </c>
      <c r="L43" s="65" t="s">
        <v>142</v>
      </c>
    </row>
    <row r="44" spans="2:12" ht="14.25" customHeight="1" x14ac:dyDescent="0.2">
      <c r="B44" s="30">
        <f t="shared" si="2"/>
        <v>34</v>
      </c>
      <c r="C44" s="34"/>
      <c r="D44" s="34"/>
      <c r="E44" s="37"/>
      <c r="F44" s="37" t="s">
        <v>31</v>
      </c>
      <c r="G44" s="37"/>
      <c r="H44" s="37"/>
      <c r="I44" s="37"/>
      <c r="J44" s="37"/>
      <c r="K44" s="64">
        <v>16</v>
      </c>
      <c r="L44" s="65"/>
    </row>
    <row r="45" spans="2:12" ht="14.25" customHeight="1" x14ac:dyDescent="0.2">
      <c r="B45" s="30">
        <f t="shared" si="2"/>
        <v>35</v>
      </c>
      <c r="C45" s="34"/>
      <c r="D45" s="34"/>
      <c r="E45" s="37"/>
      <c r="F45" s="37" t="s">
        <v>188</v>
      </c>
      <c r="G45" s="37"/>
      <c r="H45" s="37"/>
      <c r="I45" s="37"/>
      <c r="J45" s="37"/>
      <c r="K45" s="64">
        <v>64</v>
      </c>
      <c r="L45" s="65" t="s">
        <v>142</v>
      </c>
    </row>
    <row r="46" spans="2:12" ht="14.25" customHeight="1" x14ac:dyDescent="0.2">
      <c r="B46" s="30">
        <f t="shared" si="2"/>
        <v>36</v>
      </c>
      <c r="C46" s="34"/>
      <c r="D46" s="34"/>
      <c r="E46" s="37"/>
      <c r="F46" s="37" t="s">
        <v>77</v>
      </c>
      <c r="G46" s="37"/>
      <c r="H46" s="37"/>
      <c r="I46" s="37"/>
      <c r="J46" s="37"/>
      <c r="K46" s="64"/>
      <c r="L46" s="65">
        <v>100</v>
      </c>
    </row>
    <row r="47" spans="2:12" ht="14.25" customHeight="1" x14ac:dyDescent="0.2">
      <c r="B47" s="30">
        <f t="shared" si="2"/>
        <v>37</v>
      </c>
      <c r="C47" s="34"/>
      <c r="D47" s="34"/>
      <c r="E47" s="37"/>
      <c r="F47" s="37" t="s">
        <v>125</v>
      </c>
      <c r="G47" s="37"/>
      <c r="H47" s="37"/>
      <c r="I47" s="37"/>
      <c r="J47" s="37"/>
      <c r="K47" s="64">
        <v>30</v>
      </c>
      <c r="L47" s="65">
        <v>150</v>
      </c>
    </row>
    <row r="48" spans="2:12" ht="14.25" customHeight="1" x14ac:dyDescent="0.2">
      <c r="B48" s="30">
        <f t="shared" si="2"/>
        <v>38</v>
      </c>
      <c r="C48" s="34"/>
      <c r="D48" s="34"/>
      <c r="E48" s="37"/>
      <c r="F48" s="37" t="s">
        <v>226</v>
      </c>
      <c r="G48" s="37"/>
      <c r="H48" s="37"/>
      <c r="I48" s="37"/>
      <c r="J48" s="37"/>
      <c r="K48" s="64">
        <v>5</v>
      </c>
      <c r="L48" s="65"/>
    </row>
    <row r="49" spans="2:19" ht="14.25" customHeight="1" x14ac:dyDescent="0.2">
      <c r="B49" s="30">
        <f t="shared" si="2"/>
        <v>39</v>
      </c>
      <c r="C49" s="34"/>
      <c r="D49" s="34"/>
      <c r="E49" s="37"/>
      <c r="F49" s="37" t="s">
        <v>207</v>
      </c>
      <c r="G49" s="37"/>
      <c r="H49" s="37"/>
      <c r="I49" s="37"/>
      <c r="J49" s="37"/>
      <c r="K49" s="64"/>
      <c r="L49" s="65" t="s">
        <v>142</v>
      </c>
    </row>
    <row r="50" spans="2:19" ht="14.25" customHeight="1" x14ac:dyDescent="0.2">
      <c r="B50" s="30">
        <f t="shared" si="2"/>
        <v>40</v>
      </c>
      <c r="C50" s="34"/>
      <c r="D50" s="34"/>
      <c r="E50" s="37"/>
      <c r="F50" s="37" t="s">
        <v>33</v>
      </c>
      <c r="G50" s="37"/>
      <c r="H50" s="37"/>
      <c r="I50" s="37"/>
      <c r="J50" s="37"/>
      <c r="K50" s="64">
        <v>525</v>
      </c>
      <c r="L50" s="65">
        <v>325</v>
      </c>
    </row>
    <row r="51" spans="2:19" ht="14.25" customHeight="1" x14ac:dyDescent="0.2">
      <c r="B51" s="30">
        <f t="shared" si="2"/>
        <v>41</v>
      </c>
      <c r="C51" s="32" t="s">
        <v>34</v>
      </c>
      <c r="D51" s="32" t="s">
        <v>35</v>
      </c>
      <c r="E51" s="37"/>
      <c r="F51" s="37" t="s">
        <v>179</v>
      </c>
      <c r="G51" s="37"/>
      <c r="H51" s="37"/>
      <c r="I51" s="37"/>
      <c r="J51" s="37"/>
      <c r="K51" s="64"/>
      <c r="L51" s="65">
        <v>2</v>
      </c>
    </row>
    <row r="52" spans="2:19" ht="14.25" customHeight="1" x14ac:dyDescent="0.2">
      <c r="B52" s="30">
        <f t="shared" si="2"/>
        <v>42</v>
      </c>
      <c r="C52" s="34"/>
      <c r="D52" s="34"/>
      <c r="E52" s="37"/>
      <c r="F52" s="37" t="s">
        <v>227</v>
      </c>
      <c r="G52" s="37"/>
      <c r="H52" s="37"/>
      <c r="I52" s="37"/>
      <c r="J52" s="37"/>
      <c r="K52" s="64"/>
      <c r="L52" s="65">
        <v>3</v>
      </c>
    </row>
    <row r="53" spans="2:19" ht="14.25" customHeight="1" x14ac:dyDescent="0.2">
      <c r="B53" s="30">
        <f t="shared" si="2"/>
        <v>43</v>
      </c>
      <c r="C53" s="34"/>
      <c r="D53" s="34"/>
      <c r="E53" s="37"/>
      <c r="F53" s="37" t="s">
        <v>228</v>
      </c>
      <c r="G53" s="37"/>
      <c r="H53" s="37"/>
      <c r="I53" s="37"/>
      <c r="J53" s="37"/>
      <c r="K53" s="64"/>
      <c r="L53" s="65" t="s">
        <v>142</v>
      </c>
    </row>
    <row r="54" spans="2:19" ht="14.25" customHeight="1" x14ac:dyDescent="0.2">
      <c r="B54" s="30">
        <f t="shared" si="2"/>
        <v>44</v>
      </c>
      <c r="C54" s="34"/>
      <c r="D54" s="34"/>
      <c r="E54" s="37"/>
      <c r="F54" s="37" t="s">
        <v>164</v>
      </c>
      <c r="G54" s="37"/>
      <c r="H54" s="37"/>
      <c r="I54" s="37"/>
      <c r="J54" s="37"/>
      <c r="K54" s="64">
        <v>9</v>
      </c>
      <c r="L54" s="65">
        <v>30</v>
      </c>
    </row>
    <row r="55" spans="2:19" ht="14.25" customHeight="1" x14ac:dyDescent="0.2">
      <c r="B55" s="30">
        <f t="shared" si="2"/>
        <v>45</v>
      </c>
      <c r="C55" s="34"/>
      <c r="D55" s="34"/>
      <c r="E55" s="37"/>
      <c r="F55" s="37" t="s">
        <v>36</v>
      </c>
      <c r="G55" s="37"/>
      <c r="H55" s="37"/>
      <c r="I55" s="37"/>
      <c r="J55" s="37"/>
      <c r="K55" s="64" t="s">
        <v>142</v>
      </c>
      <c r="L55" s="65">
        <v>3</v>
      </c>
    </row>
    <row r="56" spans="2:19" ht="14.25" customHeight="1" x14ac:dyDescent="0.2">
      <c r="B56" s="30">
        <f t="shared" si="2"/>
        <v>46</v>
      </c>
      <c r="C56" s="32" t="s">
        <v>37</v>
      </c>
      <c r="D56" s="32" t="s">
        <v>38</v>
      </c>
      <c r="E56" s="37"/>
      <c r="F56" s="37" t="s">
        <v>165</v>
      </c>
      <c r="G56" s="37"/>
      <c r="H56" s="37"/>
      <c r="I56" s="37"/>
      <c r="J56" s="37"/>
      <c r="K56" s="64">
        <v>2</v>
      </c>
      <c r="L56" s="65">
        <v>1</v>
      </c>
    </row>
    <row r="57" spans="2:19" ht="14.25" customHeight="1" x14ac:dyDescent="0.2">
      <c r="B57" s="30">
        <f t="shared" si="2"/>
        <v>47</v>
      </c>
      <c r="C57" s="34"/>
      <c r="D57" s="35"/>
      <c r="E57" s="37"/>
      <c r="F57" s="37" t="s">
        <v>39</v>
      </c>
      <c r="G57" s="37"/>
      <c r="H57" s="37"/>
      <c r="I57" s="37"/>
      <c r="J57" s="37"/>
      <c r="K57" s="64">
        <v>25</v>
      </c>
      <c r="L57" s="65">
        <v>325</v>
      </c>
    </row>
    <row r="58" spans="2:19" ht="14.25" customHeight="1" x14ac:dyDescent="0.2">
      <c r="B58" s="30">
        <f t="shared" si="2"/>
        <v>48</v>
      </c>
      <c r="C58" s="35"/>
      <c r="D58" s="39" t="s">
        <v>40</v>
      </c>
      <c r="E58" s="37"/>
      <c r="F58" s="37" t="s">
        <v>41</v>
      </c>
      <c r="G58" s="37"/>
      <c r="H58" s="37"/>
      <c r="I58" s="37"/>
      <c r="J58" s="37"/>
      <c r="K58" s="64">
        <v>25</v>
      </c>
      <c r="L58" s="65">
        <v>50</v>
      </c>
    </row>
    <row r="59" spans="2:19" ht="14.25" customHeight="1" x14ac:dyDescent="0.2">
      <c r="B59" s="30">
        <f t="shared" si="2"/>
        <v>49</v>
      </c>
      <c r="C59" s="32" t="s">
        <v>0</v>
      </c>
      <c r="D59" s="39" t="s">
        <v>42</v>
      </c>
      <c r="E59" s="37"/>
      <c r="F59" s="37" t="s">
        <v>137</v>
      </c>
      <c r="G59" s="37"/>
      <c r="H59" s="37"/>
      <c r="I59" s="37"/>
      <c r="J59" s="37"/>
      <c r="K59" s="64" t="s">
        <v>142</v>
      </c>
      <c r="L59" s="65">
        <v>50</v>
      </c>
      <c r="R59">
        <f>COUNTA(K51:K59)</f>
        <v>6</v>
      </c>
      <c r="S59">
        <f>COUNTA(L51:L59)</f>
        <v>9</v>
      </c>
    </row>
    <row r="60" spans="2:19" ht="14.25" customHeight="1" x14ac:dyDescent="0.2">
      <c r="B60" s="30">
        <f t="shared" si="2"/>
        <v>50</v>
      </c>
      <c r="C60" s="130" t="s">
        <v>43</v>
      </c>
      <c r="D60" s="131"/>
      <c r="E60" s="37"/>
      <c r="F60" s="37" t="s">
        <v>44</v>
      </c>
      <c r="G60" s="37"/>
      <c r="H60" s="37"/>
      <c r="I60" s="37"/>
      <c r="J60" s="37"/>
      <c r="K60" s="64">
        <v>300</v>
      </c>
      <c r="L60" s="65">
        <v>950</v>
      </c>
    </row>
    <row r="61" spans="2:19" ht="14.25" customHeight="1" x14ac:dyDescent="0.2">
      <c r="B61" s="30">
        <f t="shared" si="2"/>
        <v>51</v>
      </c>
      <c r="C61" s="33"/>
      <c r="D61" s="36"/>
      <c r="E61" s="37"/>
      <c r="F61" s="37" t="s">
        <v>45</v>
      </c>
      <c r="G61" s="37"/>
      <c r="H61" s="37"/>
      <c r="I61" s="37"/>
      <c r="J61" s="37"/>
      <c r="K61" s="64">
        <v>650</v>
      </c>
      <c r="L61" s="65">
        <v>600</v>
      </c>
    </row>
    <row r="62" spans="2:19" ht="14.25" customHeight="1" thickBot="1" x14ac:dyDescent="0.25">
      <c r="B62" s="30">
        <f t="shared" si="2"/>
        <v>52</v>
      </c>
      <c r="C62" s="33"/>
      <c r="D62" s="36"/>
      <c r="E62" s="37"/>
      <c r="F62" s="37" t="s">
        <v>81</v>
      </c>
      <c r="G62" s="37"/>
      <c r="H62" s="37"/>
      <c r="I62" s="37"/>
      <c r="J62" s="37"/>
      <c r="K62" s="64">
        <v>50</v>
      </c>
      <c r="L62" s="69">
        <v>850</v>
      </c>
    </row>
    <row r="63" spans="2:19" ht="13.95" customHeight="1" x14ac:dyDescent="0.2">
      <c r="B63" s="66"/>
      <c r="C63" s="67"/>
      <c r="D63" s="67"/>
      <c r="E63" s="68"/>
      <c r="F63" s="68"/>
      <c r="G63" s="68"/>
      <c r="H63" s="68"/>
      <c r="I63" s="68"/>
      <c r="J63" s="68"/>
      <c r="K63" s="68"/>
      <c r="L63" s="68"/>
    </row>
    <row r="64" spans="2:19" ht="18" customHeight="1" x14ac:dyDescent="0.2">
      <c r="R64">
        <f>COUNTA(K11:K62)</f>
        <v>39</v>
      </c>
      <c r="S64">
        <f>COUNTA(L11:L62)</f>
        <v>44</v>
      </c>
    </row>
    <row r="65" spans="2:19" ht="18" customHeight="1" x14ac:dyDescent="0.2">
      <c r="B65" s="18"/>
      <c r="R65">
        <f>SUM(R11:R17,K18:K62)</f>
        <v>10131</v>
      </c>
      <c r="S65">
        <f>SUM(S11:S17,L18:L62)</f>
        <v>11865</v>
      </c>
    </row>
    <row r="66" spans="2:19" ht="9" customHeight="1" thickBot="1" x14ac:dyDescent="0.25"/>
    <row r="67" spans="2:19" ht="18" customHeight="1" x14ac:dyDescent="0.2">
      <c r="B67" s="1"/>
      <c r="C67" s="2"/>
      <c r="D67" s="126" t="s">
        <v>1</v>
      </c>
      <c r="E67" s="126"/>
      <c r="F67" s="126"/>
      <c r="G67" s="126"/>
      <c r="H67" s="2"/>
      <c r="I67" s="2"/>
      <c r="J67" s="3"/>
      <c r="K67" s="71" t="s">
        <v>62</v>
      </c>
      <c r="L67" s="88" t="s">
        <v>63</v>
      </c>
    </row>
    <row r="68" spans="2:19" ht="18" customHeight="1" thickBot="1" x14ac:dyDescent="0.25">
      <c r="B68" s="6"/>
      <c r="C68" s="7"/>
      <c r="D68" s="125" t="s">
        <v>2</v>
      </c>
      <c r="E68" s="125"/>
      <c r="F68" s="125"/>
      <c r="G68" s="125"/>
      <c r="H68" s="7"/>
      <c r="I68" s="7"/>
      <c r="J68" s="8"/>
      <c r="K68" s="75" t="str">
        <f>K5</f>
        <v>2021.7.20</v>
      </c>
      <c r="L68" s="92" t="str">
        <f>K68</f>
        <v>2021.7.20</v>
      </c>
    </row>
    <row r="69" spans="2:19" ht="19.95" customHeight="1" thickTop="1" x14ac:dyDescent="0.2">
      <c r="B69" s="132" t="s">
        <v>86</v>
      </c>
      <c r="C69" s="133"/>
      <c r="D69" s="133"/>
      <c r="E69" s="133"/>
      <c r="F69" s="133"/>
      <c r="G69" s="133"/>
      <c r="H69" s="133"/>
      <c r="I69" s="133"/>
      <c r="J69" s="29"/>
      <c r="K69" s="76">
        <f>SUM(K70:K78)</f>
        <v>10131</v>
      </c>
      <c r="L69" s="93">
        <f>SUM(L70:L78)</f>
        <v>11865</v>
      </c>
    </row>
    <row r="70" spans="2:19" ht="13.95" customHeight="1" x14ac:dyDescent="0.2">
      <c r="B70" s="134" t="s">
        <v>47</v>
      </c>
      <c r="C70" s="135"/>
      <c r="D70" s="136"/>
      <c r="E70" s="41"/>
      <c r="F70" s="15"/>
      <c r="G70" s="127" t="s">
        <v>13</v>
      </c>
      <c r="H70" s="127"/>
      <c r="I70" s="15"/>
      <c r="J70" s="16"/>
      <c r="K70" s="38">
        <f>SUM(R$11:R$17)</f>
        <v>155</v>
      </c>
      <c r="L70" s="94">
        <f>SUM(S$11:S$17)</f>
        <v>1600</v>
      </c>
    </row>
    <row r="71" spans="2:19" ht="13.95" customHeight="1" x14ac:dyDescent="0.2">
      <c r="B71" s="17"/>
      <c r="C71" s="18"/>
      <c r="D71" s="19"/>
      <c r="E71" s="20"/>
      <c r="F71" s="37"/>
      <c r="G71" s="127" t="s">
        <v>72</v>
      </c>
      <c r="H71" s="127"/>
      <c r="I71" s="110"/>
      <c r="J71" s="42"/>
      <c r="K71" s="38">
        <f>SUM(K$18)</f>
        <v>2200</v>
      </c>
      <c r="L71" s="94">
        <f>SUM(L$18)</f>
        <v>4125</v>
      </c>
    </row>
    <row r="72" spans="2:19" ht="13.95" customHeight="1" x14ac:dyDescent="0.2">
      <c r="B72" s="17"/>
      <c r="C72" s="18"/>
      <c r="D72" s="19"/>
      <c r="E72" s="20"/>
      <c r="F72" s="37"/>
      <c r="G72" s="127" t="s">
        <v>26</v>
      </c>
      <c r="H72" s="127"/>
      <c r="I72" s="15"/>
      <c r="J72" s="16"/>
      <c r="K72" s="38">
        <f>SUM(K$19:K$20)</f>
        <v>65</v>
      </c>
      <c r="L72" s="94">
        <f>SUM(L$19:L$20)</f>
        <v>100</v>
      </c>
    </row>
    <row r="73" spans="2:19" ht="13.95" customHeight="1" x14ac:dyDescent="0.2">
      <c r="B73" s="17"/>
      <c r="C73" s="18"/>
      <c r="D73" s="19"/>
      <c r="E73" s="20"/>
      <c r="F73" s="37"/>
      <c r="G73" s="127" t="s">
        <v>16</v>
      </c>
      <c r="H73" s="127"/>
      <c r="I73" s="15"/>
      <c r="J73" s="16"/>
      <c r="K73" s="38">
        <v>0</v>
      </c>
      <c r="L73" s="94">
        <v>0</v>
      </c>
    </row>
    <row r="74" spans="2:19" ht="13.95" customHeight="1" x14ac:dyDescent="0.2">
      <c r="B74" s="17"/>
      <c r="C74" s="18"/>
      <c r="D74" s="19"/>
      <c r="E74" s="20"/>
      <c r="F74" s="37"/>
      <c r="G74" s="127" t="s">
        <v>17</v>
      </c>
      <c r="H74" s="127"/>
      <c r="I74" s="15"/>
      <c r="J74" s="16"/>
      <c r="K74" s="38">
        <f>SUM(K$21:K$32)</f>
        <v>5755</v>
      </c>
      <c r="L74" s="94">
        <f>SUM(L$21:L$32)</f>
        <v>1926</v>
      </c>
    </row>
    <row r="75" spans="2:19" ht="13.95" customHeight="1" x14ac:dyDescent="0.2">
      <c r="B75" s="17"/>
      <c r="C75" s="18"/>
      <c r="D75" s="19"/>
      <c r="E75" s="20"/>
      <c r="F75" s="37"/>
      <c r="G75" s="127" t="s">
        <v>70</v>
      </c>
      <c r="H75" s="127"/>
      <c r="I75" s="15"/>
      <c r="J75" s="16"/>
      <c r="K75" s="38">
        <f>SUM(K$33:K$33)</f>
        <v>10</v>
      </c>
      <c r="L75" s="94">
        <f>SUM(L$33:L$33)</f>
        <v>0</v>
      </c>
    </row>
    <row r="76" spans="2:19" ht="13.95" customHeight="1" x14ac:dyDescent="0.2">
      <c r="B76" s="17"/>
      <c r="C76" s="18"/>
      <c r="D76" s="19"/>
      <c r="E76" s="20"/>
      <c r="F76" s="37"/>
      <c r="G76" s="127" t="s">
        <v>27</v>
      </c>
      <c r="H76" s="127"/>
      <c r="I76" s="15"/>
      <c r="J76" s="16"/>
      <c r="K76" s="38">
        <f>SUM(K$34:K$50)</f>
        <v>885</v>
      </c>
      <c r="L76" s="94">
        <f>SUM(L$34:L$50)</f>
        <v>1250</v>
      </c>
    </row>
    <row r="77" spans="2:19" ht="13.95" customHeight="1" x14ac:dyDescent="0.2">
      <c r="B77" s="17"/>
      <c r="C77" s="18"/>
      <c r="D77" s="19"/>
      <c r="E77" s="20"/>
      <c r="F77" s="37"/>
      <c r="G77" s="127" t="s">
        <v>80</v>
      </c>
      <c r="H77" s="127"/>
      <c r="I77" s="15"/>
      <c r="J77" s="16"/>
      <c r="K77" s="38">
        <f>SUM(K$60:K$61)</f>
        <v>950</v>
      </c>
      <c r="L77" s="94">
        <f>SUM(L$60:L$61)</f>
        <v>1550</v>
      </c>
      <c r="R77">
        <f>COUNTA(K$11:K$62)</f>
        <v>39</v>
      </c>
      <c r="S77">
        <f>COUNTA(L$11:L$62)</f>
        <v>44</v>
      </c>
    </row>
    <row r="78" spans="2:19" ht="13.95" customHeight="1" thickBot="1" x14ac:dyDescent="0.25">
      <c r="B78" s="21"/>
      <c r="C78" s="22"/>
      <c r="D78" s="23"/>
      <c r="E78" s="43"/>
      <c r="F78" s="10"/>
      <c r="G78" s="125" t="s">
        <v>46</v>
      </c>
      <c r="H78" s="125"/>
      <c r="I78" s="44"/>
      <c r="J78" s="45"/>
      <c r="K78" s="40">
        <f>SUM(K$51:K$59,K$62)</f>
        <v>111</v>
      </c>
      <c r="L78" s="95">
        <f>SUM(L$51:L$59,L$62)</f>
        <v>1314</v>
      </c>
      <c r="R78">
        <f>SUM(R$11:R$17,K$18:K$62)</f>
        <v>10131</v>
      </c>
      <c r="S78">
        <f>SUM(S$11:S$17,L$18:L$62)</f>
        <v>11865</v>
      </c>
    </row>
    <row r="79" spans="2:19" ht="18" customHeight="1" thickTop="1" x14ac:dyDescent="0.2">
      <c r="B79" s="137" t="s">
        <v>48</v>
      </c>
      <c r="C79" s="138"/>
      <c r="D79" s="139"/>
      <c r="E79" s="51"/>
      <c r="F79" s="111"/>
      <c r="G79" s="140" t="s">
        <v>49</v>
      </c>
      <c r="H79" s="140"/>
      <c r="I79" s="111"/>
      <c r="J79" s="112"/>
      <c r="K79" s="77" t="s">
        <v>50</v>
      </c>
      <c r="L79" s="82"/>
    </row>
    <row r="80" spans="2:19" ht="18" customHeight="1" x14ac:dyDescent="0.2">
      <c r="B80" s="48"/>
      <c r="C80" s="49"/>
      <c r="D80" s="49"/>
      <c r="E80" s="46"/>
      <c r="F80" s="47"/>
      <c r="G80" s="31"/>
      <c r="H80" s="31"/>
      <c r="I80" s="47"/>
      <c r="J80" s="50"/>
      <c r="K80" s="78" t="s">
        <v>51</v>
      </c>
      <c r="L80" s="83"/>
    </row>
    <row r="81" spans="2:12" ht="18" customHeight="1" x14ac:dyDescent="0.2">
      <c r="B81" s="17"/>
      <c r="C81" s="18"/>
      <c r="D81" s="18"/>
      <c r="E81" s="52"/>
      <c r="F81" s="7"/>
      <c r="G81" s="141" t="s">
        <v>52</v>
      </c>
      <c r="H81" s="141"/>
      <c r="I81" s="108"/>
      <c r="J81" s="109"/>
      <c r="K81" s="79" t="s">
        <v>53</v>
      </c>
      <c r="L81" s="84"/>
    </row>
    <row r="82" spans="2:12" ht="18" customHeight="1" x14ac:dyDescent="0.2">
      <c r="B82" s="17"/>
      <c r="C82" s="18"/>
      <c r="D82" s="18"/>
      <c r="E82" s="53"/>
      <c r="F82" s="18"/>
      <c r="G82" s="54"/>
      <c r="H82" s="54"/>
      <c r="I82" s="49"/>
      <c r="J82" s="55"/>
      <c r="K82" s="80" t="s">
        <v>78</v>
      </c>
      <c r="L82" s="85"/>
    </row>
    <row r="83" spans="2:12" ht="18" customHeight="1" x14ac:dyDescent="0.2">
      <c r="B83" s="17"/>
      <c r="C83" s="18"/>
      <c r="D83" s="18"/>
      <c r="E83" s="53"/>
      <c r="F83" s="18"/>
      <c r="G83" s="54"/>
      <c r="H83" s="54"/>
      <c r="I83" s="49"/>
      <c r="J83" s="55"/>
      <c r="K83" s="80" t="s">
        <v>79</v>
      </c>
      <c r="L83" s="85"/>
    </row>
    <row r="84" spans="2:12" ht="18" customHeight="1" x14ac:dyDescent="0.2">
      <c r="B84" s="17"/>
      <c r="C84" s="18"/>
      <c r="D84" s="18"/>
      <c r="E84" s="52"/>
      <c r="F84" s="7"/>
      <c r="G84" s="141" t="s">
        <v>54</v>
      </c>
      <c r="H84" s="141"/>
      <c r="I84" s="108"/>
      <c r="J84" s="109"/>
      <c r="K84" s="79" t="s">
        <v>82</v>
      </c>
      <c r="L84" s="84"/>
    </row>
    <row r="85" spans="2:12" ht="18" customHeight="1" x14ac:dyDescent="0.2">
      <c r="B85" s="17"/>
      <c r="C85" s="18"/>
      <c r="D85" s="18"/>
      <c r="E85" s="53"/>
      <c r="F85" s="18"/>
      <c r="G85" s="54"/>
      <c r="H85" s="54"/>
      <c r="I85" s="49"/>
      <c r="J85" s="55"/>
      <c r="K85" s="80" t="s">
        <v>83</v>
      </c>
      <c r="L85" s="85"/>
    </row>
    <row r="86" spans="2:12" ht="18" customHeight="1" x14ac:dyDescent="0.2">
      <c r="B86" s="17"/>
      <c r="C86" s="18"/>
      <c r="D86" s="18"/>
      <c r="E86" s="53"/>
      <c r="F86" s="18"/>
      <c r="G86" s="54"/>
      <c r="H86" s="54"/>
      <c r="I86" s="49"/>
      <c r="J86" s="55"/>
      <c r="K86" s="80" t="s">
        <v>84</v>
      </c>
      <c r="L86" s="85"/>
    </row>
    <row r="87" spans="2:12" ht="18" customHeight="1" x14ac:dyDescent="0.2">
      <c r="B87" s="17"/>
      <c r="C87" s="18"/>
      <c r="D87" s="18"/>
      <c r="E87" s="12"/>
      <c r="F87" s="13"/>
      <c r="G87" s="31"/>
      <c r="H87" s="31"/>
      <c r="I87" s="47"/>
      <c r="J87" s="50"/>
      <c r="K87" s="80" t="s">
        <v>85</v>
      </c>
      <c r="L87" s="83"/>
    </row>
    <row r="88" spans="2:12" ht="18" customHeight="1" x14ac:dyDescent="0.2">
      <c r="B88" s="24"/>
      <c r="C88" s="13"/>
      <c r="D88" s="13"/>
      <c r="E88" s="20"/>
      <c r="F88" s="37"/>
      <c r="G88" s="127" t="s">
        <v>55</v>
      </c>
      <c r="H88" s="127"/>
      <c r="I88" s="15"/>
      <c r="J88" s="16"/>
      <c r="K88" s="70" t="s">
        <v>127</v>
      </c>
      <c r="L88" s="86"/>
    </row>
    <row r="89" spans="2:12" ht="18" customHeight="1" x14ac:dyDescent="0.2">
      <c r="B89" s="134" t="s">
        <v>56</v>
      </c>
      <c r="C89" s="135"/>
      <c r="D89" s="135"/>
      <c r="E89" s="7"/>
      <c r="F89" s="7"/>
      <c r="G89" s="7"/>
      <c r="H89" s="7"/>
      <c r="I89" s="7"/>
      <c r="J89" s="7"/>
      <c r="K89" s="7"/>
      <c r="L89" s="96"/>
    </row>
    <row r="90" spans="2:12" ht="14.1" customHeight="1" x14ac:dyDescent="0.2">
      <c r="B90" s="56"/>
      <c r="C90" s="57" t="s">
        <v>57</v>
      </c>
      <c r="D90" s="58"/>
      <c r="E90" s="57"/>
      <c r="F90" s="57"/>
      <c r="G90" s="57"/>
      <c r="H90" s="57"/>
      <c r="I90" s="57"/>
      <c r="J90" s="57"/>
      <c r="K90" s="57"/>
      <c r="L90" s="87"/>
    </row>
    <row r="91" spans="2:12" ht="14.1" customHeight="1" x14ac:dyDescent="0.2">
      <c r="B91" s="56"/>
      <c r="C91" s="57" t="s">
        <v>58</v>
      </c>
      <c r="D91" s="58"/>
      <c r="E91" s="57"/>
      <c r="F91" s="57"/>
      <c r="G91" s="57"/>
      <c r="H91" s="57"/>
      <c r="I91" s="57"/>
      <c r="J91" s="57"/>
      <c r="K91" s="57"/>
      <c r="L91" s="87"/>
    </row>
    <row r="92" spans="2:12" ht="14.1" customHeight="1" x14ac:dyDescent="0.2">
      <c r="B92" s="56"/>
      <c r="C92" s="57" t="s">
        <v>59</v>
      </c>
      <c r="D92" s="58"/>
      <c r="E92" s="57"/>
      <c r="F92" s="57"/>
      <c r="G92" s="57"/>
      <c r="H92" s="57"/>
      <c r="I92" s="57"/>
      <c r="J92" s="57"/>
      <c r="K92" s="57"/>
      <c r="L92" s="87"/>
    </row>
    <row r="93" spans="2:12" ht="14.1" customHeight="1" x14ac:dyDescent="0.2">
      <c r="B93" s="56"/>
      <c r="C93" s="57" t="s">
        <v>114</v>
      </c>
      <c r="D93" s="58"/>
      <c r="E93" s="57"/>
      <c r="F93" s="57"/>
      <c r="G93" s="57"/>
      <c r="H93" s="57"/>
      <c r="I93" s="57"/>
      <c r="J93" s="57"/>
      <c r="K93" s="57"/>
      <c r="L93" s="87"/>
    </row>
    <row r="94" spans="2:12" ht="14.1" customHeight="1" x14ac:dyDescent="0.2">
      <c r="B94" s="56"/>
      <c r="C94" s="57" t="s">
        <v>112</v>
      </c>
      <c r="D94" s="58"/>
      <c r="E94" s="57"/>
      <c r="F94" s="57"/>
      <c r="G94" s="57"/>
      <c r="H94" s="57"/>
      <c r="I94" s="57"/>
      <c r="J94" s="57"/>
      <c r="K94" s="57"/>
      <c r="L94" s="87"/>
    </row>
    <row r="95" spans="2:12" ht="14.1" customHeight="1" x14ac:dyDescent="0.2">
      <c r="B95" s="59"/>
      <c r="C95" s="57" t="s">
        <v>115</v>
      </c>
      <c r="D95" s="57"/>
      <c r="E95" s="57"/>
      <c r="F95" s="57"/>
      <c r="G95" s="57"/>
      <c r="H95" s="57"/>
      <c r="I95" s="57"/>
      <c r="J95" s="57"/>
      <c r="K95" s="57"/>
      <c r="L95" s="87"/>
    </row>
    <row r="96" spans="2:12" ht="14.1" customHeight="1" x14ac:dyDescent="0.2">
      <c r="B96" s="59"/>
      <c r="C96" s="57" t="s">
        <v>116</v>
      </c>
      <c r="D96" s="57"/>
      <c r="E96" s="57"/>
      <c r="F96" s="57"/>
      <c r="G96" s="57"/>
      <c r="H96" s="57"/>
      <c r="I96" s="57"/>
      <c r="J96" s="57"/>
      <c r="K96" s="57"/>
      <c r="L96" s="87"/>
    </row>
    <row r="97" spans="2:14" ht="14.1" customHeight="1" x14ac:dyDescent="0.2">
      <c r="B97" s="59"/>
      <c r="C97" s="57" t="s">
        <v>96</v>
      </c>
      <c r="D97" s="57"/>
      <c r="E97" s="57"/>
      <c r="F97" s="57"/>
      <c r="G97" s="57"/>
      <c r="H97" s="57"/>
      <c r="I97" s="57"/>
      <c r="J97" s="57"/>
      <c r="K97" s="57"/>
      <c r="L97" s="87"/>
    </row>
    <row r="98" spans="2:14" ht="14.1" customHeight="1" x14ac:dyDescent="0.2">
      <c r="B98" s="59"/>
      <c r="C98" s="57" t="s">
        <v>97</v>
      </c>
      <c r="D98" s="57"/>
      <c r="E98" s="57"/>
      <c r="F98" s="57"/>
      <c r="G98" s="57"/>
      <c r="H98" s="57"/>
      <c r="I98" s="57"/>
      <c r="J98" s="57"/>
      <c r="K98" s="57"/>
      <c r="L98" s="87"/>
    </row>
    <row r="99" spans="2:14" ht="14.1" customHeight="1" x14ac:dyDescent="0.2">
      <c r="B99" s="59"/>
      <c r="C99" s="57" t="s">
        <v>109</v>
      </c>
      <c r="D99" s="57"/>
      <c r="E99" s="57"/>
      <c r="F99" s="57"/>
      <c r="G99" s="57"/>
      <c r="H99" s="57"/>
      <c r="I99" s="57"/>
      <c r="J99" s="57"/>
      <c r="K99" s="57"/>
      <c r="L99" s="87"/>
    </row>
    <row r="100" spans="2:14" ht="14.1" customHeight="1" x14ac:dyDescent="0.2">
      <c r="B100" s="59"/>
      <c r="C100" s="57" t="s">
        <v>117</v>
      </c>
      <c r="D100" s="57"/>
      <c r="E100" s="57"/>
      <c r="F100" s="57"/>
      <c r="G100" s="57"/>
      <c r="H100" s="57"/>
      <c r="I100" s="57"/>
      <c r="J100" s="57"/>
      <c r="K100" s="57"/>
      <c r="L100" s="87"/>
    </row>
    <row r="101" spans="2:14" ht="14.1" customHeight="1" x14ac:dyDescent="0.2">
      <c r="B101" s="59"/>
      <c r="C101" s="57" t="s">
        <v>118</v>
      </c>
      <c r="D101" s="57"/>
      <c r="E101" s="57"/>
      <c r="F101" s="57"/>
      <c r="G101" s="57"/>
      <c r="H101" s="57"/>
      <c r="I101" s="57"/>
      <c r="J101" s="57"/>
      <c r="K101" s="57"/>
      <c r="L101" s="87"/>
    </row>
    <row r="102" spans="2:14" ht="14.1" customHeight="1" x14ac:dyDescent="0.2">
      <c r="B102" s="59"/>
      <c r="C102" s="57" t="s">
        <v>119</v>
      </c>
      <c r="D102" s="57"/>
      <c r="E102" s="57"/>
      <c r="F102" s="57"/>
      <c r="G102" s="57"/>
      <c r="H102" s="57"/>
      <c r="I102" s="57"/>
      <c r="J102" s="57"/>
      <c r="K102" s="57"/>
      <c r="L102" s="87"/>
    </row>
    <row r="103" spans="2:14" ht="18" customHeight="1" x14ac:dyDescent="0.2">
      <c r="B103" s="59"/>
      <c r="C103" s="57" t="s">
        <v>98</v>
      </c>
      <c r="D103" s="57"/>
      <c r="E103" s="57"/>
      <c r="F103" s="57"/>
      <c r="G103" s="57"/>
      <c r="H103" s="57"/>
      <c r="I103" s="57"/>
      <c r="J103" s="57"/>
      <c r="K103" s="57"/>
      <c r="L103" s="57"/>
      <c r="M103" s="97"/>
    </row>
    <row r="104" spans="2:14" x14ac:dyDescent="0.2">
      <c r="B104" s="59"/>
      <c r="C104" s="57" t="s">
        <v>110</v>
      </c>
      <c r="D104" s="57"/>
      <c r="E104" s="57"/>
      <c r="F104" s="57"/>
      <c r="G104" s="57"/>
      <c r="H104" s="57"/>
      <c r="I104" s="57"/>
      <c r="J104" s="57"/>
      <c r="K104" s="57"/>
      <c r="L104" s="57"/>
      <c r="M104" s="97"/>
    </row>
    <row r="105" spans="2:14" x14ac:dyDescent="0.2">
      <c r="B105" s="59"/>
      <c r="C105" s="57" t="s">
        <v>111</v>
      </c>
      <c r="D105" s="57"/>
      <c r="E105" s="57"/>
      <c r="F105" s="57"/>
      <c r="G105" s="57"/>
      <c r="H105" s="57"/>
      <c r="I105" s="57"/>
      <c r="J105" s="57"/>
      <c r="K105" s="57"/>
      <c r="L105" s="57"/>
      <c r="M105" s="97"/>
    </row>
    <row r="106" spans="2:14" x14ac:dyDescent="0.2">
      <c r="B106" s="59"/>
      <c r="C106" s="57" t="s">
        <v>120</v>
      </c>
      <c r="D106" s="57"/>
      <c r="E106" s="57"/>
      <c r="F106" s="57"/>
      <c r="G106" s="57"/>
      <c r="H106" s="57"/>
      <c r="I106" s="57"/>
      <c r="J106" s="57"/>
      <c r="K106" s="57"/>
      <c r="L106" s="57"/>
      <c r="M106" s="97"/>
    </row>
    <row r="107" spans="2:14" ht="14.1" customHeight="1" x14ac:dyDescent="0.2">
      <c r="B107" s="59"/>
      <c r="C107" s="57" t="s">
        <v>113</v>
      </c>
      <c r="D107" s="57"/>
      <c r="E107" s="57"/>
      <c r="F107" s="57"/>
      <c r="G107" s="57"/>
      <c r="H107" s="57"/>
      <c r="I107" s="57"/>
      <c r="J107" s="57"/>
      <c r="K107" s="57"/>
      <c r="L107" s="57"/>
      <c r="M107" s="59"/>
      <c r="N107" s="102"/>
    </row>
    <row r="108" spans="2:14" x14ac:dyDescent="0.2">
      <c r="B108" s="59"/>
      <c r="C108" s="57" t="s">
        <v>74</v>
      </c>
      <c r="D108" s="57"/>
      <c r="E108" s="57"/>
      <c r="F108" s="57"/>
      <c r="G108" s="57"/>
      <c r="H108" s="57"/>
      <c r="I108" s="57"/>
      <c r="J108" s="57"/>
      <c r="K108" s="57"/>
      <c r="L108" s="57"/>
      <c r="M108" s="97"/>
    </row>
    <row r="109" spans="2:14" x14ac:dyDescent="0.2">
      <c r="B109" s="59"/>
      <c r="C109" s="57" t="s">
        <v>60</v>
      </c>
      <c r="D109" s="57"/>
      <c r="E109" s="57"/>
      <c r="F109" s="57"/>
      <c r="G109" s="57"/>
      <c r="H109" s="57"/>
      <c r="I109" s="57"/>
      <c r="J109" s="57"/>
      <c r="K109" s="57"/>
      <c r="L109" s="57"/>
      <c r="M109" s="97"/>
    </row>
    <row r="110" spans="2:14" x14ac:dyDescent="0.2">
      <c r="B110" s="97"/>
      <c r="C110" s="57" t="s">
        <v>121</v>
      </c>
      <c r="M110" s="97"/>
    </row>
    <row r="111" spans="2:14" x14ac:dyDescent="0.2">
      <c r="B111" s="97"/>
      <c r="C111" s="57" t="s">
        <v>122</v>
      </c>
      <c r="M111" s="97"/>
      <c r="N111" s="98"/>
    </row>
    <row r="112" spans="2:14" x14ac:dyDescent="0.2">
      <c r="B112" s="97"/>
      <c r="C112" s="57" t="s">
        <v>133</v>
      </c>
      <c r="M112" s="97"/>
    </row>
    <row r="113" spans="2:12" ht="13.8" thickBot="1" x14ac:dyDescent="0.25">
      <c r="B113" s="99"/>
      <c r="C113" s="81" t="s">
        <v>123</v>
      </c>
      <c r="D113" s="100"/>
      <c r="E113" s="100"/>
      <c r="F113" s="100"/>
      <c r="G113" s="100"/>
      <c r="H113" s="100"/>
      <c r="I113" s="100"/>
      <c r="J113" s="100"/>
      <c r="K113" s="100"/>
      <c r="L113" s="101"/>
    </row>
  </sheetData>
  <mergeCells count="27">
    <mergeCell ref="G88:H88"/>
    <mergeCell ref="B89:D89"/>
    <mergeCell ref="G77:H77"/>
    <mergeCell ref="G78:H78"/>
    <mergeCell ref="B79:D79"/>
    <mergeCell ref="G79:H79"/>
    <mergeCell ref="G81:H81"/>
    <mergeCell ref="G84:H84"/>
    <mergeCell ref="G76:H76"/>
    <mergeCell ref="G10:H10"/>
    <mergeCell ref="C60:D60"/>
    <mergeCell ref="D67:G67"/>
    <mergeCell ref="D68:G68"/>
    <mergeCell ref="B69:I69"/>
    <mergeCell ref="B70:D70"/>
    <mergeCell ref="G70:H70"/>
    <mergeCell ref="G71:H71"/>
    <mergeCell ref="G72:H72"/>
    <mergeCell ref="G73:H73"/>
    <mergeCell ref="G74:H74"/>
    <mergeCell ref="G75:H75"/>
    <mergeCell ref="D9:F9"/>
    <mergeCell ref="D4:G4"/>
    <mergeCell ref="D5:G5"/>
    <mergeCell ref="D6:G6"/>
    <mergeCell ref="D7:F7"/>
    <mergeCell ref="D8:F8"/>
  </mergeCells>
  <phoneticPr fontId="23"/>
  <conditionalFormatting sqref="M11:M13 M15:M62">
    <cfRule type="expression" dxfId="19" priority="2" stopIfTrue="1">
      <formula>COUNTBLANK(K11:L11)=2</formula>
    </cfRule>
  </conditionalFormatting>
  <conditionalFormatting sqref="M14">
    <cfRule type="expression" dxfId="18" priority="1" stopIfTrue="1">
      <formula>COUNTBLANK(K14:L14)=2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Y129"/>
  <sheetViews>
    <sheetView view="pageBreakPreview" zoomScale="75" zoomScaleNormal="75" zoomScaleSheetLayoutView="75" workbookViewId="0">
      <selection activeCell="L26" sqref="L26"/>
    </sheetView>
  </sheetViews>
  <sheetFormatPr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2" width="28.33203125" customWidth="1"/>
    <col min="14" max="17" width="9" hidden="1" customWidth="1"/>
  </cols>
  <sheetData>
    <row r="1" spans="2:19" ht="18" customHeight="1" x14ac:dyDescent="0.2"/>
    <row r="2" spans="2:19" ht="18" customHeight="1" x14ac:dyDescent="0.2">
      <c r="B2" s="18" t="s">
        <v>61</v>
      </c>
    </row>
    <row r="3" spans="2:19" ht="9" customHeight="1" thickBot="1" x14ac:dyDescent="0.25"/>
    <row r="4" spans="2:19" ht="18" customHeight="1" x14ac:dyDescent="0.2">
      <c r="B4" s="1"/>
      <c r="C4" s="2"/>
      <c r="D4" s="126" t="s">
        <v>1</v>
      </c>
      <c r="E4" s="126"/>
      <c r="F4" s="126"/>
      <c r="G4" s="126"/>
      <c r="H4" s="2"/>
      <c r="I4" s="2"/>
      <c r="J4" s="3"/>
      <c r="K4" s="71" t="s">
        <v>62</v>
      </c>
      <c r="L4" s="88" t="s">
        <v>63</v>
      </c>
    </row>
    <row r="5" spans="2:19" ht="18" customHeight="1" x14ac:dyDescent="0.2">
      <c r="B5" s="4"/>
      <c r="C5" s="37"/>
      <c r="D5" s="127" t="s">
        <v>2</v>
      </c>
      <c r="E5" s="127"/>
      <c r="F5" s="127"/>
      <c r="G5" s="127"/>
      <c r="H5" s="37"/>
      <c r="I5" s="37"/>
      <c r="J5" s="5"/>
      <c r="K5" s="72" t="s">
        <v>229</v>
      </c>
      <c r="L5" s="89" t="str">
        <f>K5</f>
        <v>2021.8.4</v>
      </c>
    </row>
    <row r="6" spans="2:19" ht="18" customHeight="1" x14ac:dyDescent="0.2">
      <c r="B6" s="4"/>
      <c r="C6" s="37"/>
      <c r="D6" s="127" t="s">
        <v>3</v>
      </c>
      <c r="E6" s="127"/>
      <c r="F6" s="127"/>
      <c r="G6" s="127"/>
      <c r="H6" s="37"/>
      <c r="I6" s="37"/>
      <c r="J6" s="5"/>
      <c r="K6" s="103">
        <v>0.42083333333333334</v>
      </c>
      <c r="L6" s="104">
        <v>0.40208333333333335</v>
      </c>
    </row>
    <row r="7" spans="2:19" ht="18" customHeight="1" x14ac:dyDescent="0.2">
      <c r="B7" s="4"/>
      <c r="C7" s="37"/>
      <c r="D7" s="127" t="s">
        <v>4</v>
      </c>
      <c r="E7" s="128"/>
      <c r="F7" s="128"/>
      <c r="G7" s="25" t="s">
        <v>5</v>
      </c>
      <c r="H7" s="37"/>
      <c r="I7" s="37"/>
      <c r="J7" s="5"/>
      <c r="K7" s="105">
        <v>2.31</v>
      </c>
      <c r="L7" s="106">
        <v>1.7</v>
      </c>
    </row>
    <row r="8" spans="2:19" ht="18" customHeight="1" x14ac:dyDescent="0.2">
      <c r="B8" s="6"/>
      <c r="C8" s="7"/>
      <c r="D8" s="127" t="s">
        <v>6</v>
      </c>
      <c r="E8" s="127"/>
      <c r="F8" s="127"/>
      <c r="G8" s="25" t="s">
        <v>5</v>
      </c>
      <c r="H8" s="7"/>
      <c r="I8" s="7"/>
      <c r="J8" s="8"/>
      <c r="K8" s="107">
        <v>0.5</v>
      </c>
      <c r="L8" s="90">
        <v>0.5</v>
      </c>
    </row>
    <row r="9" spans="2:19" ht="18" customHeight="1" thickBot="1" x14ac:dyDescent="0.25">
      <c r="B9" s="9"/>
      <c r="C9" s="10"/>
      <c r="D9" s="125" t="s">
        <v>7</v>
      </c>
      <c r="E9" s="125"/>
      <c r="F9" s="125"/>
      <c r="G9" s="26" t="s">
        <v>8</v>
      </c>
      <c r="H9" s="10"/>
      <c r="I9" s="10"/>
      <c r="J9" s="11"/>
      <c r="K9" s="73">
        <v>100</v>
      </c>
      <c r="L9" s="91">
        <v>100</v>
      </c>
      <c r="O9" s="61" t="s">
        <v>64</v>
      </c>
      <c r="P9" s="61" t="s">
        <v>65</v>
      </c>
      <c r="Q9" s="61" t="s">
        <v>66</v>
      </c>
      <c r="R9" s="61" t="s">
        <v>64</v>
      </c>
      <c r="S9" s="61" t="s">
        <v>65</v>
      </c>
    </row>
    <row r="10" spans="2:19" ht="18" customHeight="1" thickTop="1" x14ac:dyDescent="0.2">
      <c r="B10" s="27" t="s">
        <v>9</v>
      </c>
      <c r="C10" s="28" t="s">
        <v>10</v>
      </c>
      <c r="D10" s="28" t="s">
        <v>11</v>
      </c>
      <c r="E10" s="12"/>
      <c r="F10" s="13"/>
      <c r="G10" s="129" t="s">
        <v>12</v>
      </c>
      <c r="H10" s="129"/>
      <c r="I10" s="13"/>
      <c r="J10" s="14"/>
      <c r="K10" s="74"/>
      <c r="L10" s="93"/>
    </row>
    <row r="11" spans="2:19" ht="14.25" customHeight="1" x14ac:dyDescent="0.2">
      <c r="B11" s="30">
        <v>1</v>
      </c>
      <c r="C11" s="32" t="s">
        <v>67</v>
      </c>
      <c r="D11" s="32" t="s">
        <v>13</v>
      </c>
      <c r="E11" s="37"/>
      <c r="F11" s="37" t="s">
        <v>192</v>
      </c>
      <c r="G11" s="37"/>
      <c r="H11" s="37"/>
      <c r="I11" s="37"/>
      <c r="J11" s="37"/>
      <c r="K11" s="62"/>
      <c r="L11" s="63" t="s">
        <v>158</v>
      </c>
      <c r="N11" t="s">
        <v>14</v>
      </c>
      <c r="O11">
        <f>IF(K12="",0,VALUE(MID(K12,2,LEN(K12)-2)))</f>
        <v>0</v>
      </c>
      <c r="P11">
        <f t="shared" ref="P11:P12" si="0">IF(L11="",0,VALUE(MID(L11,2,LEN(L11)-2)))</f>
        <v>100</v>
      </c>
      <c r="Q11" t="e">
        <f>IF(#REF!="",0,VALUE(MID(#REF!,2,LEN(#REF!)-2)))</f>
        <v>#REF!</v>
      </c>
      <c r="R11">
        <f>IF(K11="＋",0,IF(K11="(＋)",0,ABS(K11)))</f>
        <v>0</v>
      </c>
      <c r="S11">
        <f t="shared" ref="R11:S19" si="1">IF(L11="＋",0,IF(L11="(＋)",0,ABS(L11)))</f>
        <v>100</v>
      </c>
    </row>
    <row r="12" spans="2:19" ht="14.25" customHeight="1" x14ac:dyDescent="0.2">
      <c r="B12" s="30">
        <f t="shared" ref="B12:B75" si="2">B11+1</f>
        <v>2</v>
      </c>
      <c r="C12" s="33"/>
      <c r="D12" s="34"/>
      <c r="E12" s="37"/>
      <c r="F12" s="37" t="s">
        <v>151</v>
      </c>
      <c r="G12" s="37"/>
      <c r="H12" s="37"/>
      <c r="I12" s="37"/>
      <c r="J12" s="37"/>
      <c r="K12" s="62"/>
      <c r="L12" s="63" t="s">
        <v>157</v>
      </c>
      <c r="N12" t="s">
        <v>14</v>
      </c>
      <c r="O12">
        <f>IF(K19="",0,VALUE(MID(K19,2,LEN(K19)-2)))</f>
        <v>100</v>
      </c>
      <c r="P12">
        <f t="shared" si="0"/>
        <v>25</v>
      </c>
      <c r="Q12" t="e">
        <f>IF(#REF!="",0,VALUE(MID(#REF!,2,LEN(#REF!)-2)))</f>
        <v>#REF!</v>
      </c>
      <c r="R12">
        <f>IF(K12="＋",0,IF(K12="(＋)",0,ABS(K12)))</f>
        <v>0</v>
      </c>
      <c r="S12">
        <f t="shared" si="1"/>
        <v>25</v>
      </c>
    </row>
    <row r="13" spans="2:19" ht="14.25" customHeight="1" x14ac:dyDescent="0.2">
      <c r="B13" s="30">
        <f t="shared" si="2"/>
        <v>3</v>
      </c>
      <c r="C13" s="33"/>
      <c r="D13" s="34"/>
      <c r="E13" s="37"/>
      <c r="F13" s="37" t="s">
        <v>230</v>
      </c>
      <c r="G13" s="37"/>
      <c r="H13" s="37"/>
      <c r="I13" s="37"/>
      <c r="J13" s="37"/>
      <c r="K13" s="62" t="s">
        <v>231</v>
      </c>
      <c r="L13" s="63" t="s">
        <v>232</v>
      </c>
      <c r="R13">
        <f t="shared" si="1"/>
        <v>1000</v>
      </c>
      <c r="S13">
        <f t="shared" si="1"/>
        <v>4125</v>
      </c>
    </row>
    <row r="14" spans="2:19" ht="14.25" customHeight="1" x14ac:dyDescent="0.2">
      <c r="B14" s="30">
        <f t="shared" si="2"/>
        <v>4</v>
      </c>
      <c r="C14" s="33"/>
      <c r="D14" s="34"/>
      <c r="E14" s="37"/>
      <c r="F14" s="37" t="s">
        <v>156</v>
      </c>
      <c r="G14" s="37"/>
      <c r="H14" s="37"/>
      <c r="I14" s="37"/>
      <c r="J14" s="37"/>
      <c r="K14" s="62" t="s">
        <v>158</v>
      </c>
      <c r="L14" s="63" t="s">
        <v>158</v>
      </c>
      <c r="N14" s="60" t="s">
        <v>15</v>
      </c>
      <c r="O14" t="str">
        <f>K14</f>
        <v>(100)</v>
      </c>
      <c r="P14" t="str">
        <f>L14</f>
        <v>(100)</v>
      </c>
      <c r="Q14" t="e">
        <f>#REF!</f>
        <v>#REF!</v>
      </c>
      <c r="R14">
        <f t="shared" si="1"/>
        <v>100</v>
      </c>
      <c r="S14">
        <f t="shared" si="1"/>
        <v>100</v>
      </c>
    </row>
    <row r="15" spans="2:19" ht="14.25" customHeight="1" x14ac:dyDescent="0.2">
      <c r="B15" s="30">
        <f t="shared" si="2"/>
        <v>5</v>
      </c>
      <c r="C15" s="33"/>
      <c r="D15" s="34"/>
      <c r="E15" s="37"/>
      <c r="F15" s="37" t="s">
        <v>170</v>
      </c>
      <c r="G15" s="37"/>
      <c r="H15" s="37"/>
      <c r="I15" s="37"/>
      <c r="J15" s="37"/>
      <c r="K15" s="62"/>
      <c r="L15" s="63" t="s">
        <v>233</v>
      </c>
      <c r="N15" t="s">
        <v>14</v>
      </c>
      <c r="O15">
        <f t="shared" ref="O15:P15" si="3">IF(K15="",0,VALUE(MID(K15,2,LEN(K15)-2)))</f>
        <v>0</v>
      </c>
      <c r="P15" t="e">
        <f t="shared" si="3"/>
        <v>#VALUE!</v>
      </c>
      <c r="Q15" t="e">
        <f>IF(#REF!="",0,VALUE(MID(#REF!,2,LEN(#REF!)-2)))</f>
        <v>#REF!</v>
      </c>
      <c r="R15">
        <f t="shared" si="1"/>
        <v>0</v>
      </c>
      <c r="S15">
        <f t="shared" si="1"/>
        <v>50</v>
      </c>
    </row>
    <row r="16" spans="2:19" ht="14.25" customHeight="1" x14ac:dyDescent="0.2">
      <c r="B16" s="30">
        <f t="shared" si="2"/>
        <v>6</v>
      </c>
      <c r="C16" s="33"/>
      <c r="D16" s="34"/>
      <c r="E16" s="37"/>
      <c r="F16" s="37" t="s">
        <v>234</v>
      </c>
      <c r="G16" s="37"/>
      <c r="H16" s="37"/>
      <c r="I16" s="37"/>
      <c r="J16" s="37"/>
      <c r="K16" s="62" t="s">
        <v>143</v>
      </c>
      <c r="L16" s="115" t="s">
        <v>193</v>
      </c>
      <c r="N16" s="60" t="s">
        <v>15</v>
      </c>
      <c r="O16" t="str">
        <f t="shared" ref="O16:P16" si="4">K16</f>
        <v>(＋)</v>
      </c>
      <c r="P16" t="str">
        <f t="shared" si="4"/>
        <v>(75)</v>
      </c>
      <c r="Q16" t="e">
        <f>#REF!</f>
        <v>#REF!</v>
      </c>
      <c r="R16">
        <f t="shared" si="1"/>
        <v>0</v>
      </c>
      <c r="S16">
        <f t="shared" si="1"/>
        <v>75</v>
      </c>
    </row>
    <row r="17" spans="2:19" ht="14.25" customHeight="1" x14ac:dyDescent="0.2">
      <c r="B17" s="30">
        <f t="shared" si="2"/>
        <v>7</v>
      </c>
      <c r="C17" s="33"/>
      <c r="D17" s="34"/>
      <c r="E17" s="37"/>
      <c r="F17" s="37" t="s">
        <v>222</v>
      </c>
      <c r="G17" s="37"/>
      <c r="H17" s="37"/>
      <c r="I17" s="37"/>
      <c r="J17" s="37"/>
      <c r="K17" s="62" t="s">
        <v>143</v>
      </c>
      <c r="L17" s="115" t="s">
        <v>193</v>
      </c>
      <c r="N17" t="s">
        <v>14</v>
      </c>
      <c r="O17" t="e">
        <f t="shared" ref="O17:P18" si="5">IF(K17="",0,VALUE(MID(K17,2,LEN(K17)-2)))</f>
        <v>#VALUE!</v>
      </c>
      <c r="P17">
        <f t="shared" si="5"/>
        <v>75</v>
      </c>
      <c r="Q17" t="e">
        <f>IF(#REF!="",0,VALUE(MID(#REF!,2,LEN(#REF!)-2)))</f>
        <v>#REF!</v>
      </c>
      <c r="R17">
        <f t="shared" si="1"/>
        <v>0</v>
      </c>
      <c r="S17">
        <f t="shared" si="1"/>
        <v>75</v>
      </c>
    </row>
    <row r="18" spans="2:19" ht="14.25" customHeight="1" x14ac:dyDescent="0.2">
      <c r="B18" s="30">
        <f t="shared" si="2"/>
        <v>8</v>
      </c>
      <c r="C18" s="33"/>
      <c r="D18" s="34"/>
      <c r="E18" s="37"/>
      <c r="F18" s="37" t="s">
        <v>103</v>
      </c>
      <c r="G18" s="37"/>
      <c r="H18" s="37"/>
      <c r="I18" s="37"/>
      <c r="J18" s="37"/>
      <c r="K18" s="62" t="s">
        <v>143</v>
      </c>
      <c r="L18" s="115" t="s">
        <v>235</v>
      </c>
      <c r="N18" t="s">
        <v>14</v>
      </c>
      <c r="O18" t="e">
        <f t="shared" si="5"/>
        <v>#VALUE!</v>
      </c>
      <c r="P18">
        <f t="shared" si="5"/>
        <v>225</v>
      </c>
      <c r="Q18" t="e">
        <f>IF(#REF!="",0,VALUE(MID(#REF!,2,LEN(#REF!)-2)))</f>
        <v>#REF!</v>
      </c>
      <c r="R18">
        <f>IF(K18="＋",0,IF(K18="(＋)",0,ABS(K18)))</f>
        <v>0</v>
      </c>
      <c r="S18">
        <f>IF(L18="＋",0,IF(L18="(＋)",0,ABS(L18)))</f>
        <v>225</v>
      </c>
    </row>
    <row r="19" spans="2:19" ht="14.25" customHeight="1" x14ac:dyDescent="0.2">
      <c r="B19" s="30">
        <f t="shared" si="2"/>
        <v>9</v>
      </c>
      <c r="C19" s="33"/>
      <c r="D19" s="34"/>
      <c r="E19" s="37"/>
      <c r="F19" s="37" t="s">
        <v>102</v>
      </c>
      <c r="G19" s="37"/>
      <c r="H19" s="37"/>
      <c r="I19" s="37"/>
      <c r="J19" s="37"/>
      <c r="K19" s="62" t="s">
        <v>158</v>
      </c>
      <c r="L19" s="63" t="s">
        <v>236</v>
      </c>
      <c r="N19" t="s">
        <v>14</v>
      </c>
      <c r="O19" t="e">
        <f>IF(#REF!="",0,VALUE(MID(#REF!,2,LEN(#REF!)-2)))</f>
        <v>#REF!</v>
      </c>
      <c r="P19">
        <f>IF(L19="",0,VALUE(MID(L19,2,LEN(L19)-2)))</f>
        <v>375</v>
      </c>
      <c r="Q19" t="e">
        <f>IF(#REF!="",0,VALUE(MID(#REF!,2,LEN(#REF!)-2)))</f>
        <v>#REF!</v>
      </c>
      <c r="R19">
        <f t="shared" si="1"/>
        <v>100</v>
      </c>
      <c r="S19">
        <f t="shared" si="1"/>
        <v>375</v>
      </c>
    </row>
    <row r="20" spans="2:19" ht="14.25" customHeight="1" x14ac:dyDescent="0.2">
      <c r="B20" s="30">
        <f t="shared" si="2"/>
        <v>10</v>
      </c>
      <c r="C20" s="32" t="s">
        <v>23</v>
      </c>
      <c r="D20" s="32" t="s">
        <v>24</v>
      </c>
      <c r="E20" s="37"/>
      <c r="F20" s="37" t="s">
        <v>101</v>
      </c>
      <c r="G20" s="37"/>
      <c r="H20" s="37"/>
      <c r="I20" s="37"/>
      <c r="J20" s="37"/>
      <c r="K20" s="64">
        <v>475</v>
      </c>
      <c r="L20" s="65">
        <v>1000</v>
      </c>
      <c r="S20">
        <f>COUNTA(L11:L19)</f>
        <v>9</v>
      </c>
    </row>
    <row r="21" spans="2:19" ht="14.25" customHeight="1" x14ac:dyDescent="0.2">
      <c r="B21" s="30">
        <f t="shared" si="2"/>
        <v>11</v>
      </c>
      <c r="C21" s="32" t="s">
        <v>25</v>
      </c>
      <c r="D21" s="32" t="s">
        <v>26</v>
      </c>
      <c r="E21" s="37"/>
      <c r="F21" s="37" t="s">
        <v>128</v>
      </c>
      <c r="G21" s="37"/>
      <c r="H21" s="37"/>
      <c r="I21" s="37"/>
      <c r="J21" s="37"/>
      <c r="K21" s="64">
        <v>25</v>
      </c>
      <c r="L21" s="65">
        <v>75</v>
      </c>
    </row>
    <row r="22" spans="2:19" ht="14.25" customHeight="1" x14ac:dyDescent="0.2">
      <c r="B22" s="30">
        <f t="shared" si="2"/>
        <v>12</v>
      </c>
      <c r="C22" s="32" t="s">
        <v>68</v>
      </c>
      <c r="D22" s="32" t="s">
        <v>16</v>
      </c>
      <c r="E22" s="37"/>
      <c r="F22" s="37" t="s">
        <v>212</v>
      </c>
      <c r="G22" s="37"/>
      <c r="H22" s="37"/>
      <c r="I22" s="37"/>
      <c r="J22" s="37"/>
      <c r="K22" s="64" t="s">
        <v>142</v>
      </c>
      <c r="L22" s="65"/>
    </row>
    <row r="23" spans="2:19" ht="14.25" customHeight="1" x14ac:dyDescent="0.2">
      <c r="B23" s="30">
        <f t="shared" si="2"/>
        <v>13</v>
      </c>
      <c r="C23" s="34"/>
      <c r="D23" s="32" t="s">
        <v>17</v>
      </c>
      <c r="E23" s="37"/>
      <c r="F23" s="37" t="s">
        <v>199</v>
      </c>
      <c r="G23" s="37"/>
      <c r="H23" s="37"/>
      <c r="I23" s="37"/>
      <c r="J23" s="37"/>
      <c r="K23" s="64" t="s">
        <v>142</v>
      </c>
      <c r="L23" s="65" t="s">
        <v>142</v>
      </c>
    </row>
    <row r="24" spans="2:19" ht="14.25" customHeight="1" x14ac:dyDescent="0.2">
      <c r="B24" s="30">
        <f t="shared" si="2"/>
        <v>14</v>
      </c>
      <c r="C24" s="34"/>
      <c r="D24" s="34"/>
      <c r="E24" s="37"/>
      <c r="F24" s="37" t="s">
        <v>88</v>
      </c>
      <c r="G24" s="37"/>
      <c r="H24" s="37"/>
      <c r="I24" s="37"/>
      <c r="J24" s="37"/>
      <c r="K24" s="64"/>
      <c r="L24" s="65" t="s">
        <v>142</v>
      </c>
    </row>
    <row r="25" spans="2:19" ht="14.25" customHeight="1" x14ac:dyDescent="0.2">
      <c r="B25" s="30">
        <f t="shared" si="2"/>
        <v>15</v>
      </c>
      <c r="C25" s="34"/>
      <c r="D25" s="34"/>
      <c r="E25" s="37"/>
      <c r="F25" s="37" t="s">
        <v>89</v>
      </c>
      <c r="G25" s="37"/>
      <c r="H25" s="37"/>
      <c r="I25" s="37"/>
      <c r="J25" s="37"/>
      <c r="K25" s="64"/>
      <c r="L25" s="65">
        <v>50</v>
      </c>
    </row>
    <row r="26" spans="2:19" ht="14.25" customHeight="1" x14ac:dyDescent="0.2">
      <c r="B26" s="30">
        <f t="shared" si="2"/>
        <v>16</v>
      </c>
      <c r="C26" s="34"/>
      <c r="D26" s="34"/>
      <c r="E26" s="37"/>
      <c r="F26" s="37" t="s">
        <v>90</v>
      </c>
      <c r="G26" s="37"/>
      <c r="H26" s="37"/>
      <c r="I26" s="37"/>
      <c r="J26" s="37"/>
      <c r="K26" s="64"/>
      <c r="L26" s="65" t="s">
        <v>142</v>
      </c>
    </row>
    <row r="27" spans="2:19" ht="14.25" customHeight="1" x14ac:dyDescent="0.2">
      <c r="B27" s="30">
        <f t="shared" si="2"/>
        <v>17</v>
      </c>
      <c r="C27" s="34"/>
      <c r="D27" s="34"/>
      <c r="E27" s="37"/>
      <c r="F27" s="37" t="s">
        <v>18</v>
      </c>
      <c r="G27" s="37"/>
      <c r="H27" s="37"/>
      <c r="I27" s="37"/>
      <c r="J27" s="37"/>
      <c r="K27" s="64" t="s">
        <v>142</v>
      </c>
      <c r="L27" s="65"/>
    </row>
    <row r="28" spans="2:19" ht="14.25" customHeight="1" x14ac:dyDescent="0.2">
      <c r="B28" s="30">
        <f t="shared" si="2"/>
        <v>18</v>
      </c>
      <c r="C28" s="34"/>
      <c r="D28" s="34"/>
      <c r="E28" s="37"/>
      <c r="F28" s="37" t="s">
        <v>19</v>
      </c>
      <c r="G28" s="37"/>
      <c r="H28" s="37"/>
      <c r="I28" s="37"/>
      <c r="J28" s="37"/>
      <c r="K28" s="64">
        <v>175</v>
      </c>
      <c r="L28" s="65">
        <v>1750</v>
      </c>
    </row>
    <row r="29" spans="2:19" ht="14.25" customHeight="1" x14ac:dyDescent="0.2">
      <c r="B29" s="30">
        <f t="shared" si="2"/>
        <v>19</v>
      </c>
      <c r="C29" s="34"/>
      <c r="D29" s="34"/>
      <c r="E29" s="37"/>
      <c r="F29" s="37" t="s">
        <v>92</v>
      </c>
      <c r="G29" s="37"/>
      <c r="H29" s="37"/>
      <c r="I29" s="37"/>
      <c r="J29" s="37"/>
      <c r="K29" s="64" t="s">
        <v>142</v>
      </c>
      <c r="L29" s="65" t="s">
        <v>142</v>
      </c>
    </row>
    <row r="30" spans="2:19" ht="14.25" customHeight="1" x14ac:dyDescent="0.2">
      <c r="B30" s="30">
        <f t="shared" si="2"/>
        <v>20</v>
      </c>
      <c r="C30" s="34"/>
      <c r="D30" s="34"/>
      <c r="E30" s="37"/>
      <c r="F30" s="37" t="s">
        <v>99</v>
      </c>
      <c r="G30" s="37"/>
      <c r="H30" s="37"/>
      <c r="I30" s="37"/>
      <c r="J30" s="37"/>
      <c r="K30" s="64">
        <v>150</v>
      </c>
      <c r="L30" s="65">
        <v>2250</v>
      </c>
    </row>
    <row r="31" spans="2:19" ht="14.25" customHeight="1" x14ac:dyDescent="0.2">
      <c r="B31" s="30">
        <f t="shared" si="2"/>
        <v>21</v>
      </c>
      <c r="C31" s="34"/>
      <c r="D31" s="34"/>
      <c r="E31" s="37"/>
      <c r="F31" s="37" t="s">
        <v>69</v>
      </c>
      <c r="G31" s="37"/>
      <c r="H31" s="37"/>
      <c r="I31" s="37"/>
      <c r="J31" s="37"/>
      <c r="K31" s="64">
        <v>2500</v>
      </c>
      <c r="L31" s="65">
        <v>1300</v>
      </c>
    </row>
    <row r="32" spans="2:19" ht="14.25" customHeight="1" x14ac:dyDescent="0.2">
      <c r="B32" s="30">
        <f t="shared" si="2"/>
        <v>22</v>
      </c>
      <c r="C32" s="34"/>
      <c r="D32" s="34"/>
      <c r="E32" s="37"/>
      <c r="F32" s="37" t="s">
        <v>104</v>
      </c>
      <c r="G32" s="37"/>
      <c r="H32" s="37"/>
      <c r="I32" s="37"/>
      <c r="J32" s="37"/>
      <c r="K32" s="64" t="s">
        <v>142</v>
      </c>
      <c r="L32" s="65">
        <v>25</v>
      </c>
    </row>
    <row r="33" spans="2:25" ht="14.25" customHeight="1" x14ac:dyDescent="0.2">
      <c r="B33" s="30">
        <f t="shared" si="2"/>
        <v>23</v>
      </c>
      <c r="C33" s="34"/>
      <c r="D33" s="34"/>
      <c r="E33" s="37"/>
      <c r="F33" s="37" t="s">
        <v>20</v>
      </c>
      <c r="G33" s="37"/>
      <c r="H33" s="37"/>
      <c r="I33" s="37"/>
      <c r="J33" s="37"/>
      <c r="K33" s="64">
        <v>8500</v>
      </c>
      <c r="L33" s="65">
        <v>10500</v>
      </c>
    </row>
    <row r="34" spans="2:25" ht="14.25" customHeight="1" x14ac:dyDescent="0.2">
      <c r="B34" s="30">
        <f t="shared" si="2"/>
        <v>24</v>
      </c>
      <c r="C34" s="34"/>
      <c r="D34" s="34"/>
      <c r="E34" s="37"/>
      <c r="F34" s="37" t="s">
        <v>21</v>
      </c>
      <c r="G34" s="37"/>
      <c r="H34" s="37"/>
      <c r="I34" s="37"/>
      <c r="J34" s="37"/>
      <c r="K34" s="64">
        <v>9000</v>
      </c>
      <c r="L34" s="65">
        <v>12000</v>
      </c>
    </row>
    <row r="35" spans="2:25" ht="14.25" customHeight="1" x14ac:dyDescent="0.2">
      <c r="B35" s="30">
        <f t="shared" si="2"/>
        <v>25</v>
      </c>
      <c r="C35" s="34"/>
      <c r="D35" s="34"/>
      <c r="E35" s="37"/>
      <c r="F35" s="37" t="s">
        <v>22</v>
      </c>
      <c r="G35" s="37"/>
      <c r="H35" s="37"/>
      <c r="I35" s="37"/>
      <c r="J35" s="37"/>
      <c r="K35" s="64"/>
      <c r="L35" s="65" t="s">
        <v>142</v>
      </c>
    </row>
    <row r="36" spans="2:25" ht="14.25" customHeight="1" x14ac:dyDescent="0.2">
      <c r="B36" s="30">
        <f t="shared" si="2"/>
        <v>26</v>
      </c>
      <c r="C36" s="32" t="s">
        <v>73</v>
      </c>
      <c r="D36" s="32" t="s">
        <v>70</v>
      </c>
      <c r="E36" s="37"/>
      <c r="F36" s="37" t="s">
        <v>126</v>
      </c>
      <c r="G36" s="37"/>
      <c r="H36" s="37"/>
      <c r="I36" s="37"/>
      <c r="J36" s="37"/>
      <c r="K36" s="64">
        <v>25</v>
      </c>
      <c r="L36" s="65">
        <v>25</v>
      </c>
    </row>
    <row r="37" spans="2:25" ht="14.25" customHeight="1" x14ac:dyDescent="0.2">
      <c r="B37" s="30">
        <f t="shared" si="2"/>
        <v>27</v>
      </c>
      <c r="C37" s="32" t="s">
        <v>71</v>
      </c>
      <c r="D37" s="32" t="s">
        <v>27</v>
      </c>
      <c r="E37" s="37"/>
      <c r="F37" s="37" t="s">
        <v>184</v>
      </c>
      <c r="G37" s="37"/>
      <c r="H37" s="37"/>
      <c r="I37" s="37"/>
      <c r="J37" s="37"/>
      <c r="K37" s="64" t="s">
        <v>142</v>
      </c>
      <c r="L37" s="65"/>
    </row>
    <row r="38" spans="2:25" ht="14.25" customHeight="1" x14ac:dyDescent="0.2">
      <c r="B38" s="30">
        <f t="shared" si="2"/>
        <v>28</v>
      </c>
      <c r="C38" s="34"/>
      <c r="D38" s="34"/>
      <c r="E38" s="37"/>
      <c r="F38" s="37" t="s">
        <v>160</v>
      </c>
      <c r="G38" s="37"/>
      <c r="H38" s="37"/>
      <c r="I38" s="37"/>
      <c r="J38" s="37"/>
      <c r="K38" s="64"/>
      <c r="L38" s="65" t="s">
        <v>142</v>
      </c>
    </row>
    <row r="39" spans="2:25" ht="14.25" customHeight="1" x14ac:dyDescent="0.2">
      <c r="B39" s="30">
        <f t="shared" si="2"/>
        <v>29</v>
      </c>
      <c r="C39" s="34"/>
      <c r="D39" s="34"/>
      <c r="E39" s="37"/>
      <c r="F39" s="37" t="s">
        <v>100</v>
      </c>
      <c r="G39" s="37"/>
      <c r="H39" s="37"/>
      <c r="I39" s="37"/>
      <c r="J39" s="37"/>
      <c r="K39" s="64">
        <v>50</v>
      </c>
      <c r="L39" s="65">
        <v>75</v>
      </c>
    </row>
    <row r="40" spans="2:25" ht="14.25" customHeight="1" x14ac:dyDescent="0.2">
      <c r="B40" s="30">
        <f t="shared" si="2"/>
        <v>30</v>
      </c>
      <c r="C40" s="34"/>
      <c r="D40" s="34"/>
      <c r="E40" s="37"/>
      <c r="F40" s="37" t="s">
        <v>202</v>
      </c>
      <c r="G40" s="37"/>
      <c r="H40" s="37"/>
      <c r="I40" s="37"/>
      <c r="J40" s="37"/>
      <c r="K40" s="64"/>
      <c r="L40" s="65" t="s">
        <v>142</v>
      </c>
    </row>
    <row r="41" spans="2:25" ht="14.25" customHeight="1" x14ac:dyDescent="0.2">
      <c r="B41" s="30">
        <f t="shared" si="2"/>
        <v>31</v>
      </c>
      <c r="C41" s="34"/>
      <c r="D41" s="34"/>
      <c r="E41" s="37"/>
      <c r="F41" s="37" t="s">
        <v>237</v>
      </c>
      <c r="G41" s="37"/>
      <c r="H41" s="37"/>
      <c r="I41" s="37"/>
      <c r="J41" s="37"/>
      <c r="K41" s="64"/>
      <c r="L41" s="65" t="s">
        <v>142</v>
      </c>
    </row>
    <row r="42" spans="2:25" ht="14.25" customHeight="1" x14ac:dyDescent="0.2">
      <c r="B42" s="30">
        <f t="shared" si="2"/>
        <v>32</v>
      </c>
      <c r="C42" s="34"/>
      <c r="D42" s="34"/>
      <c r="E42" s="37"/>
      <c r="F42" s="37" t="s">
        <v>225</v>
      </c>
      <c r="G42" s="37"/>
      <c r="H42" s="37"/>
      <c r="I42" s="37"/>
      <c r="J42" s="37"/>
      <c r="K42" s="64" t="s">
        <v>142</v>
      </c>
      <c r="L42" s="65">
        <v>400</v>
      </c>
    </row>
    <row r="43" spans="2:25" ht="14.25" customHeight="1" x14ac:dyDescent="0.2">
      <c r="B43" s="30">
        <f t="shared" si="2"/>
        <v>33</v>
      </c>
      <c r="C43" s="34"/>
      <c r="D43" s="34"/>
      <c r="E43" s="37"/>
      <c r="F43" s="37" t="s">
        <v>185</v>
      </c>
      <c r="G43" s="37"/>
      <c r="H43" s="37"/>
      <c r="I43" s="37"/>
      <c r="J43" s="37"/>
      <c r="K43" s="64" t="s">
        <v>142</v>
      </c>
      <c r="L43" s="65"/>
    </row>
    <row r="44" spans="2:25" ht="14.25" customHeight="1" x14ac:dyDescent="0.2">
      <c r="B44" s="30">
        <f t="shared" si="2"/>
        <v>34</v>
      </c>
      <c r="C44" s="34"/>
      <c r="D44" s="34"/>
      <c r="E44" s="37"/>
      <c r="F44" s="37" t="s">
        <v>238</v>
      </c>
      <c r="G44" s="37"/>
      <c r="H44" s="37"/>
      <c r="I44" s="37"/>
      <c r="J44" s="37"/>
      <c r="K44" s="64"/>
      <c r="L44" s="65">
        <v>500</v>
      </c>
    </row>
    <row r="45" spans="2:25" ht="14.25" customHeight="1" x14ac:dyDescent="0.2">
      <c r="B45" s="30">
        <f t="shared" si="2"/>
        <v>35</v>
      </c>
      <c r="C45" s="34"/>
      <c r="D45" s="34"/>
      <c r="E45" s="37"/>
      <c r="F45" s="37" t="s">
        <v>124</v>
      </c>
      <c r="G45" s="37"/>
      <c r="H45" s="37"/>
      <c r="I45" s="37"/>
      <c r="J45" s="37"/>
      <c r="K45" s="64">
        <v>900</v>
      </c>
      <c r="L45" s="65">
        <v>100</v>
      </c>
    </row>
    <row r="46" spans="2:25" ht="14.25" customHeight="1" x14ac:dyDescent="0.2">
      <c r="B46" s="30">
        <f t="shared" si="2"/>
        <v>36</v>
      </c>
      <c r="C46" s="34"/>
      <c r="D46" s="34"/>
      <c r="E46" s="37"/>
      <c r="F46" s="37" t="s">
        <v>205</v>
      </c>
      <c r="G46" s="37"/>
      <c r="H46" s="37"/>
      <c r="I46" s="37"/>
      <c r="J46" s="37"/>
      <c r="K46" s="64" t="s">
        <v>142</v>
      </c>
      <c r="L46" s="65"/>
    </row>
    <row r="47" spans="2:25" ht="14.25" customHeight="1" x14ac:dyDescent="0.2">
      <c r="B47" s="30">
        <f t="shared" si="2"/>
        <v>37</v>
      </c>
      <c r="C47" s="34"/>
      <c r="D47" s="34"/>
      <c r="E47" s="37"/>
      <c r="F47" s="37" t="s">
        <v>176</v>
      </c>
      <c r="G47" s="37"/>
      <c r="H47" s="37"/>
      <c r="I47" s="37"/>
      <c r="J47" s="37"/>
      <c r="K47" s="64" t="s">
        <v>142</v>
      </c>
      <c r="L47" s="65"/>
      <c r="N47" s="113"/>
      <c r="Y47" s="114"/>
    </row>
    <row r="48" spans="2:25" ht="14.25" customHeight="1" x14ac:dyDescent="0.2">
      <c r="B48" s="30">
        <f t="shared" si="2"/>
        <v>38</v>
      </c>
      <c r="C48" s="34"/>
      <c r="D48" s="34"/>
      <c r="E48" s="37"/>
      <c r="F48" s="37" t="s">
        <v>214</v>
      </c>
      <c r="G48" s="37"/>
      <c r="H48" s="37"/>
      <c r="I48" s="37"/>
      <c r="J48" s="37"/>
      <c r="K48" s="64" t="s">
        <v>142</v>
      </c>
      <c r="L48" s="65" t="s">
        <v>142</v>
      </c>
    </row>
    <row r="49" spans="2:12" ht="14.25" customHeight="1" x14ac:dyDescent="0.2">
      <c r="B49" s="30">
        <f t="shared" si="2"/>
        <v>39</v>
      </c>
      <c r="C49" s="34"/>
      <c r="D49" s="34"/>
      <c r="E49" s="37"/>
      <c r="F49" s="37" t="s">
        <v>28</v>
      </c>
      <c r="G49" s="37"/>
      <c r="H49" s="37"/>
      <c r="I49" s="37"/>
      <c r="J49" s="37"/>
      <c r="K49" s="64" t="s">
        <v>142</v>
      </c>
      <c r="L49" s="65">
        <v>100</v>
      </c>
    </row>
    <row r="50" spans="2:12" ht="14.25" customHeight="1" x14ac:dyDescent="0.2">
      <c r="B50" s="30">
        <f t="shared" si="2"/>
        <v>40</v>
      </c>
      <c r="C50" s="34"/>
      <c r="D50" s="34"/>
      <c r="E50" s="37"/>
      <c r="F50" s="37" t="s">
        <v>187</v>
      </c>
      <c r="G50" s="37"/>
      <c r="H50" s="37"/>
      <c r="I50" s="37"/>
      <c r="J50" s="37"/>
      <c r="K50" s="64"/>
      <c r="L50" s="65" t="s">
        <v>142</v>
      </c>
    </row>
    <row r="51" spans="2:12" ht="14.25" customHeight="1" x14ac:dyDescent="0.2">
      <c r="B51" s="30">
        <f t="shared" si="2"/>
        <v>41</v>
      </c>
      <c r="C51" s="34"/>
      <c r="D51" s="34"/>
      <c r="E51" s="37"/>
      <c r="F51" s="37" t="s">
        <v>29</v>
      </c>
      <c r="G51" s="37"/>
      <c r="H51" s="37"/>
      <c r="I51" s="37"/>
      <c r="J51" s="37"/>
      <c r="K51" s="64">
        <v>16</v>
      </c>
      <c r="L51" s="65"/>
    </row>
    <row r="52" spans="2:12" ht="14.25" customHeight="1" x14ac:dyDescent="0.2">
      <c r="B52" s="30">
        <f t="shared" si="2"/>
        <v>42</v>
      </c>
      <c r="C52" s="34"/>
      <c r="D52" s="34"/>
      <c r="E52" s="37"/>
      <c r="F52" s="37" t="s">
        <v>31</v>
      </c>
      <c r="G52" s="37"/>
      <c r="H52" s="37"/>
      <c r="I52" s="37"/>
      <c r="J52" s="37"/>
      <c r="K52" s="64" t="s">
        <v>142</v>
      </c>
      <c r="L52" s="65">
        <v>16</v>
      </c>
    </row>
    <row r="53" spans="2:12" ht="14.25" customHeight="1" x14ac:dyDescent="0.2">
      <c r="B53" s="30">
        <f t="shared" si="2"/>
        <v>43</v>
      </c>
      <c r="C53" s="34"/>
      <c r="D53" s="34"/>
      <c r="E53" s="37"/>
      <c r="F53" s="37" t="s">
        <v>188</v>
      </c>
      <c r="G53" s="37"/>
      <c r="H53" s="37"/>
      <c r="I53" s="37"/>
      <c r="J53" s="37"/>
      <c r="K53" s="64">
        <v>48</v>
      </c>
      <c r="L53" s="65">
        <v>64</v>
      </c>
    </row>
    <row r="54" spans="2:12" ht="14.25" customHeight="1" x14ac:dyDescent="0.2">
      <c r="B54" s="30">
        <f t="shared" si="2"/>
        <v>44</v>
      </c>
      <c r="C54" s="34"/>
      <c r="D54" s="34"/>
      <c r="E54" s="37"/>
      <c r="F54" s="37" t="s">
        <v>189</v>
      </c>
      <c r="G54" s="37"/>
      <c r="H54" s="37"/>
      <c r="I54" s="37"/>
      <c r="J54" s="37"/>
      <c r="K54" s="64">
        <v>8</v>
      </c>
      <c r="L54" s="65">
        <v>8</v>
      </c>
    </row>
    <row r="55" spans="2:12" ht="14.25" customHeight="1" x14ac:dyDescent="0.2">
      <c r="B55" s="30">
        <f t="shared" si="2"/>
        <v>45</v>
      </c>
      <c r="C55" s="34"/>
      <c r="D55" s="34"/>
      <c r="E55" s="37"/>
      <c r="F55" s="37" t="s">
        <v>239</v>
      </c>
      <c r="G55" s="37"/>
      <c r="H55" s="37"/>
      <c r="I55" s="37"/>
      <c r="J55" s="37"/>
      <c r="K55" s="64"/>
      <c r="L55" s="65" t="s">
        <v>142</v>
      </c>
    </row>
    <row r="56" spans="2:12" ht="14.25" customHeight="1" x14ac:dyDescent="0.2">
      <c r="B56" s="30">
        <f t="shared" si="2"/>
        <v>46</v>
      </c>
      <c r="C56" s="34"/>
      <c r="D56" s="34"/>
      <c r="E56" s="37"/>
      <c r="F56" s="37" t="s">
        <v>76</v>
      </c>
      <c r="G56" s="37"/>
      <c r="H56" s="37"/>
      <c r="I56" s="37"/>
      <c r="J56" s="37"/>
      <c r="K56" s="64"/>
      <c r="L56" s="65" t="s">
        <v>142</v>
      </c>
    </row>
    <row r="57" spans="2:12" ht="14.25" customHeight="1" x14ac:dyDescent="0.2">
      <c r="B57" s="30">
        <f t="shared" si="2"/>
        <v>47</v>
      </c>
      <c r="C57" s="34"/>
      <c r="D57" s="34"/>
      <c r="E57" s="37"/>
      <c r="F57" s="37" t="s">
        <v>77</v>
      </c>
      <c r="G57" s="37"/>
      <c r="H57" s="37"/>
      <c r="I57" s="37"/>
      <c r="J57" s="37"/>
      <c r="K57" s="64"/>
      <c r="L57" s="65" t="s">
        <v>142</v>
      </c>
    </row>
    <row r="58" spans="2:12" ht="14.25" customHeight="1" x14ac:dyDescent="0.2">
      <c r="B58" s="30">
        <f t="shared" si="2"/>
        <v>48</v>
      </c>
      <c r="C58" s="34"/>
      <c r="D58" s="34"/>
      <c r="E58" s="37"/>
      <c r="F58" s="37" t="s">
        <v>190</v>
      </c>
      <c r="G58" s="37"/>
      <c r="H58" s="37"/>
      <c r="I58" s="37"/>
      <c r="J58" s="37"/>
      <c r="K58" s="64" t="s">
        <v>142</v>
      </c>
      <c r="L58" s="65">
        <v>100</v>
      </c>
    </row>
    <row r="59" spans="2:12" ht="14.25" customHeight="1" x14ac:dyDescent="0.2">
      <c r="B59" s="30">
        <f t="shared" si="2"/>
        <v>49</v>
      </c>
      <c r="C59" s="34"/>
      <c r="D59" s="34"/>
      <c r="E59" s="37"/>
      <c r="F59" s="37" t="s">
        <v>125</v>
      </c>
      <c r="G59" s="37"/>
      <c r="H59" s="37"/>
      <c r="I59" s="37"/>
      <c r="J59" s="37"/>
      <c r="K59" s="64">
        <v>300</v>
      </c>
      <c r="L59" s="65">
        <v>550</v>
      </c>
    </row>
    <row r="60" spans="2:12" ht="14.25" customHeight="1" x14ac:dyDescent="0.2">
      <c r="B60" s="30">
        <f t="shared" si="2"/>
        <v>50</v>
      </c>
      <c r="C60" s="34"/>
      <c r="D60" s="34"/>
      <c r="E60" s="37"/>
      <c r="F60" s="37" t="s">
        <v>154</v>
      </c>
      <c r="G60" s="37"/>
      <c r="H60" s="37"/>
      <c r="I60" s="37"/>
      <c r="J60" s="37"/>
      <c r="K60" s="64">
        <v>50</v>
      </c>
      <c r="L60" s="65">
        <v>200</v>
      </c>
    </row>
    <row r="61" spans="2:12" ht="14.25" customHeight="1" x14ac:dyDescent="0.2">
      <c r="B61" s="30">
        <f t="shared" si="2"/>
        <v>51</v>
      </c>
      <c r="C61" s="34"/>
      <c r="D61" s="34"/>
      <c r="E61" s="37"/>
      <c r="F61" s="37" t="s">
        <v>161</v>
      </c>
      <c r="G61" s="37"/>
      <c r="H61" s="37"/>
      <c r="I61" s="37"/>
      <c r="J61" s="37"/>
      <c r="K61" s="64" t="s">
        <v>142</v>
      </c>
      <c r="L61" s="65"/>
    </row>
    <row r="62" spans="2:12" ht="14.25" customHeight="1" x14ac:dyDescent="0.2">
      <c r="B62" s="30">
        <f t="shared" si="2"/>
        <v>52</v>
      </c>
      <c r="C62" s="34"/>
      <c r="D62" s="34"/>
      <c r="E62" s="37"/>
      <c r="F62" s="37" t="s">
        <v>178</v>
      </c>
      <c r="G62" s="37"/>
      <c r="H62" s="37"/>
      <c r="I62" s="37"/>
      <c r="J62" s="37"/>
      <c r="K62" s="64">
        <v>25</v>
      </c>
      <c r="L62" s="65"/>
    </row>
    <row r="63" spans="2:12" ht="14.25" customHeight="1" x14ac:dyDescent="0.2">
      <c r="B63" s="30">
        <f t="shared" si="2"/>
        <v>53</v>
      </c>
      <c r="C63" s="34"/>
      <c r="D63" s="34"/>
      <c r="E63" s="37"/>
      <c r="F63" s="37" t="s">
        <v>32</v>
      </c>
      <c r="G63" s="37"/>
      <c r="H63" s="37"/>
      <c r="I63" s="37"/>
      <c r="J63" s="37"/>
      <c r="K63" s="64" t="s">
        <v>142</v>
      </c>
      <c r="L63" s="65"/>
    </row>
    <row r="64" spans="2:12" ht="14.25" customHeight="1" x14ac:dyDescent="0.2">
      <c r="B64" s="30">
        <f t="shared" si="2"/>
        <v>54</v>
      </c>
      <c r="C64" s="34"/>
      <c r="D64" s="34"/>
      <c r="E64" s="37"/>
      <c r="F64" s="37" t="s">
        <v>207</v>
      </c>
      <c r="G64" s="37"/>
      <c r="H64" s="37"/>
      <c r="I64" s="37"/>
      <c r="J64" s="37"/>
      <c r="K64" s="64">
        <v>25</v>
      </c>
      <c r="L64" s="65"/>
    </row>
    <row r="65" spans="2:19" ht="14.25" customHeight="1" x14ac:dyDescent="0.2">
      <c r="B65" s="30">
        <f t="shared" si="2"/>
        <v>55</v>
      </c>
      <c r="C65" s="34"/>
      <c r="D65" s="34"/>
      <c r="E65" s="37"/>
      <c r="F65" s="37" t="s">
        <v>33</v>
      </c>
      <c r="G65" s="37"/>
      <c r="H65" s="37"/>
      <c r="I65" s="37"/>
      <c r="J65" s="37"/>
      <c r="K65" s="64">
        <v>350</v>
      </c>
      <c r="L65" s="65">
        <v>875</v>
      </c>
    </row>
    <row r="66" spans="2:19" ht="14.25" customHeight="1" x14ac:dyDescent="0.2">
      <c r="B66" s="30">
        <f t="shared" si="2"/>
        <v>56</v>
      </c>
      <c r="C66" s="32" t="s">
        <v>34</v>
      </c>
      <c r="D66" s="32" t="s">
        <v>35</v>
      </c>
      <c r="E66" s="37"/>
      <c r="F66" s="37" t="s">
        <v>179</v>
      </c>
      <c r="G66" s="37"/>
      <c r="H66" s="37"/>
      <c r="I66" s="37"/>
      <c r="J66" s="37"/>
      <c r="K66" s="64">
        <v>1</v>
      </c>
      <c r="L66" s="65" t="s">
        <v>142</v>
      </c>
    </row>
    <row r="67" spans="2:19" ht="14.25" customHeight="1" x14ac:dyDescent="0.2">
      <c r="B67" s="30">
        <f t="shared" si="2"/>
        <v>57</v>
      </c>
      <c r="C67" s="34"/>
      <c r="D67" s="34"/>
      <c r="E67" s="37"/>
      <c r="F67" s="37" t="s">
        <v>227</v>
      </c>
      <c r="G67" s="37"/>
      <c r="H67" s="37"/>
      <c r="I67" s="37"/>
      <c r="J67" s="37"/>
      <c r="K67" s="64" t="s">
        <v>142</v>
      </c>
      <c r="L67" s="65">
        <v>1</v>
      </c>
    </row>
    <row r="68" spans="2:19" ht="14.25" customHeight="1" x14ac:dyDescent="0.2">
      <c r="B68" s="30">
        <f t="shared" si="2"/>
        <v>58</v>
      </c>
      <c r="C68" s="34"/>
      <c r="D68" s="34"/>
      <c r="E68" s="37"/>
      <c r="F68" s="37" t="s">
        <v>164</v>
      </c>
      <c r="G68" s="37"/>
      <c r="H68" s="37"/>
      <c r="I68" s="37"/>
      <c r="J68" s="37"/>
      <c r="K68" s="64">
        <v>3</v>
      </c>
      <c r="L68" s="65">
        <v>3</v>
      </c>
    </row>
    <row r="69" spans="2:19" ht="14.25" customHeight="1" x14ac:dyDescent="0.2">
      <c r="B69" s="30">
        <f t="shared" si="2"/>
        <v>59</v>
      </c>
      <c r="C69" s="34"/>
      <c r="D69" s="34"/>
      <c r="E69" s="37"/>
      <c r="F69" s="37" t="s">
        <v>36</v>
      </c>
      <c r="G69" s="37"/>
      <c r="H69" s="37"/>
      <c r="I69" s="37"/>
      <c r="J69" s="37"/>
      <c r="K69" s="64" t="s">
        <v>142</v>
      </c>
      <c r="L69" s="65" t="s">
        <v>142</v>
      </c>
    </row>
    <row r="70" spans="2:19" ht="14.25" customHeight="1" x14ac:dyDescent="0.2">
      <c r="B70" s="30">
        <f t="shared" si="2"/>
        <v>60</v>
      </c>
      <c r="C70" s="32" t="s">
        <v>37</v>
      </c>
      <c r="D70" s="32" t="s">
        <v>95</v>
      </c>
      <c r="E70" s="37"/>
      <c r="F70" s="37" t="s">
        <v>94</v>
      </c>
      <c r="G70" s="37"/>
      <c r="H70" s="37"/>
      <c r="I70" s="37"/>
      <c r="J70" s="37"/>
      <c r="K70" s="64"/>
      <c r="L70" s="65">
        <v>50</v>
      </c>
    </row>
    <row r="71" spans="2:19" ht="14.25" customHeight="1" x14ac:dyDescent="0.2">
      <c r="B71" s="30">
        <f t="shared" si="2"/>
        <v>61</v>
      </c>
      <c r="C71" s="34"/>
      <c r="D71" s="32" t="s">
        <v>38</v>
      </c>
      <c r="E71" s="37"/>
      <c r="F71" s="37" t="s">
        <v>131</v>
      </c>
      <c r="G71" s="37"/>
      <c r="H71" s="37"/>
      <c r="I71" s="37"/>
      <c r="J71" s="37"/>
      <c r="K71" s="64" t="s">
        <v>142</v>
      </c>
      <c r="L71" s="65"/>
    </row>
    <row r="72" spans="2:19" ht="14.25" customHeight="1" x14ac:dyDescent="0.2">
      <c r="B72" s="30">
        <f t="shared" si="2"/>
        <v>62</v>
      </c>
      <c r="C72" s="34"/>
      <c r="D72" s="35"/>
      <c r="E72" s="37"/>
      <c r="F72" s="37" t="s">
        <v>39</v>
      </c>
      <c r="G72" s="37"/>
      <c r="H72" s="37"/>
      <c r="I72" s="37"/>
      <c r="J72" s="37"/>
      <c r="K72" s="64">
        <v>50</v>
      </c>
      <c r="L72" s="65" t="s">
        <v>142</v>
      </c>
    </row>
    <row r="73" spans="2:19" ht="14.25" customHeight="1" x14ac:dyDescent="0.2">
      <c r="B73" s="30">
        <f t="shared" si="2"/>
        <v>63</v>
      </c>
      <c r="C73" s="35"/>
      <c r="D73" s="39" t="s">
        <v>40</v>
      </c>
      <c r="E73" s="37"/>
      <c r="F73" s="37" t="s">
        <v>41</v>
      </c>
      <c r="G73" s="37"/>
      <c r="H73" s="37"/>
      <c r="I73" s="37"/>
      <c r="J73" s="37"/>
      <c r="K73" s="64" t="s">
        <v>142</v>
      </c>
      <c r="L73" s="65">
        <v>75</v>
      </c>
    </row>
    <row r="74" spans="2:19" ht="14.25" customHeight="1" x14ac:dyDescent="0.2">
      <c r="B74" s="30">
        <f t="shared" si="2"/>
        <v>64</v>
      </c>
      <c r="C74" s="32" t="s">
        <v>0</v>
      </c>
      <c r="D74" s="32" t="s">
        <v>240</v>
      </c>
      <c r="E74" s="37"/>
      <c r="F74" s="37" t="s">
        <v>241</v>
      </c>
      <c r="G74" s="37"/>
      <c r="H74" s="37"/>
      <c r="I74" s="37"/>
      <c r="J74" s="37"/>
      <c r="K74" s="64"/>
      <c r="L74" s="65">
        <v>75</v>
      </c>
    </row>
    <row r="75" spans="2:19" ht="14.25" customHeight="1" x14ac:dyDescent="0.2">
      <c r="B75" s="30">
        <f t="shared" si="2"/>
        <v>65</v>
      </c>
      <c r="C75" s="34"/>
      <c r="D75" s="39" t="s">
        <v>42</v>
      </c>
      <c r="E75" s="37"/>
      <c r="F75" s="37" t="s">
        <v>137</v>
      </c>
      <c r="G75" s="37"/>
      <c r="H75" s="37"/>
      <c r="I75" s="37"/>
      <c r="J75" s="37"/>
      <c r="K75" s="64" t="s">
        <v>142</v>
      </c>
      <c r="L75" s="65"/>
      <c r="R75">
        <f>COUNTA(K66:K75)</f>
        <v>8</v>
      </c>
      <c r="S75">
        <f>COUNTA(L66:L75)</f>
        <v>8</v>
      </c>
    </row>
    <row r="76" spans="2:19" ht="14.25" customHeight="1" x14ac:dyDescent="0.2">
      <c r="B76" s="30">
        <f t="shared" ref="B76:B78" si="6">B75+1</f>
        <v>66</v>
      </c>
      <c r="C76" s="130" t="s">
        <v>43</v>
      </c>
      <c r="D76" s="131"/>
      <c r="E76" s="37"/>
      <c r="F76" s="37" t="s">
        <v>44</v>
      </c>
      <c r="G76" s="37"/>
      <c r="H76" s="37"/>
      <c r="I76" s="37"/>
      <c r="J76" s="37"/>
      <c r="K76" s="64">
        <v>550</v>
      </c>
      <c r="L76" s="65">
        <v>750</v>
      </c>
    </row>
    <row r="77" spans="2:19" ht="14.25" customHeight="1" x14ac:dyDescent="0.2">
      <c r="B77" s="30">
        <f t="shared" si="6"/>
        <v>67</v>
      </c>
      <c r="C77" s="33"/>
      <c r="D77" s="36"/>
      <c r="E77" s="37"/>
      <c r="F77" s="37" t="s">
        <v>45</v>
      </c>
      <c r="G77" s="37"/>
      <c r="H77" s="37"/>
      <c r="I77" s="37"/>
      <c r="J77" s="37"/>
      <c r="K77" s="64">
        <v>250</v>
      </c>
      <c r="L77" s="65">
        <v>300</v>
      </c>
    </row>
    <row r="78" spans="2:19" ht="14.25" customHeight="1" thickBot="1" x14ac:dyDescent="0.25">
      <c r="B78" s="30">
        <f t="shared" si="6"/>
        <v>68</v>
      </c>
      <c r="C78" s="33"/>
      <c r="D78" s="36"/>
      <c r="E78" s="37"/>
      <c r="F78" s="37" t="s">
        <v>81</v>
      </c>
      <c r="G78" s="37"/>
      <c r="H78" s="37"/>
      <c r="I78" s="37"/>
      <c r="J78" s="37"/>
      <c r="K78" s="64">
        <v>150</v>
      </c>
      <c r="L78" s="69">
        <v>450</v>
      </c>
    </row>
    <row r="79" spans="2:19" ht="13.95" customHeight="1" x14ac:dyDescent="0.2">
      <c r="B79" s="66"/>
      <c r="C79" s="67"/>
      <c r="D79" s="67"/>
      <c r="E79" s="68"/>
      <c r="F79" s="68"/>
      <c r="G79" s="68"/>
      <c r="H79" s="68"/>
      <c r="I79" s="68"/>
      <c r="J79" s="68"/>
      <c r="K79" s="68"/>
      <c r="L79" s="68"/>
    </row>
    <row r="80" spans="2:19" ht="18" customHeight="1" x14ac:dyDescent="0.2">
      <c r="R80">
        <f>COUNTA(K11:K78)</f>
        <v>51</v>
      </c>
      <c r="S80">
        <f>COUNTA(L11:L78)</f>
        <v>55</v>
      </c>
    </row>
    <row r="81" spans="2:19" ht="18" customHeight="1" x14ac:dyDescent="0.2">
      <c r="B81" s="18"/>
      <c r="R81">
        <f>SUM(R11:R19,K20:K78)</f>
        <v>24826</v>
      </c>
      <c r="S81">
        <f>SUM(S11:S19,L20:L78)</f>
        <v>38817</v>
      </c>
    </row>
    <row r="82" spans="2:19" ht="9" customHeight="1" thickBot="1" x14ac:dyDescent="0.25"/>
    <row r="83" spans="2:19" ht="18" customHeight="1" x14ac:dyDescent="0.2">
      <c r="B83" s="1"/>
      <c r="C83" s="2"/>
      <c r="D83" s="126" t="s">
        <v>1</v>
      </c>
      <c r="E83" s="126"/>
      <c r="F83" s="126"/>
      <c r="G83" s="126"/>
      <c r="H83" s="2"/>
      <c r="I83" s="2"/>
      <c r="J83" s="3"/>
      <c r="K83" s="71" t="s">
        <v>62</v>
      </c>
      <c r="L83" s="88" t="s">
        <v>63</v>
      </c>
    </row>
    <row r="84" spans="2:19" ht="18" customHeight="1" thickBot="1" x14ac:dyDescent="0.25">
      <c r="B84" s="6"/>
      <c r="C84" s="7"/>
      <c r="D84" s="125" t="s">
        <v>2</v>
      </c>
      <c r="E84" s="125"/>
      <c r="F84" s="125"/>
      <c r="G84" s="125"/>
      <c r="H84" s="7"/>
      <c r="I84" s="7"/>
      <c r="J84" s="8"/>
      <c r="K84" s="75" t="str">
        <f>K5</f>
        <v>2021.8.4</v>
      </c>
      <c r="L84" s="92" t="str">
        <f>K84</f>
        <v>2021.8.4</v>
      </c>
    </row>
    <row r="85" spans="2:19" ht="19.95" customHeight="1" thickTop="1" x14ac:dyDescent="0.2">
      <c r="B85" s="132" t="s">
        <v>86</v>
      </c>
      <c r="C85" s="133"/>
      <c r="D85" s="133"/>
      <c r="E85" s="133"/>
      <c r="F85" s="133"/>
      <c r="G85" s="133"/>
      <c r="H85" s="133"/>
      <c r="I85" s="133"/>
      <c r="J85" s="29"/>
      <c r="K85" s="76">
        <f>SUM(K86:K94)</f>
        <v>24826</v>
      </c>
      <c r="L85" s="93">
        <f>SUM(L86:L94)</f>
        <v>38817</v>
      </c>
    </row>
    <row r="86" spans="2:19" ht="13.95" customHeight="1" x14ac:dyDescent="0.2">
      <c r="B86" s="134" t="s">
        <v>47</v>
      </c>
      <c r="C86" s="135"/>
      <c r="D86" s="136"/>
      <c r="E86" s="41"/>
      <c r="F86" s="15"/>
      <c r="G86" s="127" t="s">
        <v>13</v>
      </c>
      <c r="H86" s="127"/>
      <c r="I86" s="15"/>
      <c r="J86" s="16"/>
      <c r="K86" s="38">
        <f>SUM(R$11:R$19)</f>
        <v>1200</v>
      </c>
      <c r="L86" s="94">
        <f>SUM(S$11:S$19)</f>
        <v>5150</v>
      </c>
    </row>
    <row r="87" spans="2:19" ht="13.95" customHeight="1" x14ac:dyDescent="0.2">
      <c r="B87" s="17"/>
      <c r="C87" s="18"/>
      <c r="D87" s="19"/>
      <c r="E87" s="20"/>
      <c r="F87" s="37"/>
      <c r="G87" s="127" t="s">
        <v>72</v>
      </c>
      <c r="H87" s="127"/>
      <c r="I87" s="110"/>
      <c r="J87" s="42"/>
      <c r="K87" s="38">
        <f>SUM(K$20)</f>
        <v>475</v>
      </c>
      <c r="L87" s="94">
        <f>SUM(L$20)</f>
        <v>1000</v>
      </c>
    </row>
    <row r="88" spans="2:19" ht="13.95" customHeight="1" x14ac:dyDescent="0.2">
      <c r="B88" s="17"/>
      <c r="C88" s="18"/>
      <c r="D88" s="19"/>
      <c r="E88" s="20"/>
      <c r="F88" s="37"/>
      <c r="G88" s="127" t="s">
        <v>26</v>
      </c>
      <c r="H88" s="127"/>
      <c r="I88" s="15"/>
      <c r="J88" s="16"/>
      <c r="K88" s="38">
        <f>SUM(K$21:K$21)</f>
        <v>25</v>
      </c>
      <c r="L88" s="94">
        <f>SUM(L$21:L$21)</f>
        <v>75</v>
      </c>
    </row>
    <row r="89" spans="2:19" ht="13.95" customHeight="1" x14ac:dyDescent="0.2">
      <c r="B89" s="17"/>
      <c r="C89" s="18"/>
      <c r="D89" s="19"/>
      <c r="E89" s="20"/>
      <c r="F89" s="37"/>
      <c r="G89" s="127" t="s">
        <v>16</v>
      </c>
      <c r="H89" s="127"/>
      <c r="I89" s="15"/>
      <c r="J89" s="16"/>
      <c r="K89" s="38">
        <f>SUM(K$22:K$22)</f>
        <v>0</v>
      </c>
      <c r="L89" s="94">
        <f>SUM(L$22:L$22)</f>
        <v>0</v>
      </c>
    </row>
    <row r="90" spans="2:19" ht="13.95" customHeight="1" x14ac:dyDescent="0.2">
      <c r="B90" s="17"/>
      <c r="C90" s="18"/>
      <c r="D90" s="19"/>
      <c r="E90" s="20"/>
      <c r="F90" s="37"/>
      <c r="G90" s="127" t="s">
        <v>17</v>
      </c>
      <c r="H90" s="127"/>
      <c r="I90" s="15"/>
      <c r="J90" s="16"/>
      <c r="K90" s="38">
        <f>SUM(K$23:K$35)</f>
        <v>20325</v>
      </c>
      <c r="L90" s="94">
        <f>SUM(L$23:L$35)</f>
        <v>27875</v>
      </c>
    </row>
    <row r="91" spans="2:19" ht="13.95" customHeight="1" x14ac:dyDescent="0.2">
      <c r="B91" s="17"/>
      <c r="C91" s="18"/>
      <c r="D91" s="19"/>
      <c r="E91" s="20"/>
      <c r="F91" s="37"/>
      <c r="G91" s="127" t="s">
        <v>70</v>
      </c>
      <c r="H91" s="127"/>
      <c r="I91" s="15"/>
      <c r="J91" s="16"/>
      <c r="K91" s="38">
        <f>SUM(K$36:K$36)</f>
        <v>25</v>
      </c>
      <c r="L91" s="94">
        <f>SUM(L$36:L$36)</f>
        <v>25</v>
      </c>
    </row>
    <row r="92" spans="2:19" ht="13.95" customHeight="1" x14ac:dyDescent="0.2">
      <c r="B92" s="17"/>
      <c r="C92" s="18"/>
      <c r="D92" s="19"/>
      <c r="E92" s="20"/>
      <c r="F92" s="37"/>
      <c r="G92" s="127" t="s">
        <v>27</v>
      </c>
      <c r="H92" s="127"/>
      <c r="I92" s="15"/>
      <c r="J92" s="16"/>
      <c r="K92" s="38">
        <f>SUM(K$37:K$65)</f>
        <v>1772</v>
      </c>
      <c r="L92" s="94">
        <f>SUM(L$37:L$65)</f>
        <v>2988</v>
      </c>
    </row>
    <row r="93" spans="2:19" ht="13.95" customHeight="1" x14ac:dyDescent="0.2">
      <c r="B93" s="17"/>
      <c r="C93" s="18"/>
      <c r="D93" s="19"/>
      <c r="E93" s="20"/>
      <c r="F93" s="37"/>
      <c r="G93" s="127" t="s">
        <v>80</v>
      </c>
      <c r="H93" s="127"/>
      <c r="I93" s="15"/>
      <c r="J93" s="16"/>
      <c r="K93" s="38">
        <f>SUM(K$76:K$77)</f>
        <v>800</v>
      </c>
      <c r="L93" s="94">
        <f>SUM(L$76:L$77)</f>
        <v>1050</v>
      </c>
      <c r="R93">
        <f>COUNTA(K$11:K$78)</f>
        <v>51</v>
      </c>
      <c r="S93">
        <f>COUNTA(L$11:L$78)</f>
        <v>55</v>
      </c>
    </row>
    <row r="94" spans="2:19" ht="13.95" customHeight="1" thickBot="1" x14ac:dyDescent="0.25">
      <c r="B94" s="21"/>
      <c r="C94" s="22"/>
      <c r="D94" s="23"/>
      <c r="E94" s="43"/>
      <c r="F94" s="10"/>
      <c r="G94" s="125" t="s">
        <v>46</v>
      </c>
      <c r="H94" s="125"/>
      <c r="I94" s="44"/>
      <c r="J94" s="45"/>
      <c r="K94" s="40">
        <f>SUM(K$66:K$75,K$78)</f>
        <v>204</v>
      </c>
      <c r="L94" s="95">
        <f>SUM(L$66:L$75,L$78)</f>
        <v>654</v>
      </c>
      <c r="R94">
        <f>SUM(R$11:R$19,K$20:K$78)</f>
        <v>24826</v>
      </c>
      <c r="S94">
        <f>SUM(S$11:S$19,L$20:L$78)</f>
        <v>38817</v>
      </c>
    </row>
    <row r="95" spans="2:19" ht="18" customHeight="1" thickTop="1" x14ac:dyDescent="0.2">
      <c r="B95" s="137" t="s">
        <v>48</v>
      </c>
      <c r="C95" s="138"/>
      <c r="D95" s="139"/>
      <c r="E95" s="51"/>
      <c r="F95" s="111"/>
      <c r="G95" s="140" t="s">
        <v>49</v>
      </c>
      <c r="H95" s="140"/>
      <c r="I95" s="111"/>
      <c r="J95" s="112"/>
      <c r="K95" s="77" t="s">
        <v>50</v>
      </c>
      <c r="L95" s="82"/>
    </row>
    <row r="96" spans="2:19" ht="18" customHeight="1" x14ac:dyDescent="0.2">
      <c r="B96" s="48"/>
      <c r="C96" s="49"/>
      <c r="D96" s="49"/>
      <c r="E96" s="46"/>
      <c r="F96" s="47"/>
      <c r="G96" s="31"/>
      <c r="H96" s="31"/>
      <c r="I96" s="47"/>
      <c r="J96" s="50"/>
      <c r="K96" s="78" t="s">
        <v>51</v>
      </c>
      <c r="L96" s="83"/>
    </row>
    <row r="97" spans="2:12" ht="18" customHeight="1" x14ac:dyDescent="0.2">
      <c r="B97" s="17"/>
      <c r="C97" s="18"/>
      <c r="D97" s="18"/>
      <c r="E97" s="52"/>
      <c r="F97" s="7"/>
      <c r="G97" s="141" t="s">
        <v>52</v>
      </c>
      <c r="H97" s="141"/>
      <c r="I97" s="108"/>
      <c r="J97" s="109"/>
      <c r="K97" s="79" t="s">
        <v>53</v>
      </c>
      <c r="L97" s="84"/>
    </row>
    <row r="98" spans="2:12" ht="18" customHeight="1" x14ac:dyDescent="0.2">
      <c r="B98" s="17"/>
      <c r="C98" s="18"/>
      <c r="D98" s="18"/>
      <c r="E98" s="53"/>
      <c r="F98" s="18"/>
      <c r="G98" s="54"/>
      <c r="H98" s="54"/>
      <c r="I98" s="49"/>
      <c r="J98" s="55"/>
      <c r="K98" s="80" t="s">
        <v>78</v>
      </c>
      <c r="L98" s="85"/>
    </row>
    <row r="99" spans="2:12" ht="18" customHeight="1" x14ac:dyDescent="0.2">
      <c r="B99" s="17"/>
      <c r="C99" s="18"/>
      <c r="D99" s="18"/>
      <c r="E99" s="53"/>
      <c r="F99" s="18"/>
      <c r="G99" s="54"/>
      <c r="H99" s="54"/>
      <c r="I99" s="49"/>
      <c r="J99" s="55"/>
      <c r="K99" s="80" t="s">
        <v>79</v>
      </c>
      <c r="L99" s="85"/>
    </row>
    <row r="100" spans="2:12" ht="18" customHeight="1" x14ac:dyDescent="0.2">
      <c r="B100" s="17"/>
      <c r="C100" s="18"/>
      <c r="D100" s="18"/>
      <c r="E100" s="52"/>
      <c r="F100" s="7"/>
      <c r="G100" s="141" t="s">
        <v>54</v>
      </c>
      <c r="H100" s="141"/>
      <c r="I100" s="108"/>
      <c r="J100" s="109"/>
      <c r="K100" s="79" t="s">
        <v>82</v>
      </c>
      <c r="L100" s="84"/>
    </row>
    <row r="101" spans="2:12" ht="18" customHeight="1" x14ac:dyDescent="0.2">
      <c r="B101" s="17"/>
      <c r="C101" s="18"/>
      <c r="D101" s="18"/>
      <c r="E101" s="53"/>
      <c r="F101" s="18"/>
      <c r="G101" s="54"/>
      <c r="H101" s="54"/>
      <c r="I101" s="49"/>
      <c r="J101" s="55"/>
      <c r="K101" s="80" t="s">
        <v>83</v>
      </c>
      <c r="L101" s="85"/>
    </row>
    <row r="102" spans="2:12" ht="18" customHeight="1" x14ac:dyDescent="0.2">
      <c r="B102" s="17"/>
      <c r="C102" s="18"/>
      <c r="D102" s="18"/>
      <c r="E102" s="53"/>
      <c r="F102" s="18"/>
      <c r="G102" s="54"/>
      <c r="H102" s="54"/>
      <c r="I102" s="49"/>
      <c r="J102" s="55"/>
      <c r="K102" s="80" t="s">
        <v>84</v>
      </c>
      <c r="L102" s="85"/>
    </row>
    <row r="103" spans="2:12" ht="18" customHeight="1" x14ac:dyDescent="0.2">
      <c r="B103" s="17"/>
      <c r="C103" s="18"/>
      <c r="D103" s="18"/>
      <c r="E103" s="12"/>
      <c r="F103" s="13"/>
      <c r="G103" s="31"/>
      <c r="H103" s="31"/>
      <c r="I103" s="47"/>
      <c r="J103" s="50"/>
      <c r="K103" s="80" t="s">
        <v>85</v>
      </c>
      <c r="L103" s="83"/>
    </row>
    <row r="104" spans="2:12" ht="18" customHeight="1" x14ac:dyDescent="0.2">
      <c r="B104" s="24"/>
      <c r="C104" s="13"/>
      <c r="D104" s="13"/>
      <c r="E104" s="20"/>
      <c r="F104" s="37"/>
      <c r="G104" s="127" t="s">
        <v>55</v>
      </c>
      <c r="H104" s="127"/>
      <c r="I104" s="15"/>
      <c r="J104" s="16"/>
      <c r="K104" s="70" t="s">
        <v>127</v>
      </c>
      <c r="L104" s="86"/>
    </row>
    <row r="105" spans="2:12" ht="18" customHeight="1" x14ac:dyDescent="0.2">
      <c r="B105" s="134" t="s">
        <v>56</v>
      </c>
      <c r="C105" s="135"/>
      <c r="D105" s="135"/>
      <c r="E105" s="7"/>
      <c r="F105" s="7"/>
      <c r="G105" s="7"/>
      <c r="H105" s="7"/>
      <c r="I105" s="7"/>
      <c r="J105" s="7"/>
      <c r="K105" s="7"/>
      <c r="L105" s="96"/>
    </row>
    <row r="106" spans="2:12" ht="14.1" customHeight="1" x14ac:dyDescent="0.2">
      <c r="B106" s="56"/>
      <c r="C106" s="57" t="s">
        <v>57</v>
      </c>
      <c r="D106" s="58"/>
      <c r="E106" s="57"/>
      <c r="F106" s="57"/>
      <c r="G106" s="57"/>
      <c r="H106" s="57"/>
      <c r="I106" s="57"/>
      <c r="J106" s="57"/>
      <c r="K106" s="57"/>
      <c r="L106" s="87"/>
    </row>
    <row r="107" spans="2:12" ht="14.1" customHeight="1" x14ac:dyDescent="0.2">
      <c r="B107" s="56"/>
      <c r="C107" s="57" t="s">
        <v>58</v>
      </c>
      <c r="D107" s="58"/>
      <c r="E107" s="57"/>
      <c r="F107" s="57"/>
      <c r="G107" s="57"/>
      <c r="H107" s="57"/>
      <c r="I107" s="57"/>
      <c r="J107" s="57"/>
      <c r="K107" s="57"/>
      <c r="L107" s="87"/>
    </row>
    <row r="108" spans="2:12" ht="14.1" customHeight="1" x14ac:dyDescent="0.2">
      <c r="B108" s="56"/>
      <c r="C108" s="57" t="s">
        <v>59</v>
      </c>
      <c r="D108" s="58"/>
      <c r="E108" s="57"/>
      <c r="F108" s="57"/>
      <c r="G108" s="57"/>
      <c r="H108" s="57"/>
      <c r="I108" s="57"/>
      <c r="J108" s="57"/>
      <c r="K108" s="57"/>
      <c r="L108" s="87"/>
    </row>
    <row r="109" spans="2:12" ht="14.1" customHeight="1" x14ac:dyDescent="0.2">
      <c r="B109" s="56"/>
      <c r="C109" s="57" t="s">
        <v>114</v>
      </c>
      <c r="D109" s="58"/>
      <c r="E109" s="57"/>
      <c r="F109" s="57"/>
      <c r="G109" s="57"/>
      <c r="H109" s="57"/>
      <c r="I109" s="57"/>
      <c r="J109" s="57"/>
      <c r="K109" s="57"/>
      <c r="L109" s="87"/>
    </row>
    <row r="110" spans="2:12" ht="14.1" customHeight="1" x14ac:dyDescent="0.2">
      <c r="B110" s="56"/>
      <c r="C110" s="57" t="s">
        <v>112</v>
      </c>
      <c r="D110" s="58"/>
      <c r="E110" s="57"/>
      <c r="F110" s="57"/>
      <c r="G110" s="57"/>
      <c r="H110" s="57"/>
      <c r="I110" s="57"/>
      <c r="J110" s="57"/>
      <c r="K110" s="57"/>
      <c r="L110" s="87"/>
    </row>
    <row r="111" spans="2:12" ht="14.1" customHeight="1" x14ac:dyDescent="0.2">
      <c r="B111" s="59"/>
      <c r="C111" s="57" t="s">
        <v>115</v>
      </c>
      <c r="D111" s="57"/>
      <c r="E111" s="57"/>
      <c r="F111" s="57"/>
      <c r="G111" s="57"/>
      <c r="H111" s="57"/>
      <c r="I111" s="57"/>
      <c r="J111" s="57"/>
      <c r="K111" s="57"/>
      <c r="L111" s="87"/>
    </row>
    <row r="112" spans="2:12" ht="14.1" customHeight="1" x14ac:dyDescent="0.2">
      <c r="B112" s="59"/>
      <c r="C112" s="57" t="s">
        <v>116</v>
      </c>
      <c r="D112" s="57"/>
      <c r="E112" s="57"/>
      <c r="F112" s="57"/>
      <c r="G112" s="57"/>
      <c r="H112" s="57"/>
      <c r="I112" s="57"/>
      <c r="J112" s="57"/>
      <c r="K112" s="57"/>
      <c r="L112" s="87"/>
    </row>
    <row r="113" spans="2:14" ht="14.1" customHeight="1" x14ac:dyDescent="0.2">
      <c r="B113" s="59"/>
      <c r="C113" s="57" t="s">
        <v>96</v>
      </c>
      <c r="D113" s="57"/>
      <c r="E113" s="57"/>
      <c r="F113" s="57"/>
      <c r="G113" s="57"/>
      <c r="H113" s="57"/>
      <c r="I113" s="57"/>
      <c r="J113" s="57"/>
      <c r="K113" s="57"/>
      <c r="L113" s="87"/>
    </row>
    <row r="114" spans="2:14" ht="14.1" customHeight="1" x14ac:dyDescent="0.2">
      <c r="B114" s="59"/>
      <c r="C114" s="57" t="s">
        <v>97</v>
      </c>
      <c r="D114" s="57"/>
      <c r="E114" s="57"/>
      <c r="F114" s="57"/>
      <c r="G114" s="57"/>
      <c r="H114" s="57"/>
      <c r="I114" s="57"/>
      <c r="J114" s="57"/>
      <c r="K114" s="57"/>
      <c r="L114" s="87"/>
    </row>
    <row r="115" spans="2:14" ht="14.1" customHeight="1" x14ac:dyDescent="0.2">
      <c r="B115" s="59"/>
      <c r="C115" s="57" t="s">
        <v>109</v>
      </c>
      <c r="D115" s="57"/>
      <c r="E115" s="57"/>
      <c r="F115" s="57"/>
      <c r="G115" s="57"/>
      <c r="H115" s="57"/>
      <c r="I115" s="57"/>
      <c r="J115" s="57"/>
      <c r="K115" s="57"/>
      <c r="L115" s="87"/>
    </row>
    <row r="116" spans="2:14" ht="14.1" customHeight="1" x14ac:dyDescent="0.2">
      <c r="B116" s="59"/>
      <c r="C116" s="57" t="s">
        <v>117</v>
      </c>
      <c r="D116" s="57"/>
      <c r="E116" s="57"/>
      <c r="F116" s="57"/>
      <c r="G116" s="57"/>
      <c r="H116" s="57"/>
      <c r="I116" s="57"/>
      <c r="J116" s="57"/>
      <c r="K116" s="57"/>
      <c r="L116" s="87"/>
    </row>
    <row r="117" spans="2:14" ht="14.1" customHeight="1" x14ac:dyDescent="0.2">
      <c r="B117" s="59"/>
      <c r="C117" s="57" t="s">
        <v>118</v>
      </c>
      <c r="D117" s="57"/>
      <c r="E117" s="57"/>
      <c r="F117" s="57"/>
      <c r="G117" s="57"/>
      <c r="H117" s="57"/>
      <c r="I117" s="57"/>
      <c r="J117" s="57"/>
      <c r="K117" s="57"/>
      <c r="L117" s="87"/>
    </row>
    <row r="118" spans="2:14" ht="14.1" customHeight="1" x14ac:dyDescent="0.2">
      <c r="B118" s="59"/>
      <c r="C118" s="57" t="s">
        <v>119</v>
      </c>
      <c r="D118" s="57"/>
      <c r="E118" s="57"/>
      <c r="F118" s="57"/>
      <c r="G118" s="57"/>
      <c r="H118" s="57"/>
      <c r="I118" s="57"/>
      <c r="J118" s="57"/>
      <c r="K118" s="57"/>
      <c r="L118" s="87"/>
    </row>
    <row r="119" spans="2:14" ht="18" customHeight="1" x14ac:dyDescent="0.2">
      <c r="B119" s="59"/>
      <c r="C119" s="57" t="s">
        <v>98</v>
      </c>
      <c r="D119" s="57"/>
      <c r="E119" s="57"/>
      <c r="F119" s="57"/>
      <c r="G119" s="57"/>
      <c r="H119" s="57"/>
      <c r="I119" s="57"/>
      <c r="J119" s="57"/>
      <c r="K119" s="57"/>
      <c r="L119" s="57"/>
      <c r="M119" s="97"/>
    </row>
    <row r="120" spans="2:14" x14ac:dyDescent="0.2">
      <c r="B120" s="59"/>
      <c r="C120" s="57" t="s">
        <v>110</v>
      </c>
      <c r="D120" s="57"/>
      <c r="E120" s="57"/>
      <c r="F120" s="57"/>
      <c r="G120" s="57"/>
      <c r="H120" s="57"/>
      <c r="I120" s="57"/>
      <c r="J120" s="57"/>
      <c r="K120" s="57"/>
      <c r="L120" s="57"/>
      <c r="M120" s="97"/>
    </row>
    <row r="121" spans="2:14" x14ac:dyDescent="0.2">
      <c r="B121" s="59"/>
      <c r="C121" s="57" t="s">
        <v>111</v>
      </c>
      <c r="D121" s="57"/>
      <c r="E121" s="57"/>
      <c r="F121" s="57"/>
      <c r="G121" s="57"/>
      <c r="H121" s="57"/>
      <c r="I121" s="57"/>
      <c r="J121" s="57"/>
      <c r="K121" s="57"/>
      <c r="L121" s="57"/>
      <c r="M121" s="97"/>
    </row>
    <row r="122" spans="2:14" x14ac:dyDescent="0.2">
      <c r="B122" s="59"/>
      <c r="C122" s="57" t="s">
        <v>120</v>
      </c>
      <c r="D122" s="57"/>
      <c r="E122" s="57"/>
      <c r="F122" s="57"/>
      <c r="G122" s="57"/>
      <c r="H122" s="57"/>
      <c r="I122" s="57"/>
      <c r="J122" s="57"/>
      <c r="K122" s="57"/>
      <c r="L122" s="57"/>
      <c r="M122" s="97"/>
    </row>
    <row r="123" spans="2:14" ht="14.1" customHeight="1" x14ac:dyDescent="0.2">
      <c r="B123" s="59"/>
      <c r="C123" s="57" t="s">
        <v>113</v>
      </c>
      <c r="D123" s="57"/>
      <c r="E123" s="57"/>
      <c r="F123" s="57"/>
      <c r="G123" s="57"/>
      <c r="H123" s="57"/>
      <c r="I123" s="57"/>
      <c r="J123" s="57"/>
      <c r="K123" s="57"/>
      <c r="L123" s="57"/>
      <c r="M123" s="59"/>
      <c r="N123" s="102"/>
    </row>
    <row r="124" spans="2:14" x14ac:dyDescent="0.2">
      <c r="B124" s="59"/>
      <c r="C124" s="57" t="s">
        <v>74</v>
      </c>
      <c r="D124" s="57"/>
      <c r="E124" s="57"/>
      <c r="F124" s="57"/>
      <c r="G124" s="57"/>
      <c r="H124" s="57"/>
      <c r="I124" s="57"/>
      <c r="J124" s="57"/>
      <c r="K124" s="57"/>
      <c r="L124" s="57"/>
      <c r="M124" s="97"/>
    </row>
    <row r="125" spans="2:14" x14ac:dyDescent="0.2">
      <c r="B125" s="59"/>
      <c r="C125" s="57" t="s">
        <v>60</v>
      </c>
      <c r="D125" s="57"/>
      <c r="E125" s="57"/>
      <c r="F125" s="57"/>
      <c r="G125" s="57"/>
      <c r="H125" s="57"/>
      <c r="I125" s="57"/>
      <c r="J125" s="57"/>
      <c r="K125" s="57"/>
      <c r="L125" s="57"/>
      <c r="M125" s="97"/>
    </row>
    <row r="126" spans="2:14" x14ac:dyDescent="0.2">
      <c r="B126" s="97"/>
      <c r="C126" s="57" t="s">
        <v>121</v>
      </c>
      <c r="M126" s="97"/>
    </row>
    <row r="127" spans="2:14" x14ac:dyDescent="0.2">
      <c r="B127" s="97"/>
      <c r="C127" s="57" t="s">
        <v>122</v>
      </c>
      <c r="M127" s="97"/>
      <c r="N127" s="98"/>
    </row>
    <row r="128" spans="2:14" x14ac:dyDescent="0.2">
      <c r="B128" s="97"/>
      <c r="C128" s="57" t="s">
        <v>133</v>
      </c>
      <c r="M128" s="97"/>
    </row>
    <row r="129" spans="2:12" ht="13.8" thickBot="1" x14ac:dyDescent="0.25">
      <c r="B129" s="99"/>
      <c r="C129" s="81" t="s">
        <v>123</v>
      </c>
      <c r="D129" s="100"/>
      <c r="E129" s="100"/>
      <c r="F129" s="100"/>
      <c r="G129" s="100"/>
      <c r="H129" s="100"/>
      <c r="I129" s="100"/>
      <c r="J129" s="100"/>
      <c r="K129" s="100"/>
      <c r="L129" s="101"/>
    </row>
  </sheetData>
  <mergeCells count="27">
    <mergeCell ref="G104:H104"/>
    <mergeCell ref="B105:D105"/>
    <mergeCell ref="G93:H93"/>
    <mergeCell ref="G94:H94"/>
    <mergeCell ref="B95:D95"/>
    <mergeCell ref="G95:H95"/>
    <mergeCell ref="G97:H97"/>
    <mergeCell ref="G100:H100"/>
    <mergeCell ref="G92:H92"/>
    <mergeCell ref="G10:H10"/>
    <mergeCell ref="C76:D76"/>
    <mergeCell ref="D83:G83"/>
    <mergeCell ref="D84:G84"/>
    <mergeCell ref="B85:I85"/>
    <mergeCell ref="B86:D86"/>
    <mergeCell ref="G86:H86"/>
    <mergeCell ref="G87:H87"/>
    <mergeCell ref="G88:H88"/>
    <mergeCell ref="G89:H89"/>
    <mergeCell ref="G90:H90"/>
    <mergeCell ref="G91:H91"/>
    <mergeCell ref="D9:F9"/>
    <mergeCell ref="D4:G4"/>
    <mergeCell ref="D5:G5"/>
    <mergeCell ref="D6:G6"/>
    <mergeCell ref="D7:F7"/>
    <mergeCell ref="D8:F8"/>
  </mergeCells>
  <phoneticPr fontId="23"/>
  <conditionalFormatting sqref="M11:M78">
    <cfRule type="expression" dxfId="1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手賀4.6</vt:lpstr>
      <vt:lpstr>手賀4.21</vt:lpstr>
      <vt:lpstr>手賀5.7</vt:lpstr>
      <vt:lpstr>手賀5.20</vt:lpstr>
      <vt:lpstr>手賀6.3</vt:lpstr>
      <vt:lpstr>手賀6.23</vt:lpstr>
      <vt:lpstr>手賀7.6</vt:lpstr>
      <vt:lpstr>手賀7.20</vt:lpstr>
      <vt:lpstr>手賀8.4</vt:lpstr>
      <vt:lpstr>手賀8.19</vt:lpstr>
      <vt:lpstr>手賀9.16</vt:lpstr>
      <vt:lpstr>手賀9.27</vt:lpstr>
      <vt:lpstr>手賀10.15</vt:lpstr>
      <vt:lpstr>手賀10.25</vt:lpstr>
      <vt:lpstr>手賀11.2</vt:lpstr>
      <vt:lpstr>手賀11.16</vt:lpstr>
      <vt:lpstr>手賀12.16</vt:lpstr>
      <vt:lpstr>手賀12.23</vt:lpstr>
      <vt:lpstr>手賀1.17</vt:lpstr>
      <vt:lpstr>手賀1.25</vt:lpstr>
      <vt:lpstr>手賀2.9</vt:lpstr>
      <vt:lpstr>手賀2.22</vt:lpstr>
      <vt:lpstr>手賀3.2</vt:lpstr>
      <vt:lpstr>手賀3.8</vt:lpstr>
      <vt:lpstr>手賀1.17!Print_Area</vt:lpstr>
      <vt:lpstr>手賀1.25!Print_Area</vt:lpstr>
      <vt:lpstr>手賀10.15!Print_Area</vt:lpstr>
      <vt:lpstr>手賀10.25!Print_Area</vt:lpstr>
      <vt:lpstr>手賀11.16!Print_Area</vt:lpstr>
      <vt:lpstr>手賀11.2!Print_Area</vt:lpstr>
      <vt:lpstr>手賀12.16!Print_Area</vt:lpstr>
      <vt:lpstr>手賀12.23!Print_Area</vt:lpstr>
      <vt:lpstr>手賀2.22!Print_Area</vt:lpstr>
      <vt:lpstr>手賀2.9!Print_Area</vt:lpstr>
      <vt:lpstr>手賀3.2!Print_Area</vt:lpstr>
      <vt:lpstr>手賀3.8!Print_Area</vt:lpstr>
      <vt:lpstr>手賀4.21!Print_Area</vt:lpstr>
      <vt:lpstr>手賀4.6!Print_Area</vt:lpstr>
      <vt:lpstr>手賀5.20!Print_Area</vt:lpstr>
      <vt:lpstr>手賀5.7!Print_Area</vt:lpstr>
      <vt:lpstr>手賀6.23!Print_Area</vt:lpstr>
      <vt:lpstr>手賀6.3!Print_Area</vt:lpstr>
      <vt:lpstr>手賀7.20!Print_Area</vt:lpstr>
      <vt:lpstr>手賀7.6!Print_Area</vt:lpstr>
      <vt:lpstr>手賀8.19!Print_Area</vt:lpstr>
      <vt:lpstr>手賀8.4!Print_Area</vt:lpstr>
      <vt:lpstr>手賀9.16!Print_Area</vt:lpstr>
      <vt:lpstr>手賀9.27!Print_Area</vt:lpstr>
    </vt:vector>
  </TitlesOfParts>
  <Company>千葉県環境財団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手賀沼プランクトン同定計数結果Ｈ１７</dc:title>
  <dc:creator>早川雅久</dc:creator>
  <cp:lastModifiedBy>浅野 遼太</cp:lastModifiedBy>
  <cp:lastPrinted>2023-04-21T12:50:47Z</cp:lastPrinted>
  <dcterms:created xsi:type="dcterms:W3CDTF">1998-04-10T06:22:15Z</dcterms:created>
  <dcterms:modified xsi:type="dcterms:W3CDTF">2023-04-21T12:50:59Z</dcterms:modified>
</cp:coreProperties>
</file>