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ThisWorkbook"/>
  <mc:AlternateContent xmlns:mc="http://schemas.openxmlformats.org/markup-compatibility/2006">
    <mc:Choice Requires="x15">
      <x15ac:absPath xmlns:x15ac="http://schemas.microsoft.com/office/spreadsheetml/2010/11/ac" url="\\Dstfs01\14030_水質保全課$\01_所属全体フォルダ\04 監視\101 公共用水域\R04\06_R3報告書(3月)\第1章 公共用水域の水質調査関連\資料編\元データ\"/>
    </mc:Choice>
  </mc:AlternateContent>
  <xr:revisionPtr revIDLastSave="0" documentId="13_ncr:1_{1CCFBA26-023E-4436-A876-122E719CB397}" xr6:coauthVersionLast="47" xr6:coauthVersionMax="47" xr10:uidLastSave="{00000000-0000-0000-0000-000000000000}"/>
  <bookViews>
    <workbookView xWindow="-108" yWindow="-108" windowWidth="23256" windowHeight="12456" tabRatio="976" xr2:uid="{00000000-000D-0000-FFFF-FFFF00000000}"/>
  </bookViews>
  <sheets>
    <sheet name="印旛4.8" sheetId="288" r:id="rId1"/>
    <sheet name="印旛4.20" sheetId="289" r:id="rId2"/>
    <sheet name="印旛5.6" sheetId="290" r:id="rId3"/>
    <sheet name="印旛5.19" sheetId="291" r:id="rId4"/>
    <sheet name="印旛6.2" sheetId="292" r:id="rId5"/>
    <sheet name="印旛6.15" sheetId="293" r:id="rId6"/>
    <sheet name="印旛7.19" sheetId="294" r:id="rId7"/>
    <sheet name="印旛7.26" sheetId="295" r:id="rId8"/>
    <sheet name="印旛8.3" sheetId="296" r:id="rId9"/>
    <sheet name="印旛8.18" sheetId="297" r:id="rId10"/>
    <sheet name="印旛9.15" sheetId="309" r:id="rId11"/>
    <sheet name="印旛9.27" sheetId="310" r:id="rId12"/>
    <sheet name="印旛10.11" sheetId="311" r:id="rId13"/>
    <sheet name="印旛10.19" sheetId="312" r:id="rId14"/>
    <sheet name="印旛11.1" sheetId="313" r:id="rId15"/>
    <sheet name="印旛11.16" sheetId="314" r:id="rId16"/>
    <sheet name="印旛12.7" sheetId="304" r:id="rId17"/>
    <sheet name="印旛12.16" sheetId="315" r:id="rId18"/>
    <sheet name="印旛1.14" sheetId="316" r:id="rId19"/>
    <sheet name="印旛1.25" sheetId="317" r:id="rId20"/>
    <sheet name="印旛2.8" sheetId="318" r:id="rId21"/>
    <sheet name="印旛2.22" sheetId="319" r:id="rId22"/>
    <sheet name="印旛3.1" sheetId="321" r:id="rId23"/>
    <sheet name="印旛3.8" sheetId="322" r:id="rId24"/>
  </sheets>
  <definedNames>
    <definedName name="_xlnm.Print_Area" localSheetId="18">'印旛1.14'!$A$1:$O$113</definedName>
    <definedName name="_xlnm.Print_Area" localSheetId="19">'印旛1.25'!$A$1:$O$121</definedName>
    <definedName name="_xlnm.Print_Area" localSheetId="12">'印旛10.11'!$A$1:$O$166</definedName>
    <definedName name="_xlnm.Print_Area" localSheetId="13">'印旛10.19'!$A$1:$O$157</definedName>
    <definedName name="_xlnm.Print_Area" localSheetId="14">'印旛11.1'!$A$1:$O$144</definedName>
    <definedName name="_xlnm.Print_Area" localSheetId="15">'印旛11.16'!$A$1:$O$146</definedName>
    <definedName name="_xlnm.Print_Area" localSheetId="17">'印旛12.16'!$A$1:$O$119</definedName>
    <definedName name="_xlnm.Print_Area" localSheetId="16">'印旛12.7'!$A$1:$O$130</definedName>
    <definedName name="_xlnm.Print_Area" localSheetId="21">'印旛2.22'!$A$1:$Q$125</definedName>
    <definedName name="_xlnm.Print_Area" localSheetId="20">'印旛2.8'!$A$1:$O$117</definedName>
    <definedName name="_xlnm.Print_Area" localSheetId="22">'印旛3.1'!$A$1:$O$123</definedName>
    <definedName name="_xlnm.Print_Area" localSheetId="23">'印旛3.8'!$A$1:$O$127</definedName>
    <definedName name="_xlnm.Print_Area" localSheetId="1">'印旛4.20'!$A$1:$S$129</definedName>
    <definedName name="_xlnm.Print_Area" localSheetId="0">'印旛4.8'!$A$1:$T$125</definedName>
    <definedName name="_xlnm.Print_Area" localSheetId="3">'印旛5.19'!$A$1:$T$135</definedName>
    <definedName name="_xlnm.Print_Area" localSheetId="2">'印旛5.6'!$A$1:$Q$128</definedName>
    <definedName name="_xlnm.Print_Area" localSheetId="5">'印旛6.15'!$A$1:$Q$164</definedName>
    <definedName name="_xlnm.Print_Area" localSheetId="4">'印旛6.2'!$A$1:$O$145</definedName>
    <definedName name="_xlnm.Print_Area" localSheetId="6">'印旛7.19'!$A$1:$O$151</definedName>
    <definedName name="_xlnm.Print_Area" localSheetId="7">'印旛7.26'!$A$1:$O$171</definedName>
    <definedName name="_xlnm.Print_Area" localSheetId="9">'印旛8.18'!$A$1:$O$142</definedName>
    <definedName name="_xlnm.Print_Area" localSheetId="8">'印旛8.3'!$A$1:$P$162</definedName>
    <definedName name="_xlnm.Print_Area" localSheetId="10">'印旛9.15'!$A$1:$P$159</definedName>
    <definedName name="_xlnm.Print_Area" localSheetId="11">'印旛9.27'!$A$1:$O$162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2" i="322" l="1"/>
  <c r="M92" i="322"/>
  <c r="L92" i="322"/>
  <c r="K92" i="322"/>
  <c r="N91" i="322"/>
  <c r="M91" i="322"/>
  <c r="L91" i="322"/>
  <c r="K91" i="322"/>
  <c r="N90" i="322"/>
  <c r="M90" i="322"/>
  <c r="L90" i="322"/>
  <c r="K90" i="322"/>
  <c r="N89" i="322"/>
  <c r="M89" i="322"/>
  <c r="L89" i="322"/>
  <c r="K89" i="322"/>
  <c r="N88" i="322"/>
  <c r="M88" i="322"/>
  <c r="L88" i="322"/>
  <c r="K88" i="322"/>
  <c r="N87" i="322"/>
  <c r="M87" i="322"/>
  <c r="L87" i="322"/>
  <c r="K87" i="322"/>
  <c r="N86" i="322"/>
  <c r="M86" i="322"/>
  <c r="L86" i="322"/>
  <c r="K86" i="322"/>
  <c r="N85" i="322"/>
  <c r="M85" i="322"/>
  <c r="L85" i="322"/>
  <c r="K85" i="322"/>
  <c r="K82" i="322"/>
  <c r="X77" i="322"/>
  <c r="W77" i="322"/>
  <c r="V77" i="322"/>
  <c r="U77" i="322"/>
  <c r="X73" i="322"/>
  <c r="W73" i="322"/>
  <c r="V73" i="322"/>
  <c r="U73" i="322"/>
  <c r="X47" i="322"/>
  <c r="W47" i="322"/>
  <c r="V47" i="322"/>
  <c r="U47" i="322"/>
  <c r="X17" i="322"/>
  <c r="W17" i="322"/>
  <c r="V17" i="322"/>
  <c r="U17" i="322"/>
  <c r="T17" i="322"/>
  <c r="S17" i="322"/>
  <c r="R17" i="322"/>
  <c r="Q17" i="322"/>
  <c r="X16" i="322"/>
  <c r="W16" i="322"/>
  <c r="V16" i="322"/>
  <c r="U16" i="322"/>
  <c r="X15" i="322"/>
  <c r="W15" i="322"/>
  <c r="V15" i="322"/>
  <c r="U15" i="322"/>
  <c r="T15" i="322"/>
  <c r="S15" i="322"/>
  <c r="R15" i="322"/>
  <c r="Q15" i="322"/>
  <c r="X14" i="322"/>
  <c r="W14" i="322"/>
  <c r="V14" i="322"/>
  <c r="U14" i="322"/>
  <c r="T14" i="322"/>
  <c r="S14" i="322"/>
  <c r="R14" i="322"/>
  <c r="Q14" i="322"/>
  <c r="X13" i="322"/>
  <c r="W13" i="322"/>
  <c r="V13" i="322"/>
  <c r="U13" i="322"/>
  <c r="T13" i="322"/>
  <c r="S13" i="322"/>
  <c r="R13" i="322"/>
  <c r="Q13" i="322"/>
  <c r="X12" i="322"/>
  <c r="W12" i="322"/>
  <c r="V12" i="322"/>
  <c r="U12" i="322"/>
  <c r="T12" i="322"/>
  <c r="S12" i="322"/>
  <c r="R12" i="322"/>
  <c r="Q12" i="322"/>
  <c r="B12" i="322"/>
  <c r="B13" i="322" s="1"/>
  <c r="B14" i="322" s="1"/>
  <c r="B15" i="322" s="1"/>
  <c r="B16" i="322" s="1"/>
  <c r="B17" i="322" s="1"/>
  <c r="B18" i="322" s="1"/>
  <c r="B19" i="322" s="1"/>
  <c r="B20" i="322" s="1"/>
  <c r="B21" i="322" s="1"/>
  <c r="B22" i="322" s="1"/>
  <c r="B23" i="322" s="1"/>
  <c r="B24" i="322" s="1"/>
  <c r="B25" i="322" s="1"/>
  <c r="B26" i="322" s="1"/>
  <c r="B27" i="322" s="1"/>
  <c r="B28" i="322" s="1"/>
  <c r="B29" i="322" s="1"/>
  <c r="B30" i="322" s="1"/>
  <c r="B31" i="322" s="1"/>
  <c r="B32" i="322" s="1"/>
  <c r="B33" i="322" s="1"/>
  <c r="B34" i="322" s="1"/>
  <c r="B35" i="322" s="1"/>
  <c r="B36" i="322" s="1"/>
  <c r="B37" i="322" s="1"/>
  <c r="B38" i="322" s="1"/>
  <c r="B39" i="322" s="1"/>
  <c r="B40" i="322" s="1"/>
  <c r="B41" i="322" s="1"/>
  <c r="B42" i="322" s="1"/>
  <c r="B43" i="322" s="1"/>
  <c r="B44" i="322" s="1"/>
  <c r="B45" i="322" s="1"/>
  <c r="B46" i="322" s="1"/>
  <c r="B47" i="322" s="1"/>
  <c r="B48" i="322" s="1"/>
  <c r="B49" i="322" s="1"/>
  <c r="B50" i="322" s="1"/>
  <c r="B51" i="322" s="1"/>
  <c r="B52" i="322" s="1"/>
  <c r="B53" i="322" s="1"/>
  <c r="B54" i="322" s="1"/>
  <c r="B55" i="322" s="1"/>
  <c r="B56" i="322" s="1"/>
  <c r="B57" i="322" s="1"/>
  <c r="B58" i="322" s="1"/>
  <c r="B59" i="322" s="1"/>
  <c r="B60" i="322" s="1"/>
  <c r="B61" i="322" s="1"/>
  <c r="B62" i="322" s="1"/>
  <c r="B63" i="322" s="1"/>
  <c r="B64" i="322" s="1"/>
  <c r="B65" i="322" s="1"/>
  <c r="B66" i="322" s="1"/>
  <c r="B67" i="322" s="1"/>
  <c r="B68" i="322" s="1"/>
  <c r="B69" i="322" s="1"/>
  <c r="B70" i="322" s="1"/>
  <c r="B71" i="322" s="1"/>
  <c r="B72" i="322" s="1"/>
  <c r="B73" i="322" s="1"/>
  <c r="B74" i="322" s="1"/>
  <c r="B75" i="322" s="1"/>
  <c r="B76" i="322" s="1"/>
  <c r="X11" i="322"/>
  <c r="W11" i="322"/>
  <c r="V11" i="322"/>
  <c r="L84" i="322" s="1"/>
  <c r="U11" i="322"/>
  <c r="K84" i="322" s="1"/>
  <c r="K83" i="322" s="1"/>
  <c r="T11" i="322"/>
  <c r="S11" i="322"/>
  <c r="R11" i="322"/>
  <c r="Q11" i="322"/>
  <c r="N5" i="322"/>
  <c r="N82" i="322" s="1"/>
  <c r="M5" i="322"/>
  <c r="M82" i="322" s="1"/>
  <c r="L5" i="322"/>
  <c r="L82" i="322" s="1"/>
  <c r="L83" i="322" l="1"/>
  <c r="M84" i="322"/>
  <c r="M83" i="322" s="1"/>
  <c r="V81" i="322"/>
  <c r="N84" i="322"/>
  <c r="N83" i="322" s="1"/>
  <c r="U81" i="322"/>
  <c r="X81" i="322"/>
  <c r="W81" i="322"/>
  <c r="N88" i="321"/>
  <c r="M88" i="321"/>
  <c r="L88" i="321"/>
  <c r="K88" i="321"/>
  <c r="N87" i="321"/>
  <c r="M87" i="321"/>
  <c r="L87" i="321"/>
  <c r="K87" i="321"/>
  <c r="N86" i="321"/>
  <c r="M86" i="321"/>
  <c r="L86" i="321"/>
  <c r="K86" i="321"/>
  <c r="N85" i="321"/>
  <c r="M85" i="321"/>
  <c r="L85" i="321"/>
  <c r="K85" i="321"/>
  <c r="N84" i="321"/>
  <c r="M84" i="321"/>
  <c r="L84" i="321"/>
  <c r="K84" i="321"/>
  <c r="N83" i="321"/>
  <c r="M83" i="321"/>
  <c r="L83" i="321"/>
  <c r="K83" i="321"/>
  <c r="N82" i="321"/>
  <c r="M82" i="321"/>
  <c r="L82" i="321"/>
  <c r="K82" i="321"/>
  <c r="N81" i="321"/>
  <c r="M81" i="321"/>
  <c r="L81" i="321"/>
  <c r="K81" i="321"/>
  <c r="K78" i="321"/>
  <c r="X73" i="321"/>
  <c r="W73" i="321"/>
  <c r="V73" i="321"/>
  <c r="U73" i="321"/>
  <c r="X41" i="321"/>
  <c r="W41" i="321"/>
  <c r="V41" i="321"/>
  <c r="U41" i="321"/>
  <c r="X16" i="321"/>
  <c r="W16" i="321"/>
  <c r="V16" i="321"/>
  <c r="U16" i="321"/>
  <c r="T16" i="321"/>
  <c r="S16" i="321"/>
  <c r="R16" i="321"/>
  <c r="Q16" i="321"/>
  <c r="X15" i="321"/>
  <c r="W15" i="321"/>
  <c r="V15" i="321"/>
  <c r="U15" i="321"/>
  <c r="X14" i="321"/>
  <c r="W14" i="321"/>
  <c r="V14" i="321"/>
  <c r="U14" i="321"/>
  <c r="T14" i="321"/>
  <c r="S14" i="321"/>
  <c r="R14" i="321"/>
  <c r="Q14" i="321"/>
  <c r="X13" i="321"/>
  <c r="W13" i="321"/>
  <c r="V13" i="321"/>
  <c r="U13" i="321"/>
  <c r="T13" i="321"/>
  <c r="S13" i="321"/>
  <c r="R13" i="321"/>
  <c r="Q13" i="321"/>
  <c r="X12" i="321"/>
  <c r="W12" i="321"/>
  <c r="V12" i="321"/>
  <c r="U12" i="321"/>
  <c r="T12" i="321"/>
  <c r="S12" i="321"/>
  <c r="R12" i="321"/>
  <c r="Q12" i="321"/>
  <c r="B12" i="321"/>
  <c r="B13" i="321" s="1"/>
  <c r="B14" i="321" s="1"/>
  <c r="B15" i="321" s="1"/>
  <c r="B16" i="321" s="1"/>
  <c r="B17" i="321" s="1"/>
  <c r="B18" i="321" s="1"/>
  <c r="B19" i="321" s="1"/>
  <c r="B20" i="321" s="1"/>
  <c r="B21" i="321" s="1"/>
  <c r="B22" i="321" s="1"/>
  <c r="B23" i="321" s="1"/>
  <c r="B24" i="321" s="1"/>
  <c r="B25" i="321" s="1"/>
  <c r="B26" i="321" s="1"/>
  <c r="B27" i="321" s="1"/>
  <c r="B28" i="321" s="1"/>
  <c r="B29" i="321" s="1"/>
  <c r="B30" i="321" s="1"/>
  <c r="B31" i="321" s="1"/>
  <c r="B32" i="321" s="1"/>
  <c r="B33" i="321" s="1"/>
  <c r="B34" i="321" s="1"/>
  <c r="B35" i="321" s="1"/>
  <c r="B36" i="321" s="1"/>
  <c r="B37" i="321" s="1"/>
  <c r="B38" i="321" s="1"/>
  <c r="B39" i="321" s="1"/>
  <c r="B40" i="321" s="1"/>
  <c r="B41" i="321" s="1"/>
  <c r="B42" i="321" s="1"/>
  <c r="B43" i="321" s="1"/>
  <c r="B44" i="321" s="1"/>
  <c r="B45" i="321" s="1"/>
  <c r="B46" i="321" s="1"/>
  <c r="B47" i="321" s="1"/>
  <c r="B48" i="321" s="1"/>
  <c r="B49" i="321" s="1"/>
  <c r="B50" i="321" s="1"/>
  <c r="B51" i="321" s="1"/>
  <c r="B52" i="321" s="1"/>
  <c r="B53" i="321" s="1"/>
  <c r="B54" i="321" s="1"/>
  <c r="B55" i="321" s="1"/>
  <c r="B56" i="321" s="1"/>
  <c r="B57" i="321" s="1"/>
  <c r="B58" i="321" s="1"/>
  <c r="B59" i="321" s="1"/>
  <c r="B60" i="321" s="1"/>
  <c r="B61" i="321" s="1"/>
  <c r="B62" i="321" s="1"/>
  <c r="B63" i="321" s="1"/>
  <c r="B64" i="321" s="1"/>
  <c r="B65" i="321" s="1"/>
  <c r="B66" i="321" s="1"/>
  <c r="B67" i="321" s="1"/>
  <c r="B68" i="321" s="1"/>
  <c r="B69" i="321" s="1"/>
  <c r="B70" i="321" s="1"/>
  <c r="B71" i="321" s="1"/>
  <c r="B72" i="321" s="1"/>
  <c r="X11" i="321"/>
  <c r="W11" i="321"/>
  <c r="V11" i="321"/>
  <c r="U11" i="321"/>
  <c r="T11" i="321"/>
  <c r="S11" i="321"/>
  <c r="R11" i="321"/>
  <c r="Q11" i="321"/>
  <c r="N5" i="321"/>
  <c r="N78" i="321" s="1"/>
  <c r="M5" i="321"/>
  <c r="M78" i="321" s="1"/>
  <c r="L5" i="321"/>
  <c r="L78" i="321" s="1"/>
  <c r="K80" i="321" l="1"/>
  <c r="K79" i="321" s="1"/>
  <c r="L80" i="321"/>
  <c r="L79" i="321" s="1"/>
  <c r="M80" i="321"/>
  <c r="M79" i="321" s="1"/>
  <c r="V77" i="321"/>
  <c r="N80" i="321"/>
  <c r="N79" i="321" s="1"/>
  <c r="U77" i="321"/>
  <c r="W77" i="321"/>
  <c r="X77" i="321"/>
  <c r="N90" i="319" l="1"/>
  <c r="M90" i="319"/>
  <c r="L90" i="319"/>
  <c r="K90" i="319"/>
  <c r="N89" i="319"/>
  <c r="M89" i="319"/>
  <c r="L89" i="319"/>
  <c r="K89" i="319"/>
  <c r="N88" i="319"/>
  <c r="M88" i="319"/>
  <c r="L88" i="319"/>
  <c r="K88" i="319"/>
  <c r="N87" i="319"/>
  <c r="M87" i="319"/>
  <c r="L87" i="319"/>
  <c r="K87" i="319"/>
  <c r="N86" i="319"/>
  <c r="M86" i="319"/>
  <c r="L86" i="319"/>
  <c r="K86" i="319"/>
  <c r="N85" i="319"/>
  <c r="M85" i="319"/>
  <c r="L85" i="319"/>
  <c r="K85" i="319"/>
  <c r="N84" i="319"/>
  <c r="M84" i="319"/>
  <c r="L84" i="319"/>
  <c r="K84" i="319"/>
  <c r="N83" i="319"/>
  <c r="M83" i="319"/>
  <c r="L83" i="319"/>
  <c r="K83" i="319"/>
  <c r="K80" i="319"/>
  <c r="X75" i="319"/>
  <c r="W75" i="319"/>
  <c r="V75" i="319"/>
  <c r="U75" i="319"/>
  <c r="X48" i="319"/>
  <c r="W48" i="319"/>
  <c r="V48" i="319"/>
  <c r="U48" i="319"/>
  <c r="X46" i="319"/>
  <c r="W46" i="319"/>
  <c r="V46" i="319"/>
  <c r="U46" i="319"/>
  <c r="X17" i="319"/>
  <c r="W17" i="319"/>
  <c r="V17" i="319"/>
  <c r="U17" i="319"/>
  <c r="T17" i="319"/>
  <c r="S17" i="319"/>
  <c r="R17" i="319"/>
  <c r="Q17" i="319"/>
  <c r="X16" i="319"/>
  <c r="W16" i="319"/>
  <c r="V16" i="319"/>
  <c r="U16" i="319"/>
  <c r="X15" i="319"/>
  <c r="W15" i="319"/>
  <c r="V15" i="319"/>
  <c r="U15" i="319"/>
  <c r="T15" i="319"/>
  <c r="S15" i="319"/>
  <c r="R15" i="319"/>
  <c r="Q15" i="319"/>
  <c r="X14" i="319"/>
  <c r="W14" i="319"/>
  <c r="V14" i="319"/>
  <c r="U14" i="319"/>
  <c r="T14" i="319"/>
  <c r="S14" i="319"/>
  <c r="R14" i="319"/>
  <c r="Q14" i="319"/>
  <c r="X13" i="319"/>
  <c r="W13" i="319"/>
  <c r="V13" i="319"/>
  <c r="U13" i="319"/>
  <c r="T13" i="319"/>
  <c r="S13" i="319"/>
  <c r="R13" i="319"/>
  <c r="Q13" i="319"/>
  <c r="X12" i="319"/>
  <c r="W12" i="319"/>
  <c r="V12" i="319"/>
  <c r="U12" i="319"/>
  <c r="T12" i="319"/>
  <c r="S12" i="319"/>
  <c r="R12" i="319"/>
  <c r="Q12" i="319"/>
  <c r="B12" i="319"/>
  <c r="B13" i="319" s="1"/>
  <c r="B14" i="319" s="1"/>
  <c r="B15" i="319" s="1"/>
  <c r="B16" i="319" s="1"/>
  <c r="B17" i="319" s="1"/>
  <c r="B18" i="319" s="1"/>
  <c r="B19" i="319" s="1"/>
  <c r="B20" i="319" s="1"/>
  <c r="B21" i="319" s="1"/>
  <c r="B22" i="319" s="1"/>
  <c r="B23" i="319" s="1"/>
  <c r="B24" i="319" s="1"/>
  <c r="B25" i="319" s="1"/>
  <c r="B26" i="319" s="1"/>
  <c r="B27" i="319" s="1"/>
  <c r="B28" i="319" s="1"/>
  <c r="B29" i="319" s="1"/>
  <c r="B30" i="319" s="1"/>
  <c r="B31" i="319" s="1"/>
  <c r="B32" i="319" s="1"/>
  <c r="B33" i="319" s="1"/>
  <c r="B34" i="319" s="1"/>
  <c r="B35" i="319" s="1"/>
  <c r="B36" i="319" s="1"/>
  <c r="B37" i="319" s="1"/>
  <c r="B38" i="319" s="1"/>
  <c r="B39" i="319" s="1"/>
  <c r="B40" i="319" s="1"/>
  <c r="B41" i="319" s="1"/>
  <c r="B42" i="319" s="1"/>
  <c r="B43" i="319" s="1"/>
  <c r="B44" i="319" s="1"/>
  <c r="B45" i="319" s="1"/>
  <c r="B46" i="319" s="1"/>
  <c r="B47" i="319" s="1"/>
  <c r="B48" i="319" s="1"/>
  <c r="B49" i="319" s="1"/>
  <c r="B50" i="319" s="1"/>
  <c r="B51" i="319" s="1"/>
  <c r="B52" i="319" s="1"/>
  <c r="B53" i="319" s="1"/>
  <c r="B54" i="319" s="1"/>
  <c r="B55" i="319" s="1"/>
  <c r="B56" i="319" s="1"/>
  <c r="B57" i="319" s="1"/>
  <c r="B58" i="319" s="1"/>
  <c r="B59" i="319" s="1"/>
  <c r="B60" i="319" s="1"/>
  <c r="B61" i="319" s="1"/>
  <c r="B62" i="319" s="1"/>
  <c r="B63" i="319" s="1"/>
  <c r="B64" i="319" s="1"/>
  <c r="B65" i="319" s="1"/>
  <c r="B66" i="319" s="1"/>
  <c r="B67" i="319" s="1"/>
  <c r="B68" i="319" s="1"/>
  <c r="B69" i="319" s="1"/>
  <c r="B70" i="319" s="1"/>
  <c r="B71" i="319" s="1"/>
  <c r="B72" i="319" s="1"/>
  <c r="B73" i="319" s="1"/>
  <c r="B74" i="319" s="1"/>
  <c r="X11" i="319"/>
  <c r="W11" i="319"/>
  <c r="V11" i="319"/>
  <c r="U11" i="319"/>
  <c r="T11" i="319"/>
  <c r="S11" i="319"/>
  <c r="R11" i="319"/>
  <c r="Q11" i="319"/>
  <c r="N5" i="319"/>
  <c r="N80" i="319" s="1"/>
  <c r="M5" i="319"/>
  <c r="M80" i="319" s="1"/>
  <c r="L5" i="319"/>
  <c r="L80" i="319" s="1"/>
  <c r="M82" i="319" l="1"/>
  <c r="M81" i="319" s="1"/>
  <c r="N82" i="319"/>
  <c r="N81" i="319" s="1"/>
  <c r="L82" i="319"/>
  <c r="L81" i="319" s="1"/>
  <c r="K82" i="319"/>
  <c r="K81" i="319" s="1"/>
  <c r="V79" i="319"/>
  <c r="U79" i="319"/>
  <c r="W79" i="319"/>
  <c r="X79" i="319"/>
  <c r="N82" i="318" l="1"/>
  <c r="M82" i="318"/>
  <c r="L82" i="318"/>
  <c r="K82" i="318"/>
  <c r="N81" i="318"/>
  <c r="M81" i="318"/>
  <c r="L81" i="318"/>
  <c r="K81" i="318"/>
  <c r="N80" i="318"/>
  <c r="M80" i="318"/>
  <c r="L80" i="318"/>
  <c r="K80" i="318"/>
  <c r="N79" i="318"/>
  <c r="M79" i="318"/>
  <c r="L79" i="318"/>
  <c r="K79" i="318"/>
  <c r="N78" i="318"/>
  <c r="M78" i="318"/>
  <c r="L78" i="318"/>
  <c r="K78" i="318"/>
  <c r="N77" i="318"/>
  <c r="M77" i="318"/>
  <c r="L77" i="318"/>
  <c r="K77" i="318"/>
  <c r="N76" i="318"/>
  <c r="M76" i="318"/>
  <c r="L76" i="318"/>
  <c r="K76" i="318"/>
  <c r="N75" i="318"/>
  <c r="M75" i="318"/>
  <c r="L75" i="318"/>
  <c r="K75" i="318"/>
  <c r="K72" i="318"/>
  <c r="X67" i="318"/>
  <c r="W67" i="318"/>
  <c r="V67" i="318"/>
  <c r="U67" i="318"/>
  <c r="X63" i="318"/>
  <c r="W63" i="318"/>
  <c r="V63" i="318"/>
  <c r="U63" i="318"/>
  <c r="X41" i="318"/>
  <c r="W41" i="318"/>
  <c r="V41" i="318"/>
  <c r="U41" i="318"/>
  <c r="X39" i="318"/>
  <c r="W39" i="318"/>
  <c r="V39" i="318"/>
  <c r="U39" i="318"/>
  <c r="X21" i="318"/>
  <c r="W21" i="318"/>
  <c r="V21" i="318"/>
  <c r="U21" i="318"/>
  <c r="X17" i="318"/>
  <c r="W17" i="318"/>
  <c r="V17" i="318"/>
  <c r="U17" i="318"/>
  <c r="T17" i="318"/>
  <c r="S17" i="318"/>
  <c r="R17" i="318"/>
  <c r="Q17" i="318"/>
  <c r="X16" i="318"/>
  <c r="W16" i="318"/>
  <c r="V16" i="318"/>
  <c r="U16" i="318"/>
  <c r="X15" i="318"/>
  <c r="W15" i="318"/>
  <c r="V15" i="318"/>
  <c r="U15" i="318"/>
  <c r="T15" i="318"/>
  <c r="S15" i="318"/>
  <c r="R15" i="318"/>
  <c r="Q15" i="318"/>
  <c r="X14" i="318"/>
  <c r="W14" i="318"/>
  <c r="V14" i="318"/>
  <c r="U14" i="318"/>
  <c r="T14" i="318"/>
  <c r="S14" i="318"/>
  <c r="R14" i="318"/>
  <c r="Q14" i="318"/>
  <c r="X13" i="318"/>
  <c r="W13" i="318"/>
  <c r="V13" i="318"/>
  <c r="U13" i="318"/>
  <c r="T13" i="318"/>
  <c r="S13" i="318"/>
  <c r="R13" i="318"/>
  <c r="Q13" i="318"/>
  <c r="X12" i="318"/>
  <c r="W12" i="318"/>
  <c r="V12" i="318"/>
  <c r="U12" i="318"/>
  <c r="T12" i="318"/>
  <c r="S12" i="318"/>
  <c r="R12" i="318"/>
  <c r="Q12" i="318"/>
  <c r="B12" i="318"/>
  <c r="B13" i="318" s="1"/>
  <c r="B14" i="318" s="1"/>
  <c r="B15" i="318" s="1"/>
  <c r="B16" i="318" s="1"/>
  <c r="B17" i="318" s="1"/>
  <c r="B18" i="318" s="1"/>
  <c r="B19" i="318" s="1"/>
  <c r="B20" i="318" s="1"/>
  <c r="B21" i="318" s="1"/>
  <c r="B22" i="318" s="1"/>
  <c r="B23" i="318" s="1"/>
  <c r="B24" i="318" s="1"/>
  <c r="B25" i="318" s="1"/>
  <c r="B26" i="318" s="1"/>
  <c r="B27" i="318" s="1"/>
  <c r="B28" i="318" s="1"/>
  <c r="B29" i="318" s="1"/>
  <c r="B30" i="318" s="1"/>
  <c r="B31" i="318" s="1"/>
  <c r="B32" i="318" s="1"/>
  <c r="B33" i="318" s="1"/>
  <c r="B34" i="318" s="1"/>
  <c r="B35" i="318" s="1"/>
  <c r="B36" i="318" s="1"/>
  <c r="B37" i="318" s="1"/>
  <c r="B38" i="318" s="1"/>
  <c r="B39" i="318" s="1"/>
  <c r="B40" i="318" s="1"/>
  <c r="B41" i="318" s="1"/>
  <c r="B42" i="318" s="1"/>
  <c r="B43" i="318" s="1"/>
  <c r="B44" i="318" s="1"/>
  <c r="B45" i="318" s="1"/>
  <c r="B46" i="318" s="1"/>
  <c r="B47" i="318" s="1"/>
  <c r="B48" i="318" s="1"/>
  <c r="B49" i="318" s="1"/>
  <c r="B50" i="318" s="1"/>
  <c r="B51" i="318" s="1"/>
  <c r="B52" i="318" s="1"/>
  <c r="B53" i="318" s="1"/>
  <c r="B54" i="318" s="1"/>
  <c r="B55" i="318" s="1"/>
  <c r="B56" i="318" s="1"/>
  <c r="B57" i="318" s="1"/>
  <c r="B58" i="318" s="1"/>
  <c r="B59" i="318" s="1"/>
  <c r="B60" i="318" s="1"/>
  <c r="B61" i="318" s="1"/>
  <c r="B62" i="318" s="1"/>
  <c r="B63" i="318" s="1"/>
  <c r="B64" i="318" s="1"/>
  <c r="B65" i="318" s="1"/>
  <c r="B66" i="318" s="1"/>
  <c r="X11" i="318"/>
  <c r="W11" i="318"/>
  <c r="V11" i="318"/>
  <c r="U11" i="318"/>
  <c r="T11" i="318"/>
  <c r="S11" i="318"/>
  <c r="R11" i="318"/>
  <c r="Q11" i="318"/>
  <c r="C7" i="318"/>
  <c r="N5" i="318"/>
  <c r="N72" i="318" s="1"/>
  <c r="M5" i="318"/>
  <c r="M72" i="318" s="1"/>
  <c r="L5" i="318"/>
  <c r="L72" i="318" s="1"/>
  <c r="K74" i="318" l="1"/>
  <c r="K73" i="318" s="1"/>
  <c r="L74" i="318"/>
  <c r="M74" i="318"/>
  <c r="M73" i="318" s="1"/>
  <c r="L73" i="318"/>
  <c r="N74" i="318"/>
  <c r="N73" i="318" s="1"/>
  <c r="U71" i="318"/>
  <c r="V71" i="318"/>
  <c r="W71" i="318"/>
  <c r="X71" i="318"/>
  <c r="N86" i="317"/>
  <c r="M86" i="317"/>
  <c r="L86" i="317"/>
  <c r="K86" i="317"/>
  <c r="N85" i="317"/>
  <c r="M85" i="317"/>
  <c r="L85" i="317"/>
  <c r="K85" i="317"/>
  <c r="N84" i="317"/>
  <c r="M84" i="317"/>
  <c r="L84" i="317"/>
  <c r="K84" i="317"/>
  <c r="N83" i="317"/>
  <c r="M83" i="317"/>
  <c r="L83" i="317"/>
  <c r="K83" i="317"/>
  <c r="N82" i="317"/>
  <c r="M82" i="317"/>
  <c r="L82" i="317"/>
  <c r="K82" i="317"/>
  <c r="N81" i="317"/>
  <c r="M81" i="317"/>
  <c r="L81" i="317"/>
  <c r="K81" i="317"/>
  <c r="N80" i="317"/>
  <c r="M80" i="317"/>
  <c r="L80" i="317"/>
  <c r="K80" i="317"/>
  <c r="N79" i="317"/>
  <c r="M79" i="317"/>
  <c r="L79" i="317"/>
  <c r="K79" i="317"/>
  <c r="K76" i="317"/>
  <c r="X71" i="317"/>
  <c r="W71" i="317"/>
  <c r="V71" i="317"/>
  <c r="U71" i="317"/>
  <c r="X45" i="317"/>
  <c r="W45" i="317"/>
  <c r="V45" i="317"/>
  <c r="U45" i="317"/>
  <c r="X42" i="317"/>
  <c r="W42" i="317"/>
  <c r="V42" i="317"/>
  <c r="U42" i="317"/>
  <c r="X22" i="317"/>
  <c r="W22" i="317"/>
  <c r="V22" i="317"/>
  <c r="U22" i="317"/>
  <c r="X16" i="317"/>
  <c r="W16" i="317"/>
  <c r="V16" i="317"/>
  <c r="U16" i="317"/>
  <c r="T16" i="317"/>
  <c r="S16" i="317"/>
  <c r="R16" i="317"/>
  <c r="Q16" i="317"/>
  <c r="X15" i="317"/>
  <c r="W15" i="317"/>
  <c r="V15" i="317"/>
  <c r="U15" i="317"/>
  <c r="T15" i="317"/>
  <c r="S15" i="317"/>
  <c r="R15" i="317"/>
  <c r="Q15" i="317"/>
  <c r="X14" i="317"/>
  <c r="W14" i="317"/>
  <c r="V14" i="317"/>
  <c r="U14" i="317"/>
  <c r="T14" i="317"/>
  <c r="S14" i="317"/>
  <c r="R14" i="317"/>
  <c r="Q14" i="317"/>
  <c r="X13" i="317"/>
  <c r="W13" i="317"/>
  <c r="V13" i="317"/>
  <c r="U13" i="317"/>
  <c r="T13" i="317"/>
  <c r="S13" i="317"/>
  <c r="R13" i="317"/>
  <c r="Q13" i="317"/>
  <c r="X12" i="317"/>
  <c r="W12" i="317"/>
  <c r="V12" i="317"/>
  <c r="U12" i="317"/>
  <c r="T12" i="317"/>
  <c r="S12" i="317"/>
  <c r="R12" i="317"/>
  <c r="Q12" i="317"/>
  <c r="B12" i="317"/>
  <c r="B13" i="317" s="1"/>
  <c r="B14" i="317" s="1"/>
  <c r="B15" i="317" s="1"/>
  <c r="B16" i="317" s="1"/>
  <c r="B17" i="317" s="1"/>
  <c r="B18" i="317" s="1"/>
  <c r="B19" i="317" s="1"/>
  <c r="B20" i="317" s="1"/>
  <c r="B21" i="317" s="1"/>
  <c r="B22" i="317" s="1"/>
  <c r="B23" i="317" s="1"/>
  <c r="B24" i="317" s="1"/>
  <c r="B25" i="317" s="1"/>
  <c r="B26" i="317" s="1"/>
  <c r="B27" i="317" s="1"/>
  <c r="B28" i="317" s="1"/>
  <c r="B29" i="317" s="1"/>
  <c r="B30" i="317" s="1"/>
  <c r="B31" i="317" s="1"/>
  <c r="B32" i="317" s="1"/>
  <c r="B33" i="317" s="1"/>
  <c r="B34" i="317" s="1"/>
  <c r="B35" i="317" s="1"/>
  <c r="B36" i="317" s="1"/>
  <c r="B37" i="317" s="1"/>
  <c r="B38" i="317" s="1"/>
  <c r="B39" i="317" s="1"/>
  <c r="B40" i="317" s="1"/>
  <c r="B41" i="317" s="1"/>
  <c r="B42" i="317" s="1"/>
  <c r="B43" i="317" s="1"/>
  <c r="B44" i="317" s="1"/>
  <c r="B45" i="317" s="1"/>
  <c r="B46" i="317" s="1"/>
  <c r="B47" i="317" s="1"/>
  <c r="B48" i="317" s="1"/>
  <c r="B49" i="317" s="1"/>
  <c r="B50" i="317" s="1"/>
  <c r="B51" i="317" s="1"/>
  <c r="B52" i="317" s="1"/>
  <c r="B53" i="317" s="1"/>
  <c r="B54" i="317" s="1"/>
  <c r="B55" i="317" s="1"/>
  <c r="B56" i="317" s="1"/>
  <c r="B57" i="317" s="1"/>
  <c r="B58" i="317" s="1"/>
  <c r="B59" i="317" s="1"/>
  <c r="B60" i="317" s="1"/>
  <c r="B61" i="317" s="1"/>
  <c r="B62" i="317" s="1"/>
  <c r="B63" i="317" s="1"/>
  <c r="B64" i="317" s="1"/>
  <c r="B65" i="317" s="1"/>
  <c r="B66" i="317" s="1"/>
  <c r="B67" i="317" s="1"/>
  <c r="B68" i="317" s="1"/>
  <c r="B69" i="317" s="1"/>
  <c r="B70" i="317" s="1"/>
  <c r="X11" i="317"/>
  <c r="W11" i="317"/>
  <c r="V11" i="317"/>
  <c r="U11" i="317"/>
  <c r="T11" i="317"/>
  <c r="S11" i="317"/>
  <c r="R11" i="317"/>
  <c r="Q11" i="317"/>
  <c r="N5" i="317"/>
  <c r="N76" i="317" s="1"/>
  <c r="M5" i="317"/>
  <c r="M76" i="317" s="1"/>
  <c r="L5" i="317"/>
  <c r="L76" i="317" s="1"/>
  <c r="N78" i="316"/>
  <c r="M78" i="316"/>
  <c r="L78" i="316"/>
  <c r="K78" i="316"/>
  <c r="N77" i="316"/>
  <c r="M77" i="316"/>
  <c r="L77" i="316"/>
  <c r="K77" i="316"/>
  <c r="N76" i="316"/>
  <c r="M76" i="316"/>
  <c r="L76" i="316"/>
  <c r="K76" i="316"/>
  <c r="N74" i="316"/>
  <c r="M74" i="316"/>
  <c r="L74" i="316"/>
  <c r="K74" i="316"/>
  <c r="N73" i="316"/>
  <c r="M73" i="316"/>
  <c r="L73" i="316"/>
  <c r="K73" i="316"/>
  <c r="N72" i="316"/>
  <c r="M72" i="316"/>
  <c r="L72" i="316"/>
  <c r="K72" i="316"/>
  <c r="N71" i="316"/>
  <c r="M71" i="316"/>
  <c r="L71" i="316"/>
  <c r="K71" i="316"/>
  <c r="K68" i="316"/>
  <c r="X63" i="316"/>
  <c r="W63" i="316"/>
  <c r="V63" i="316"/>
  <c r="U63" i="316"/>
  <c r="X38" i="316"/>
  <c r="W38" i="316"/>
  <c r="V38" i="316"/>
  <c r="U38" i="316"/>
  <c r="X21" i="316"/>
  <c r="W21" i="316"/>
  <c r="V21" i="316"/>
  <c r="U21" i="316"/>
  <c r="X15" i="316"/>
  <c r="W15" i="316"/>
  <c r="V15" i="316"/>
  <c r="U15" i="316"/>
  <c r="T15" i="316"/>
  <c r="S15" i="316"/>
  <c r="R15" i="316"/>
  <c r="Q15" i="316"/>
  <c r="X14" i="316"/>
  <c r="W14" i="316"/>
  <c r="V14" i="316"/>
  <c r="U14" i="316"/>
  <c r="T14" i="316"/>
  <c r="S14" i="316"/>
  <c r="R14" i="316"/>
  <c r="Q14" i="316"/>
  <c r="X13" i="316"/>
  <c r="W13" i="316"/>
  <c r="V13" i="316"/>
  <c r="U13" i="316"/>
  <c r="T13" i="316"/>
  <c r="S13" i="316"/>
  <c r="R13" i="316"/>
  <c r="Q13" i="316"/>
  <c r="X12" i="316"/>
  <c r="W12" i="316"/>
  <c r="V12" i="316"/>
  <c r="U12" i="316"/>
  <c r="T12" i="316"/>
  <c r="S12" i="316"/>
  <c r="R12" i="316"/>
  <c r="Q12" i="316"/>
  <c r="B12" i="316"/>
  <c r="B13" i="316" s="1"/>
  <c r="B14" i="316" s="1"/>
  <c r="B15" i="316" s="1"/>
  <c r="B16" i="316" s="1"/>
  <c r="B17" i="316" s="1"/>
  <c r="B18" i="316" s="1"/>
  <c r="B19" i="316" s="1"/>
  <c r="B20" i="316" s="1"/>
  <c r="B21" i="316" s="1"/>
  <c r="B22" i="316" s="1"/>
  <c r="B23" i="316" s="1"/>
  <c r="B24" i="316" s="1"/>
  <c r="B25" i="316" s="1"/>
  <c r="B26" i="316" s="1"/>
  <c r="B27" i="316" s="1"/>
  <c r="B28" i="316" s="1"/>
  <c r="B29" i="316" s="1"/>
  <c r="B30" i="316" s="1"/>
  <c r="B31" i="316" s="1"/>
  <c r="B32" i="316" s="1"/>
  <c r="B33" i="316" s="1"/>
  <c r="B34" i="316" s="1"/>
  <c r="B35" i="316" s="1"/>
  <c r="B36" i="316" s="1"/>
  <c r="B37" i="316" s="1"/>
  <c r="B38" i="316" s="1"/>
  <c r="B39" i="316" s="1"/>
  <c r="B40" i="316" s="1"/>
  <c r="B41" i="316" s="1"/>
  <c r="B42" i="316" s="1"/>
  <c r="B43" i="316" s="1"/>
  <c r="B44" i="316" s="1"/>
  <c r="B45" i="316" s="1"/>
  <c r="B46" i="316" s="1"/>
  <c r="B47" i="316" s="1"/>
  <c r="B48" i="316" s="1"/>
  <c r="B49" i="316" s="1"/>
  <c r="B50" i="316" s="1"/>
  <c r="B51" i="316" s="1"/>
  <c r="B52" i="316" s="1"/>
  <c r="B53" i="316" s="1"/>
  <c r="B54" i="316" s="1"/>
  <c r="B55" i="316" s="1"/>
  <c r="B56" i="316" s="1"/>
  <c r="B57" i="316" s="1"/>
  <c r="B58" i="316" s="1"/>
  <c r="B59" i="316" s="1"/>
  <c r="B60" i="316" s="1"/>
  <c r="B61" i="316" s="1"/>
  <c r="B62" i="316" s="1"/>
  <c r="X11" i="316"/>
  <c r="W11" i="316"/>
  <c r="W67" i="316" s="1"/>
  <c r="V11" i="316"/>
  <c r="V67" i="316" s="1"/>
  <c r="U11" i="316"/>
  <c r="T11" i="316"/>
  <c r="S11" i="316"/>
  <c r="R11" i="316"/>
  <c r="Q11" i="316"/>
  <c r="N5" i="316"/>
  <c r="N68" i="316" s="1"/>
  <c r="M5" i="316"/>
  <c r="M68" i="316" s="1"/>
  <c r="L5" i="316"/>
  <c r="L68" i="316" s="1"/>
  <c r="N84" i="315"/>
  <c r="M84" i="315"/>
  <c r="L84" i="315"/>
  <c r="K84" i="315"/>
  <c r="N83" i="315"/>
  <c r="M83" i="315"/>
  <c r="L83" i="315"/>
  <c r="K83" i="315"/>
  <c r="N82" i="315"/>
  <c r="M82" i="315"/>
  <c r="L82" i="315"/>
  <c r="K82" i="315"/>
  <c r="N80" i="315"/>
  <c r="M80" i="315"/>
  <c r="L80" i="315"/>
  <c r="K80" i="315"/>
  <c r="N79" i="315"/>
  <c r="M79" i="315"/>
  <c r="L79" i="315"/>
  <c r="K79" i="315"/>
  <c r="N78" i="315"/>
  <c r="M78" i="315"/>
  <c r="L78" i="315"/>
  <c r="K78" i="315"/>
  <c r="N77" i="315"/>
  <c r="M77" i="315"/>
  <c r="L77" i="315"/>
  <c r="K77" i="315"/>
  <c r="K74" i="315"/>
  <c r="X69" i="315"/>
  <c r="W69" i="315"/>
  <c r="V69" i="315"/>
  <c r="U69" i="315"/>
  <c r="X65" i="315"/>
  <c r="W65" i="315"/>
  <c r="V65" i="315"/>
  <c r="U65" i="315"/>
  <c r="X38" i="315"/>
  <c r="W38" i="315"/>
  <c r="V38" i="315"/>
  <c r="U38" i="315"/>
  <c r="X21" i="315"/>
  <c r="W21" i="315"/>
  <c r="V21" i="315"/>
  <c r="U21" i="315"/>
  <c r="X15" i="315"/>
  <c r="W15" i="315"/>
  <c r="V15" i="315"/>
  <c r="U15" i="315"/>
  <c r="T15" i="315"/>
  <c r="S15" i="315"/>
  <c r="R15" i="315"/>
  <c r="Q15" i="315"/>
  <c r="X14" i="315"/>
  <c r="W14" i="315"/>
  <c r="V14" i="315"/>
  <c r="U14" i="315"/>
  <c r="X13" i="315"/>
  <c r="W13" i="315"/>
  <c r="V13" i="315"/>
  <c r="U13" i="315"/>
  <c r="T13" i="315"/>
  <c r="S13" i="315"/>
  <c r="R13" i="315"/>
  <c r="Q13" i="315"/>
  <c r="X12" i="315"/>
  <c r="W12" i="315"/>
  <c r="V12" i="315"/>
  <c r="U12" i="315"/>
  <c r="T12" i="315"/>
  <c r="S12" i="315"/>
  <c r="R12" i="315"/>
  <c r="Q12" i="315"/>
  <c r="B12" i="315"/>
  <c r="B13" i="315" s="1"/>
  <c r="B14" i="315" s="1"/>
  <c r="B15" i="315" s="1"/>
  <c r="B16" i="315" s="1"/>
  <c r="B17" i="315" s="1"/>
  <c r="B18" i="315" s="1"/>
  <c r="B19" i="315" s="1"/>
  <c r="B20" i="315" s="1"/>
  <c r="B21" i="315" s="1"/>
  <c r="B22" i="315" s="1"/>
  <c r="B23" i="315" s="1"/>
  <c r="B24" i="315" s="1"/>
  <c r="B25" i="315" s="1"/>
  <c r="B26" i="315" s="1"/>
  <c r="B27" i="315" s="1"/>
  <c r="B28" i="315" s="1"/>
  <c r="B29" i="315" s="1"/>
  <c r="B30" i="315" s="1"/>
  <c r="B31" i="315" s="1"/>
  <c r="B32" i="315" s="1"/>
  <c r="B33" i="315" s="1"/>
  <c r="B34" i="315" s="1"/>
  <c r="B35" i="315" s="1"/>
  <c r="B36" i="315" s="1"/>
  <c r="B37" i="315" s="1"/>
  <c r="B38" i="315" s="1"/>
  <c r="B39" i="315" s="1"/>
  <c r="B40" i="315" s="1"/>
  <c r="B41" i="315" s="1"/>
  <c r="B42" i="315" s="1"/>
  <c r="B43" i="315" s="1"/>
  <c r="B44" i="315" s="1"/>
  <c r="B45" i="315" s="1"/>
  <c r="B46" i="315" s="1"/>
  <c r="B47" i="315" s="1"/>
  <c r="B48" i="315" s="1"/>
  <c r="B49" i="315" s="1"/>
  <c r="B50" i="315" s="1"/>
  <c r="B51" i="315" s="1"/>
  <c r="B52" i="315" s="1"/>
  <c r="B53" i="315" s="1"/>
  <c r="B54" i="315" s="1"/>
  <c r="B55" i="315" s="1"/>
  <c r="B56" i="315" s="1"/>
  <c r="B57" i="315" s="1"/>
  <c r="B58" i="315" s="1"/>
  <c r="B59" i="315" s="1"/>
  <c r="B60" i="315" s="1"/>
  <c r="B61" i="315" s="1"/>
  <c r="B62" i="315" s="1"/>
  <c r="B63" i="315" s="1"/>
  <c r="B64" i="315" s="1"/>
  <c r="B65" i="315" s="1"/>
  <c r="B66" i="315" s="1"/>
  <c r="B67" i="315" s="1"/>
  <c r="B68" i="315" s="1"/>
  <c r="X11" i="315"/>
  <c r="W11" i="315"/>
  <c r="V11" i="315"/>
  <c r="U11" i="315"/>
  <c r="T11" i="315"/>
  <c r="S11" i="315"/>
  <c r="R11" i="315"/>
  <c r="Q11" i="315"/>
  <c r="N5" i="315"/>
  <c r="N74" i="315" s="1"/>
  <c r="M5" i="315"/>
  <c r="M74" i="315" s="1"/>
  <c r="L5" i="315"/>
  <c r="L74" i="315" s="1"/>
  <c r="N111" i="314"/>
  <c r="M111" i="314"/>
  <c r="L111" i="314"/>
  <c r="K111" i="314"/>
  <c r="N110" i="314"/>
  <c r="M110" i="314"/>
  <c r="L110" i="314"/>
  <c r="K110" i="314"/>
  <c r="N109" i="314"/>
  <c r="M109" i="314"/>
  <c r="L109" i="314"/>
  <c r="K109" i="314"/>
  <c r="N108" i="314"/>
  <c r="M108" i="314"/>
  <c r="L108" i="314"/>
  <c r="K108" i="314"/>
  <c r="N107" i="314"/>
  <c r="M107" i="314"/>
  <c r="L107" i="314"/>
  <c r="K107" i="314"/>
  <c r="N106" i="314"/>
  <c r="M106" i="314"/>
  <c r="L106" i="314"/>
  <c r="K106" i="314"/>
  <c r="N105" i="314"/>
  <c r="M105" i="314"/>
  <c r="L105" i="314"/>
  <c r="K105" i="314"/>
  <c r="N104" i="314"/>
  <c r="M104" i="314"/>
  <c r="L104" i="314"/>
  <c r="K104" i="314"/>
  <c r="K101" i="314"/>
  <c r="X96" i="314"/>
  <c r="W96" i="314"/>
  <c r="V96" i="314"/>
  <c r="U96" i="314"/>
  <c r="X92" i="314"/>
  <c r="W92" i="314"/>
  <c r="V92" i="314"/>
  <c r="U92" i="314"/>
  <c r="X49" i="314"/>
  <c r="W49" i="314"/>
  <c r="V49" i="314"/>
  <c r="U49" i="314"/>
  <c r="X47" i="314"/>
  <c r="W47" i="314"/>
  <c r="V47" i="314"/>
  <c r="U47" i="314"/>
  <c r="X26" i="314"/>
  <c r="W26" i="314"/>
  <c r="V26" i="314"/>
  <c r="U26" i="314"/>
  <c r="U23" i="314"/>
  <c r="X21" i="314"/>
  <c r="W21" i="314"/>
  <c r="V21" i="314"/>
  <c r="U21" i="314"/>
  <c r="T21" i="314"/>
  <c r="S21" i="314"/>
  <c r="R21" i="314"/>
  <c r="Q21" i="314"/>
  <c r="X20" i="314"/>
  <c r="W20" i="314"/>
  <c r="V20" i="314"/>
  <c r="U20" i="314"/>
  <c r="X19" i="314"/>
  <c r="W19" i="314"/>
  <c r="V19" i="314"/>
  <c r="U19" i="314"/>
  <c r="T19" i="314"/>
  <c r="S19" i="314"/>
  <c r="R19" i="314"/>
  <c r="Q19" i="314"/>
  <c r="X18" i="314"/>
  <c r="W18" i="314"/>
  <c r="V18" i="314"/>
  <c r="U18" i="314"/>
  <c r="T18" i="314"/>
  <c r="S18" i="314"/>
  <c r="R18" i="314"/>
  <c r="Q18" i="314"/>
  <c r="X17" i="314"/>
  <c r="W17" i="314"/>
  <c r="V17" i="314"/>
  <c r="U17" i="314"/>
  <c r="T17" i="314"/>
  <c r="S17" i="314"/>
  <c r="R17" i="314"/>
  <c r="Q17" i="314"/>
  <c r="X16" i="314"/>
  <c r="W16" i="314"/>
  <c r="V16" i="314"/>
  <c r="U16" i="314"/>
  <c r="T16" i="314"/>
  <c r="S16" i="314"/>
  <c r="R16" i="314"/>
  <c r="Q16" i="314"/>
  <c r="X15" i="314"/>
  <c r="W15" i="314"/>
  <c r="V15" i="314"/>
  <c r="U15" i="314"/>
  <c r="T15" i="314"/>
  <c r="S15" i="314"/>
  <c r="R15" i="314"/>
  <c r="Q15" i="314"/>
  <c r="X14" i="314"/>
  <c r="W14" i="314"/>
  <c r="V14" i="314"/>
  <c r="U14" i="314"/>
  <c r="T14" i="314"/>
  <c r="S14" i="314"/>
  <c r="R14" i="314"/>
  <c r="Q14" i="314"/>
  <c r="X13" i="314"/>
  <c r="W13" i="314"/>
  <c r="V13" i="314"/>
  <c r="U13" i="314"/>
  <c r="T13" i="314"/>
  <c r="S13" i="314"/>
  <c r="R13" i="314"/>
  <c r="Q13" i="314"/>
  <c r="X12" i="314"/>
  <c r="W12" i="314"/>
  <c r="V12" i="314"/>
  <c r="U12" i="314"/>
  <c r="T12" i="314"/>
  <c r="S12" i="314"/>
  <c r="R12" i="314"/>
  <c r="Q12" i="314"/>
  <c r="B12" i="314"/>
  <c r="B13" i="314" s="1"/>
  <c r="B14" i="314" s="1"/>
  <c r="B15" i="314" s="1"/>
  <c r="B16" i="314" s="1"/>
  <c r="B17" i="314" s="1"/>
  <c r="B18" i="314" s="1"/>
  <c r="B19" i="314" s="1"/>
  <c r="B20" i="314" s="1"/>
  <c r="B21" i="314" s="1"/>
  <c r="B22" i="314" s="1"/>
  <c r="B23" i="314" s="1"/>
  <c r="B24" i="314" s="1"/>
  <c r="B25" i="314" s="1"/>
  <c r="B26" i="314" s="1"/>
  <c r="B27" i="314" s="1"/>
  <c r="B28" i="314" s="1"/>
  <c r="B29" i="314" s="1"/>
  <c r="B30" i="314" s="1"/>
  <c r="B31" i="314" s="1"/>
  <c r="B32" i="314" s="1"/>
  <c r="B33" i="314" s="1"/>
  <c r="B34" i="314" s="1"/>
  <c r="B35" i="314" s="1"/>
  <c r="B36" i="314" s="1"/>
  <c r="B37" i="314" s="1"/>
  <c r="B38" i="314" s="1"/>
  <c r="B39" i="314" s="1"/>
  <c r="B40" i="314" s="1"/>
  <c r="B41" i="314" s="1"/>
  <c r="B42" i="314" s="1"/>
  <c r="B43" i="314" s="1"/>
  <c r="B44" i="314" s="1"/>
  <c r="B45" i="314" s="1"/>
  <c r="B46" i="314" s="1"/>
  <c r="B47" i="314" s="1"/>
  <c r="B48" i="314" s="1"/>
  <c r="B49" i="314" s="1"/>
  <c r="B50" i="314" s="1"/>
  <c r="B51" i="314" s="1"/>
  <c r="B52" i="314" s="1"/>
  <c r="B53" i="314" s="1"/>
  <c r="B54" i="314" s="1"/>
  <c r="B55" i="314" s="1"/>
  <c r="B56" i="314" s="1"/>
  <c r="B57" i="314" s="1"/>
  <c r="B58" i="314" s="1"/>
  <c r="B59" i="314" s="1"/>
  <c r="B60" i="314" s="1"/>
  <c r="B61" i="314" s="1"/>
  <c r="B62" i="314" s="1"/>
  <c r="B63" i="314" s="1"/>
  <c r="B64" i="314" s="1"/>
  <c r="B65" i="314" s="1"/>
  <c r="B66" i="314" s="1"/>
  <c r="B67" i="314" s="1"/>
  <c r="B68" i="314" s="1"/>
  <c r="B69" i="314" s="1"/>
  <c r="B70" i="314" s="1"/>
  <c r="B71" i="314" s="1"/>
  <c r="B72" i="314" s="1"/>
  <c r="B73" i="314" s="1"/>
  <c r="B74" i="314" s="1"/>
  <c r="B75" i="314" s="1"/>
  <c r="B76" i="314" s="1"/>
  <c r="B77" i="314" s="1"/>
  <c r="B78" i="314" s="1"/>
  <c r="B79" i="314" s="1"/>
  <c r="B80" i="314" s="1"/>
  <c r="B81" i="314" s="1"/>
  <c r="B82" i="314" s="1"/>
  <c r="B83" i="314" s="1"/>
  <c r="B84" i="314" s="1"/>
  <c r="B85" i="314" s="1"/>
  <c r="B86" i="314" s="1"/>
  <c r="B87" i="314" s="1"/>
  <c r="B88" i="314" s="1"/>
  <c r="B89" i="314" s="1"/>
  <c r="B90" i="314" s="1"/>
  <c r="B91" i="314" s="1"/>
  <c r="B92" i="314" s="1"/>
  <c r="B93" i="314" s="1"/>
  <c r="B94" i="314" s="1"/>
  <c r="B95" i="314" s="1"/>
  <c r="X11" i="314"/>
  <c r="W11" i="314"/>
  <c r="V11" i="314"/>
  <c r="U11" i="314"/>
  <c r="T11" i="314"/>
  <c r="S11" i="314"/>
  <c r="R11" i="314"/>
  <c r="Q11" i="314"/>
  <c r="N5" i="314"/>
  <c r="N101" i="314" s="1"/>
  <c r="M5" i="314"/>
  <c r="M101" i="314" s="1"/>
  <c r="L5" i="314"/>
  <c r="L101" i="314" s="1"/>
  <c r="N109" i="313"/>
  <c r="M109" i="313"/>
  <c r="L109" i="313"/>
  <c r="K109" i="313"/>
  <c r="N108" i="313"/>
  <c r="M108" i="313"/>
  <c r="L108" i="313"/>
  <c r="K108" i="313"/>
  <c r="N107" i="313"/>
  <c r="M107" i="313"/>
  <c r="L107" i="313"/>
  <c r="K107" i="313"/>
  <c r="N106" i="313"/>
  <c r="M106" i="313"/>
  <c r="L106" i="313"/>
  <c r="K106" i="313"/>
  <c r="N105" i="313"/>
  <c r="M105" i="313"/>
  <c r="L105" i="313"/>
  <c r="K105" i="313"/>
  <c r="N104" i="313"/>
  <c r="M104" i="313"/>
  <c r="L104" i="313"/>
  <c r="K104" i="313"/>
  <c r="N103" i="313"/>
  <c r="M103" i="313"/>
  <c r="L103" i="313"/>
  <c r="K103" i="313"/>
  <c r="N102" i="313"/>
  <c r="M102" i="313"/>
  <c r="L102" i="313"/>
  <c r="K102" i="313"/>
  <c r="K99" i="313"/>
  <c r="X94" i="313"/>
  <c r="W94" i="313"/>
  <c r="V94" i="313"/>
  <c r="U94" i="313"/>
  <c r="X90" i="313"/>
  <c r="W90" i="313"/>
  <c r="V90" i="313"/>
  <c r="U90" i="313"/>
  <c r="X52" i="313"/>
  <c r="W52" i="313"/>
  <c r="V52" i="313"/>
  <c r="U52" i="313"/>
  <c r="X49" i="313"/>
  <c r="W49" i="313"/>
  <c r="V49" i="313"/>
  <c r="U49" i="313"/>
  <c r="X28" i="313"/>
  <c r="W28" i="313"/>
  <c r="V28" i="313"/>
  <c r="U28" i="313"/>
  <c r="U24" i="313"/>
  <c r="X22" i="313"/>
  <c r="W22" i="313"/>
  <c r="V22" i="313"/>
  <c r="U22" i="313"/>
  <c r="T22" i="313"/>
  <c r="S22" i="313"/>
  <c r="R22" i="313"/>
  <c r="Q22" i="313"/>
  <c r="X21" i="313"/>
  <c r="W21" i="313"/>
  <c r="V21" i="313"/>
  <c r="U21" i="313"/>
  <c r="X20" i="313"/>
  <c r="W20" i="313"/>
  <c r="V20" i="313"/>
  <c r="U20" i="313"/>
  <c r="T20" i="313"/>
  <c r="S20" i="313"/>
  <c r="R20" i="313"/>
  <c r="Q20" i="313"/>
  <c r="X19" i="313"/>
  <c r="W19" i="313"/>
  <c r="V19" i="313"/>
  <c r="U19" i="313"/>
  <c r="T19" i="313"/>
  <c r="S19" i="313"/>
  <c r="R19" i="313"/>
  <c r="Q19" i="313"/>
  <c r="X18" i="313"/>
  <c r="W18" i="313"/>
  <c r="V18" i="313"/>
  <c r="U18" i="313"/>
  <c r="T18" i="313"/>
  <c r="S18" i="313"/>
  <c r="R18" i="313"/>
  <c r="Q18" i="313"/>
  <c r="X17" i="313"/>
  <c r="W17" i="313"/>
  <c r="V17" i="313"/>
  <c r="U17" i="313"/>
  <c r="T17" i="313"/>
  <c r="S17" i="313"/>
  <c r="R17" i="313"/>
  <c r="Q17" i="313"/>
  <c r="X16" i="313"/>
  <c r="W16" i="313"/>
  <c r="V16" i="313"/>
  <c r="U16" i="313"/>
  <c r="T16" i="313"/>
  <c r="S16" i="313"/>
  <c r="R16" i="313"/>
  <c r="Q16" i="313"/>
  <c r="X15" i="313"/>
  <c r="W15" i="313"/>
  <c r="V15" i="313"/>
  <c r="U15" i="313"/>
  <c r="T15" i="313"/>
  <c r="S15" i="313"/>
  <c r="R15" i="313"/>
  <c r="Q15" i="313"/>
  <c r="X14" i="313"/>
  <c r="W14" i="313"/>
  <c r="V14" i="313"/>
  <c r="U14" i="313"/>
  <c r="T14" i="313"/>
  <c r="S14" i="313"/>
  <c r="R14" i="313"/>
  <c r="Q14" i="313"/>
  <c r="X13" i="313"/>
  <c r="W13" i="313"/>
  <c r="V13" i="313"/>
  <c r="U13" i="313"/>
  <c r="T13" i="313"/>
  <c r="S13" i="313"/>
  <c r="R13" i="313"/>
  <c r="Q13" i="313"/>
  <c r="X12" i="313"/>
  <c r="W12" i="313"/>
  <c r="V12" i="313"/>
  <c r="U12" i="313"/>
  <c r="T12" i="313"/>
  <c r="S12" i="313"/>
  <c r="R12" i="313"/>
  <c r="Q12" i="313"/>
  <c r="B12" i="313"/>
  <c r="B13" i="313" s="1"/>
  <c r="B14" i="313" s="1"/>
  <c r="B15" i="313" s="1"/>
  <c r="B16" i="313" s="1"/>
  <c r="B17" i="313" s="1"/>
  <c r="B18" i="313" s="1"/>
  <c r="B19" i="313" s="1"/>
  <c r="B20" i="313" s="1"/>
  <c r="B21" i="313" s="1"/>
  <c r="B22" i="313" s="1"/>
  <c r="B23" i="313" s="1"/>
  <c r="B24" i="313" s="1"/>
  <c r="B25" i="313" s="1"/>
  <c r="B26" i="313" s="1"/>
  <c r="B27" i="313" s="1"/>
  <c r="B28" i="313" s="1"/>
  <c r="B29" i="313" s="1"/>
  <c r="B30" i="313" s="1"/>
  <c r="B31" i="313" s="1"/>
  <c r="B32" i="313" s="1"/>
  <c r="B33" i="313" s="1"/>
  <c r="B34" i="313" s="1"/>
  <c r="B35" i="313" s="1"/>
  <c r="B36" i="313" s="1"/>
  <c r="B37" i="313" s="1"/>
  <c r="B38" i="313" s="1"/>
  <c r="B39" i="313" s="1"/>
  <c r="B40" i="313" s="1"/>
  <c r="B41" i="313" s="1"/>
  <c r="B42" i="313" s="1"/>
  <c r="B43" i="313" s="1"/>
  <c r="B44" i="313" s="1"/>
  <c r="B45" i="313" s="1"/>
  <c r="B46" i="313" s="1"/>
  <c r="B47" i="313" s="1"/>
  <c r="B48" i="313" s="1"/>
  <c r="B49" i="313" s="1"/>
  <c r="B50" i="313" s="1"/>
  <c r="B51" i="313" s="1"/>
  <c r="B52" i="313" s="1"/>
  <c r="B53" i="313" s="1"/>
  <c r="B54" i="313" s="1"/>
  <c r="B55" i="313" s="1"/>
  <c r="B56" i="313" s="1"/>
  <c r="B57" i="313" s="1"/>
  <c r="B58" i="313" s="1"/>
  <c r="B59" i="313" s="1"/>
  <c r="B60" i="313" s="1"/>
  <c r="B61" i="313" s="1"/>
  <c r="B62" i="313" s="1"/>
  <c r="B63" i="313" s="1"/>
  <c r="B64" i="313" s="1"/>
  <c r="B65" i="313" s="1"/>
  <c r="B66" i="313" s="1"/>
  <c r="B67" i="313" s="1"/>
  <c r="B68" i="313" s="1"/>
  <c r="B69" i="313" s="1"/>
  <c r="B70" i="313" s="1"/>
  <c r="B71" i="313" s="1"/>
  <c r="B72" i="313" s="1"/>
  <c r="B73" i="313" s="1"/>
  <c r="B74" i="313" s="1"/>
  <c r="B75" i="313" s="1"/>
  <c r="B76" i="313" s="1"/>
  <c r="B77" i="313" s="1"/>
  <c r="B78" i="313" s="1"/>
  <c r="B79" i="313" s="1"/>
  <c r="B80" i="313" s="1"/>
  <c r="B81" i="313" s="1"/>
  <c r="B82" i="313" s="1"/>
  <c r="B83" i="313" s="1"/>
  <c r="B84" i="313" s="1"/>
  <c r="B85" i="313" s="1"/>
  <c r="B86" i="313" s="1"/>
  <c r="B87" i="313" s="1"/>
  <c r="B88" i="313" s="1"/>
  <c r="B89" i="313" s="1"/>
  <c r="B90" i="313" s="1"/>
  <c r="B91" i="313" s="1"/>
  <c r="B92" i="313" s="1"/>
  <c r="B93" i="313" s="1"/>
  <c r="X11" i="313"/>
  <c r="W11" i="313"/>
  <c r="V11" i="313"/>
  <c r="U11" i="313"/>
  <c r="T11" i="313"/>
  <c r="S11" i="313"/>
  <c r="R11" i="313"/>
  <c r="Q11" i="313"/>
  <c r="N5" i="313"/>
  <c r="N99" i="313" s="1"/>
  <c r="M5" i="313"/>
  <c r="M99" i="313" s="1"/>
  <c r="L5" i="313"/>
  <c r="L99" i="313" s="1"/>
  <c r="N121" i="312"/>
  <c r="M121" i="312"/>
  <c r="L121" i="312"/>
  <c r="K121" i="312"/>
  <c r="N120" i="312"/>
  <c r="M120" i="312"/>
  <c r="L120" i="312"/>
  <c r="K120" i="312"/>
  <c r="N119" i="312"/>
  <c r="M119" i="312"/>
  <c r="L119" i="312"/>
  <c r="K119" i="312"/>
  <c r="N118" i="312"/>
  <c r="M118" i="312"/>
  <c r="L118" i="312"/>
  <c r="K118" i="312"/>
  <c r="N117" i="312"/>
  <c r="M117" i="312"/>
  <c r="L117" i="312"/>
  <c r="K117" i="312"/>
  <c r="N116" i="312"/>
  <c r="M116" i="312"/>
  <c r="L116" i="312"/>
  <c r="K116" i="312"/>
  <c r="N115" i="312"/>
  <c r="M115" i="312"/>
  <c r="L115" i="312"/>
  <c r="K115" i="312"/>
  <c r="K101" i="312"/>
  <c r="K122" i="312" s="1"/>
  <c r="X60" i="312"/>
  <c r="W60" i="312"/>
  <c r="V60" i="312"/>
  <c r="U60" i="312"/>
  <c r="X33" i="312"/>
  <c r="W33" i="312"/>
  <c r="V33" i="312"/>
  <c r="U33" i="312"/>
  <c r="X32" i="312"/>
  <c r="W32" i="312"/>
  <c r="V32" i="312"/>
  <c r="U32" i="312"/>
  <c r="U27" i="312"/>
  <c r="X25" i="312"/>
  <c r="W25" i="312"/>
  <c r="V25" i="312"/>
  <c r="U25" i="312"/>
  <c r="T25" i="312"/>
  <c r="S25" i="312"/>
  <c r="R25" i="312"/>
  <c r="Q25" i="312"/>
  <c r="X24" i="312"/>
  <c r="W24" i="312"/>
  <c r="V24" i="312"/>
  <c r="U24" i="312"/>
  <c r="X23" i="312"/>
  <c r="W23" i="312"/>
  <c r="V23" i="312"/>
  <c r="U23" i="312"/>
  <c r="T23" i="312"/>
  <c r="S23" i="312"/>
  <c r="R23" i="312"/>
  <c r="Q23" i="312"/>
  <c r="X22" i="312"/>
  <c r="W22" i="312"/>
  <c r="V22" i="312"/>
  <c r="U22" i="312"/>
  <c r="T22" i="312"/>
  <c r="S22" i="312"/>
  <c r="R22" i="312"/>
  <c r="Q22" i="312"/>
  <c r="X21" i="312"/>
  <c r="W21" i="312"/>
  <c r="V21" i="312"/>
  <c r="U21" i="312"/>
  <c r="T21" i="312"/>
  <c r="S21" i="312"/>
  <c r="R21" i="312"/>
  <c r="Q21" i="312"/>
  <c r="X20" i="312"/>
  <c r="W20" i="312"/>
  <c r="V20" i="312"/>
  <c r="U20" i="312"/>
  <c r="T20" i="312"/>
  <c r="S20" i="312"/>
  <c r="R20" i="312"/>
  <c r="Q20" i="312"/>
  <c r="X19" i="312"/>
  <c r="W19" i="312"/>
  <c r="V19" i="312"/>
  <c r="U19" i="312"/>
  <c r="T19" i="312"/>
  <c r="S19" i="312"/>
  <c r="R19" i="312"/>
  <c r="Q19" i="312"/>
  <c r="X18" i="312"/>
  <c r="W18" i="312"/>
  <c r="V18" i="312"/>
  <c r="U18" i="312"/>
  <c r="T18" i="312"/>
  <c r="S18" i="312"/>
  <c r="R18" i="312"/>
  <c r="Q18" i="312"/>
  <c r="X17" i="312"/>
  <c r="W17" i="312"/>
  <c r="V17" i="312"/>
  <c r="U17" i="312"/>
  <c r="T17" i="312"/>
  <c r="S17" i="312"/>
  <c r="R17" i="312"/>
  <c r="Q17" i="312"/>
  <c r="X16" i="312"/>
  <c r="W16" i="312"/>
  <c r="V16" i="312"/>
  <c r="U16" i="312"/>
  <c r="T16" i="312"/>
  <c r="S16" i="312"/>
  <c r="R16" i="312"/>
  <c r="Q16" i="312"/>
  <c r="X15" i="312"/>
  <c r="W15" i="312"/>
  <c r="V15" i="312"/>
  <c r="U15" i="312"/>
  <c r="T15" i="312"/>
  <c r="S15" i="312"/>
  <c r="R15" i="312"/>
  <c r="Q15" i="312"/>
  <c r="X14" i="312"/>
  <c r="W14" i="312"/>
  <c r="V14" i="312"/>
  <c r="U14" i="312"/>
  <c r="T14" i="312"/>
  <c r="S14" i="312"/>
  <c r="R14" i="312"/>
  <c r="Q14" i="312"/>
  <c r="X13" i="312"/>
  <c r="W13" i="312"/>
  <c r="V13" i="312"/>
  <c r="U13" i="312"/>
  <c r="T13" i="312"/>
  <c r="S13" i="312"/>
  <c r="R13" i="312"/>
  <c r="Q13" i="312"/>
  <c r="X12" i="312"/>
  <c r="W12" i="312"/>
  <c r="V12" i="312"/>
  <c r="U12" i="312"/>
  <c r="T12" i="312"/>
  <c r="S12" i="312"/>
  <c r="R12" i="312"/>
  <c r="Q12" i="312"/>
  <c r="B12" i="312"/>
  <c r="B13" i="312" s="1"/>
  <c r="B14" i="312" s="1"/>
  <c r="B15" i="312" s="1"/>
  <c r="B16" i="312" s="1"/>
  <c r="B17" i="312" s="1"/>
  <c r="B18" i="312" s="1"/>
  <c r="B19" i="312" s="1"/>
  <c r="B20" i="312" s="1"/>
  <c r="B21" i="312" s="1"/>
  <c r="B22" i="312" s="1"/>
  <c r="B23" i="312" s="1"/>
  <c r="B24" i="312" s="1"/>
  <c r="B25" i="312" s="1"/>
  <c r="B26" i="312" s="1"/>
  <c r="B27" i="312" s="1"/>
  <c r="B28" i="312" s="1"/>
  <c r="B29" i="312" s="1"/>
  <c r="B30" i="312" s="1"/>
  <c r="B31" i="312" s="1"/>
  <c r="B32" i="312" s="1"/>
  <c r="B33" i="312" s="1"/>
  <c r="B34" i="312" s="1"/>
  <c r="B35" i="312" s="1"/>
  <c r="B36" i="312" s="1"/>
  <c r="B37" i="312" s="1"/>
  <c r="B38" i="312" s="1"/>
  <c r="B39" i="312" s="1"/>
  <c r="B40" i="312" s="1"/>
  <c r="B41" i="312" s="1"/>
  <c r="B42" i="312" s="1"/>
  <c r="B43" i="312" s="1"/>
  <c r="B44" i="312" s="1"/>
  <c r="B45" i="312" s="1"/>
  <c r="B46" i="312" s="1"/>
  <c r="B47" i="312" s="1"/>
  <c r="B48" i="312" s="1"/>
  <c r="B49" i="312" s="1"/>
  <c r="B50" i="312" s="1"/>
  <c r="B51" i="312" s="1"/>
  <c r="B52" i="312" s="1"/>
  <c r="B53" i="312" s="1"/>
  <c r="B54" i="312" s="1"/>
  <c r="B55" i="312" s="1"/>
  <c r="B56" i="312" s="1"/>
  <c r="B57" i="312" s="1"/>
  <c r="B58" i="312" s="1"/>
  <c r="B59" i="312" s="1"/>
  <c r="B60" i="312" s="1"/>
  <c r="B61" i="312" s="1"/>
  <c r="B62" i="312" s="1"/>
  <c r="B63" i="312" s="1"/>
  <c r="B64" i="312" s="1"/>
  <c r="B65" i="312" s="1"/>
  <c r="B66" i="312" s="1"/>
  <c r="B67" i="312" s="1"/>
  <c r="B68" i="312" s="1"/>
  <c r="B69" i="312" s="1"/>
  <c r="B70" i="312" s="1"/>
  <c r="B71" i="312" s="1"/>
  <c r="B72" i="312" s="1"/>
  <c r="B73" i="312" s="1"/>
  <c r="B74" i="312" s="1"/>
  <c r="B75" i="312" s="1"/>
  <c r="B76" i="312" s="1"/>
  <c r="B77" i="312" s="1"/>
  <c r="B78" i="312" s="1"/>
  <c r="B79" i="312" s="1"/>
  <c r="B80" i="312" s="1"/>
  <c r="B81" i="312" s="1"/>
  <c r="B82" i="312" s="1"/>
  <c r="B83" i="312" s="1"/>
  <c r="B84" i="312" s="1"/>
  <c r="B85" i="312" s="1"/>
  <c r="B86" i="312" s="1"/>
  <c r="B87" i="312" s="1"/>
  <c r="B88" i="312" s="1"/>
  <c r="B89" i="312" s="1"/>
  <c r="B90" i="312" s="1"/>
  <c r="B91" i="312" s="1"/>
  <c r="B92" i="312" s="1"/>
  <c r="B93" i="312" s="1"/>
  <c r="B94" i="312" s="1"/>
  <c r="B95" i="312" s="1"/>
  <c r="B103" i="312" s="1"/>
  <c r="B104" i="312" s="1"/>
  <c r="B105" i="312" s="1"/>
  <c r="B106" i="312" s="1"/>
  <c r="B107" i="312" s="1"/>
  <c r="B108" i="312" s="1"/>
  <c r="B109" i="312" s="1"/>
  <c r="B110" i="312" s="1"/>
  <c r="B111" i="312" s="1"/>
  <c r="B112" i="312" s="1"/>
  <c r="X11" i="312"/>
  <c r="W11" i="312"/>
  <c r="V11" i="312"/>
  <c r="U11" i="312"/>
  <c r="T11" i="312"/>
  <c r="S11" i="312"/>
  <c r="R11" i="312"/>
  <c r="Q11" i="312"/>
  <c r="N5" i="312"/>
  <c r="N101" i="312" s="1"/>
  <c r="M5" i="312"/>
  <c r="M101" i="312" s="1"/>
  <c r="L5" i="312"/>
  <c r="L101" i="312" s="1"/>
  <c r="N131" i="311"/>
  <c r="M131" i="311"/>
  <c r="L131" i="311"/>
  <c r="K131" i="311"/>
  <c r="N130" i="311"/>
  <c r="M130" i="311"/>
  <c r="L130" i="311"/>
  <c r="K130" i="311"/>
  <c r="N129" i="311"/>
  <c r="M129" i="311"/>
  <c r="L129" i="311"/>
  <c r="K129" i="311"/>
  <c r="N128" i="311"/>
  <c r="M128" i="311"/>
  <c r="L128" i="311"/>
  <c r="K128" i="311"/>
  <c r="N127" i="311"/>
  <c r="M127" i="311"/>
  <c r="L127" i="311"/>
  <c r="K127" i="311"/>
  <c r="N126" i="311"/>
  <c r="M126" i="311"/>
  <c r="L126" i="311"/>
  <c r="K126" i="311"/>
  <c r="N125" i="311"/>
  <c r="M125" i="311"/>
  <c r="L125" i="311"/>
  <c r="K125" i="311"/>
  <c r="N124" i="311"/>
  <c r="M124" i="311"/>
  <c r="L124" i="311"/>
  <c r="K124" i="311"/>
  <c r="X118" i="311"/>
  <c r="W118" i="311"/>
  <c r="V118" i="311"/>
  <c r="U118" i="311"/>
  <c r="K101" i="311"/>
  <c r="U96" i="311" s="1"/>
  <c r="X59" i="311"/>
  <c r="W59" i="311"/>
  <c r="V59" i="311"/>
  <c r="U59" i="311"/>
  <c r="X56" i="311"/>
  <c r="W56" i="311"/>
  <c r="V56" i="311"/>
  <c r="U56" i="311"/>
  <c r="X32" i="311"/>
  <c r="W32" i="311"/>
  <c r="V32" i="311"/>
  <c r="U32" i="311"/>
  <c r="U28" i="311"/>
  <c r="X26" i="311"/>
  <c r="W26" i="311"/>
  <c r="V26" i="311"/>
  <c r="U26" i="311"/>
  <c r="T26" i="311"/>
  <c r="S26" i="311"/>
  <c r="R26" i="311"/>
  <c r="Q26" i="311"/>
  <c r="X25" i="311"/>
  <c r="W25" i="311"/>
  <c r="V25" i="311"/>
  <c r="U25" i="311"/>
  <c r="X24" i="311"/>
  <c r="W24" i="311"/>
  <c r="V24" i="311"/>
  <c r="U24" i="311"/>
  <c r="T24" i="311"/>
  <c r="S24" i="311"/>
  <c r="R24" i="311"/>
  <c r="Q24" i="311"/>
  <c r="X23" i="311"/>
  <c r="W23" i="311"/>
  <c r="V23" i="311"/>
  <c r="U23" i="311"/>
  <c r="T23" i="311"/>
  <c r="S23" i="311"/>
  <c r="R23" i="311"/>
  <c r="Q23" i="311"/>
  <c r="X22" i="311"/>
  <c r="W22" i="311"/>
  <c r="V22" i="311"/>
  <c r="U22" i="311"/>
  <c r="T22" i="311"/>
  <c r="S22" i="311"/>
  <c r="R22" i="311"/>
  <c r="Q22" i="311"/>
  <c r="X21" i="311"/>
  <c r="W21" i="311"/>
  <c r="V21" i="311"/>
  <c r="U21" i="311"/>
  <c r="T21" i="311"/>
  <c r="S21" i="311"/>
  <c r="R21" i="311"/>
  <c r="Q21" i="311"/>
  <c r="X20" i="311"/>
  <c r="W20" i="311"/>
  <c r="V20" i="311"/>
  <c r="U20" i="311"/>
  <c r="T20" i="311"/>
  <c r="S20" i="311"/>
  <c r="R20" i="311"/>
  <c r="Q20" i="311"/>
  <c r="X19" i="311"/>
  <c r="W19" i="311"/>
  <c r="V19" i="311"/>
  <c r="U19" i="311"/>
  <c r="T19" i="311"/>
  <c r="S19" i="311"/>
  <c r="R19" i="311"/>
  <c r="Q19" i="311"/>
  <c r="X18" i="311"/>
  <c r="W18" i="311"/>
  <c r="V18" i="311"/>
  <c r="U18" i="311"/>
  <c r="T18" i="311"/>
  <c r="S18" i="311"/>
  <c r="R18" i="311"/>
  <c r="Q18" i="311"/>
  <c r="X17" i="311"/>
  <c r="W17" i="311"/>
  <c r="V17" i="311"/>
  <c r="U17" i="311"/>
  <c r="T17" i="311"/>
  <c r="S17" i="311"/>
  <c r="R17" i="311"/>
  <c r="Q17" i="311"/>
  <c r="X16" i="311"/>
  <c r="W16" i="311"/>
  <c r="V16" i="311"/>
  <c r="U16" i="311"/>
  <c r="T16" i="311"/>
  <c r="S16" i="311"/>
  <c r="R16" i="311"/>
  <c r="Q16" i="311"/>
  <c r="X15" i="311"/>
  <c r="W15" i="311"/>
  <c r="V15" i="311"/>
  <c r="U15" i="311"/>
  <c r="T15" i="311"/>
  <c r="S15" i="311"/>
  <c r="R15" i="311"/>
  <c r="Q15" i="311"/>
  <c r="X14" i="311"/>
  <c r="W14" i="311"/>
  <c r="V14" i="311"/>
  <c r="U14" i="311"/>
  <c r="T14" i="311"/>
  <c r="S14" i="311"/>
  <c r="R14" i="311"/>
  <c r="Q14" i="311"/>
  <c r="X13" i="311"/>
  <c r="W13" i="311"/>
  <c r="V13" i="311"/>
  <c r="U13" i="311"/>
  <c r="T13" i="311"/>
  <c r="S13" i="311"/>
  <c r="R13" i="311"/>
  <c r="Q13" i="311"/>
  <c r="X12" i="311"/>
  <c r="W12" i="311"/>
  <c r="V12" i="311"/>
  <c r="U12" i="311"/>
  <c r="T12" i="311"/>
  <c r="S12" i="311"/>
  <c r="R12" i="311"/>
  <c r="Q12" i="311"/>
  <c r="B12" i="311"/>
  <c r="B13" i="311" s="1"/>
  <c r="B14" i="311" s="1"/>
  <c r="B15" i="311" s="1"/>
  <c r="B16" i="311" s="1"/>
  <c r="B17" i="311" s="1"/>
  <c r="B18" i="311" s="1"/>
  <c r="B19" i="311" s="1"/>
  <c r="B20" i="311" s="1"/>
  <c r="B21" i="311" s="1"/>
  <c r="B22" i="311" s="1"/>
  <c r="B23" i="311" s="1"/>
  <c r="B24" i="311" s="1"/>
  <c r="B25" i="311" s="1"/>
  <c r="B26" i="311" s="1"/>
  <c r="B27" i="311" s="1"/>
  <c r="B28" i="311" s="1"/>
  <c r="B29" i="311" s="1"/>
  <c r="B30" i="311" s="1"/>
  <c r="B31" i="311" s="1"/>
  <c r="B32" i="311" s="1"/>
  <c r="B33" i="311" s="1"/>
  <c r="B34" i="311" s="1"/>
  <c r="B35" i="311" s="1"/>
  <c r="B36" i="311" s="1"/>
  <c r="B37" i="311" s="1"/>
  <c r="B38" i="311" s="1"/>
  <c r="B39" i="311" s="1"/>
  <c r="B40" i="311" s="1"/>
  <c r="B41" i="311" s="1"/>
  <c r="B42" i="311" s="1"/>
  <c r="B43" i="311" s="1"/>
  <c r="B44" i="311" s="1"/>
  <c r="B45" i="311" s="1"/>
  <c r="B46" i="311" s="1"/>
  <c r="B47" i="311" s="1"/>
  <c r="B48" i="311" s="1"/>
  <c r="B49" i="311" s="1"/>
  <c r="B50" i="311" s="1"/>
  <c r="B51" i="311" s="1"/>
  <c r="B52" i="311" s="1"/>
  <c r="B53" i="311" s="1"/>
  <c r="B54" i="311" s="1"/>
  <c r="B55" i="311" s="1"/>
  <c r="B56" i="311" s="1"/>
  <c r="B57" i="311" s="1"/>
  <c r="B58" i="311" s="1"/>
  <c r="B59" i="311" s="1"/>
  <c r="B60" i="311" s="1"/>
  <c r="B61" i="311" s="1"/>
  <c r="B62" i="311" s="1"/>
  <c r="B63" i="311" s="1"/>
  <c r="B64" i="311" s="1"/>
  <c r="B65" i="311" s="1"/>
  <c r="B66" i="311" s="1"/>
  <c r="B67" i="311" s="1"/>
  <c r="B68" i="311" s="1"/>
  <c r="B69" i="311" s="1"/>
  <c r="B70" i="311" s="1"/>
  <c r="B71" i="311" s="1"/>
  <c r="B72" i="311" s="1"/>
  <c r="B73" i="311" s="1"/>
  <c r="B74" i="311" s="1"/>
  <c r="B75" i="311" s="1"/>
  <c r="B76" i="311" s="1"/>
  <c r="B77" i="311" s="1"/>
  <c r="B78" i="311" s="1"/>
  <c r="B79" i="311" s="1"/>
  <c r="B80" i="311" s="1"/>
  <c r="B81" i="311" s="1"/>
  <c r="B82" i="311" s="1"/>
  <c r="B83" i="311" s="1"/>
  <c r="B84" i="311" s="1"/>
  <c r="B85" i="311" s="1"/>
  <c r="B86" i="311" s="1"/>
  <c r="B87" i="311" s="1"/>
  <c r="B88" i="311" s="1"/>
  <c r="B89" i="311" s="1"/>
  <c r="B90" i="311" s="1"/>
  <c r="B91" i="311" s="1"/>
  <c r="B92" i="311" s="1"/>
  <c r="B93" i="311" s="1"/>
  <c r="B94" i="311" s="1"/>
  <c r="B95" i="311" s="1"/>
  <c r="B103" i="311" s="1"/>
  <c r="B104" i="311" s="1"/>
  <c r="B105" i="311" s="1"/>
  <c r="B106" i="311" s="1"/>
  <c r="B107" i="311" s="1"/>
  <c r="B108" i="311" s="1"/>
  <c r="B109" i="311" s="1"/>
  <c r="B110" i="311" s="1"/>
  <c r="B111" i="311" s="1"/>
  <c r="B112" i="311" s="1"/>
  <c r="B113" i="311" s="1"/>
  <c r="B114" i="311" s="1"/>
  <c r="B115" i="311" s="1"/>
  <c r="B116" i="311" s="1"/>
  <c r="B117" i="311" s="1"/>
  <c r="B118" i="311" s="1"/>
  <c r="B119" i="311" s="1"/>
  <c r="B120" i="311" s="1"/>
  <c r="B121" i="311" s="1"/>
  <c r="X11" i="311"/>
  <c r="W11" i="311"/>
  <c r="M123" i="311" s="1"/>
  <c r="V11" i="311"/>
  <c r="U11" i="311"/>
  <c r="T11" i="311"/>
  <c r="S11" i="311"/>
  <c r="R11" i="311"/>
  <c r="Q11" i="311"/>
  <c r="N5" i="311"/>
  <c r="N101" i="311" s="1"/>
  <c r="X96" i="311" s="1"/>
  <c r="M5" i="311"/>
  <c r="M101" i="311" s="1"/>
  <c r="W96" i="311" s="1"/>
  <c r="L5" i="311"/>
  <c r="L101" i="311" s="1"/>
  <c r="V96" i="311" s="1"/>
  <c r="N126" i="310"/>
  <c r="M126" i="310"/>
  <c r="L126" i="310"/>
  <c r="K126" i="310"/>
  <c r="N125" i="310"/>
  <c r="L125" i="310"/>
  <c r="K125" i="310"/>
  <c r="N124" i="310"/>
  <c r="M124" i="310"/>
  <c r="L124" i="310"/>
  <c r="K124" i="310"/>
  <c r="N123" i="310"/>
  <c r="M123" i="310"/>
  <c r="L123" i="310"/>
  <c r="K123" i="310"/>
  <c r="N122" i="310"/>
  <c r="M122" i="310"/>
  <c r="L122" i="310"/>
  <c r="K122" i="310"/>
  <c r="N121" i="310"/>
  <c r="M121" i="310"/>
  <c r="L121" i="310"/>
  <c r="K121" i="310"/>
  <c r="N120" i="310"/>
  <c r="M120" i="310"/>
  <c r="L120" i="310"/>
  <c r="K120" i="310"/>
  <c r="K101" i="310"/>
  <c r="K127" i="310" s="1"/>
  <c r="M61" i="310"/>
  <c r="M125" i="310" s="1"/>
  <c r="X59" i="310"/>
  <c r="V59" i="310"/>
  <c r="U59" i="310"/>
  <c r="X31" i="310"/>
  <c r="W31" i="310"/>
  <c r="V31" i="310"/>
  <c r="U31" i="310"/>
  <c r="X26" i="310"/>
  <c r="W26" i="310"/>
  <c r="V26" i="310"/>
  <c r="U26" i="310"/>
  <c r="T26" i="310"/>
  <c r="S26" i="310"/>
  <c r="R26" i="310"/>
  <c r="Q26" i="310"/>
  <c r="X25" i="310"/>
  <c r="W25" i="310"/>
  <c r="V25" i="310"/>
  <c r="U25" i="310"/>
  <c r="X24" i="310"/>
  <c r="W24" i="310"/>
  <c r="V24" i="310"/>
  <c r="U24" i="310"/>
  <c r="T24" i="310"/>
  <c r="S24" i="310"/>
  <c r="R24" i="310"/>
  <c r="Q24" i="310"/>
  <c r="X23" i="310"/>
  <c r="W23" i="310"/>
  <c r="V23" i="310"/>
  <c r="U23" i="310"/>
  <c r="T23" i="310"/>
  <c r="S23" i="310"/>
  <c r="R23" i="310"/>
  <c r="Q23" i="310"/>
  <c r="X22" i="310"/>
  <c r="W22" i="310"/>
  <c r="V22" i="310"/>
  <c r="U22" i="310"/>
  <c r="T22" i="310"/>
  <c r="S22" i="310"/>
  <c r="R22" i="310"/>
  <c r="Q22" i="310"/>
  <c r="X21" i="310"/>
  <c r="W21" i="310"/>
  <c r="V21" i="310"/>
  <c r="U21" i="310"/>
  <c r="T21" i="310"/>
  <c r="S21" i="310"/>
  <c r="R21" i="310"/>
  <c r="Q21" i="310"/>
  <c r="X20" i="310"/>
  <c r="W20" i="310"/>
  <c r="V20" i="310"/>
  <c r="U20" i="310"/>
  <c r="T20" i="310"/>
  <c r="S20" i="310"/>
  <c r="R20" i="310"/>
  <c r="Q20" i="310"/>
  <c r="X19" i="310"/>
  <c r="W19" i="310"/>
  <c r="V19" i="310"/>
  <c r="U19" i="310"/>
  <c r="T19" i="310"/>
  <c r="S19" i="310"/>
  <c r="R19" i="310"/>
  <c r="Q19" i="310"/>
  <c r="X18" i="310"/>
  <c r="W18" i="310"/>
  <c r="V18" i="310"/>
  <c r="U18" i="310"/>
  <c r="T18" i="310"/>
  <c r="S18" i="310"/>
  <c r="R18" i="310"/>
  <c r="Q18" i="310"/>
  <c r="X17" i="310"/>
  <c r="W17" i="310"/>
  <c r="V17" i="310"/>
  <c r="U17" i="310"/>
  <c r="T17" i="310"/>
  <c r="S17" i="310"/>
  <c r="R17" i="310"/>
  <c r="Q17" i="310"/>
  <c r="X16" i="310"/>
  <c r="W16" i="310"/>
  <c r="V16" i="310"/>
  <c r="U16" i="310"/>
  <c r="T16" i="310"/>
  <c r="S16" i="310"/>
  <c r="R16" i="310"/>
  <c r="Q16" i="310"/>
  <c r="X15" i="310"/>
  <c r="W15" i="310"/>
  <c r="V15" i="310"/>
  <c r="U15" i="310"/>
  <c r="T15" i="310"/>
  <c r="S15" i="310"/>
  <c r="R15" i="310"/>
  <c r="Q15" i="310"/>
  <c r="X14" i="310"/>
  <c r="W14" i="310"/>
  <c r="V14" i="310"/>
  <c r="U14" i="310"/>
  <c r="T14" i="310"/>
  <c r="S14" i="310"/>
  <c r="R14" i="310"/>
  <c r="Q14" i="310"/>
  <c r="X13" i="310"/>
  <c r="W13" i="310"/>
  <c r="V13" i="310"/>
  <c r="U13" i="310"/>
  <c r="T13" i="310"/>
  <c r="S13" i="310"/>
  <c r="R13" i="310"/>
  <c r="Q13" i="310"/>
  <c r="X12" i="310"/>
  <c r="W12" i="310"/>
  <c r="V12" i="310"/>
  <c r="U12" i="310"/>
  <c r="T12" i="310"/>
  <c r="S12" i="310"/>
  <c r="R12" i="310"/>
  <c r="Q12" i="310"/>
  <c r="B12" i="310"/>
  <c r="B13" i="310" s="1"/>
  <c r="B14" i="310" s="1"/>
  <c r="B15" i="310" s="1"/>
  <c r="B16" i="310" s="1"/>
  <c r="B17" i="310" s="1"/>
  <c r="B18" i="310" s="1"/>
  <c r="B19" i="310" s="1"/>
  <c r="B20" i="310" s="1"/>
  <c r="B21" i="310" s="1"/>
  <c r="B22" i="310" s="1"/>
  <c r="B23" i="310" s="1"/>
  <c r="B24" i="310" s="1"/>
  <c r="B25" i="310" s="1"/>
  <c r="B26" i="310" s="1"/>
  <c r="B27" i="310" s="1"/>
  <c r="B28" i="310" s="1"/>
  <c r="B29" i="310" s="1"/>
  <c r="B30" i="310" s="1"/>
  <c r="B31" i="310" s="1"/>
  <c r="B32" i="310" s="1"/>
  <c r="B33" i="310" s="1"/>
  <c r="B34" i="310" s="1"/>
  <c r="B35" i="310" s="1"/>
  <c r="B36" i="310" s="1"/>
  <c r="B37" i="310" s="1"/>
  <c r="B38" i="310" s="1"/>
  <c r="B39" i="310" s="1"/>
  <c r="B40" i="310" s="1"/>
  <c r="B41" i="310" s="1"/>
  <c r="B42" i="310" s="1"/>
  <c r="B43" i="310" s="1"/>
  <c r="B44" i="310" s="1"/>
  <c r="B45" i="310" s="1"/>
  <c r="B46" i="310" s="1"/>
  <c r="B47" i="310" s="1"/>
  <c r="B48" i="310" s="1"/>
  <c r="B49" i="310" s="1"/>
  <c r="B50" i="310" s="1"/>
  <c r="B51" i="310" s="1"/>
  <c r="B52" i="310" s="1"/>
  <c r="B53" i="310" s="1"/>
  <c r="B54" i="310" s="1"/>
  <c r="B55" i="310" s="1"/>
  <c r="B56" i="310" s="1"/>
  <c r="B57" i="310" s="1"/>
  <c r="B58" i="310" s="1"/>
  <c r="B59" i="310" s="1"/>
  <c r="B60" i="310" s="1"/>
  <c r="B61" i="310" s="1"/>
  <c r="B62" i="310" s="1"/>
  <c r="B63" i="310" s="1"/>
  <c r="B64" i="310" s="1"/>
  <c r="B65" i="310" s="1"/>
  <c r="B66" i="310" s="1"/>
  <c r="B67" i="310" s="1"/>
  <c r="B68" i="310" s="1"/>
  <c r="B69" i="310" s="1"/>
  <c r="B70" i="310" s="1"/>
  <c r="B71" i="310" s="1"/>
  <c r="B72" i="310" s="1"/>
  <c r="B73" i="310" s="1"/>
  <c r="B74" i="310" s="1"/>
  <c r="B75" i="310" s="1"/>
  <c r="B76" i="310" s="1"/>
  <c r="B77" i="310" s="1"/>
  <c r="B78" i="310" s="1"/>
  <c r="B79" i="310" s="1"/>
  <c r="B80" i="310" s="1"/>
  <c r="B81" i="310" s="1"/>
  <c r="B82" i="310" s="1"/>
  <c r="B83" i="310" s="1"/>
  <c r="B84" i="310" s="1"/>
  <c r="B85" i="310" s="1"/>
  <c r="B86" i="310" s="1"/>
  <c r="B87" i="310" s="1"/>
  <c r="B88" i="310" s="1"/>
  <c r="B89" i="310" s="1"/>
  <c r="B90" i="310" s="1"/>
  <c r="B91" i="310" s="1"/>
  <c r="B92" i="310" s="1"/>
  <c r="B93" i="310" s="1"/>
  <c r="B94" i="310" s="1"/>
  <c r="B95" i="310" s="1"/>
  <c r="B103" i="310" s="1"/>
  <c r="B104" i="310" s="1"/>
  <c r="B105" i="310" s="1"/>
  <c r="B106" i="310" s="1"/>
  <c r="B107" i="310" s="1"/>
  <c r="B108" i="310" s="1"/>
  <c r="B109" i="310" s="1"/>
  <c r="B110" i="310" s="1"/>
  <c r="B111" i="310" s="1"/>
  <c r="B112" i="310" s="1"/>
  <c r="B113" i="310" s="1"/>
  <c r="B114" i="310" s="1"/>
  <c r="B115" i="310" s="1"/>
  <c r="B116" i="310" s="1"/>
  <c r="B117" i="310" s="1"/>
  <c r="X11" i="310"/>
  <c r="W11" i="310"/>
  <c r="V11" i="310"/>
  <c r="U11" i="310"/>
  <c r="T11" i="310"/>
  <c r="S11" i="310"/>
  <c r="R11" i="310"/>
  <c r="Q11" i="310"/>
  <c r="N5" i="310"/>
  <c r="N101" i="310" s="1"/>
  <c r="M5" i="310"/>
  <c r="M101" i="310" s="1"/>
  <c r="L5" i="310"/>
  <c r="L101" i="310" s="1"/>
  <c r="N123" i="309"/>
  <c r="M123" i="309"/>
  <c r="L123" i="309"/>
  <c r="K123" i="309"/>
  <c r="N122" i="309"/>
  <c r="M122" i="309"/>
  <c r="L122" i="309"/>
  <c r="K122" i="309"/>
  <c r="N121" i="309"/>
  <c r="M121" i="309"/>
  <c r="L121" i="309"/>
  <c r="K121" i="309"/>
  <c r="N120" i="309"/>
  <c r="M120" i="309"/>
  <c r="L120" i="309"/>
  <c r="K120" i="309"/>
  <c r="N119" i="309"/>
  <c r="M119" i="309"/>
  <c r="L119" i="309"/>
  <c r="K119" i="309"/>
  <c r="N118" i="309"/>
  <c r="M118" i="309"/>
  <c r="L118" i="309"/>
  <c r="K118" i="309"/>
  <c r="N117" i="309"/>
  <c r="M117" i="309"/>
  <c r="L117" i="309"/>
  <c r="K117" i="309"/>
  <c r="K101" i="309"/>
  <c r="K124" i="309" s="1"/>
  <c r="X59" i="309"/>
  <c r="W59" i="309"/>
  <c r="V59" i="309"/>
  <c r="U59" i="309"/>
  <c r="X34" i="309"/>
  <c r="W34" i="309"/>
  <c r="V34" i="309"/>
  <c r="U34" i="309"/>
  <c r="X33" i="309"/>
  <c r="W33" i="309"/>
  <c r="V33" i="309"/>
  <c r="U33" i="309"/>
  <c r="U28" i="309"/>
  <c r="X26" i="309"/>
  <c r="W26" i="309"/>
  <c r="V26" i="309"/>
  <c r="U26" i="309"/>
  <c r="T26" i="309"/>
  <c r="S26" i="309"/>
  <c r="R26" i="309"/>
  <c r="Q26" i="309"/>
  <c r="X25" i="309"/>
  <c r="W25" i="309"/>
  <c r="V25" i="309"/>
  <c r="U25" i="309"/>
  <c r="X24" i="309"/>
  <c r="W24" i="309"/>
  <c r="V24" i="309"/>
  <c r="U24" i="309"/>
  <c r="T24" i="309"/>
  <c r="S24" i="309"/>
  <c r="R24" i="309"/>
  <c r="Q24" i="309"/>
  <c r="X23" i="309"/>
  <c r="W23" i="309"/>
  <c r="V23" i="309"/>
  <c r="U23" i="309"/>
  <c r="T23" i="309"/>
  <c r="S23" i="309"/>
  <c r="R23" i="309"/>
  <c r="Q23" i="309"/>
  <c r="X22" i="309"/>
  <c r="W22" i="309"/>
  <c r="V22" i="309"/>
  <c r="U22" i="309"/>
  <c r="T22" i="309"/>
  <c r="S22" i="309"/>
  <c r="R22" i="309"/>
  <c r="Q22" i="309"/>
  <c r="X21" i="309"/>
  <c r="W21" i="309"/>
  <c r="V21" i="309"/>
  <c r="U21" i="309"/>
  <c r="T21" i="309"/>
  <c r="S21" i="309"/>
  <c r="R21" i="309"/>
  <c r="Q21" i="309"/>
  <c r="X20" i="309"/>
  <c r="W20" i="309"/>
  <c r="V20" i="309"/>
  <c r="U20" i="309"/>
  <c r="T20" i="309"/>
  <c r="S20" i="309"/>
  <c r="R20" i="309"/>
  <c r="Q20" i="309"/>
  <c r="X19" i="309"/>
  <c r="W19" i="309"/>
  <c r="V19" i="309"/>
  <c r="U19" i="309"/>
  <c r="T19" i="309"/>
  <c r="S19" i="309"/>
  <c r="R19" i="309"/>
  <c r="Q19" i="309"/>
  <c r="X18" i="309"/>
  <c r="W18" i="309"/>
  <c r="V18" i="309"/>
  <c r="U18" i="309"/>
  <c r="T18" i="309"/>
  <c r="S18" i="309"/>
  <c r="R18" i="309"/>
  <c r="Q18" i="309"/>
  <c r="X17" i="309"/>
  <c r="W17" i="309"/>
  <c r="V17" i="309"/>
  <c r="U17" i="309"/>
  <c r="T17" i="309"/>
  <c r="S17" i="309"/>
  <c r="R17" i="309"/>
  <c r="Q17" i="309"/>
  <c r="X16" i="309"/>
  <c r="W16" i="309"/>
  <c r="V16" i="309"/>
  <c r="U16" i="309"/>
  <c r="T16" i="309"/>
  <c r="S16" i="309"/>
  <c r="X15" i="309"/>
  <c r="W15" i="309"/>
  <c r="V15" i="309"/>
  <c r="U15" i="309"/>
  <c r="T15" i="309"/>
  <c r="S15" i="309"/>
  <c r="R15" i="309"/>
  <c r="Q15" i="309"/>
  <c r="X14" i="309"/>
  <c r="W14" i="309"/>
  <c r="V14" i="309"/>
  <c r="U14" i="309"/>
  <c r="T14" i="309"/>
  <c r="S14" i="309"/>
  <c r="R14" i="309"/>
  <c r="Q14" i="309"/>
  <c r="X13" i="309"/>
  <c r="W13" i="309"/>
  <c r="V13" i="309"/>
  <c r="U13" i="309"/>
  <c r="T13" i="309"/>
  <c r="S13" i="309"/>
  <c r="R13" i="309"/>
  <c r="Q13" i="309"/>
  <c r="X12" i="309"/>
  <c r="W12" i="309"/>
  <c r="V12" i="309"/>
  <c r="U12" i="309"/>
  <c r="T12" i="309"/>
  <c r="S12" i="309"/>
  <c r="R12" i="309"/>
  <c r="Q12" i="309"/>
  <c r="B12" i="309"/>
  <c r="B13" i="309" s="1"/>
  <c r="B14" i="309" s="1"/>
  <c r="B15" i="309" s="1"/>
  <c r="B16" i="309" s="1"/>
  <c r="B17" i="309" s="1"/>
  <c r="B18" i="309" s="1"/>
  <c r="B19" i="309" s="1"/>
  <c r="B20" i="309" s="1"/>
  <c r="B21" i="309" s="1"/>
  <c r="B22" i="309" s="1"/>
  <c r="B23" i="309" s="1"/>
  <c r="B24" i="309" s="1"/>
  <c r="B25" i="309" s="1"/>
  <c r="B26" i="309" s="1"/>
  <c r="B27" i="309" s="1"/>
  <c r="B28" i="309" s="1"/>
  <c r="B29" i="309" s="1"/>
  <c r="B30" i="309" s="1"/>
  <c r="B31" i="309" s="1"/>
  <c r="B32" i="309" s="1"/>
  <c r="B33" i="309" s="1"/>
  <c r="B34" i="309" s="1"/>
  <c r="B35" i="309" s="1"/>
  <c r="B36" i="309" s="1"/>
  <c r="B37" i="309" s="1"/>
  <c r="B38" i="309" s="1"/>
  <c r="B39" i="309" s="1"/>
  <c r="B40" i="309" s="1"/>
  <c r="B41" i="309" s="1"/>
  <c r="B42" i="309" s="1"/>
  <c r="B43" i="309" s="1"/>
  <c r="B44" i="309" s="1"/>
  <c r="B45" i="309" s="1"/>
  <c r="B46" i="309" s="1"/>
  <c r="B47" i="309" s="1"/>
  <c r="B48" i="309" s="1"/>
  <c r="B49" i="309" s="1"/>
  <c r="B50" i="309" s="1"/>
  <c r="B51" i="309" s="1"/>
  <c r="B52" i="309" s="1"/>
  <c r="B53" i="309" s="1"/>
  <c r="B54" i="309" s="1"/>
  <c r="B55" i="309" s="1"/>
  <c r="B56" i="309" s="1"/>
  <c r="B57" i="309" s="1"/>
  <c r="B58" i="309" s="1"/>
  <c r="B59" i="309" s="1"/>
  <c r="B60" i="309" s="1"/>
  <c r="B61" i="309" s="1"/>
  <c r="B62" i="309" s="1"/>
  <c r="B63" i="309" s="1"/>
  <c r="B64" i="309" s="1"/>
  <c r="B65" i="309" s="1"/>
  <c r="B66" i="309" s="1"/>
  <c r="B67" i="309" s="1"/>
  <c r="B68" i="309" s="1"/>
  <c r="B69" i="309" s="1"/>
  <c r="B70" i="309" s="1"/>
  <c r="B71" i="309" s="1"/>
  <c r="B72" i="309" s="1"/>
  <c r="B73" i="309" s="1"/>
  <c r="B74" i="309" s="1"/>
  <c r="B75" i="309" s="1"/>
  <c r="B76" i="309" s="1"/>
  <c r="B77" i="309" s="1"/>
  <c r="B78" i="309" s="1"/>
  <c r="B79" i="309" s="1"/>
  <c r="B80" i="309" s="1"/>
  <c r="B81" i="309" s="1"/>
  <c r="B82" i="309" s="1"/>
  <c r="B83" i="309" s="1"/>
  <c r="B84" i="309" s="1"/>
  <c r="B85" i="309" s="1"/>
  <c r="B86" i="309" s="1"/>
  <c r="B87" i="309" s="1"/>
  <c r="B88" i="309" s="1"/>
  <c r="B89" i="309" s="1"/>
  <c r="B90" i="309" s="1"/>
  <c r="B91" i="309" s="1"/>
  <c r="B92" i="309" s="1"/>
  <c r="B93" i="309" s="1"/>
  <c r="B94" i="309" s="1"/>
  <c r="B95" i="309" s="1"/>
  <c r="B103" i="309" s="1"/>
  <c r="B104" i="309" s="1"/>
  <c r="B105" i="309" s="1"/>
  <c r="B106" i="309" s="1"/>
  <c r="B107" i="309" s="1"/>
  <c r="B108" i="309" s="1"/>
  <c r="B109" i="309" s="1"/>
  <c r="B110" i="309" s="1"/>
  <c r="B111" i="309" s="1"/>
  <c r="B112" i="309" s="1"/>
  <c r="B113" i="309" s="1"/>
  <c r="B114" i="309" s="1"/>
  <c r="X11" i="309"/>
  <c r="W11" i="309"/>
  <c r="V11" i="309"/>
  <c r="U11" i="309"/>
  <c r="T11" i="309"/>
  <c r="S11" i="309"/>
  <c r="R11" i="309"/>
  <c r="Q11" i="309"/>
  <c r="N5" i="309"/>
  <c r="N101" i="309" s="1"/>
  <c r="M5" i="309"/>
  <c r="M101" i="309" s="1"/>
  <c r="L5" i="309"/>
  <c r="L101" i="309" s="1"/>
  <c r="L78" i="317" l="1"/>
  <c r="M122" i="311"/>
  <c r="N123" i="311"/>
  <c r="U100" i="310"/>
  <c r="N122" i="312"/>
  <c r="X96" i="312"/>
  <c r="K101" i="313"/>
  <c r="K100" i="313" s="1"/>
  <c r="L103" i="314"/>
  <c r="L102" i="314" s="1"/>
  <c r="L77" i="317"/>
  <c r="U96" i="312"/>
  <c r="L101" i="313"/>
  <c r="L100" i="313" s="1"/>
  <c r="W75" i="317"/>
  <c r="N122" i="311"/>
  <c r="W60" i="309"/>
  <c r="V73" i="315"/>
  <c r="K76" i="315"/>
  <c r="K75" i="315" s="1"/>
  <c r="V100" i="314"/>
  <c r="U96" i="309"/>
  <c r="W100" i="310"/>
  <c r="U96" i="310"/>
  <c r="K114" i="312"/>
  <c r="K113" i="312" s="1"/>
  <c r="M101" i="313"/>
  <c r="M100" i="313" s="1"/>
  <c r="N103" i="314"/>
  <c r="N102" i="314" s="1"/>
  <c r="X73" i="315"/>
  <c r="W73" i="315"/>
  <c r="X67" i="316"/>
  <c r="N78" i="317"/>
  <c r="N77" i="317" s="1"/>
  <c r="M78" i="317"/>
  <c r="M77" i="317" s="1"/>
  <c r="M103" i="314"/>
  <c r="M102" i="314" s="1"/>
  <c r="X60" i="311"/>
  <c r="V98" i="313"/>
  <c r="L70" i="316"/>
  <c r="L69" i="316" s="1"/>
  <c r="U111" i="309"/>
  <c r="M114" i="312"/>
  <c r="V61" i="312"/>
  <c r="U109" i="312"/>
  <c r="V75" i="317"/>
  <c r="L114" i="312"/>
  <c r="U60" i="311"/>
  <c r="N114" i="312"/>
  <c r="N113" i="312" s="1"/>
  <c r="N116" i="309"/>
  <c r="N119" i="310"/>
  <c r="N101" i="313"/>
  <c r="N100" i="313" s="1"/>
  <c r="U60" i="309"/>
  <c r="V60" i="309"/>
  <c r="W59" i="310"/>
  <c r="V60" i="311"/>
  <c r="U100" i="311"/>
  <c r="K103" i="314"/>
  <c r="K102" i="314" s="1"/>
  <c r="U73" i="315"/>
  <c r="U67" i="316"/>
  <c r="K78" i="317"/>
  <c r="K77" i="317" s="1"/>
  <c r="U75" i="317"/>
  <c r="X75" i="317"/>
  <c r="K70" i="316"/>
  <c r="K69" i="316" s="1"/>
  <c r="M70" i="316"/>
  <c r="M69" i="316" s="1"/>
  <c r="N70" i="316"/>
  <c r="N69" i="316" s="1"/>
  <c r="L76" i="315"/>
  <c r="L75" i="315" s="1"/>
  <c r="M76" i="315"/>
  <c r="M75" i="315" s="1"/>
  <c r="N76" i="315"/>
  <c r="N75" i="315" s="1"/>
  <c r="U100" i="314"/>
  <c r="W100" i="314"/>
  <c r="X100" i="314"/>
  <c r="U98" i="313"/>
  <c r="W98" i="313"/>
  <c r="X98" i="313"/>
  <c r="V96" i="312"/>
  <c r="L122" i="312"/>
  <c r="V109" i="312"/>
  <c r="M122" i="312"/>
  <c r="M113" i="312" s="1"/>
  <c r="W109" i="312"/>
  <c r="W96" i="312"/>
  <c r="U61" i="312"/>
  <c r="W61" i="312"/>
  <c r="U100" i="312"/>
  <c r="X61" i="312"/>
  <c r="V100" i="312"/>
  <c r="W100" i="312"/>
  <c r="X109" i="312"/>
  <c r="X100" i="312"/>
  <c r="W60" i="311"/>
  <c r="V100" i="311"/>
  <c r="W100" i="311"/>
  <c r="X100" i="311"/>
  <c r="K123" i="311"/>
  <c r="K122" i="311" s="1"/>
  <c r="L123" i="311"/>
  <c r="L122" i="311" s="1"/>
  <c r="M127" i="310"/>
  <c r="W114" i="310"/>
  <c r="L127" i="310"/>
  <c r="V114" i="310"/>
  <c r="V96" i="310"/>
  <c r="V100" i="310"/>
  <c r="X100" i="310"/>
  <c r="N127" i="310"/>
  <c r="N118" i="310" s="1"/>
  <c r="X114" i="310"/>
  <c r="X96" i="310"/>
  <c r="U60" i="310"/>
  <c r="U114" i="310"/>
  <c r="V60" i="310"/>
  <c r="W60" i="310"/>
  <c r="W96" i="310"/>
  <c r="X60" i="310"/>
  <c r="K119" i="310"/>
  <c r="K118" i="310" s="1"/>
  <c r="L119" i="310"/>
  <c r="L118" i="310" s="1"/>
  <c r="M119" i="310"/>
  <c r="N124" i="309"/>
  <c r="X96" i="309"/>
  <c r="X111" i="309"/>
  <c r="M124" i="309"/>
  <c r="W96" i="309"/>
  <c r="W111" i="309"/>
  <c r="L124" i="309"/>
  <c r="V96" i="309"/>
  <c r="V111" i="309"/>
  <c r="X60" i="309"/>
  <c r="U100" i="309"/>
  <c r="V100" i="309"/>
  <c r="W100" i="309"/>
  <c r="X100" i="309"/>
  <c r="K116" i="309"/>
  <c r="K115" i="309" s="1"/>
  <c r="L116" i="309"/>
  <c r="M116" i="309"/>
  <c r="L113" i="312" l="1"/>
  <c r="L115" i="309"/>
  <c r="M118" i="310"/>
  <c r="N115" i="309"/>
  <c r="M115" i="309"/>
  <c r="N95" i="304" l="1"/>
  <c r="M95" i="304"/>
  <c r="L95" i="304"/>
  <c r="K95" i="304"/>
  <c r="N94" i="304"/>
  <c r="M94" i="304"/>
  <c r="L94" i="304"/>
  <c r="K94" i="304"/>
  <c r="N93" i="304"/>
  <c r="M93" i="304"/>
  <c r="L93" i="304"/>
  <c r="K93" i="304"/>
  <c r="N92" i="304"/>
  <c r="M92" i="304"/>
  <c r="L92" i="304"/>
  <c r="K92" i="304"/>
  <c r="N91" i="304"/>
  <c r="M91" i="304"/>
  <c r="L91" i="304"/>
  <c r="K91" i="304"/>
  <c r="N90" i="304"/>
  <c r="M90" i="304"/>
  <c r="L90" i="304"/>
  <c r="K90" i="304"/>
  <c r="N89" i="304"/>
  <c r="M89" i="304"/>
  <c r="L89" i="304"/>
  <c r="K89" i="304"/>
  <c r="N88" i="304"/>
  <c r="M88" i="304"/>
  <c r="L88" i="304"/>
  <c r="K88" i="304"/>
  <c r="K85" i="304"/>
  <c r="X80" i="304"/>
  <c r="W80" i="304"/>
  <c r="V80" i="304"/>
  <c r="U80" i="304"/>
  <c r="X76" i="304"/>
  <c r="W76" i="304"/>
  <c r="V76" i="304"/>
  <c r="U76" i="304"/>
  <c r="X45" i="304"/>
  <c r="W45" i="304"/>
  <c r="V45" i="304"/>
  <c r="U45" i="304"/>
  <c r="X42" i="304"/>
  <c r="W42" i="304"/>
  <c r="V42" i="304"/>
  <c r="U42" i="304"/>
  <c r="X20" i="304"/>
  <c r="W20" i="304"/>
  <c r="V20" i="304"/>
  <c r="U20" i="304"/>
  <c r="T20" i="304"/>
  <c r="S20" i="304"/>
  <c r="R20" i="304"/>
  <c r="Q20" i="304"/>
  <c r="X19" i="304"/>
  <c r="W19" i="304"/>
  <c r="V19" i="304"/>
  <c r="U19" i="304"/>
  <c r="X18" i="304"/>
  <c r="W18" i="304"/>
  <c r="V18" i="304"/>
  <c r="U18" i="304"/>
  <c r="T18" i="304"/>
  <c r="S18" i="304"/>
  <c r="R18" i="304"/>
  <c r="Q18" i="304"/>
  <c r="X17" i="304"/>
  <c r="W17" i="304"/>
  <c r="V17" i="304"/>
  <c r="U17" i="304"/>
  <c r="T17" i="304"/>
  <c r="S17" i="304"/>
  <c r="R17" i="304"/>
  <c r="Q17" i="304"/>
  <c r="X16" i="304"/>
  <c r="W16" i="304"/>
  <c r="V16" i="304"/>
  <c r="U16" i="304"/>
  <c r="T16" i="304"/>
  <c r="S16" i="304"/>
  <c r="R16" i="304"/>
  <c r="Q16" i="304"/>
  <c r="X15" i="304"/>
  <c r="W15" i="304"/>
  <c r="V15" i="304"/>
  <c r="U15" i="304"/>
  <c r="T15" i="304"/>
  <c r="S15" i="304"/>
  <c r="R15" i="304"/>
  <c r="Q15" i="304"/>
  <c r="X14" i="304"/>
  <c r="W14" i="304"/>
  <c r="V14" i="304"/>
  <c r="U14" i="304"/>
  <c r="T14" i="304"/>
  <c r="S14" i="304"/>
  <c r="R14" i="304"/>
  <c r="Q14" i="304"/>
  <c r="X13" i="304"/>
  <c r="W13" i="304"/>
  <c r="V13" i="304"/>
  <c r="U13" i="304"/>
  <c r="T13" i="304"/>
  <c r="S13" i="304"/>
  <c r="R13" i="304"/>
  <c r="Q13" i="304"/>
  <c r="X12" i="304"/>
  <c r="W12" i="304"/>
  <c r="V12" i="304"/>
  <c r="U12" i="304"/>
  <c r="T12" i="304"/>
  <c r="S12" i="304"/>
  <c r="R12" i="304"/>
  <c r="Q12" i="304"/>
  <c r="B12" i="304"/>
  <c r="B13" i="304" s="1"/>
  <c r="B14" i="304" s="1"/>
  <c r="B15" i="304" s="1"/>
  <c r="B16" i="304" s="1"/>
  <c r="B17" i="304" s="1"/>
  <c r="B18" i="304" s="1"/>
  <c r="B19" i="304" s="1"/>
  <c r="B20" i="304" s="1"/>
  <c r="B21" i="304" s="1"/>
  <c r="B22" i="304" s="1"/>
  <c r="B23" i="304" s="1"/>
  <c r="B24" i="304" s="1"/>
  <c r="B25" i="304" s="1"/>
  <c r="B26" i="304" s="1"/>
  <c r="B27" i="304" s="1"/>
  <c r="B28" i="304" s="1"/>
  <c r="B29" i="304" s="1"/>
  <c r="B30" i="304" s="1"/>
  <c r="B31" i="304" s="1"/>
  <c r="B32" i="304" s="1"/>
  <c r="B33" i="304" s="1"/>
  <c r="B34" i="304" s="1"/>
  <c r="B35" i="304" s="1"/>
  <c r="B36" i="304" s="1"/>
  <c r="B37" i="304" s="1"/>
  <c r="B38" i="304" s="1"/>
  <c r="B39" i="304" s="1"/>
  <c r="B40" i="304" s="1"/>
  <c r="B41" i="304" s="1"/>
  <c r="B42" i="304" s="1"/>
  <c r="B43" i="304" s="1"/>
  <c r="B44" i="304" s="1"/>
  <c r="B45" i="304" s="1"/>
  <c r="B46" i="304" s="1"/>
  <c r="B47" i="304" s="1"/>
  <c r="B48" i="304" s="1"/>
  <c r="B49" i="304" s="1"/>
  <c r="B50" i="304" s="1"/>
  <c r="B51" i="304" s="1"/>
  <c r="B52" i="304" s="1"/>
  <c r="B53" i="304" s="1"/>
  <c r="B54" i="304" s="1"/>
  <c r="B55" i="304" s="1"/>
  <c r="B56" i="304" s="1"/>
  <c r="B57" i="304" s="1"/>
  <c r="B58" i="304" s="1"/>
  <c r="B59" i="304" s="1"/>
  <c r="B60" i="304" s="1"/>
  <c r="B61" i="304" s="1"/>
  <c r="B62" i="304" s="1"/>
  <c r="B63" i="304" s="1"/>
  <c r="B64" i="304" s="1"/>
  <c r="B65" i="304" s="1"/>
  <c r="B66" i="304" s="1"/>
  <c r="B67" i="304" s="1"/>
  <c r="B68" i="304" s="1"/>
  <c r="B69" i="304" s="1"/>
  <c r="B70" i="304" s="1"/>
  <c r="B71" i="304" s="1"/>
  <c r="B72" i="304" s="1"/>
  <c r="B73" i="304" s="1"/>
  <c r="B74" i="304" s="1"/>
  <c r="B75" i="304" s="1"/>
  <c r="B76" i="304" s="1"/>
  <c r="B77" i="304" s="1"/>
  <c r="B78" i="304" s="1"/>
  <c r="B79" i="304" s="1"/>
  <c r="X11" i="304"/>
  <c r="N87" i="304" s="1"/>
  <c r="W11" i="304"/>
  <c r="V11" i="304"/>
  <c r="U11" i="304"/>
  <c r="T11" i="304"/>
  <c r="S11" i="304"/>
  <c r="R11" i="304"/>
  <c r="Q11" i="304"/>
  <c r="N5" i="304"/>
  <c r="N85" i="304" s="1"/>
  <c r="M5" i="304"/>
  <c r="M85" i="304" s="1"/>
  <c r="L5" i="304"/>
  <c r="L85" i="304" s="1"/>
  <c r="V84" i="304" l="1"/>
  <c r="N86" i="304"/>
  <c r="K87" i="304"/>
  <c r="K86" i="304" s="1"/>
  <c r="M87" i="304"/>
  <c r="M86" i="304" s="1"/>
  <c r="L87" i="304"/>
  <c r="L86" i="304" s="1"/>
  <c r="U84" i="304"/>
  <c r="W84" i="304"/>
  <c r="X84" i="304"/>
  <c r="N107" i="297" l="1"/>
  <c r="M107" i="297"/>
  <c r="L107" i="297"/>
  <c r="K107" i="297"/>
  <c r="N106" i="297"/>
  <c r="M106" i="297"/>
  <c r="L106" i="297"/>
  <c r="K106" i="297"/>
  <c r="N105" i="297"/>
  <c r="M105" i="297"/>
  <c r="L105" i="297"/>
  <c r="K105" i="297"/>
  <c r="N104" i="297"/>
  <c r="M104" i="297"/>
  <c r="L104" i="297"/>
  <c r="K104" i="297"/>
  <c r="N103" i="297"/>
  <c r="M103" i="297"/>
  <c r="L103" i="297"/>
  <c r="K103" i="297"/>
  <c r="N102" i="297"/>
  <c r="M102" i="297"/>
  <c r="L102" i="297"/>
  <c r="K102" i="297"/>
  <c r="N101" i="297"/>
  <c r="M101" i="297"/>
  <c r="L101" i="297"/>
  <c r="K101" i="297"/>
  <c r="N100" i="297"/>
  <c r="M100" i="297"/>
  <c r="L100" i="297"/>
  <c r="K100" i="297"/>
  <c r="K97" i="297"/>
  <c r="X92" i="297"/>
  <c r="W92" i="297"/>
  <c r="V92" i="297"/>
  <c r="U92" i="297"/>
  <c r="X88" i="297"/>
  <c r="W88" i="297"/>
  <c r="V88" i="297"/>
  <c r="U88" i="297"/>
  <c r="X51" i="297"/>
  <c r="W51" i="297"/>
  <c r="V51" i="297"/>
  <c r="U51" i="297"/>
  <c r="X48" i="297"/>
  <c r="W48" i="297"/>
  <c r="V48" i="297"/>
  <c r="U48" i="297"/>
  <c r="X28" i="297"/>
  <c r="W28" i="297"/>
  <c r="V28" i="297"/>
  <c r="U28" i="297"/>
  <c r="U25" i="297"/>
  <c r="X23" i="297"/>
  <c r="W23" i="297"/>
  <c r="V23" i="297"/>
  <c r="U23" i="297"/>
  <c r="T23" i="297"/>
  <c r="S23" i="297"/>
  <c r="R23" i="297"/>
  <c r="Q23" i="297"/>
  <c r="X22" i="297"/>
  <c r="W22" i="297"/>
  <c r="V22" i="297"/>
  <c r="U22" i="297"/>
  <c r="X21" i="297"/>
  <c r="W21" i="297"/>
  <c r="V21" i="297"/>
  <c r="U21" i="297"/>
  <c r="T21" i="297"/>
  <c r="S21" i="297"/>
  <c r="R21" i="297"/>
  <c r="Q21" i="297"/>
  <c r="X20" i="297"/>
  <c r="W20" i="297"/>
  <c r="V20" i="297"/>
  <c r="U20" i="297"/>
  <c r="T20" i="297"/>
  <c r="S20" i="297"/>
  <c r="R20" i="297"/>
  <c r="Q20" i="297"/>
  <c r="X19" i="297"/>
  <c r="W19" i="297"/>
  <c r="V19" i="297"/>
  <c r="U19" i="297"/>
  <c r="T19" i="297"/>
  <c r="S19" i="297"/>
  <c r="R19" i="297"/>
  <c r="Q19" i="297"/>
  <c r="X18" i="297"/>
  <c r="W18" i="297"/>
  <c r="V18" i="297"/>
  <c r="U18" i="297"/>
  <c r="T18" i="297"/>
  <c r="S18" i="297"/>
  <c r="R18" i="297"/>
  <c r="Q18" i="297"/>
  <c r="X17" i="297"/>
  <c r="W17" i="297"/>
  <c r="V17" i="297"/>
  <c r="U17" i="297"/>
  <c r="T17" i="297"/>
  <c r="S17" i="297"/>
  <c r="R17" i="297"/>
  <c r="Q17" i="297"/>
  <c r="X16" i="297"/>
  <c r="W16" i="297"/>
  <c r="V16" i="297"/>
  <c r="U16" i="297"/>
  <c r="T16" i="297"/>
  <c r="S16" i="297"/>
  <c r="R16" i="297"/>
  <c r="Q16" i="297"/>
  <c r="X15" i="297"/>
  <c r="W15" i="297"/>
  <c r="V15" i="297"/>
  <c r="U15" i="297"/>
  <c r="T15" i="297"/>
  <c r="S15" i="297"/>
  <c r="R15" i="297"/>
  <c r="Q15" i="297"/>
  <c r="X14" i="297"/>
  <c r="W14" i="297"/>
  <c r="V14" i="297"/>
  <c r="U14" i="297"/>
  <c r="T14" i="297"/>
  <c r="S14" i="297"/>
  <c r="R14" i="297"/>
  <c r="Q14" i="297"/>
  <c r="X13" i="297"/>
  <c r="W13" i="297"/>
  <c r="V13" i="297"/>
  <c r="U13" i="297"/>
  <c r="T13" i="297"/>
  <c r="S13" i="297"/>
  <c r="R13" i="297"/>
  <c r="Q13" i="297"/>
  <c r="X12" i="297"/>
  <c r="W12" i="297"/>
  <c r="V12" i="297"/>
  <c r="U12" i="297"/>
  <c r="T12" i="297"/>
  <c r="S12" i="297"/>
  <c r="R12" i="297"/>
  <c r="Q12" i="297"/>
  <c r="B12" i="297"/>
  <c r="B13" i="297" s="1"/>
  <c r="B14" i="297" s="1"/>
  <c r="B15" i="297" s="1"/>
  <c r="B16" i="297" s="1"/>
  <c r="B17" i="297" s="1"/>
  <c r="B18" i="297" s="1"/>
  <c r="B19" i="297" s="1"/>
  <c r="B20" i="297" s="1"/>
  <c r="B21" i="297" s="1"/>
  <c r="B22" i="297" s="1"/>
  <c r="B23" i="297" s="1"/>
  <c r="B24" i="297" s="1"/>
  <c r="B25" i="297" s="1"/>
  <c r="B26" i="297" s="1"/>
  <c r="B27" i="297" s="1"/>
  <c r="B28" i="297" s="1"/>
  <c r="B29" i="297" s="1"/>
  <c r="B30" i="297" s="1"/>
  <c r="B31" i="297" s="1"/>
  <c r="B32" i="297" s="1"/>
  <c r="B33" i="297" s="1"/>
  <c r="B34" i="297" s="1"/>
  <c r="B35" i="297" s="1"/>
  <c r="B36" i="297" s="1"/>
  <c r="B37" i="297" s="1"/>
  <c r="B38" i="297" s="1"/>
  <c r="B39" i="297" s="1"/>
  <c r="B40" i="297" s="1"/>
  <c r="B41" i="297" s="1"/>
  <c r="B42" i="297" s="1"/>
  <c r="B43" i="297" s="1"/>
  <c r="B44" i="297" s="1"/>
  <c r="B45" i="297" s="1"/>
  <c r="B46" i="297" s="1"/>
  <c r="B47" i="297" s="1"/>
  <c r="B48" i="297" s="1"/>
  <c r="B49" i="297" s="1"/>
  <c r="B50" i="297" s="1"/>
  <c r="B51" i="297" s="1"/>
  <c r="B52" i="297" s="1"/>
  <c r="B53" i="297" s="1"/>
  <c r="B54" i="297" s="1"/>
  <c r="B55" i="297" s="1"/>
  <c r="B56" i="297" s="1"/>
  <c r="B57" i="297" s="1"/>
  <c r="B58" i="297" s="1"/>
  <c r="B59" i="297" s="1"/>
  <c r="B60" i="297" s="1"/>
  <c r="B61" i="297" s="1"/>
  <c r="B62" i="297" s="1"/>
  <c r="B63" i="297" s="1"/>
  <c r="B64" i="297" s="1"/>
  <c r="B65" i="297" s="1"/>
  <c r="B66" i="297" s="1"/>
  <c r="B67" i="297" s="1"/>
  <c r="B68" i="297" s="1"/>
  <c r="B69" i="297" s="1"/>
  <c r="B70" i="297" s="1"/>
  <c r="B71" i="297" s="1"/>
  <c r="B72" i="297" s="1"/>
  <c r="B73" i="297" s="1"/>
  <c r="B74" i="297" s="1"/>
  <c r="B75" i="297" s="1"/>
  <c r="B76" i="297" s="1"/>
  <c r="B77" i="297" s="1"/>
  <c r="B78" i="297" s="1"/>
  <c r="B79" i="297" s="1"/>
  <c r="B80" i="297" s="1"/>
  <c r="B81" i="297" s="1"/>
  <c r="B82" i="297" s="1"/>
  <c r="B83" i="297" s="1"/>
  <c r="B84" i="297" s="1"/>
  <c r="B85" i="297" s="1"/>
  <c r="B86" i="297" s="1"/>
  <c r="B87" i="297" s="1"/>
  <c r="B88" i="297" s="1"/>
  <c r="B89" i="297" s="1"/>
  <c r="B90" i="297" s="1"/>
  <c r="B91" i="297" s="1"/>
  <c r="X11" i="297"/>
  <c r="W11" i="297"/>
  <c r="V11" i="297"/>
  <c r="U11" i="297"/>
  <c r="T11" i="297"/>
  <c r="S11" i="297"/>
  <c r="R11" i="297"/>
  <c r="Q11" i="297"/>
  <c r="N5" i="297"/>
  <c r="N97" i="297" s="1"/>
  <c r="M5" i="297"/>
  <c r="M97" i="297" s="1"/>
  <c r="L5" i="297"/>
  <c r="L97" i="297" s="1"/>
  <c r="V52" i="297" l="1"/>
  <c r="W52" i="297"/>
  <c r="U52" i="297"/>
  <c r="N99" i="297"/>
  <c r="N98" i="297" s="1"/>
  <c r="X52" i="297"/>
  <c r="U96" i="297"/>
  <c r="V96" i="297"/>
  <c r="W96" i="297"/>
  <c r="X96" i="297"/>
  <c r="K99" i="297"/>
  <c r="K98" i="297" s="1"/>
  <c r="L99" i="297"/>
  <c r="L98" i="297" s="1"/>
  <c r="M99" i="297"/>
  <c r="M98" i="297" s="1"/>
  <c r="N126" i="296" l="1"/>
  <c r="M126" i="296"/>
  <c r="L126" i="296"/>
  <c r="K126" i="296"/>
  <c r="N125" i="296"/>
  <c r="M125" i="296"/>
  <c r="L125" i="296"/>
  <c r="K125" i="296"/>
  <c r="N124" i="296"/>
  <c r="M124" i="296"/>
  <c r="L124" i="296"/>
  <c r="K124" i="296"/>
  <c r="N123" i="296"/>
  <c r="M123" i="296"/>
  <c r="L123" i="296"/>
  <c r="K123" i="296"/>
  <c r="N122" i="296"/>
  <c r="M122" i="296"/>
  <c r="L122" i="296"/>
  <c r="K122" i="296"/>
  <c r="N121" i="296"/>
  <c r="M121" i="296"/>
  <c r="L121" i="296"/>
  <c r="K121" i="296"/>
  <c r="N120" i="296"/>
  <c r="M120" i="296"/>
  <c r="L120" i="296"/>
  <c r="K120" i="296"/>
  <c r="K101" i="296"/>
  <c r="K127" i="296" s="1"/>
  <c r="X52" i="296"/>
  <c r="W52" i="296"/>
  <c r="V52" i="296"/>
  <c r="U52" i="296"/>
  <c r="X48" i="296"/>
  <c r="W48" i="296"/>
  <c r="V48" i="296"/>
  <c r="U48" i="296"/>
  <c r="X28" i="296"/>
  <c r="W28" i="296"/>
  <c r="V28" i="296"/>
  <c r="U28" i="296"/>
  <c r="U24" i="296"/>
  <c r="X22" i="296"/>
  <c r="W22" i="296"/>
  <c r="V22" i="296"/>
  <c r="U22" i="296"/>
  <c r="T22" i="296"/>
  <c r="S22" i="296"/>
  <c r="R22" i="296"/>
  <c r="Q22" i="296"/>
  <c r="X21" i="296"/>
  <c r="W21" i="296"/>
  <c r="V21" i="296"/>
  <c r="U21" i="296"/>
  <c r="X20" i="296"/>
  <c r="W20" i="296"/>
  <c r="V20" i="296"/>
  <c r="U20" i="296"/>
  <c r="T20" i="296"/>
  <c r="S20" i="296"/>
  <c r="R20" i="296"/>
  <c r="Q20" i="296"/>
  <c r="X19" i="296"/>
  <c r="W19" i="296"/>
  <c r="V19" i="296"/>
  <c r="U19" i="296"/>
  <c r="T19" i="296"/>
  <c r="S19" i="296"/>
  <c r="R19" i="296"/>
  <c r="Q19" i="296"/>
  <c r="X18" i="296"/>
  <c r="W18" i="296"/>
  <c r="V18" i="296"/>
  <c r="U18" i="296"/>
  <c r="T18" i="296"/>
  <c r="S18" i="296"/>
  <c r="R18" i="296"/>
  <c r="X17" i="296"/>
  <c r="W17" i="296"/>
  <c r="V17" i="296"/>
  <c r="U17" i="296"/>
  <c r="T17" i="296"/>
  <c r="S17" i="296"/>
  <c r="R17" i="296"/>
  <c r="Q17" i="296"/>
  <c r="X16" i="296"/>
  <c r="W16" i="296"/>
  <c r="V16" i="296"/>
  <c r="U16" i="296"/>
  <c r="T16" i="296"/>
  <c r="S16" i="296"/>
  <c r="R16" i="296"/>
  <c r="Q16" i="296"/>
  <c r="X15" i="296"/>
  <c r="W15" i="296"/>
  <c r="V15" i="296"/>
  <c r="U15" i="296"/>
  <c r="T15" i="296"/>
  <c r="S15" i="296"/>
  <c r="R15" i="296"/>
  <c r="Q15" i="296"/>
  <c r="X14" i="296"/>
  <c r="W14" i="296"/>
  <c r="V14" i="296"/>
  <c r="U14" i="296"/>
  <c r="T14" i="296"/>
  <c r="S14" i="296"/>
  <c r="R14" i="296"/>
  <c r="Q14" i="296"/>
  <c r="X13" i="296"/>
  <c r="W13" i="296"/>
  <c r="V13" i="296"/>
  <c r="U13" i="296"/>
  <c r="T13" i="296"/>
  <c r="S13" i="296"/>
  <c r="R13" i="296"/>
  <c r="Q13" i="296"/>
  <c r="X12" i="296"/>
  <c r="W12" i="296"/>
  <c r="V12" i="296"/>
  <c r="U12" i="296"/>
  <c r="T12" i="296"/>
  <c r="S12" i="296"/>
  <c r="R12" i="296"/>
  <c r="Q12" i="296"/>
  <c r="B12" i="296"/>
  <c r="B13" i="296" s="1"/>
  <c r="B14" i="296" s="1"/>
  <c r="B15" i="296" s="1"/>
  <c r="B16" i="296" s="1"/>
  <c r="B17" i="296" s="1"/>
  <c r="B18" i="296" s="1"/>
  <c r="B19" i="296" s="1"/>
  <c r="B20" i="296" s="1"/>
  <c r="B21" i="296" s="1"/>
  <c r="B22" i="296" s="1"/>
  <c r="B23" i="296" s="1"/>
  <c r="B24" i="296" s="1"/>
  <c r="B25" i="296" s="1"/>
  <c r="B26" i="296" s="1"/>
  <c r="B27" i="296" s="1"/>
  <c r="B28" i="296" s="1"/>
  <c r="B29" i="296" s="1"/>
  <c r="B30" i="296" s="1"/>
  <c r="B31" i="296" s="1"/>
  <c r="B32" i="296" s="1"/>
  <c r="B33" i="296" s="1"/>
  <c r="B34" i="296" s="1"/>
  <c r="B35" i="296" s="1"/>
  <c r="B36" i="296" s="1"/>
  <c r="B37" i="296" s="1"/>
  <c r="B38" i="296" s="1"/>
  <c r="B39" i="296" s="1"/>
  <c r="B40" i="296" s="1"/>
  <c r="B41" i="296" s="1"/>
  <c r="B42" i="296" s="1"/>
  <c r="B43" i="296" s="1"/>
  <c r="B44" i="296" s="1"/>
  <c r="B45" i="296" s="1"/>
  <c r="B46" i="296" s="1"/>
  <c r="B47" i="296" s="1"/>
  <c r="B48" i="296" s="1"/>
  <c r="B49" i="296" s="1"/>
  <c r="B50" i="296" s="1"/>
  <c r="B51" i="296" s="1"/>
  <c r="B52" i="296" s="1"/>
  <c r="B53" i="296" s="1"/>
  <c r="B54" i="296" s="1"/>
  <c r="B55" i="296" s="1"/>
  <c r="B56" i="296" s="1"/>
  <c r="B57" i="296" s="1"/>
  <c r="B58" i="296" s="1"/>
  <c r="B59" i="296" s="1"/>
  <c r="B60" i="296" s="1"/>
  <c r="B61" i="296" s="1"/>
  <c r="B62" i="296" s="1"/>
  <c r="B63" i="296" s="1"/>
  <c r="B64" i="296" s="1"/>
  <c r="B65" i="296" s="1"/>
  <c r="B66" i="296" s="1"/>
  <c r="B67" i="296" s="1"/>
  <c r="B68" i="296" s="1"/>
  <c r="B69" i="296" s="1"/>
  <c r="B70" i="296" s="1"/>
  <c r="B71" i="296" s="1"/>
  <c r="B72" i="296" s="1"/>
  <c r="B73" i="296" s="1"/>
  <c r="B74" i="296" s="1"/>
  <c r="B75" i="296" s="1"/>
  <c r="B76" i="296" s="1"/>
  <c r="B77" i="296" s="1"/>
  <c r="B78" i="296" s="1"/>
  <c r="B79" i="296" s="1"/>
  <c r="B80" i="296" s="1"/>
  <c r="B81" i="296" s="1"/>
  <c r="B82" i="296" s="1"/>
  <c r="B83" i="296" s="1"/>
  <c r="B84" i="296" s="1"/>
  <c r="B85" i="296" s="1"/>
  <c r="B86" i="296" s="1"/>
  <c r="B87" i="296" s="1"/>
  <c r="B88" i="296" s="1"/>
  <c r="B89" i="296" s="1"/>
  <c r="B90" i="296" s="1"/>
  <c r="B91" i="296" s="1"/>
  <c r="B92" i="296" s="1"/>
  <c r="B93" i="296" s="1"/>
  <c r="B94" i="296" s="1"/>
  <c r="B95" i="296" s="1"/>
  <c r="B103" i="296" s="1"/>
  <c r="B104" i="296" s="1"/>
  <c r="B105" i="296" s="1"/>
  <c r="B106" i="296" s="1"/>
  <c r="B107" i="296" s="1"/>
  <c r="B108" i="296" s="1"/>
  <c r="B109" i="296" s="1"/>
  <c r="B110" i="296" s="1"/>
  <c r="B111" i="296" s="1"/>
  <c r="B112" i="296" s="1"/>
  <c r="B113" i="296" s="1"/>
  <c r="B114" i="296" s="1"/>
  <c r="B115" i="296" s="1"/>
  <c r="B116" i="296" s="1"/>
  <c r="B117" i="296" s="1"/>
  <c r="X11" i="296"/>
  <c r="W11" i="296"/>
  <c r="V11" i="296"/>
  <c r="U11" i="296"/>
  <c r="T11" i="296"/>
  <c r="S11" i="296"/>
  <c r="R11" i="296"/>
  <c r="Q11" i="296"/>
  <c r="N5" i="296"/>
  <c r="N101" i="296" s="1"/>
  <c r="M5" i="296"/>
  <c r="M101" i="296" s="1"/>
  <c r="L5" i="296"/>
  <c r="L101" i="296" s="1"/>
  <c r="U96" i="296" l="1"/>
  <c r="W100" i="296"/>
  <c r="N119" i="296"/>
  <c r="U100" i="296"/>
  <c r="M127" i="296"/>
  <c r="W114" i="296"/>
  <c r="W96" i="296"/>
  <c r="N127" i="296"/>
  <c r="X114" i="296"/>
  <c r="X96" i="296"/>
  <c r="L127" i="296"/>
  <c r="V114" i="296"/>
  <c r="V96" i="296"/>
  <c r="V100" i="296"/>
  <c r="U114" i="296"/>
  <c r="U53" i="296"/>
  <c r="V53" i="296"/>
  <c r="K119" i="296"/>
  <c r="K118" i="296" s="1"/>
  <c r="X100" i="296"/>
  <c r="W53" i="296"/>
  <c r="L119" i="296"/>
  <c r="X53" i="296"/>
  <c r="M119" i="296"/>
  <c r="M118" i="296" l="1"/>
  <c r="N118" i="296"/>
  <c r="L118" i="296"/>
  <c r="N136" i="295" l="1"/>
  <c r="M136" i="295"/>
  <c r="L136" i="295"/>
  <c r="K136" i="295"/>
  <c r="N135" i="295"/>
  <c r="M135" i="295"/>
  <c r="L135" i="295"/>
  <c r="K135" i="295"/>
  <c r="N134" i="295"/>
  <c r="M134" i="295"/>
  <c r="L134" i="295"/>
  <c r="K134" i="295"/>
  <c r="N133" i="295"/>
  <c r="M133" i="295"/>
  <c r="L133" i="295"/>
  <c r="K133" i="295"/>
  <c r="N132" i="295"/>
  <c r="M132" i="295"/>
  <c r="L132" i="295"/>
  <c r="K132" i="295"/>
  <c r="N131" i="295"/>
  <c r="M131" i="295"/>
  <c r="L131" i="295"/>
  <c r="K131" i="295"/>
  <c r="N130" i="295"/>
  <c r="M130" i="295"/>
  <c r="L130" i="295"/>
  <c r="K130" i="295"/>
  <c r="N129" i="295"/>
  <c r="M129" i="295"/>
  <c r="L129" i="295"/>
  <c r="K129" i="295"/>
  <c r="X123" i="295"/>
  <c r="W123" i="295"/>
  <c r="V123" i="295"/>
  <c r="U123" i="295"/>
  <c r="K101" i="295"/>
  <c r="U96" i="295" s="1"/>
  <c r="X57" i="295"/>
  <c r="W57" i="295"/>
  <c r="V57" i="295"/>
  <c r="U57" i="295"/>
  <c r="X35" i="295"/>
  <c r="W35" i="295"/>
  <c r="V35" i="295"/>
  <c r="U35" i="295"/>
  <c r="X34" i="295"/>
  <c r="W34" i="295"/>
  <c r="V34" i="295"/>
  <c r="U34" i="295"/>
  <c r="U29" i="295"/>
  <c r="X27" i="295"/>
  <c r="W27" i="295"/>
  <c r="V27" i="295"/>
  <c r="U27" i="295"/>
  <c r="T27" i="295"/>
  <c r="S27" i="295"/>
  <c r="R27" i="295"/>
  <c r="Q27" i="295"/>
  <c r="X26" i="295"/>
  <c r="W26" i="295"/>
  <c r="V26" i="295"/>
  <c r="U26" i="295"/>
  <c r="X25" i="295"/>
  <c r="W25" i="295"/>
  <c r="V25" i="295"/>
  <c r="U25" i="295"/>
  <c r="T25" i="295"/>
  <c r="S25" i="295"/>
  <c r="R25" i="295"/>
  <c r="Q25" i="295"/>
  <c r="X24" i="295"/>
  <c r="W24" i="295"/>
  <c r="V24" i="295"/>
  <c r="U24" i="295"/>
  <c r="T24" i="295"/>
  <c r="S24" i="295"/>
  <c r="R24" i="295"/>
  <c r="Q24" i="295"/>
  <c r="X23" i="295"/>
  <c r="W23" i="295"/>
  <c r="V23" i="295"/>
  <c r="U23" i="295"/>
  <c r="T23" i="295"/>
  <c r="S23" i="295"/>
  <c r="R23" i="295"/>
  <c r="X22" i="295"/>
  <c r="W22" i="295"/>
  <c r="V22" i="295"/>
  <c r="U22" i="295"/>
  <c r="T22" i="295"/>
  <c r="S22" i="295"/>
  <c r="R22" i="295"/>
  <c r="Q22" i="295"/>
  <c r="X21" i="295"/>
  <c r="W21" i="295"/>
  <c r="V21" i="295"/>
  <c r="U21" i="295"/>
  <c r="T21" i="295"/>
  <c r="S21" i="295"/>
  <c r="R21" i="295"/>
  <c r="Q21" i="295"/>
  <c r="X20" i="295"/>
  <c r="W20" i="295"/>
  <c r="V20" i="295"/>
  <c r="U20" i="295"/>
  <c r="T20" i="295"/>
  <c r="S20" i="295"/>
  <c r="R20" i="295"/>
  <c r="Q20" i="295"/>
  <c r="X19" i="295"/>
  <c r="W19" i="295"/>
  <c r="V19" i="295"/>
  <c r="U19" i="295"/>
  <c r="T19" i="295"/>
  <c r="S19" i="295"/>
  <c r="R19" i="295"/>
  <c r="Q19" i="295"/>
  <c r="X18" i="295"/>
  <c r="W18" i="295"/>
  <c r="V18" i="295"/>
  <c r="U18" i="295"/>
  <c r="T18" i="295"/>
  <c r="S18" i="295"/>
  <c r="R18" i="295"/>
  <c r="Q18" i="295"/>
  <c r="X17" i="295"/>
  <c r="W17" i="295"/>
  <c r="V17" i="295"/>
  <c r="U17" i="295"/>
  <c r="T17" i="295"/>
  <c r="S17" i="295"/>
  <c r="R17" i="295"/>
  <c r="Q17" i="295"/>
  <c r="X16" i="295"/>
  <c r="W16" i="295"/>
  <c r="V16" i="295"/>
  <c r="U16" i="295"/>
  <c r="T16" i="295"/>
  <c r="S16" i="295"/>
  <c r="R16" i="295"/>
  <c r="Q16" i="295"/>
  <c r="X15" i="295"/>
  <c r="W15" i="295"/>
  <c r="V15" i="295"/>
  <c r="U15" i="295"/>
  <c r="T15" i="295"/>
  <c r="S15" i="295"/>
  <c r="R15" i="295"/>
  <c r="Q15" i="295"/>
  <c r="X14" i="295"/>
  <c r="W14" i="295"/>
  <c r="V14" i="295"/>
  <c r="U14" i="295"/>
  <c r="T14" i="295"/>
  <c r="S14" i="295"/>
  <c r="R14" i="295"/>
  <c r="Q14" i="295"/>
  <c r="X13" i="295"/>
  <c r="W13" i="295"/>
  <c r="V13" i="295"/>
  <c r="U13" i="295"/>
  <c r="T13" i="295"/>
  <c r="S13" i="295"/>
  <c r="R13" i="295"/>
  <c r="Q13" i="295"/>
  <c r="X12" i="295"/>
  <c r="W12" i="295"/>
  <c r="V12" i="295"/>
  <c r="U12" i="295"/>
  <c r="T12" i="295"/>
  <c r="S12" i="295"/>
  <c r="R12" i="295"/>
  <c r="Q12" i="295"/>
  <c r="B12" i="295"/>
  <c r="B13" i="295" s="1"/>
  <c r="B14" i="295" s="1"/>
  <c r="B15" i="295" s="1"/>
  <c r="B16" i="295" s="1"/>
  <c r="B17" i="295" s="1"/>
  <c r="B18" i="295" s="1"/>
  <c r="B19" i="295" s="1"/>
  <c r="B20" i="295" s="1"/>
  <c r="B21" i="295" s="1"/>
  <c r="B22" i="295" s="1"/>
  <c r="B23" i="295" s="1"/>
  <c r="B24" i="295" s="1"/>
  <c r="B25" i="295" s="1"/>
  <c r="B26" i="295" s="1"/>
  <c r="B27" i="295" s="1"/>
  <c r="B28" i="295" s="1"/>
  <c r="B29" i="295" s="1"/>
  <c r="B30" i="295" s="1"/>
  <c r="B31" i="295" s="1"/>
  <c r="B32" i="295" s="1"/>
  <c r="B33" i="295" s="1"/>
  <c r="B34" i="295" s="1"/>
  <c r="B35" i="295" s="1"/>
  <c r="B36" i="295" s="1"/>
  <c r="B37" i="295" s="1"/>
  <c r="B38" i="295" s="1"/>
  <c r="B39" i="295" s="1"/>
  <c r="B40" i="295" s="1"/>
  <c r="B41" i="295" s="1"/>
  <c r="B42" i="295" s="1"/>
  <c r="B43" i="295" s="1"/>
  <c r="B44" i="295" s="1"/>
  <c r="B45" i="295" s="1"/>
  <c r="B46" i="295" s="1"/>
  <c r="B47" i="295" s="1"/>
  <c r="B48" i="295" s="1"/>
  <c r="B49" i="295" s="1"/>
  <c r="B50" i="295" s="1"/>
  <c r="B51" i="295" s="1"/>
  <c r="B52" i="295" s="1"/>
  <c r="B53" i="295" s="1"/>
  <c r="B54" i="295" s="1"/>
  <c r="B55" i="295" s="1"/>
  <c r="B56" i="295" s="1"/>
  <c r="B57" i="295" s="1"/>
  <c r="B58" i="295" s="1"/>
  <c r="B59" i="295" s="1"/>
  <c r="B60" i="295" s="1"/>
  <c r="B61" i="295" s="1"/>
  <c r="B62" i="295" s="1"/>
  <c r="B63" i="295" s="1"/>
  <c r="B64" i="295" s="1"/>
  <c r="B65" i="295" s="1"/>
  <c r="B66" i="295" s="1"/>
  <c r="B67" i="295" s="1"/>
  <c r="B68" i="295" s="1"/>
  <c r="B69" i="295" s="1"/>
  <c r="B70" i="295" s="1"/>
  <c r="B71" i="295" s="1"/>
  <c r="B72" i="295" s="1"/>
  <c r="B73" i="295" s="1"/>
  <c r="B74" i="295" s="1"/>
  <c r="B75" i="295" s="1"/>
  <c r="B76" i="295" s="1"/>
  <c r="B77" i="295" s="1"/>
  <c r="B78" i="295" s="1"/>
  <c r="B79" i="295" s="1"/>
  <c r="B80" i="295" s="1"/>
  <c r="B81" i="295" s="1"/>
  <c r="B82" i="295" s="1"/>
  <c r="B83" i="295" s="1"/>
  <c r="B84" i="295" s="1"/>
  <c r="B85" i="295" s="1"/>
  <c r="B86" i="295" s="1"/>
  <c r="B87" i="295" s="1"/>
  <c r="B88" i="295" s="1"/>
  <c r="B89" i="295" s="1"/>
  <c r="B90" i="295" s="1"/>
  <c r="B91" i="295" s="1"/>
  <c r="B92" i="295" s="1"/>
  <c r="B93" i="295" s="1"/>
  <c r="B94" i="295" s="1"/>
  <c r="B95" i="295" s="1"/>
  <c r="B103" i="295" s="1"/>
  <c r="B104" i="295" s="1"/>
  <c r="B105" i="295" s="1"/>
  <c r="B106" i="295" s="1"/>
  <c r="B107" i="295" s="1"/>
  <c r="B108" i="295" s="1"/>
  <c r="B109" i="295" s="1"/>
  <c r="B110" i="295" s="1"/>
  <c r="B111" i="295" s="1"/>
  <c r="B112" i="295" s="1"/>
  <c r="B113" i="295" s="1"/>
  <c r="B114" i="295" s="1"/>
  <c r="B115" i="295" s="1"/>
  <c r="B116" i="295" s="1"/>
  <c r="B117" i="295" s="1"/>
  <c r="B118" i="295" s="1"/>
  <c r="B119" i="295" s="1"/>
  <c r="B120" i="295" s="1"/>
  <c r="B121" i="295" s="1"/>
  <c r="B122" i="295" s="1"/>
  <c r="B123" i="295" s="1"/>
  <c r="B124" i="295" s="1"/>
  <c r="B125" i="295" s="1"/>
  <c r="B126" i="295" s="1"/>
  <c r="X11" i="295"/>
  <c r="W11" i="295"/>
  <c r="V11" i="295"/>
  <c r="U11" i="295"/>
  <c r="T11" i="295"/>
  <c r="S11" i="295"/>
  <c r="R11" i="295"/>
  <c r="Q11" i="295"/>
  <c r="N5" i="295"/>
  <c r="N101" i="295" s="1"/>
  <c r="X96" i="295" s="1"/>
  <c r="M5" i="295"/>
  <c r="M101" i="295" s="1"/>
  <c r="W96" i="295" s="1"/>
  <c r="L5" i="295"/>
  <c r="L101" i="295" s="1"/>
  <c r="V96" i="295" s="1"/>
  <c r="N115" i="294"/>
  <c r="M115" i="294"/>
  <c r="L115" i="294"/>
  <c r="K115" i="294"/>
  <c r="N114" i="294"/>
  <c r="M114" i="294"/>
  <c r="L114" i="294"/>
  <c r="K114" i="294"/>
  <c r="N113" i="294"/>
  <c r="M113" i="294"/>
  <c r="L113" i="294"/>
  <c r="K113" i="294"/>
  <c r="N112" i="294"/>
  <c r="M112" i="294"/>
  <c r="L112" i="294"/>
  <c r="K112" i="294"/>
  <c r="N111" i="294"/>
  <c r="M111" i="294"/>
  <c r="L111" i="294"/>
  <c r="K111" i="294"/>
  <c r="N110" i="294"/>
  <c r="M110" i="294"/>
  <c r="L110" i="294"/>
  <c r="K110" i="294"/>
  <c r="N109" i="294"/>
  <c r="M109" i="294"/>
  <c r="L109" i="294"/>
  <c r="K109" i="294"/>
  <c r="K101" i="294"/>
  <c r="K116" i="294" s="1"/>
  <c r="X51" i="294"/>
  <c r="W51" i="294"/>
  <c r="V51" i="294"/>
  <c r="U51" i="294"/>
  <c r="X47" i="294"/>
  <c r="W47" i="294"/>
  <c r="V47" i="294"/>
  <c r="U47" i="294"/>
  <c r="X29" i="294"/>
  <c r="W29" i="294"/>
  <c r="V29" i="294"/>
  <c r="U29" i="294"/>
  <c r="U25" i="294"/>
  <c r="X23" i="294"/>
  <c r="W23" i="294"/>
  <c r="V23" i="294"/>
  <c r="U23" i="294"/>
  <c r="T23" i="294"/>
  <c r="S23" i="294"/>
  <c r="R23" i="294"/>
  <c r="Q23" i="294"/>
  <c r="X22" i="294"/>
  <c r="W22" i="294"/>
  <c r="V22" i="294"/>
  <c r="U22" i="294"/>
  <c r="X21" i="294"/>
  <c r="W21" i="294"/>
  <c r="V21" i="294"/>
  <c r="U21" i="294"/>
  <c r="T21" i="294"/>
  <c r="S21" i="294"/>
  <c r="R21" i="294"/>
  <c r="Q21" i="294"/>
  <c r="X20" i="294"/>
  <c r="W20" i="294"/>
  <c r="V20" i="294"/>
  <c r="U20" i="294"/>
  <c r="T20" i="294"/>
  <c r="S20" i="294"/>
  <c r="R20" i="294"/>
  <c r="Q20" i="294"/>
  <c r="X19" i="294"/>
  <c r="W19" i="294"/>
  <c r="V19" i="294"/>
  <c r="U19" i="294"/>
  <c r="T19" i="294"/>
  <c r="S19" i="294"/>
  <c r="R19" i="294"/>
  <c r="X18" i="294"/>
  <c r="W18" i="294"/>
  <c r="V18" i="294"/>
  <c r="U18" i="294"/>
  <c r="T18" i="294"/>
  <c r="R18" i="294"/>
  <c r="X17" i="294"/>
  <c r="W17" i="294"/>
  <c r="V17" i="294"/>
  <c r="U17" i="294"/>
  <c r="T17" i="294"/>
  <c r="S17" i="294"/>
  <c r="R17" i="294"/>
  <c r="Q17" i="294"/>
  <c r="X16" i="294"/>
  <c r="W16" i="294"/>
  <c r="V16" i="294"/>
  <c r="U16" i="294"/>
  <c r="T16" i="294"/>
  <c r="S16" i="294"/>
  <c r="R16" i="294"/>
  <c r="Q16" i="294"/>
  <c r="X15" i="294"/>
  <c r="W15" i="294"/>
  <c r="V15" i="294"/>
  <c r="U15" i="294"/>
  <c r="T15" i="294"/>
  <c r="S15" i="294"/>
  <c r="R15" i="294"/>
  <c r="Q15" i="294"/>
  <c r="X14" i="294"/>
  <c r="W14" i="294"/>
  <c r="V14" i="294"/>
  <c r="U14" i="294"/>
  <c r="T14" i="294"/>
  <c r="S14" i="294"/>
  <c r="R14" i="294"/>
  <c r="Q14" i="294"/>
  <c r="X13" i="294"/>
  <c r="W13" i="294"/>
  <c r="V13" i="294"/>
  <c r="U13" i="294"/>
  <c r="T13" i="294"/>
  <c r="S13" i="294"/>
  <c r="R13" i="294"/>
  <c r="Q13" i="294"/>
  <c r="X12" i="294"/>
  <c r="W12" i="294"/>
  <c r="V12" i="294"/>
  <c r="U12" i="294"/>
  <c r="T12" i="294"/>
  <c r="S12" i="294"/>
  <c r="R12" i="294"/>
  <c r="Q12" i="294"/>
  <c r="B12" i="294"/>
  <c r="B13" i="294" s="1"/>
  <c r="B14" i="294" s="1"/>
  <c r="B15" i="294" s="1"/>
  <c r="B16" i="294" s="1"/>
  <c r="B17" i="294" s="1"/>
  <c r="B18" i="294" s="1"/>
  <c r="B19" i="294" s="1"/>
  <c r="B20" i="294" s="1"/>
  <c r="B21" i="294" s="1"/>
  <c r="B22" i="294" s="1"/>
  <c r="B23" i="294" s="1"/>
  <c r="B24" i="294" s="1"/>
  <c r="B25" i="294" s="1"/>
  <c r="B26" i="294" s="1"/>
  <c r="B27" i="294" s="1"/>
  <c r="B28" i="294" s="1"/>
  <c r="B29" i="294" s="1"/>
  <c r="B30" i="294" s="1"/>
  <c r="B31" i="294" s="1"/>
  <c r="B32" i="294" s="1"/>
  <c r="B33" i="294" s="1"/>
  <c r="B34" i="294" s="1"/>
  <c r="B35" i="294" s="1"/>
  <c r="B36" i="294" s="1"/>
  <c r="B37" i="294" s="1"/>
  <c r="B38" i="294" s="1"/>
  <c r="B39" i="294" s="1"/>
  <c r="B40" i="294" s="1"/>
  <c r="B41" i="294" s="1"/>
  <c r="B42" i="294" s="1"/>
  <c r="B43" i="294" s="1"/>
  <c r="B44" i="294" s="1"/>
  <c r="B45" i="294" s="1"/>
  <c r="B46" i="294" s="1"/>
  <c r="B47" i="294" s="1"/>
  <c r="B48" i="294" s="1"/>
  <c r="B49" i="294" s="1"/>
  <c r="B50" i="294" s="1"/>
  <c r="B51" i="294" s="1"/>
  <c r="B52" i="294" s="1"/>
  <c r="B53" i="294" s="1"/>
  <c r="B54" i="294" s="1"/>
  <c r="B55" i="294" s="1"/>
  <c r="B56" i="294" s="1"/>
  <c r="B57" i="294" s="1"/>
  <c r="B58" i="294" s="1"/>
  <c r="B59" i="294" s="1"/>
  <c r="B60" i="294" s="1"/>
  <c r="B61" i="294" s="1"/>
  <c r="B62" i="294" s="1"/>
  <c r="B63" i="294" s="1"/>
  <c r="B64" i="294" s="1"/>
  <c r="B65" i="294" s="1"/>
  <c r="B66" i="294" s="1"/>
  <c r="B67" i="294" s="1"/>
  <c r="B68" i="294" s="1"/>
  <c r="B69" i="294" s="1"/>
  <c r="B70" i="294" s="1"/>
  <c r="B71" i="294" s="1"/>
  <c r="B72" i="294" s="1"/>
  <c r="B73" i="294" s="1"/>
  <c r="B74" i="294" s="1"/>
  <c r="B75" i="294" s="1"/>
  <c r="B76" i="294" s="1"/>
  <c r="B77" i="294" s="1"/>
  <c r="B78" i="294" s="1"/>
  <c r="B79" i="294" s="1"/>
  <c r="B80" i="294" s="1"/>
  <c r="B81" i="294" s="1"/>
  <c r="B82" i="294" s="1"/>
  <c r="B83" i="294" s="1"/>
  <c r="B84" i="294" s="1"/>
  <c r="B85" i="294" s="1"/>
  <c r="B86" i="294" s="1"/>
  <c r="B87" i="294" s="1"/>
  <c r="B88" i="294" s="1"/>
  <c r="B89" i="294" s="1"/>
  <c r="B90" i="294" s="1"/>
  <c r="B91" i="294" s="1"/>
  <c r="B92" i="294" s="1"/>
  <c r="B93" i="294" s="1"/>
  <c r="B94" i="294" s="1"/>
  <c r="B95" i="294" s="1"/>
  <c r="B103" i="294" s="1"/>
  <c r="B104" i="294" s="1"/>
  <c r="B105" i="294" s="1"/>
  <c r="B106" i="294" s="1"/>
  <c r="X11" i="294"/>
  <c r="W11" i="294"/>
  <c r="V11" i="294"/>
  <c r="U11" i="294"/>
  <c r="T11" i="294"/>
  <c r="S11" i="294"/>
  <c r="R11" i="294"/>
  <c r="Q11" i="294"/>
  <c r="N5" i="294"/>
  <c r="N101" i="294" s="1"/>
  <c r="M5" i="294"/>
  <c r="M101" i="294" s="1"/>
  <c r="L5" i="294"/>
  <c r="L101" i="294" s="1"/>
  <c r="U96" i="294" l="1"/>
  <c r="N128" i="295"/>
  <c r="N127" i="295" s="1"/>
  <c r="M108" i="294"/>
  <c r="M128" i="295"/>
  <c r="M127" i="295" s="1"/>
  <c r="W58" i="295"/>
  <c r="K108" i="294"/>
  <c r="K107" i="294" s="1"/>
  <c r="U58" i="295"/>
  <c r="L108" i="294"/>
  <c r="U100" i="294"/>
  <c r="L128" i="295"/>
  <c r="L127" i="295" s="1"/>
  <c r="N108" i="294"/>
  <c r="V58" i="295"/>
  <c r="X58" i="295"/>
  <c r="U100" i="295"/>
  <c r="K128" i="295"/>
  <c r="K127" i="295" s="1"/>
  <c r="V100" i="295"/>
  <c r="W100" i="295"/>
  <c r="X100" i="295"/>
  <c r="L116" i="294"/>
  <c r="V96" i="294"/>
  <c r="V103" i="294"/>
  <c r="M116" i="294"/>
  <c r="W96" i="294"/>
  <c r="W103" i="294"/>
  <c r="N116" i="294"/>
  <c r="X96" i="294"/>
  <c r="X103" i="294"/>
  <c r="V100" i="294"/>
  <c r="U103" i="294"/>
  <c r="W100" i="294"/>
  <c r="X100" i="294"/>
  <c r="L5" i="293"/>
  <c r="L101" i="293" s="1"/>
  <c r="V116" i="293" s="1"/>
  <c r="M5" i="293"/>
  <c r="N5" i="293"/>
  <c r="N101" i="293" s="1"/>
  <c r="Q11" i="293"/>
  <c r="R11" i="293"/>
  <c r="S11" i="293"/>
  <c r="T11" i="293"/>
  <c r="U11" i="293"/>
  <c r="V11" i="293"/>
  <c r="W11" i="293"/>
  <c r="X11" i="293"/>
  <c r="B12" i="293"/>
  <c r="B13" i="293" s="1"/>
  <c r="B14" i="293" s="1"/>
  <c r="B15" i="293" s="1"/>
  <c r="B16" i="293" s="1"/>
  <c r="B17" i="293" s="1"/>
  <c r="B18" i="293" s="1"/>
  <c r="B19" i="293" s="1"/>
  <c r="B20" i="293" s="1"/>
  <c r="B21" i="293" s="1"/>
  <c r="B22" i="293" s="1"/>
  <c r="B23" i="293" s="1"/>
  <c r="B24" i="293" s="1"/>
  <c r="B25" i="293" s="1"/>
  <c r="B26" i="293" s="1"/>
  <c r="B27" i="293" s="1"/>
  <c r="B28" i="293" s="1"/>
  <c r="B29" i="293" s="1"/>
  <c r="B30" i="293" s="1"/>
  <c r="B31" i="293" s="1"/>
  <c r="B32" i="293" s="1"/>
  <c r="B33" i="293" s="1"/>
  <c r="B34" i="293" s="1"/>
  <c r="B35" i="293" s="1"/>
  <c r="B36" i="293" s="1"/>
  <c r="B37" i="293" s="1"/>
  <c r="B38" i="293" s="1"/>
  <c r="B39" i="293" s="1"/>
  <c r="B40" i="293" s="1"/>
  <c r="B41" i="293" s="1"/>
  <c r="B42" i="293" s="1"/>
  <c r="B43" i="293" s="1"/>
  <c r="B44" i="293" s="1"/>
  <c r="B45" i="293" s="1"/>
  <c r="B46" i="293" s="1"/>
  <c r="B47" i="293" s="1"/>
  <c r="B48" i="293" s="1"/>
  <c r="B49" i="293" s="1"/>
  <c r="B50" i="293" s="1"/>
  <c r="B51" i="293" s="1"/>
  <c r="B52" i="293" s="1"/>
  <c r="B53" i="293" s="1"/>
  <c r="B54" i="293" s="1"/>
  <c r="B55" i="293" s="1"/>
  <c r="B56" i="293" s="1"/>
  <c r="B57" i="293" s="1"/>
  <c r="B58" i="293" s="1"/>
  <c r="B59" i="293" s="1"/>
  <c r="B60" i="293" s="1"/>
  <c r="B61" i="293" s="1"/>
  <c r="B62" i="293" s="1"/>
  <c r="B63" i="293" s="1"/>
  <c r="B64" i="293" s="1"/>
  <c r="B65" i="293" s="1"/>
  <c r="B66" i="293" s="1"/>
  <c r="B67" i="293" s="1"/>
  <c r="B68" i="293" s="1"/>
  <c r="B69" i="293" s="1"/>
  <c r="B70" i="293" s="1"/>
  <c r="B71" i="293" s="1"/>
  <c r="B72" i="293" s="1"/>
  <c r="B73" i="293" s="1"/>
  <c r="B74" i="293" s="1"/>
  <c r="B75" i="293" s="1"/>
  <c r="B76" i="293" s="1"/>
  <c r="B77" i="293" s="1"/>
  <c r="B78" i="293" s="1"/>
  <c r="B79" i="293" s="1"/>
  <c r="B80" i="293" s="1"/>
  <c r="B81" i="293" s="1"/>
  <c r="B82" i="293" s="1"/>
  <c r="B83" i="293" s="1"/>
  <c r="B84" i="293" s="1"/>
  <c r="B85" i="293" s="1"/>
  <c r="B86" i="293" s="1"/>
  <c r="B87" i="293" s="1"/>
  <c r="B88" i="293" s="1"/>
  <c r="B89" i="293" s="1"/>
  <c r="B90" i="293" s="1"/>
  <c r="B91" i="293" s="1"/>
  <c r="B92" i="293" s="1"/>
  <c r="B93" i="293" s="1"/>
  <c r="B94" i="293" s="1"/>
  <c r="B95" i="293" s="1"/>
  <c r="B103" i="293" s="1"/>
  <c r="B104" i="293" s="1"/>
  <c r="B105" i="293" s="1"/>
  <c r="B106" i="293" s="1"/>
  <c r="B107" i="293" s="1"/>
  <c r="B108" i="293" s="1"/>
  <c r="B109" i="293" s="1"/>
  <c r="B110" i="293" s="1"/>
  <c r="B111" i="293" s="1"/>
  <c r="B112" i="293" s="1"/>
  <c r="B113" i="293" s="1"/>
  <c r="B114" i="293" s="1"/>
  <c r="B115" i="293" s="1"/>
  <c r="B116" i="293" s="1"/>
  <c r="B117" i="293" s="1"/>
  <c r="B118" i="293" s="1"/>
  <c r="B119" i="293" s="1"/>
  <c r="Q12" i="293"/>
  <c r="R12" i="293"/>
  <c r="S12" i="293"/>
  <c r="T12" i="293"/>
  <c r="U12" i="293"/>
  <c r="V12" i="293"/>
  <c r="W12" i="293"/>
  <c r="X12" i="293"/>
  <c r="Q13" i="293"/>
  <c r="R13" i="293"/>
  <c r="S13" i="293"/>
  <c r="T13" i="293"/>
  <c r="U13" i="293"/>
  <c r="V13" i="293"/>
  <c r="W13" i="293"/>
  <c r="X13" i="293"/>
  <c r="Q14" i="293"/>
  <c r="R14" i="293"/>
  <c r="S14" i="293"/>
  <c r="T14" i="293"/>
  <c r="U14" i="293"/>
  <c r="V14" i="293"/>
  <c r="W14" i="293"/>
  <c r="X14" i="293"/>
  <c r="Q15" i="293"/>
  <c r="R15" i="293"/>
  <c r="S15" i="293"/>
  <c r="T15" i="293"/>
  <c r="U15" i="293"/>
  <c r="V15" i="293"/>
  <c r="W15" i="293"/>
  <c r="X15" i="293"/>
  <c r="Q16" i="293"/>
  <c r="R16" i="293"/>
  <c r="S16" i="293"/>
  <c r="T16" i="293"/>
  <c r="U16" i="293"/>
  <c r="V16" i="293"/>
  <c r="W16" i="293"/>
  <c r="X16" i="293"/>
  <c r="Q17" i="293"/>
  <c r="R17" i="293"/>
  <c r="S17" i="293"/>
  <c r="T17" i="293"/>
  <c r="U17" i="293"/>
  <c r="V17" i="293"/>
  <c r="W17" i="293"/>
  <c r="X17" i="293"/>
  <c r="Q18" i="293"/>
  <c r="R18" i="293"/>
  <c r="S18" i="293"/>
  <c r="T18" i="293"/>
  <c r="U18" i="293"/>
  <c r="V18" i="293"/>
  <c r="W18" i="293"/>
  <c r="X18" i="293"/>
  <c r="Q19" i="293"/>
  <c r="R19" i="293"/>
  <c r="S19" i="293"/>
  <c r="T19" i="293"/>
  <c r="U19" i="293"/>
  <c r="V19" i="293"/>
  <c r="W19" i="293"/>
  <c r="X19" i="293"/>
  <c r="Q20" i="293"/>
  <c r="R20" i="293"/>
  <c r="S20" i="293"/>
  <c r="T20" i="293"/>
  <c r="U20" i="293"/>
  <c r="V20" i="293"/>
  <c r="W20" i="293"/>
  <c r="X20" i="293"/>
  <c r="T21" i="293"/>
  <c r="X21" i="293"/>
  <c r="R22" i="293"/>
  <c r="S22" i="293"/>
  <c r="T22" i="293"/>
  <c r="U22" i="293"/>
  <c r="V22" i="293"/>
  <c r="W22" i="293"/>
  <c r="X22" i="293"/>
  <c r="Q23" i="293"/>
  <c r="R23" i="293"/>
  <c r="S23" i="293"/>
  <c r="T23" i="293"/>
  <c r="U23" i="293"/>
  <c r="V23" i="293"/>
  <c r="W23" i="293"/>
  <c r="X23" i="293"/>
  <c r="U24" i="293"/>
  <c r="V24" i="293"/>
  <c r="W24" i="293"/>
  <c r="X24" i="293"/>
  <c r="Q25" i="293"/>
  <c r="R25" i="293"/>
  <c r="S25" i="293"/>
  <c r="T25" i="293"/>
  <c r="U25" i="293"/>
  <c r="V25" i="293"/>
  <c r="W25" i="293"/>
  <c r="X25" i="293"/>
  <c r="U27" i="293"/>
  <c r="U33" i="293"/>
  <c r="V33" i="293"/>
  <c r="W33" i="293"/>
  <c r="X33" i="293"/>
  <c r="U34" i="293"/>
  <c r="V34" i="293"/>
  <c r="W34" i="293"/>
  <c r="X34" i="293"/>
  <c r="U54" i="293"/>
  <c r="V54" i="293"/>
  <c r="W54" i="293"/>
  <c r="X54" i="293"/>
  <c r="U57" i="293"/>
  <c r="V57" i="293"/>
  <c r="W57" i="293"/>
  <c r="X57" i="293"/>
  <c r="K101" i="293"/>
  <c r="K129" i="293" s="1"/>
  <c r="M101" i="293"/>
  <c r="W96" i="293" s="1"/>
  <c r="K122" i="293"/>
  <c r="L122" i="293"/>
  <c r="M122" i="293"/>
  <c r="N122" i="293"/>
  <c r="K123" i="293"/>
  <c r="L123" i="293"/>
  <c r="M123" i="293"/>
  <c r="N123" i="293"/>
  <c r="K124" i="293"/>
  <c r="L124" i="293"/>
  <c r="M124" i="293"/>
  <c r="N124" i="293"/>
  <c r="K125" i="293"/>
  <c r="L125" i="293"/>
  <c r="M125" i="293"/>
  <c r="N125" i="293"/>
  <c r="K126" i="293"/>
  <c r="L126" i="293"/>
  <c r="M126" i="293"/>
  <c r="N126" i="293"/>
  <c r="K127" i="293"/>
  <c r="L127" i="293"/>
  <c r="M127" i="293"/>
  <c r="N127" i="293"/>
  <c r="K128" i="293"/>
  <c r="L128" i="293"/>
  <c r="M128" i="293"/>
  <c r="N128" i="293"/>
  <c r="N110" i="292"/>
  <c r="M110" i="292"/>
  <c r="L110" i="292"/>
  <c r="K110" i="292"/>
  <c r="N109" i="292"/>
  <c r="M109" i="292"/>
  <c r="L109" i="292"/>
  <c r="K109" i="292"/>
  <c r="N108" i="292"/>
  <c r="M108" i="292"/>
  <c r="L108" i="292"/>
  <c r="K108" i="292"/>
  <c r="N107" i="292"/>
  <c r="M107" i="292"/>
  <c r="L107" i="292"/>
  <c r="K107" i="292"/>
  <c r="N106" i="292"/>
  <c r="M106" i="292"/>
  <c r="L106" i="292"/>
  <c r="K106" i="292"/>
  <c r="N105" i="292"/>
  <c r="M105" i="292"/>
  <c r="L105" i="292"/>
  <c r="K105" i="292"/>
  <c r="N104" i="292"/>
  <c r="M104" i="292"/>
  <c r="L104" i="292"/>
  <c r="K104" i="292"/>
  <c r="N103" i="292"/>
  <c r="M103" i="292"/>
  <c r="L103" i="292"/>
  <c r="K103" i="292"/>
  <c r="K100" i="292"/>
  <c r="X95" i="292"/>
  <c r="W95" i="292"/>
  <c r="V95" i="292"/>
  <c r="U95" i="292"/>
  <c r="X49" i="292"/>
  <c r="W49" i="292"/>
  <c r="V49" i="292"/>
  <c r="U49" i="292"/>
  <c r="X24" i="292"/>
  <c r="W24" i="292"/>
  <c r="V24" i="292"/>
  <c r="U24" i="292"/>
  <c r="T24" i="292"/>
  <c r="S24" i="292"/>
  <c r="R24" i="292"/>
  <c r="Q24" i="292"/>
  <c r="X23" i="292"/>
  <c r="W23" i="292"/>
  <c r="V23" i="292"/>
  <c r="U23" i="292"/>
  <c r="X22" i="292"/>
  <c r="W22" i="292"/>
  <c r="V22" i="292"/>
  <c r="U22" i="292"/>
  <c r="T22" i="292"/>
  <c r="S22" i="292"/>
  <c r="R22" i="292"/>
  <c r="Q22" i="292"/>
  <c r="X21" i="292"/>
  <c r="W21" i="292"/>
  <c r="V21" i="292"/>
  <c r="U21" i="292"/>
  <c r="T21" i="292"/>
  <c r="R21" i="292"/>
  <c r="X20" i="292"/>
  <c r="W20" i="292"/>
  <c r="V20" i="292"/>
  <c r="U20" i="292"/>
  <c r="T20" i="292"/>
  <c r="S20" i="292"/>
  <c r="R20" i="292"/>
  <c r="Q20" i="292"/>
  <c r="X19" i="292"/>
  <c r="W19" i="292"/>
  <c r="V19" i="292"/>
  <c r="U19" i="292"/>
  <c r="T19" i="292"/>
  <c r="S19" i="292"/>
  <c r="R19" i="292"/>
  <c r="Q19" i="292"/>
  <c r="X18" i="292"/>
  <c r="W18" i="292"/>
  <c r="V18" i="292"/>
  <c r="U18" i="292"/>
  <c r="T18" i="292"/>
  <c r="S18" i="292"/>
  <c r="R18" i="292"/>
  <c r="Q18" i="292"/>
  <c r="X17" i="292"/>
  <c r="W17" i="292"/>
  <c r="V17" i="292"/>
  <c r="U17" i="292"/>
  <c r="T17" i="292"/>
  <c r="S17" i="292"/>
  <c r="R17" i="292"/>
  <c r="Q17" i="292"/>
  <c r="X16" i="292"/>
  <c r="W16" i="292"/>
  <c r="V16" i="292"/>
  <c r="U16" i="292"/>
  <c r="T16" i="292"/>
  <c r="S16" i="292"/>
  <c r="R16" i="292"/>
  <c r="Q16" i="292"/>
  <c r="X15" i="292"/>
  <c r="W15" i="292"/>
  <c r="V15" i="292"/>
  <c r="U15" i="292"/>
  <c r="T15" i="292"/>
  <c r="S15" i="292"/>
  <c r="R15" i="292"/>
  <c r="Q15" i="292"/>
  <c r="X14" i="292"/>
  <c r="W14" i="292"/>
  <c r="V14" i="292"/>
  <c r="U14" i="292"/>
  <c r="T14" i="292"/>
  <c r="S14" i="292"/>
  <c r="R14" i="292"/>
  <c r="Q14" i="292"/>
  <c r="X13" i="292"/>
  <c r="W13" i="292"/>
  <c r="V13" i="292"/>
  <c r="U13" i="292"/>
  <c r="T13" i="292"/>
  <c r="S13" i="292"/>
  <c r="R13" i="292"/>
  <c r="Q13" i="292"/>
  <c r="X12" i="292"/>
  <c r="W12" i="292"/>
  <c r="V12" i="292"/>
  <c r="U12" i="292"/>
  <c r="T12" i="292"/>
  <c r="S12" i="292"/>
  <c r="R12" i="292"/>
  <c r="Q12" i="292"/>
  <c r="B12" i="292"/>
  <c r="B13" i="292" s="1"/>
  <c r="B14" i="292" s="1"/>
  <c r="B15" i="292" s="1"/>
  <c r="B16" i="292" s="1"/>
  <c r="B17" i="292" s="1"/>
  <c r="B18" i="292" s="1"/>
  <c r="B19" i="292" s="1"/>
  <c r="B20" i="292" s="1"/>
  <c r="B21" i="292" s="1"/>
  <c r="B22" i="292" s="1"/>
  <c r="B23" i="292" s="1"/>
  <c r="B24" i="292" s="1"/>
  <c r="B25" i="292" s="1"/>
  <c r="B26" i="292" s="1"/>
  <c r="B27" i="292" s="1"/>
  <c r="B28" i="292" s="1"/>
  <c r="B29" i="292" s="1"/>
  <c r="B30" i="292" s="1"/>
  <c r="B31" i="292" s="1"/>
  <c r="B32" i="292" s="1"/>
  <c r="B33" i="292" s="1"/>
  <c r="B34" i="292" s="1"/>
  <c r="B35" i="292" s="1"/>
  <c r="B36" i="292" s="1"/>
  <c r="B37" i="292" s="1"/>
  <c r="B38" i="292" s="1"/>
  <c r="B39" i="292" s="1"/>
  <c r="B40" i="292" s="1"/>
  <c r="B41" i="292" s="1"/>
  <c r="B42" i="292" s="1"/>
  <c r="B43" i="292" s="1"/>
  <c r="B44" i="292" s="1"/>
  <c r="B45" i="292" s="1"/>
  <c r="B46" i="292" s="1"/>
  <c r="B47" i="292" s="1"/>
  <c r="B48" i="292" s="1"/>
  <c r="B49" i="292" s="1"/>
  <c r="B50" i="292" s="1"/>
  <c r="B51" i="292" s="1"/>
  <c r="B52" i="292" s="1"/>
  <c r="B53" i="292" s="1"/>
  <c r="B54" i="292" s="1"/>
  <c r="B55" i="292" s="1"/>
  <c r="B56" i="292" s="1"/>
  <c r="B57" i="292" s="1"/>
  <c r="B58" i="292" s="1"/>
  <c r="B59" i="292" s="1"/>
  <c r="B60" i="292" s="1"/>
  <c r="B61" i="292" s="1"/>
  <c r="B62" i="292" s="1"/>
  <c r="B63" i="292" s="1"/>
  <c r="B64" i="292" s="1"/>
  <c r="B65" i="292" s="1"/>
  <c r="B66" i="292" s="1"/>
  <c r="B67" i="292" s="1"/>
  <c r="B68" i="292" s="1"/>
  <c r="B69" i="292" s="1"/>
  <c r="B70" i="292" s="1"/>
  <c r="B71" i="292" s="1"/>
  <c r="B72" i="292" s="1"/>
  <c r="B73" i="292" s="1"/>
  <c r="B74" i="292" s="1"/>
  <c r="B75" i="292" s="1"/>
  <c r="B76" i="292" s="1"/>
  <c r="B77" i="292" s="1"/>
  <c r="B78" i="292" s="1"/>
  <c r="B79" i="292" s="1"/>
  <c r="B80" i="292" s="1"/>
  <c r="B81" i="292" s="1"/>
  <c r="B82" i="292" s="1"/>
  <c r="B83" i="292" s="1"/>
  <c r="B84" i="292" s="1"/>
  <c r="B85" i="292" s="1"/>
  <c r="B86" i="292" s="1"/>
  <c r="B87" i="292" s="1"/>
  <c r="B88" i="292" s="1"/>
  <c r="B89" i="292" s="1"/>
  <c r="B90" i="292" s="1"/>
  <c r="B91" i="292" s="1"/>
  <c r="B92" i="292" s="1"/>
  <c r="B93" i="292" s="1"/>
  <c r="B94" i="292" s="1"/>
  <c r="X11" i="292"/>
  <c r="W11" i="292"/>
  <c r="V11" i="292"/>
  <c r="U11" i="292"/>
  <c r="T11" i="292"/>
  <c r="S11" i="292"/>
  <c r="R11" i="292"/>
  <c r="Q11" i="292"/>
  <c r="N5" i="292"/>
  <c r="N100" i="292" s="1"/>
  <c r="M5" i="292"/>
  <c r="M100" i="292" s="1"/>
  <c r="L5" i="292"/>
  <c r="L100" i="292" s="1"/>
  <c r="L107" i="294" l="1"/>
  <c r="M107" i="294"/>
  <c r="X96" i="293"/>
  <c r="N129" i="293"/>
  <c r="X116" i="293"/>
  <c r="M129" i="293"/>
  <c r="V96" i="293"/>
  <c r="W116" i="293"/>
  <c r="N107" i="294"/>
  <c r="X100" i="293"/>
  <c r="U100" i="293"/>
  <c r="L102" i="292"/>
  <c r="L101" i="292" s="1"/>
  <c r="N102" i="292"/>
  <c r="N101" i="292" s="1"/>
  <c r="V100" i="293"/>
  <c r="L121" i="293"/>
  <c r="W100" i="293"/>
  <c r="K102" i="292"/>
  <c r="K101" i="292" s="1"/>
  <c r="M121" i="293"/>
  <c r="M102" i="292"/>
  <c r="M101" i="292" s="1"/>
  <c r="V99" i="292"/>
  <c r="N121" i="293"/>
  <c r="U116" i="293"/>
  <c r="U96" i="293"/>
  <c r="L129" i="293"/>
  <c r="L120" i="293" s="1"/>
  <c r="K121" i="293"/>
  <c r="K120" i="293" s="1"/>
  <c r="U99" i="292"/>
  <c r="W99" i="292"/>
  <c r="X99" i="292"/>
  <c r="M120" i="293" l="1"/>
  <c r="N120" i="293"/>
  <c r="N100" i="291"/>
  <c r="M100" i="291"/>
  <c r="L100" i="291"/>
  <c r="K100" i="291"/>
  <c r="N99" i="291"/>
  <c r="M99" i="291"/>
  <c r="L99" i="291"/>
  <c r="K99" i="291"/>
  <c r="N98" i="291"/>
  <c r="M98" i="291"/>
  <c r="L98" i="291"/>
  <c r="K98" i="291"/>
  <c r="N97" i="291"/>
  <c r="M97" i="291"/>
  <c r="L97" i="291"/>
  <c r="K97" i="291"/>
  <c r="N96" i="291"/>
  <c r="M96" i="291"/>
  <c r="L96" i="291"/>
  <c r="K96" i="291"/>
  <c r="N95" i="291"/>
  <c r="M95" i="291"/>
  <c r="L95" i="291"/>
  <c r="K95" i="291"/>
  <c r="N94" i="291"/>
  <c r="M94" i="291"/>
  <c r="L94" i="291"/>
  <c r="K94" i="291"/>
  <c r="N93" i="291"/>
  <c r="M93" i="291"/>
  <c r="L93" i="291"/>
  <c r="K93" i="291"/>
  <c r="K90" i="291"/>
  <c r="X85" i="291"/>
  <c r="W85" i="291"/>
  <c r="V85" i="291"/>
  <c r="U85" i="291"/>
  <c r="X45" i="291"/>
  <c r="W45" i="291"/>
  <c r="V45" i="291"/>
  <c r="U45" i="291"/>
  <c r="X42" i="291"/>
  <c r="W42" i="291"/>
  <c r="V42" i="291"/>
  <c r="U42" i="291"/>
  <c r="X23" i="291"/>
  <c r="W23" i="291"/>
  <c r="V23" i="291"/>
  <c r="U23" i="291"/>
  <c r="X19" i="291"/>
  <c r="W19" i="291"/>
  <c r="V19" i="291"/>
  <c r="U19" i="291"/>
  <c r="T19" i="291"/>
  <c r="S19" i="291"/>
  <c r="R19" i="291"/>
  <c r="Q19" i="291"/>
  <c r="X18" i="291"/>
  <c r="W18" i="291"/>
  <c r="V18" i="291"/>
  <c r="U18" i="291"/>
  <c r="X17" i="291"/>
  <c r="W17" i="291"/>
  <c r="V17" i="291"/>
  <c r="U17" i="291"/>
  <c r="T17" i="291"/>
  <c r="S17" i="291"/>
  <c r="R17" i="291"/>
  <c r="Q17" i="291"/>
  <c r="X16" i="291"/>
  <c r="W16" i="291"/>
  <c r="V16" i="291"/>
  <c r="U16" i="291"/>
  <c r="T16" i="291"/>
  <c r="R16" i="291"/>
  <c r="X15" i="291"/>
  <c r="W15" i="291"/>
  <c r="V15" i="291"/>
  <c r="U15" i="291"/>
  <c r="T15" i="291"/>
  <c r="S15" i="291"/>
  <c r="R15" i="291"/>
  <c r="Q15" i="291"/>
  <c r="X14" i="291"/>
  <c r="W14" i="291"/>
  <c r="V14" i="291"/>
  <c r="U14" i="291"/>
  <c r="T14" i="291"/>
  <c r="S14" i="291"/>
  <c r="R14" i="291"/>
  <c r="Q14" i="291"/>
  <c r="X13" i="291"/>
  <c r="W13" i="291"/>
  <c r="V13" i="291"/>
  <c r="U13" i="291"/>
  <c r="T13" i="291"/>
  <c r="S13" i="291"/>
  <c r="X12" i="291"/>
  <c r="W12" i="291"/>
  <c r="V12" i="291"/>
  <c r="U12" i="291"/>
  <c r="T12" i="291"/>
  <c r="S12" i="291"/>
  <c r="R12" i="291"/>
  <c r="Q12" i="291"/>
  <c r="B12" i="291"/>
  <c r="B13" i="291" s="1"/>
  <c r="B14" i="291" s="1"/>
  <c r="B15" i="291" s="1"/>
  <c r="B16" i="291" s="1"/>
  <c r="B17" i="291" s="1"/>
  <c r="B18" i="291" s="1"/>
  <c r="B19" i="291" s="1"/>
  <c r="B20" i="291" s="1"/>
  <c r="B21" i="291" s="1"/>
  <c r="B22" i="291" s="1"/>
  <c r="B23" i="291" s="1"/>
  <c r="B24" i="291" s="1"/>
  <c r="B25" i="291" s="1"/>
  <c r="B26" i="291" s="1"/>
  <c r="B27" i="291" s="1"/>
  <c r="B28" i="291" s="1"/>
  <c r="B29" i="291" s="1"/>
  <c r="B30" i="291" s="1"/>
  <c r="B31" i="291" s="1"/>
  <c r="B32" i="291" s="1"/>
  <c r="B33" i="291" s="1"/>
  <c r="B34" i="291" s="1"/>
  <c r="B35" i="291" s="1"/>
  <c r="B36" i="291" s="1"/>
  <c r="B37" i="291" s="1"/>
  <c r="B38" i="291" s="1"/>
  <c r="B39" i="291" s="1"/>
  <c r="B40" i="291" s="1"/>
  <c r="B41" i="291" s="1"/>
  <c r="B42" i="291" s="1"/>
  <c r="B43" i="291" s="1"/>
  <c r="B44" i="291" s="1"/>
  <c r="B45" i="291" s="1"/>
  <c r="B46" i="291" s="1"/>
  <c r="B47" i="291" s="1"/>
  <c r="B48" i="291" s="1"/>
  <c r="B49" i="291" s="1"/>
  <c r="B50" i="291" s="1"/>
  <c r="B51" i="291" s="1"/>
  <c r="B52" i="291" s="1"/>
  <c r="B53" i="291" s="1"/>
  <c r="B54" i="291" s="1"/>
  <c r="B55" i="291" s="1"/>
  <c r="B56" i="291" s="1"/>
  <c r="B57" i="291" s="1"/>
  <c r="B58" i="291" s="1"/>
  <c r="B59" i="291" s="1"/>
  <c r="B60" i="291" s="1"/>
  <c r="B61" i="291" s="1"/>
  <c r="B62" i="291" s="1"/>
  <c r="B63" i="291" s="1"/>
  <c r="B64" i="291" s="1"/>
  <c r="B65" i="291" s="1"/>
  <c r="B66" i="291" s="1"/>
  <c r="B67" i="291" s="1"/>
  <c r="B68" i="291" s="1"/>
  <c r="B69" i="291" s="1"/>
  <c r="B70" i="291" s="1"/>
  <c r="B71" i="291" s="1"/>
  <c r="B72" i="291" s="1"/>
  <c r="B73" i="291" s="1"/>
  <c r="B74" i="291" s="1"/>
  <c r="B75" i="291" s="1"/>
  <c r="B76" i="291" s="1"/>
  <c r="B77" i="291" s="1"/>
  <c r="B78" i="291" s="1"/>
  <c r="B79" i="291" s="1"/>
  <c r="B80" i="291" s="1"/>
  <c r="B81" i="291" s="1"/>
  <c r="B82" i="291" s="1"/>
  <c r="B83" i="291" s="1"/>
  <c r="B84" i="291" s="1"/>
  <c r="X11" i="291"/>
  <c r="W11" i="291"/>
  <c r="V11" i="291"/>
  <c r="U11" i="291"/>
  <c r="T11" i="291"/>
  <c r="S11" i="291"/>
  <c r="R11" i="291"/>
  <c r="Q11" i="291"/>
  <c r="N5" i="291"/>
  <c r="N90" i="291" s="1"/>
  <c r="M5" i="291"/>
  <c r="M90" i="291" s="1"/>
  <c r="L5" i="291"/>
  <c r="L90" i="291" s="1"/>
  <c r="N93" i="290"/>
  <c r="M93" i="290"/>
  <c r="L93" i="290"/>
  <c r="K93" i="290"/>
  <c r="N92" i="290"/>
  <c r="M92" i="290"/>
  <c r="L92" i="290"/>
  <c r="K92" i="290"/>
  <c r="N91" i="290"/>
  <c r="M91" i="290"/>
  <c r="L91" i="290"/>
  <c r="K91" i="290"/>
  <c r="N90" i="290"/>
  <c r="M90" i="290"/>
  <c r="L90" i="290"/>
  <c r="K90" i="290"/>
  <c r="N89" i="290"/>
  <c r="M89" i="290"/>
  <c r="L89" i="290"/>
  <c r="K89" i="290"/>
  <c r="N88" i="290"/>
  <c r="M88" i="290"/>
  <c r="L88" i="290"/>
  <c r="K88" i="290"/>
  <c r="N87" i="290"/>
  <c r="M87" i="290"/>
  <c r="L87" i="290"/>
  <c r="K87" i="290"/>
  <c r="N86" i="290"/>
  <c r="M86" i="290"/>
  <c r="L86" i="290"/>
  <c r="K86" i="290"/>
  <c r="K83" i="290"/>
  <c r="X78" i="290"/>
  <c r="W78" i="290"/>
  <c r="V78" i="290"/>
  <c r="U78" i="290"/>
  <c r="X44" i="290"/>
  <c r="W44" i="290"/>
  <c r="V44" i="290"/>
  <c r="U44" i="290"/>
  <c r="X41" i="290"/>
  <c r="W41" i="290"/>
  <c r="V41" i="290"/>
  <c r="U41" i="290"/>
  <c r="X20" i="290"/>
  <c r="W20" i="290"/>
  <c r="V20" i="290"/>
  <c r="U20" i="290"/>
  <c r="T20" i="290"/>
  <c r="S20" i="290"/>
  <c r="R20" i="290"/>
  <c r="Q20" i="290"/>
  <c r="X19" i="290"/>
  <c r="W19" i="290"/>
  <c r="V19" i="290"/>
  <c r="U19" i="290"/>
  <c r="X18" i="290"/>
  <c r="W18" i="290"/>
  <c r="V18" i="290"/>
  <c r="U18" i="290"/>
  <c r="T18" i="290"/>
  <c r="S18" i="290"/>
  <c r="R18" i="290"/>
  <c r="Q18" i="290"/>
  <c r="X17" i="290"/>
  <c r="W17" i="290"/>
  <c r="V17" i="290"/>
  <c r="U17" i="290"/>
  <c r="T17" i="290"/>
  <c r="R17" i="290"/>
  <c r="X16" i="290"/>
  <c r="W16" i="290"/>
  <c r="V16" i="290"/>
  <c r="U16" i="290"/>
  <c r="T16" i="290"/>
  <c r="S16" i="290"/>
  <c r="R16" i="290"/>
  <c r="Q16" i="290"/>
  <c r="X15" i="290"/>
  <c r="W15" i="290"/>
  <c r="V15" i="290"/>
  <c r="U15" i="290"/>
  <c r="T15" i="290"/>
  <c r="S15" i="290"/>
  <c r="R15" i="290"/>
  <c r="Q15" i="290"/>
  <c r="X14" i="290"/>
  <c r="W14" i="290"/>
  <c r="V14" i="290"/>
  <c r="U14" i="290"/>
  <c r="T14" i="290"/>
  <c r="S14" i="290"/>
  <c r="R14" i="290"/>
  <c r="Q14" i="290"/>
  <c r="X13" i="290"/>
  <c r="W13" i="290"/>
  <c r="V13" i="290"/>
  <c r="U13" i="290"/>
  <c r="T13" i="290"/>
  <c r="S13" i="290"/>
  <c r="R13" i="290"/>
  <c r="Q13" i="290"/>
  <c r="X12" i="290"/>
  <c r="W12" i="290"/>
  <c r="V12" i="290"/>
  <c r="U12" i="290"/>
  <c r="T12" i="290"/>
  <c r="S12" i="290"/>
  <c r="R12" i="290"/>
  <c r="Q12" i="290"/>
  <c r="B12" i="290"/>
  <c r="B13" i="290" s="1"/>
  <c r="B14" i="290" s="1"/>
  <c r="B15" i="290" s="1"/>
  <c r="B16" i="290" s="1"/>
  <c r="B17" i="290" s="1"/>
  <c r="B18" i="290" s="1"/>
  <c r="B19" i="290" s="1"/>
  <c r="B20" i="290" s="1"/>
  <c r="B21" i="290" s="1"/>
  <c r="B22" i="290" s="1"/>
  <c r="B23" i="290" s="1"/>
  <c r="B24" i="290" s="1"/>
  <c r="B25" i="290" s="1"/>
  <c r="B26" i="290" s="1"/>
  <c r="B27" i="290" s="1"/>
  <c r="B28" i="290" s="1"/>
  <c r="B29" i="290" s="1"/>
  <c r="B30" i="290" s="1"/>
  <c r="B31" i="290" s="1"/>
  <c r="B32" i="290" s="1"/>
  <c r="B33" i="290" s="1"/>
  <c r="B34" i="290" s="1"/>
  <c r="B35" i="290" s="1"/>
  <c r="B36" i="290" s="1"/>
  <c r="B37" i="290" s="1"/>
  <c r="B38" i="290" s="1"/>
  <c r="B39" i="290" s="1"/>
  <c r="B40" i="290" s="1"/>
  <c r="B41" i="290" s="1"/>
  <c r="B42" i="290" s="1"/>
  <c r="B43" i="290" s="1"/>
  <c r="B44" i="290" s="1"/>
  <c r="B45" i="290" s="1"/>
  <c r="B46" i="290" s="1"/>
  <c r="B47" i="290" s="1"/>
  <c r="B48" i="290" s="1"/>
  <c r="B49" i="290" s="1"/>
  <c r="B50" i="290" s="1"/>
  <c r="B51" i="290" s="1"/>
  <c r="B52" i="290" s="1"/>
  <c r="B53" i="290" s="1"/>
  <c r="B54" i="290" s="1"/>
  <c r="B55" i="290" s="1"/>
  <c r="B56" i="290" s="1"/>
  <c r="B57" i="290" s="1"/>
  <c r="B58" i="290" s="1"/>
  <c r="B59" i="290" s="1"/>
  <c r="B60" i="290" s="1"/>
  <c r="B61" i="290" s="1"/>
  <c r="B62" i="290" s="1"/>
  <c r="B63" i="290" s="1"/>
  <c r="B64" i="290" s="1"/>
  <c r="B65" i="290" s="1"/>
  <c r="B66" i="290" s="1"/>
  <c r="B67" i="290" s="1"/>
  <c r="B68" i="290" s="1"/>
  <c r="B69" i="290" s="1"/>
  <c r="B70" i="290" s="1"/>
  <c r="B71" i="290" s="1"/>
  <c r="B72" i="290" s="1"/>
  <c r="B73" i="290" s="1"/>
  <c r="B74" i="290" s="1"/>
  <c r="B75" i="290" s="1"/>
  <c r="B76" i="290" s="1"/>
  <c r="B77" i="290" s="1"/>
  <c r="X11" i="290"/>
  <c r="W11" i="290"/>
  <c r="V11" i="290"/>
  <c r="U11" i="290"/>
  <c r="T11" i="290"/>
  <c r="S11" i="290"/>
  <c r="R11" i="290"/>
  <c r="Q11" i="290"/>
  <c r="N5" i="290"/>
  <c r="N83" i="290" s="1"/>
  <c r="M5" i="290"/>
  <c r="M83" i="290" s="1"/>
  <c r="L5" i="290"/>
  <c r="L83" i="290" s="1"/>
  <c r="M85" i="290" l="1"/>
  <c r="M84" i="290" s="1"/>
  <c r="K92" i="291"/>
  <c r="K91" i="291" s="1"/>
  <c r="L92" i="291"/>
  <c r="L91" i="291" s="1"/>
  <c r="K85" i="290"/>
  <c r="K84" i="290" s="1"/>
  <c r="N85" i="290"/>
  <c r="N84" i="290" s="1"/>
  <c r="M92" i="291"/>
  <c r="M91" i="291" s="1"/>
  <c r="N92" i="291"/>
  <c r="N91" i="291" s="1"/>
  <c r="L85" i="290"/>
  <c r="L84" i="290" s="1"/>
  <c r="U89" i="291"/>
  <c r="V89" i="291"/>
  <c r="W89" i="291"/>
  <c r="X89" i="291"/>
  <c r="U82" i="290"/>
  <c r="V82" i="290"/>
  <c r="W82" i="290"/>
  <c r="X82" i="290"/>
  <c r="N94" i="289" l="1"/>
  <c r="M94" i="289"/>
  <c r="L94" i="289"/>
  <c r="K94" i="289"/>
  <c r="N93" i="289"/>
  <c r="M93" i="289"/>
  <c r="L93" i="289"/>
  <c r="K93" i="289"/>
  <c r="N92" i="289"/>
  <c r="M92" i="289"/>
  <c r="L92" i="289"/>
  <c r="K92" i="289"/>
  <c r="N91" i="289"/>
  <c r="M91" i="289"/>
  <c r="L91" i="289"/>
  <c r="K91" i="289"/>
  <c r="N90" i="289"/>
  <c r="M90" i="289"/>
  <c r="L90" i="289"/>
  <c r="K90" i="289"/>
  <c r="N89" i="289"/>
  <c r="M89" i="289"/>
  <c r="L89" i="289"/>
  <c r="K89" i="289"/>
  <c r="N88" i="289"/>
  <c r="M88" i="289"/>
  <c r="L88" i="289"/>
  <c r="K88" i="289"/>
  <c r="N87" i="289"/>
  <c r="M87" i="289"/>
  <c r="L87" i="289"/>
  <c r="K87" i="289"/>
  <c r="K84" i="289"/>
  <c r="X79" i="289"/>
  <c r="W79" i="289"/>
  <c r="V79" i="289"/>
  <c r="U79" i="289"/>
  <c r="X75" i="289"/>
  <c r="W75" i="289"/>
  <c r="V75" i="289"/>
  <c r="U75" i="289"/>
  <c r="X45" i="289"/>
  <c r="W45" i="289"/>
  <c r="V45" i="289"/>
  <c r="U45" i="289"/>
  <c r="X42" i="289"/>
  <c r="W42" i="289"/>
  <c r="V42" i="289"/>
  <c r="U42" i="289"/>
  <c r="X22" i="289"/>
  <c r="W22" i="289"/>
  <c r="V22" i="289"/>
  <c r="U22" i="289"/>
  <c r="X17" i="289"/>
  <c r="W17" i="289"/>
  <c r="V17" i="289"/>
  <c r="U17" i="289"/>
  <c r="T17" i="289"/>
  <c r="S17" i="289"/>
  <c r="R17" i="289"/>
  <c r="Q17" i="289"/>
  <c r="X16" i="289"/>
  <c r="W16" i="289"/>
  <c r="V16" i="289"/>
  <c r="U16" i="289"/>
  <c r="X15" i="289"/>
  <c r="W15" i="289"/>
  <c r="V15" i="289"/>
  <c r="U15" i="289"/>
  <c r="T15" i="289"/>
  <c r="R15" i="289"/>
  <c r="X14" i="289"/>
  <c r="W14" i="289"/>
  <c r="V14" i="289"/>
  <c r="U14" i="289"/>
  <c r="T14" i="289"/>
  <c r="S14" i="289"/>
  <c r="R14" i="289"/>
  <c r="Q14" i="289"/>
  <c r="X13" i="289"/>
  <c r="W13" i="289"/>
  <c r="V13" i="289"/>
  <c r="U13" i="289"/>
  <c r="T13" i="289"/>
  <c r="S13" i="289"/>
  <c r="R13" i="289"/>
  <c r="Q13" i="289"/>
  <c r="X12" i="289"/>
  <c r="W12" i="289"/>
  <c r="V12" i="289"/>
  <c r="U12" i="289"/>
  <c r="T12" i="289"/>
  <c r="S12" i="289"/>
  <c r="R12" i="289"/>
  <c r="Q12" i="289"/>
  <c r="X11" i="289"/>
  <c r="W11" i="289"/>
  <c r="V11" i="289"/>
  <c r="U11" i="289"/>
  <c r="T11" i="289"/>
  <c r="S11" i="289"/>
  <c r="R11" i="289"/>
  <c r="Q11" i="289"/>
  <c r="B12" i="289"/>
  <c r="B13" i="289" s="1"/>
  <c r="B14" i="289" s="1"/>
  <c r="B15" i="289" s="1"/>
  <c r="B16" i="289" s="1"/>
  <c r="B17" i="289" s="1"/>
  <c r="B18" i="289" s="1"/>
  <c r="B19" i="289" s="1"/>
  <c r="B20" i="289" s="1"/>
  <c r="B21" i="289" s="1"/>
  <c r="B22" i="289" s="1"/>
  <c r="B23" i="289" s="1"/>
  <c r="B24" i="289" s="1"/>
  <c r="B25" i="289" s="1"/>
  <c r="B26" i="289" s="1"/>
  <c r="B27" i="289" s="1"/>
  <c r="B28" i="289" s="1"/>
  <c r="B29" i="289" s="1"/>
  <c r="B30" i="289" s="1"/>
  <c r="B31" i="289" s="1"/>
  <c r="B32" i="289" s="1"/>
  <c r="B33" i="289" s="1"/>
  <c r="B34" i="289" s="1"/>
  <c r="B35" i="289" s="1"/>
  <c r="B36" i="289" s="1"/>
  <c r="B37" i="289" s="1"/>
  <c r="B38" i="289" s="1"/>
  <c r="B39" i="289" s="1"/>
  <c r="B40" i="289" s="1"/>
  <c r="B41" i="289" s="1"/>
  <c r="B42" i="289" s="1"/>
  <c r="B43" i="289" s="1"/>
  <c r="B44" i="289" s="1"/>
  <c r="B45" i="289" s="1"/>
  <c r="B46" i="289" s="1"/>
  <c r="B47" i="289" s="1"/>
  <c r="B48" i="289" s="1"/>
  <c r="B49" i="289" s="1"/>
  <c r="B50" i="289" s="1"/>
  <c r="B51" i="289" s="1"/>
  <c r="B52" i="289" s="1"/>
  <c r="B53" i="289" s="1"/>
  <c r="B54" i="289" s="1"/>
  <c r="B55" i="289" s="1"/>
  <c r="B56" i="289" s="1"/>
  <c r="B57" i="289" s="1"/>
  <c r="B58" i="289" s="1"/>
  <c r="B59" i="289" s="1"/>
  <c r="B60" i="289" s="1"/>
  <c r="B61" i="289" s="1"/>
  <c r="B62" i="289" s="1"/>
  <c r="B63" i="289" s="1"/>
  <c r="B64" i="289" s="1"/>
  <c r="B65" i="289" s="1"/>
  <c r="B66" i="289" s="1"/>
  <c r="B67" i="289" s="1"/>
  <c r="B68" i="289" s="1"/>
  <c r="B69" i="289" s="1"/>
  <c r="B70" i="289" s="1"/>
  <c r="B71" i="289" s="1"/>
  <c r="B72" i="289" s="1"/>
  <c r="B73" i="289" s="1"/>
  <c r="B74" i="289" s="1"/>
  <c r="B75" i="289" s="1"/>
  <c r="B76" i="289" s="1"/>
  <c r="B77" i="289" s="1"/>
  <c r="B78" i="289" s="1"/>
  <c r="N5" i="289"/>
  <c r="N84" i="289" s="1"/>
  <c r="M5" i="289"/>
  <c r="M84" i="289" s="1"/>
  <c r="L5" i="289"/>
  <c r="L84" i="289" s="1"/>
  <c r="N86" i="289" l="1"/>
  <c r="N85" i="289" s="1"/>
  <c r="L86" i="289"/>
  <c r="L85" i="289" s="1"/>
  <c r="K86" i="289"/>
  <c r="K85" i="289" s="1"/>
  <c r="M86" i="289"/>
  <c r="M85" i="289" s="1"/>
  <c r="V83" i="289"/>
  <c r="U83" i="289"/>
  <c r="X83" i="289"/>
  <c r="W83" i="289"/>
  <c r="N89" i="288"/>
  <c r="M89" i="288"/>
  <c r="L89" i="288"/>
  <c r="K89" i="288"/>
  <c r="N90" i="288"/>
  <c r="M90" i="288"/>
  <c r="L90" i="288"/>
  <c r="K90" i="288"/>
  <c r="N88" i="288"/>
  <c r="M88" i="288"/>
  <c r="L88" i="288"/>
  <c r="K88" i="288"/>
  <c r="N87" i="288"/>
  <c r="M87" i="288"/>
  <c r="L87" i="288"/>
  <c r="K87" i="288"/>
  <c r="N86" i="288"/>
  <c r="M86" i="288"/>
  <c r="L86" i="288"/>
  <c r="K86" i="288"/>
  <c r="N85" i="288"/>
  <c r="M85" i="288"/>
  <c r="L85" i="288"/>
  <c r="K85" i="288"/>
  <c r="N84" i="288"/>
  <c r="M84" i="288"/>
  <c r="L84" i="288"/>
  <c r="K84" i="288"/>
  <c r="N83" i="288"/>
  <c r="M83" i="288"/>
  <c r="L83" i="288"/>
  <c r="K83" i="288"/>
  <c r="K80" i="288"/>
  <c r="X75" i="288"/>
  <c r="W75" i="288"/>
  <c r="V75" i="288"/>
  <c r="U75" i="288"/>
  <c r="X44" i="288"/>
  <c r="W44" i="288"/>
  <c r="V44" i="288"/>
  <c r="U44" i="288"/>
  <c r="X20" i="288"/>
  <c r="W20" i="288"/>
  <c r="V20" i="288"/>
  <c r="U20" i="288"/>
  <c r="T20" i="288"/>
  <c r="S20" i="288"/>
  <c r="R20" i="288"/>
  <c r="Q20" i="288"/>
  <c r="X19" i="288"/>
  <c r="W19" i="288"/>
  <c r="V19" i="288"/>
  <c r="U19" i="288"/>
  <c r="X18" i="288"/>
  <c r="W18" i="288"/>
  <c r="V18" i="288"/>
  <c r="U18" i="288"/>
  <c r="T18" i="288"/>
  <c r="S18" i="288"/>
  <c r="R18" i="288"/>
  <c r="Q18" i="288"/>
  <c r="X17" i="288"/>
  <c r="W17" i="288"/>
  <c r="V17" i="288"/>
  <c r="U17" i="288"/>
  <c r="T17" i="288"/>
  <c r="S17" i="288"/>
  <c r="R17" i="288"/>
  <c r="Q17" i="288"/>
  <c r="X16" i="288"/>
  <c r="W16" i="288"/>
  <c r="V16" i="288"/>
  <c r="U16" i="288"/>
  <c r="T16" i="288"/>
  <c r="S16" i="288"/>
  <c r="R16" i="288"/>
  <c r="Q16" i="288"/>
  <c r="X15" i="288"/>
  <c r="W15" i="288"/>
  <c r="V15" i="288"/>
  <c r="U15" i="288"/>
  <c r="T15" i="288"/>
  <c r="S15" i="288"/>
  <c r="R15" i="288"/>
  <c r="Q15" i="288"/>
  <c r="X14" i="288"/>
  <c r="W14" i="288"/>
  <c r="V14" i="288"/>
  <c r="U14" i="288"/>
  <c r="T14" i="288"/>
  <c r="S14" i="288"/>
  <c r="X13" i="288"/>
  <c r="W13" i="288"/>
  <c r="V13" i="288"/>
  <c r="U13" i="288"/>
  <c r="T13" i="288"/>
  <c r="S13" i="288"/>
  <c r="R13" i="288"/>
  <c r="Q13" i="288"/>
  <c r="X12" i="288"/>
  <c r="W12" i="288"/>
  <c r="V12" i="288"/>
  <c r="U12" i="288"/>
  <c r="T12" i="288"/>
  <c r="S12" i="288"/>
  <c r="R12" i="288"/>
  <c r="Q12" i="288"/>
  <c r="X11" i="288"/>
  <c r="W11" i="288"/>
  <c r="V11" i="288"/>
  <c r="U11" i="288"/>
  <c r="T11" i="288"/>
  <c r="S11" i="288"/>
  <c r="R11" i="288"/>
  <c r="Q11" i="288"/>
  <c r="B12" i="288"/>
  <c r="B13" i="288" s="1"/>
  <c r="B14" i="288" s="1"/>
  <c r="B15" i="288" s="1"/>
  <c r="B16" i="288" s="1"/>
  <c r="B17" i="288" s="1"/>
  <c r="B18" i="288" s="1"/>
  <c r="B19" i="288" s="1"/>
  <c r="B20" i="288" s="1"/>
  <c r="B21" i="288" s="1"/>
  <c r="B22" i="288" s="1"/>
  <c r="B23" i="288" s="1"/>
  <c r="B24" i="288" s="1"/>
  <c r="B25" i="288" s="1"/>
  <c r="B26" i="288" s="1"/>
  <c r="B27" i="288" s="1"/>
  <c r="B28" i="288" s="1"/>
  <c r="B29" i="288" s="1"/>
  <c r="B30" i="288" s="1"/>
  <c r="B31" i="288" s="1"/>
  <c r="B32" i="288" s="1"/>
  <c r="B33" i="288" s="1"/>
  <c r="B34" i="288" s="1"/>
  <c r="B35" i="288" s="1"/>
  <c r="B36" i="288" s="1"/>
  <c r="B37" i="288" s="1"/>
  <c r="B38" i="288" s="1"/>
  <c r="B39" i="288" s="1"/>
  <c r="B40" i="288" s="1"/>
  <c r="B41" i="288" s="1"/>
  <c r="B42" i="288" s="1"/>
  <c r="B43" i="288" s="1"/>
  <c r="B44" i="288" s="1"/>
  <c r="B45" i="288" s="1"/>
  <c r="B46" i="288" s="1"/>
  <c r="B47" i="288" s="1"/>
  <c r="B48" i="288" s="1"/>
  <c r="B49" i="288" s="1"/>
  <c r="B50" i="288" s="1"/>
  <c r="B51" i="288" s="1"/>
  <c r="B52" i="288" s="1"/>
  <c r="B53" i="288" s="1"/>
  <c r="B54" i="288" s="1"/>
  <c r="B55" i="288" s="1"/>
  <c r="B56" i="288" s="1"/>
  <c r="B57" i="288" s="1"/>
  <c r="B58" i="288" s="1"/>
  <c r="B59" i="288" s="1"/>
  <c r="B60" i="288" s="1"/>
  <c r="B61" i="288" s="1"/>
  <c r="B62" i="288" s="1"/>
  <c r="B63" i="288" s="1"/>
  <c r="B64" i="288" s="1"/>
  <c r="B65" i="288" s="1"/>
  <c r="B66" i="288" s="1"/>
  <c r="B67" i="288" s="1"/>
  <c r="B68" i="288" s="1"/>
  <c r="B69" i="288" s="1"/>
  <c r="B70" i="288" s="1"/>
  <c r="B71" i="288" s="1"/>
  <c r="B72" i="288" s="1"/>
  <c r="B73" i="288" s="1"/>
  <c r="B74" i="288" s="1"/>
  <c r="N5" i="288"/>
  <c r="N80" i="288" s="1"/>
  <c r="M5" i="288"/>
  <c r="M80" i="288" s="1"/>
  <c r="L5" i="288"/>
  <c r="L80" i="288" s="1"/>
  <c r="L82" i="288" l="1"/>
  <c r="L81" i="288" s="1"/>
  <c r="N82" i="288"/>
  <c r="N81" i="288" s="1"/>
  <c r="K82" i="288"/>
  <c r="K81" i="288" s="1"/>
  <c r="M82" i="288"/>
  <c r="M81" i="288" s="1"/>
  <c r="V79" i="288"/>
  <c r="U79" i="288"/>
  <c r="W79" i="288"/>
  <c r="X79" i="288"/>
</calcChain>
</file>

<file path=xl/sharedStrings.xml><?xml version="1.0" encoding="utf-8"?>
<sst xmlns="http://schemas.openxmlformats.org/spreadsheetml/2006/main" count="6534" uniqueCount="459">
  <si>
    <t>肉質鞭毛虫</t>
  </si>
  <si>
    <t>採取地点</t>
  </si>
  <si>
    <t>採取年月日</t>
  </si>
  <si>
    <t>採取時刻</t>
  </si>
  <si>
    <t>全水深</t>
  </si>
  <si>
    <t>(ｍ)</t>
  </si>
  <si>
    <t>採取水深</t>
  </si>
  <si>
    <t>採水量</t>
  </si>
  <si>
    <t>(ml)</t>
  </si>
  <si>
    <t>№</t>
  </si>
  <si>
    <t>門</t>
  </si>
  <si>
    <t>綱</t>
  </si>
  <si>
    <t>出現種名</t>
  </si>
  <si>
    <t>藍藻</t>
  </si>
  <si>
    <t>群体</t>
  </si>
  <si>
    <t>細胞</t>
  </si>
  <si>
    <t>Microcystis aeruginosa</t>
  </si>
  <si>
    <t>黄金色藻</t>
  </si>
  <si>
    <t>珪藻</t>
  </si>
  <si>
    <t>Nitzschia acicularis</t>
  </si>
  <si>
    <t>Skeletonema potamos</t>
  </si>
  <si>
    <t>Thalassiosiraceae－5</t>
  </si>
  <si>
    <t>Thalassiosiraceae－10</t>
  </si>
  <si>
    <t>Thalassiosiraceae－25</t>
  </si>
  <si>
    <t>BACILLARIOPHYCEAE</t>
  </si>
  <si>
    <t>クリプト植物</t>
  </si>
  <si>
    <t>クリプト藻</t>
  </si>
  <si>
    <t>渦鞭毛植物</t>
  </si>
  <si>
    <t>渦鞭毛藻</t>
  </si>
  <si>
    <t>緑藻</t>
  </si>
  <si>
    <t>Pediastrum boryanum</t>
  </si>
  <si>
    <t>Pediastrum duplex</t>
  </si>
  <si>
    <t>Pediastrum simplex</t>
  </si>
  <si>
    <t>CHLOROPHYCEAE</t>
  </si>
  <si>
    <t>輪形動物</t>
  </si>
  <si>
    <t>輪虫</t>
  </si>
  <si>
    <t>EUROTATOREA</t>
  </si>
  <si>
    <t>多膜口</t>
  </si>
  <si>
    <t>POLYHYMENOPHORA</t>
  </si>
  <si>
    <t>－</t>
  </si>
  <si>
    <t>CILIOPHORA</t>
  </si>
  <si>
    <t>真正太陽虫</t>
  </si>
  <si>
    <t>HELIOZOA</t>
  </si>
  <si>
    <t>不明プランクトン</t>
  </si>
  <si>
    <t>微小鞭毛藻（５μｍ以下）</t>
  </si>
  <si>
    <t>鞭毛藻</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</si>
  <si>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</si>
  <si>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</si>
  <si>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</si>
  <si>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</si>
  <si>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</si>
  <si>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</si>
  <si>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</si>
  <si>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</si>
  <si>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</si>
  <si>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</si>
  <si>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</si>
  <si>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</si>
  <si>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</si>
  <si>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</si>
  <si>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</si>
  <si>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</si>
  <si>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</si>
  <si>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調査名：千葉県公共用水域水質監視調査（印旛沼）プランクトン同定計数結果</t>
  </si>
  <si>
    <t>阿　宗　橋</t>
  </si>
  <si>
    <t>上水道取水口下</t>
  </si>
  <si>
    <t>一 本 松 下</t>
  </si>
  <si>
    <t>北印旛沼中央</t>
  </si>
  <si>
    <t>阿宗</t>
  </si>
  <si>
    <t>上水</t>
  </si>
  <si>
    <t>一本</t>
  </si>
  <si>
    <t>北印</t>
  </si>
  <si>
    <t>ラフィド藻</t>
  </si>
  <si>
    <t>Melosira varians</t>
  </si>
  <si>
    <t>節足動物</t>
  </si>
  <si>
    <t>甲殻</t>
  </si>
  <si>
    <t>ｷﾈﾄﾌﾗｸﾞﾐﾉﾌｫｰﾗ</t>
  </si>
  <si>
    <t>貧膜口</t>
  </si>
  <si>
    <t>鞭毛虫</t>
  </si>
  <si>
    <t>ユーグレナ植物</t>
    <phoneticPr fontId="2"/>
  </si>
  <si>
    <t>ユーグレナ藻</t>
    <phoneticPr fontId="2"/>
  </si>
  <si>
    <t>　また、単独細胞を計数したものは,すべて M.aeruginosa とした。</t>
    <phoneticPr fontId="2"/>
  </si>
  <si>
    <t>RAPHIDOPHYCEAE</t>
    <phoneticPr fontId="2"/>
  </si>
  <si>
    <t>黄金色藻</t>
    <rPh sb="0" eb="3">
      <t>コガネイロ</t>
    </rPh>
    <rPh sb="3" eb="4">
      <t>ソウ</t>
    </rPh>
    <phoneticPr fontId="2"/>
  </si>
  <si>
    <t>珪藻</t>
    <rPh sb="0" eb="2">
      <t>ケイソウ</t>
    </rPh>
    <phoneticPr fontId="2"/>
  </si>
  <si>
    <t>Scenedesmus acuminatus</t>
  </si>
  <si>
    <t>Scenedesmus bicaudatus</t>
  </si>
  <si>
    <t>　　　　　により10倍に濃縮した。</t>
    <rPh sb="10" eb="11">
      <t>バイ</t>
    </rPh>
    <phoneticPr fontId="2"/>
  </si>
  <si>
    <t>Chodatella wratislawiensis</t>
  </si>
  <si>
    <t>藍色植物</t>
    <rPh sb="1" eb="2">
      <t>イロ</t>
    </rPh>
    <phoneticPr fontId="2"/>
  </si>
  <si>
    <t>不等毛植物</t>
    <rPh sb="0" eb="1">
      <t>フ</t>
    </rPh>
    <rPh sb="1" eb="2">
      <t>トウ</t>
    </rPh>
    <rPh sb="2" eb="3">
      <t>モウ</t>
    </rPh>
    <phoneticPr fontId="2"/>
  </si>
  <si>
    <t>緑色植物</t>
    <rPh sb="1" eb="2">
      <t>イロ</t>
    </rPh>
    <phoneticPr fontId="2"/>
  </si>
  <si>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</si>
  <si>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</si>
  <si>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定性試料：採水試料50mlをプランクトンネット（5μmメッシュ）</t>
  </si>
  <si>
    <t>　　　　　倒立型顕微鏡（100～ 400倍）で検鏡した。</t>
  </si>
  <si>
    <t>定性試料：枠付界線入スライドガラス (1.0ml）に検鏡試料を注入し、</t>
    <phoneticPr fontId="23"/>
  </si>
  <si>
    <t>　　　　　倒立型顕微鏡（100～ 400倍）で検鏡した。</t>
    <phoneticPr fontId="2"/>
  </si>
  <si>
    <t>定量試料：枠付界線入スライドガラス (1.0ml）に検鏡試料を注入し、</t>
    <rPh sb="5" eb="6">
      <t>ワク</t>
    </rPh>
    <rPh sb="6" eb="7">
      <t>ヅケ</t>
    </rPh>
    <rPh sb="7" eb="8">
      <t>カイ</t>
    </rPh>
    <rPh sb="8" eb="9">
      <t>セン</t>
    </rPh>
    <rPh sb="9" eb="10">
      <t>ニュウ</t>
    </rPh>
    <rPh sb="26" eb="28">
      <t>ケンキョウ</t>
    </rPh>
    <rPh sb="28" eb="30">
      <t>シリョウ</t>
    </rPh>
    <rPh sb="31" eb="33">
      <t>チュウニュウ</t>
    </rPh>
    <phoneticPr fontId="2"/>
  </si>
  <si>
    <t>Schizocerca diversicornis</t>
    <phoneticPr fontId="23"/>
  </si>
  <si>
    <t>Euglena spp.</t>
    <phoneticPr fontId="23"/>
  </si>
  <si>
    <t>SESSILIDA</t>
    <phoneticPr fontId="23"/>
  </si>
  <si>
    <t>Peridinium spp.</t>
    <phoneticPr fontId="2"/>
  </si>
  <si>
    <t>Aulacoseira ambigua</t>
  </si>
  <si>
    <t>Aulacoseira granulata</t>
  </si>
  <si>
    <t>Staurosirella berolinensis</t>
  </si>
  <si>
    <t>Nitzschia fruticosa</t>
  </si>
  <si>
    <t>Nitzschia spp.</t>
    <phoneticPr fontId="23"/>
  </si>
  <si>
    <t>Dictyosphaerium spp.</t>
    <phoneticPr fontId="23"/>
  </si>
  <si>
    <t>Micractinium spp.</t>
    <phoneticPr fontId="23"/>
  </si>
  <si>
    <t>Monoraphidium spp.</t>
    <phoneticPr fontId="23"/>
  </si>
  <si>
    <t>Scenedesmus spp.</t>
    <phoneticPr fontId="23"/>
  </si>
  <si>
    <t>・珪藻綱 Thalassiosira 科の種（Cyclotella 属、Stephanodiscus 属等）は、光学顕微鏡下での同定が困難であるため細胞の殻面直径（３サイズ：５μｍ、１０μｍ、２５μｍ）で</t>
  </si>
  <si>
    <t>Asterionella formosa</t>
    <phoneticPr fontId="23"/>
  </si>
  <si>
    <t>Aulacoseira pusilla</t>
    <phoneticPr fontId="23"/>
  </si>
  <si>
    <t>CRYPTOPHYCEAE</t>
    <phoneticPr fontId="23"/>
  </si>
  <si>
    <t>Tetraedron spp.</t>
    <phoneticPr fontId="23"/>
  </si>
  <si>
    <t>OSCILLATORIALES</t>
    <phoneticPr fontId="23"/>
  </si>
  <si>
    <t>Pseudanabaenaceae</t>
    <phoneticPr fontId="23"/>
  </si>
  <si>
    <t>CHROOCOCCALES</t>
    <phoneticPr fontId="23"/>
  </si>
  <si>
    <t>CRUSTACEA</t>
    <phoneticPr fontId="23"/>
  </si>
  <si>
    <t>Tintinnidium spp.</t>
    <phoneticPr fontId="23"/>
  </si>
  <si>
    <t>Actinastrum spp.</t>
    <phoneticPr fontId="23"/>
  </si>
  <si>
    <t>Schroederia spp.</t>
    <phoneticPr fontId="23"/>
  </si>
  <si>
    <t>Polyarthra spp.</t>
    <phoneticPr fontId="23"/>
  </si>
  <si>
    <t>　果もこれに従った。</t>
    <phoneticPr fontId="23"/>
  </si>
  <si>
    <t>Nostocaceae</t>
    <phoneticPr fontId="23"/>
  </si>
  <si>
    <t>Bacillaria paxillifer</t>
    <phoneticPr fontId="23"/>
  </si>
  <si>
    <t>Ulnaria japonica</t>
    <phoneticPr fontId="23"/>
  </si>
  <si>
    <t>　再分類されたため、本結果もこれに従うとともに、異質細胞とアキネートが形成されていないトリコームはNostocaceae 科として計数した。</t>
    <rPh sb="10" eb="11">
      <t>ホン</t>
    </rPh>
    <rPh sb="11" eb="13">
      <t>ケッカ</t>
    </rPh>
    <rPh sb="17" eb="18">
      <t>シタガ</t>
    </rPh>
    <phoneticPr fontId="23"/>
  </si>
  <si>
    <t>・緑藻綱 Chodatella 属、Lagerheimia 属、Franceia 属は、針状突起の形態等から区別されるが、本結果では区別せずにChodatella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4" eb="86">
      <t>イッカツ</t>
    </rPh>
    <rPh sb="88" eb="90">
      <t>ケイスウ</t>
    </rPh>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</si>
  <si>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</si>
  <si>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属に移されたため、本結果もこれに従った。</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rPh sb="95" eb="96">
      <t>シタガ</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</si>
  <si>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</si>
  <si>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</si>
  <si>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 Atteya zachariasii とされていたが、本結果では Acanthoceras zachariasii を採用した。</t>
    <rPh sb="31" eb="33">
      <t>ジュウライ</t>
    </rPh>
    <rPh sb="68" eb="69">
      <t>ホン</t>
    </rPh>
    <rPh sb="69" eb="71">
      <t>ケッカ</t>
    </rPh>
    <rPh sb="100" eb="102">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</si>
  <si>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</si>
  <si>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Asterionella formosa、Aulacoseira pusilla、Nitzschia acicularis は、それぞれ類似種を含めて計数した。</t>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</si>
  <si>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</si>
  <si>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paxilliferはシノニムであるAtteya zachariasiiとされていたが、本結果ではAcanthoceras zachariasiiを採用した。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ﾈζ_x0000__x0000__x0000__x0000_ｰ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Print_Area_x0000_龐⿑_x0001__x0000__x0000__x0000_륀ӱ_x0000_Ӳ_x0000__x0000_並べて​​比較(&amp;B)_x0000_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つ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り_x0000__x0000__x0000_ﮬ凰_x0007__x0000__x0005_見出し 1_x0000__x0000_ﮬ凰_x0007__x0000__x0005_見出し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し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</si>
  <si>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</si>
  <si>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</si>
  <si>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繊毛虫</t>
    <phoneticPr fontId="23"/>
  </si>
  <si>
    <t>・珪藻綱 Pinnularia 属は、類似の属を含めて計数した。</t>
    <rPh sb="16" eb="17">
      <t>ゾク</t>
    </rPh>
    <phoneticPr fontId="23"/>
  </si>
  <si>
    <t>Aphanizomenon spp.</t>
    <phoneticPr fontId="23"/>
  </si>
  <si>
    <t>Dolichospermum sp.</t>
    <phoneticPr fontId="23"/>
  </si>
  <si>
    <t>Chlorogonium spp.</t>
    <phoneticPr fontId="23"/>
  </si>
  <si>
    <t>Keratella spp.</t>
    <phoneticPr fontId="2"/>
  </si>
  <si>
    <t>（一財）千葉県環境財団　業務部　五味真人</t>
    <rPh sb="1" eb="2">
      <t>イチ</t>
    </rPh>
    <rPh sb="12" eb="14">
      <t>ギョウム</t>
    </rPh>
    <rPh sb="14" eb="15">
      <t>ブ</t>
    </rPh>
    <rPh sb="16" eb="18">
      <t>ゴミ</t>
    </rPh>
    <rPh sb="18" eb="20">
      <t>マサト</t>
    </rPh>
    <phoneticPr fontId="2"/>
  </si>
  <si>
    <t>Merismopedia spp.</t>
    <phoneticPr fontId="23"/>
  </si>
  <si>
    <t>Mallomonas spp.</t>
    <phoneticPr fontId="23"/>
  </si>
  <si>
    <t>Surirella spp.</t>
    <phoneticPr fontId="23"/>
  </si>
  <si>
    <t>Ulnaria sp.</t>
    <phoneticPr fontId="23"/>
  </si>
  <si>
    <t>Snowella sp.</t>
    <phoneticPr fontId="23"/>
  </si>
  <si>
    <t>Closterium sp.</t>
    <phoneticPr fontId="23"/>
  </si>
  <si>
    <t>・緑藻綱 Crucigenia 属と Crucigeniella 属は、細胞の分裂様式から区別されるが、分裂様式が不明なものは Crucigenia 属に一括して計数した。</t>
    <rPh sb="1" eb="3">
      <t>リョクソウ</t>
    </rPh>
    <rPh sb="36" eb="38">
      <t>サイボウ</t>
    </rPh>
    <rPh sb="39" eb="41">
      <t>ブンレツ</t>
    </rPh>
    <rPh sb="41" eb="43">
      <t>ヨウシキ</t>
    </rPh>
    <rPh sb="45" eb="47">
      <t>クベツ</t>
    </rPh>
    <rPh sb="52" eb="54">
      <t>ブンレツ</t>
    </rPh>
    <rPh sb="54" eb="56">
      <t>ヨウシキ</t>
    </rPh>
    <rPh sb="57" eb="59">
      <t>フメイ</t>
    </rPh>
    <rPh sb="77" eb="79">
      <t>イッカツ</t>
    </rPh>
    <rPh sb="81" eb="83">
      <t>ケイスウ</t>
    </rPh>
    <phoneticPr fontId="23"/>
  </si>
  <si>
    <t>Synura sp.</t>
    <phoneticPr fontId="23"/>
  </si>
  <si>
    <t>Coleps sp.</t>
    <phoneticPr fontId="23"/>
  </si>
  <si>
    <t>Coelastrum spp.</t>
    <phoneticPr fontId="23"/>
  </si>
  <si>
    <t>Phacus spp.</t>
    <phoneticPr fontId="23"/>
  </si>
  <si>
    <t>Oocystis spp.</t>
    <phoneticPr fontId="23"/>
  </si>
  <si>
    <t>Staurastrum spp.</t>
    <phoneticPr fontId="23"/>
  </si>
  <si>
    <t>Ankistrodesmus sp.</t>
    <phoneticPr fontId="23"/>
  </si>
  <si>
    <t>Trichocercidae</t>
    <phoneticPr fontId="23"/>
  </si>
  <si>
    <t>Aphanothece sp.</t>
    <phoneticPr fontId="23"/>
  </si>
  <si>
    <t>2021.4.8</t>
    <phoneticPr fontId="23"/>
  </si>
  <si>
    <t>(＋)</t>
    <phoneticPr fontId="23"/>
  </si>
  <si>
    <t>＋</t>
    <phoneticPr fontId="23"/>
  </si>
  <si>
    <t>(100)</t>
    <phoneticPr fontId="23"/>
  </si>
  <si>
    <t>(25)</t>
    <phoneticPr fontId="23"/>
  </si>
  <si>
    <t>(375)</t>
    <phoneticPr fontId="23"/>
  </si>
  <si>
    <t>(25)</t>
    <phoneticPr fontId="23"/>
  </si>
  <si>
    <t>(50)</t>
    <phoneticPr fontId="23"/>
  </si>
  <si>
    <t>(＋)</t>
    <phoneticPr fontId="23"/>
  </si>
  <si>
    <t>(225)</t>
    <phoneticPr fontId="23"/>
  </si>
  <si>
    <t>＋</t>
    <phoneticPr fontId="23"/>
  </si>
  <si>
    <t>(950)</t>
    <phoneticPr fontId="23"/>
  </si>
  <si>
    <t>Aphanocapsa sp.</t>
    <phoneticPr fontId="23"/>
  </si>
  <si>
    <t>Uroglena spp.</t>
    <phoneticPr fontId="2"/>
  </si>
  <si>
    <t>Elakatothrix sp.</t>
    <phoneticPr fontId="23"/>
  </si>
  <si>
    <t>Brachionus spp.</t>
    <phoneticPr fontId="2"/>
  </si>
  <si>
    <t>Synchaeta spp.</t>
    <phoneticPr fontId="2"/>
  </si>
  <si>
    <t>Coleps spp.</t>
    <phoneticPr fontId="23"/>
  </si>
  <si>
    <t>2021.4.20</t>
    <phoneticPr fontId="23"/>
  </si>
  <si>
    <t>(75)</t>
    <phoneticPr fontId="23"/>
  </si>
  <si>
    <t>(200)</t>
    <phoneticPr fontId="23"/>
  </si>
  <si>
    <t>(175)</t>
    <phoneticPr fontId="23"/>
  </si>
  <si>
    <t>(50)</t>
    <phoneticPr fontId="23"/>
  </si>
  <si>
    <t>(＋)</t>
    <phoneticPr fontId="23"/>
  </si>
  <si>
    <t>(100)</t>
    <phoneticPr fontId="23"/>
  </si>
  <si>
    <t>(150)</t>
    <phoneticPr fontId="23"/>
  </si>
  <si>
    <t>＋</t>
    <phoneticPr fontId="23"/>
  </si>
  <si>
    <t>Dinobryon sp.</t>
    <phoneticPr fontId="23"/>
  </si>
  <si>
    <t>Trachelomonas spp.</t>
    <phoneticPr fontId="23"/>
  </si>
  <si>
    <t>Dichotomococcus sp.</t>
    <phoneticPr fontId="23"/>
  </si>
  <si>
    <t>Asplanchna spp.</t>
    <phoneticPr fontId="2"/>
  </si>
  <si>
    <t>Keratella sp.</t>
    <phoneticPr fontId="2"/>
  </si>
  <si>
    <t>Aphanothece spp.</t>
    <phoneticPr fontId="23"/>
  </si>
  <si>
    <t>2021.5.6</t>
    <phoneticPr fontId="23"/>
  </si>
  <si>
    <t>Aphanizomenon sp.</t>
    <phoneticPr fontId="23"/>
  </si>
  <si>
    <t>Aphanocapsa spp.</t>
    <phoneticPr fontId="23"/>
  </si>
  <si>
    <t>Coelosphaerium sp.</t>
    <phoneticPr fontId="23"/>
  </si>
  <si>
    <t>1625</t>
    <phoneticPr fontId="23"/>
  </si>
  <si>
    <t>Snowella spp.</t>
    <phoneticPr fontId="23"/>
  </si>
  <si>
    <t>(4750)</t>
    <phoneticPr fontId="23"/>
  </si>
  <si>
    <t>(1550)</t>
    <phoneticPr fontId="23"/>
  </si>
  <si>
    <t>(2875)</t>
    <phoneticPr fontId="23"/>
  </si>
  <si>
    <t>(1000)</t>
    <phoneticPr fontId="23"/>
  </si>
  <si>
    <t>Mallomonas sp.</t>
    <phoneticPr fontId="23"/>
  </si>
  <si>
    <t>Gyrosigma sp.</t>
    <phoneticPr fontId="23"/>
  </si>
  <si>
    <t>Ankistrodesmus spp.</t>
    <phoneticPr fontId="23"/>
  </si>
  <si>
    <t>Closterium spp.</t>
    <phoneticPr fontId="23"/>
  </si>
  <si>
    <t>Crucigenia lauterbornii</t>
  </si>
  <si>
    <t>Gonium spp.</t>
    <phoneticPr fontId="23"/>
  </si>
  <si>
    <t>Pandorina morum</t>
    <phoneticPr fontId="23"/>
  </si>
  <si>
    <t>Pediastrum tetras</t>
  </si>
  <si>
    <t>Synchaeta sp.</t>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</si>
  <si>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</si>
  <si>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2021.5.19</t>
    <phoneticPr fontId="23"/>
  </si>
  <si>
    <t>Coelosphaerium spp.</t>
    <phoneticPr fontId="23"/>
  </si>
  <si>
    <t>475</t>
    <phoneticPr fontId="23"/>
  </si>
  <si>
    <t>650</t>
    <phoneticPr fontId="23"/>
  </si>
  <si>
    <t>(125)</t>
    <phoneticPr fontId="23"/>
  </si>
  <si>
    <t>(275)</t>
    <phoneticPr fontId="23"/>
  </si>
  <si>
    <t>(400)</t>
    <phoneticPr fontId="23"/>
  </si>
  <si>
    <t>(425)</t>
    <phoneticPr fontId="23"/>
  </si>
  <si>
    <t>Gomphonema sp.</t>
  </si>
  <si>
    <t>Euglena sp.</t>
    <phoneticPr fontId="23"/>
  </si>
  <si>
    <t>Chodatella sp.</t>
    <phoneticPr fontId="23"/>
  </si>
  <si>
    <t>Cosmarium spp.</t>
    <phoneticPr fontId="23"/>
  </si>
  <si>
    <t>Crucigeniella crucifera</t>
    <phoneticPr fontId="23"/>
  </si>
  <si>
    <t>Golenkinia sp.</t>
    <phoneticPr fontId="23"/>
  </si>
  <si>
    <t>Klebsormidium spp.</t>
    <phoneticPr fontId="23"/>
  </si>
  <si>
    <t>Micractinium sp.</t>
    <phoneticPr fontId="23"/>
  </si>
  <si>
    <t>Oocystis sp.</t>
    <phoneticPr fontId="23"/>
  </si>
  <si>
    <t>Asplanchna sp.</t>
    <phoneticPr fontId="2"/>
  </si>
  <si>
    <t>Filinia spp.</t>
    <phoneticPr fontId="23"/>
  </si>
  <si>
    <t>2021.6.2</t>
    <phoneticPr fontId="23"/>
  </si>
  <si>
    <t>Anabaenopsis sp.</t>
    <phoneticPr fontId="23"/>
  </si>
  <si>
    <t>(250)</t>
    <phoneticPr fontId="23"/>
  </si>
  <si>
    <t>(475)</t>
    <phoneticPr fontId="23"/>
  </si>
  <si>
    <t>Cuspidothrix sp.</t>
    <phoneticPr fontId="23"/>
  </si>
  <si>
    <t>(450)</t>
    <phoneticPr fontId="23"/>
  </si>
  <si>
    <t>(300)</t>
    <phoneticPr fontId="23"/>
  </si>
  <si>
    <t>1820</t>
    <phoneticPr fontId="23"/>
  </si>
  <si>
    <t>50</t>
    <phoneticPr fontId="23"/>
  </si>
  <si>
    <t>Microcystis wesenbergii</t>
    <phoneticPr fontId="23"/>
  </si>
  <si>
    <t>Pseudanabaena mucicola</t>
  </si>
  <si>
    <t>Pseudanabaena sp.</t>
    <phoneticPr fontId="23"/>
  </si>
  <si>
    <t>(350)</t>
    <phoneticPr fontId="23"/>
  </si>
  <si>
    <t>Gymnodinium sp.</t>
    <phoneticPr fontId="2"/>
  </si>
  <si>
    <t>Uroglena sp.</t>
    <phoneticPr fontId="2"/>
  </si>
  <si>
    <t>Trachelomonas sp.</t>
    <phoneticPr fontId="23"/>
  </si>
  <si>
    <t>Chodatella spp.</t>
    <phoneticPr fontId="23"/>
  </si>
  <si>
    <t>Dichotomococcus spp.</t>
    <phoneticPr fontId="23"/>
  </si>
  <si>
    <t>Elakatothrix spp.</t>
    <phoneticPr fontId="23"/>
  </si>
  <si>
    <t>Eudorina spp.</t>
    <phoneticPr fontId="23"/>
  </si>
  <si>
    <t>Golenkinia spp.</t>
    <phoneticPr fontId="23"/>
  </si>
  <si>
    <t>Polyedriopsis spinulosa</t>
    <phoneticPr fontId="23"/>
  </si>
  <si>
    <t>Staurastrum sp.</t>
    <phoneticPr fontId="23"/>
  </si>
  <si>
    <t>LOBOSEA</t>
  </si>
  <si>
    <t>葉状根足虫</t>
  </si>
  <si>
    <t>Hexarthra mira</t>
    <phoneticPr fontId="23"/>
  </si>
  <si>
    <t>Treubaria spp.</t>
    <phoneticPr fontId="23"/>
  </si>
  <si>
    <t>Tetrastrum elegans</t>
  </si>
  <si>
    <t>Scenedesmus denticulatus</t>
  </si>
  <si>
    <t>Pteromonas sp.</t>
    <phoneticPr fontId="23"/>
  </si>
  <si>
    <t>Pleodorina sp.</t>
    <phoneticPr fontId="23"/>
  </si>
  <si>
    <t>Lobomonas sp.</t>
    <phoneticPr fontId="23"/>
  </si>
  <si>
    <t xml:space="preserve">Crucigeniella sp. </t>
    <phoneticPr fontId="23"/>
  </si>
  <si>
    <t>Crucigenia tetrapedia</t>
    <phoneticPr fontId="23"/>
  </si>
  <si>
    <t>Urosolenia spp.</t>
    <phoneticPr fontId="23"/>
  </si>
  <si>
    <t>Fragilaria spp.</t>
    <phoneticPr fontId="23"/>
  </si>
  <si>
    <t>Acanthoceras zachariasi</t>
    <phoneticPr fontId="23"/>
  </si>
  <si>
    <t>XANTHOPHYCEAE</t>
    <phoneticPr fontId="23"/>
  </si>
  <si>
    <t>黄緑藻</t>
    <phoneticPr fontId="2"/>
  </si>
  <si>
    <t>Gymnodinium spp.</t>
    <phoneticPr fontId="2"/>
  </si>
  <si>
    <t>Ceratium hirundinella</t>
  </si>
  <si>
    <t>(2500)</t>
    <phoneticPr fontId="23"/>
  </si>
  <si>
    <t>(725)</t>
    <phoneticPr fontId="23"/>
  </si>
  <si>
    <t>Romeria spp.</t>
    <phoneticPr fontId="23"/>
  </si>
  <si>
    <t>Pseudanabaena spp.</t>
    <phoneticPr fontId="23"/>
  </si>
  <si>
    <t>100</t>
    <phoneticPr fontId="23"/>
  </si>
  <si>
    <t>1525</t>
    <phoneticPr fontId="23"/>
  </si>
  <si>
    <t>1300</t>
    <phoneticPr fontId="23"/>
  </si>
  <si>
    <t>400</t>
    <phoneticPr fontId="23"/>
  </si>
  <si>
    <t>2000</t>
    <phoneticPr fontId="23"/>
  </si>
  <si>
    <t>(1100)</t>
    <phoneticPr fontId="23"/>
  </si>
  <si>
    <t>(325)</t>
    <phoneticPr fontId="23"/>
  </si>
  <si>
    <t>(900)</t>
    <phoneticPr fontId="23"/>
  </si>
  <si>
    <t>(1300)</t>
    <phoneticPr fontId="23"/>
  </si>
  <si>
    <t>Anabaenopsis spp.</t>
    <phoneticPr fontId="23"/>
  </si>
  <si>
    <t>2021.6.15</t>
    <phoneticPr fontId="23"/>
  </si>
  <si>
    <t>2021.7.19</t>
    <phoneticPr fontId="23"/>
  </si>
  <si>
    <t>(550)</t>
    <phoneticPr fontId="23"/>
  </si>
  <si>
    <t>(1250)</t>
    <phoneticPr fontId="23"/>
  </si>
  <si>
    <t>200</t>
    <phoneticPr fontId="23"/>
  </si>
  <si>
    <t>1700</t>
    <phoneticPr fontId="23"/>
  </si>
  <si>
    <t>725</t>
    <phoneticPr fontId="23"/>
  </si>
  <si>
    <t>450</t>
    <phoneticPr fontId="23"/>
  </si>
  <si>
    <t>(1050)</t>
    <phoneticPr fontId="23"/>
  </si>
  <si>
    <t>(675)</t>
    <phoneticPr fontId="23"/>
  </si>
  <si>
    <t>(525)</t>
    <phoneticPr fontId="23"/>
  </si>
  <si>
    <t>Ulnaria spp.</t>
    <phoneticPr fontId="23"/>
  </si>
  <si>
    <t>Acanthosphaera spp.</t>
    <phoneticPr fontId="23"/>
  </si>
  <si>
    <t>Pleodorina spp.</t>
    <phoneticPr fontId="23"/>
  </si>
  <si>
    <t>Yamagishiella unicocca</t>
    <phoneticPr fontId="23"/>
  </si>
  <si>
    <t>Testudinella spp.</t>
    <phoneticPr fontId="2"/>
  </si>
  <si>
    <t>2021.7.26</t>
    <phoneticPr fontId="23"/>
  </si>
  <si>
    <t>(25)</t>
    <phoneticPr fontId="23"/>
  </si>
  <si>
    <t>(50)</t>
    <phoneticPr fontId="23"/>
  </si>
  <si>
    <t>(225)</t>
    <phoneticPr fontId="23"/>
  </si>
  <si>
    <t>(275)</t>
    <phoneticPr fontId="23"/>
  </si>
  <si>
    <t>(＋)</t>
    <phoneticPr fontId="23"/>
  </si>
  <si>
    <t>(100)</t>
    <phoneticPr fontId="23"/>
  </si>
  <si>
    <t>4250</t>
    <phoneticPr fontId="23"/>
  </si>
  <si>
    <t>13125</t>
    <phoneticPr fontId="23"/>
  </si>
  <si>
    <t>50</t>
    <phoneticPr fontId="23"/>
  </si>
  <si>
    <t>Microcystis viridis</t>
    <phoneticPr fontId="23"/>
  </si>
  <si>
    <t>＋</t>
    <phoneticPr fontId="23"/>
  </si>
  <si>
    <t>306</t>
    <phoneticPr fontId="23"/>
  </si>
  <si>
    <t>1288</t>
    <phoneticPr fontId="23"/>
  </si>
  <si>
    <t>868</t>
    <phoneticPr fontId="23"/>
  </si>
  <si>
    <t>238</t>
    <phoneticPr fontId="23"/>
  </si>
  <si>
    <t>(200)</t>
    <phoneticPr fontId="23"/>
  </si>
  <si>
    <t>(350)</t>
    <phoneticPr fontId="23"/>
  </si>
  <si>
    <t>(2900)</t>
    <phoneticPr fontId="23"/>
  </si>
  <si>
    <t>(125)</t>
    <phoneticPr fontId="23"/>
  </si>
  <si>
    <t>(75)</t>
    <phoneticPr fontId="23"/>
  </si>
  <si>
    <t>(625)</t>
    <phoneticPr fontId="23"/>
  </si>
  <si>
    <t>(375)</t>
    <phoneticPr fontId="23"/>
  </si>
  <si>
    <t>(1350)</t>
    <phoneticPr fontId="23"/>
  </si>
  <si>
    <t>Acanthosphaera sp.</t>
  </si>
  <si>
    <t>Chodatella chodatii</t>
  </si>
  <si>
    <t>Crucigenia spp.</t>
    <phoneticPr fontId="23"/>
  </si>
  <si>
    <t>Mougeotia sp.</t>
    <phoneticPr fontId="23"/>
  </si>
  <si>
    <t>Tetrastrum heterocanthum</t>
  </si>
  <si>
    <t>Collothecidae</t>
    <phoneticPr fontId="23"/>
  </si>
  <si>
    <t>BDELLOIDEA</t>
    <phoneticPr fontId="23"/>
  </si>
  <si>
    <t>Tintinnopsis spp.</t>
    <phoneticPr fontId="23"/>
  </si>
  <si>
    <t>2021.8.3</t>
    <phoneticPr fontId="23"/>
  </si>
  <si>
    <t>15500</t>
    <phoneticPr fontId="23"/>
  </si>
  <si>
    <t>8250</t>
    <phoneticPr fontId="23"/>
  </si>
  <si>
    <t>1250</t>
    <phoneticPr fontId="23"/>
  </si>
  <si>
    <t>275</t>
    <phoneticPr fontId="23"/>
  </si>
  <si>
    <t>5680</t>
    <phoneticPr fontId="23"/>
  </si>
  <si>
    <t>826</t>
    <phoneticPr fontId="23"/>
  </si>
  <si>
    <t>454</t>
    <phoneticPr fontId="23"/>
  </si>
  <si>
    <t>68</t>
    <phoneticPr fontId="23"/>
  </si>
  <si>
    <t>(2000)</t>
    <phoneticPr fontId="23"/>
  </si>
  <si>
    <t>(1150)</t>
    <phoneticPr fontId="23"/>
  </si>
  <si>
    <t>(575)</t>
    <phoneticPr fontId="23"/>
  </si>
  <si>
    <t>(600)</t>
    <phoneticPr fontId="23"/>
  </si>
  <si>
    <t>Tetrastrum spp.</t>
    <phoneticPr fontId="23"/>
  </si>
  <si>
    <t>2021.8.18</t>
    <phoneticPr fontId="23"/>
  </si>
  <si>
    <t>(90)</t>
    <phoneticPr fontId="23"/>
  </si>
  <si>
    <t>(20)</t>
    <phoneticPr fontId="23"/>
  </si>
  <si>
    <t>Cyanodictyon sp.</t>
    <phoneticPr fontId="23"/>
  </si>
  <si>
    <t>(5)</t>
    <phoneticPr fontId="23"/>
  </si>
  <si>
    <t>2325</t>
    <phoneticPr fontId="23"/>
  </si>
  <si>
    <t>325</t>
    <phoneticPr fontId="23"/>
  </si>
  <si>
    <t>350</t>
    <phoneticPr fontId="23"/>
  </si>
  <si>
    <t>2030</t>
    <phoneticPr fontId="23"/>
  </si>
  <si>
    <t>32</t>
    <phoneticPr fontId="23"/>
  </si>
  <si>
    <t>Romeria sp.</t>
    <phoneticPr fontId="23"/>
  </si>
  <si>
    <t>(10)</t>
    <phoneticPr fontId="23"/>
  </si>
  <si>
    <t>Achnanthes spp.</t>
    <phoneticPr fontId="23"/>
  </si>
  <si>
    <t>Fragilaria sp.</t>
  </si>
  <si>
    <t>Urosolenia sp.</t>
    <phoneticPr fontId="23"/>
  </si>
  <si>
    <t>Crucigenia fenestrata</t>
    <phoneticPr fontId="23"/>
  </si>
  <si>
    <t>Tintinnidium sp.</t>
    <phoneticPr fontId="23"/>
  </si>
  <si>
    <t>2021.9.15</t>
    <phoneticPr fontId="23"/>
  </si>
  <si>
    <t>175</t>
    <phoneticPr fontId="23"/>
  </si>
  <si>
    <t>1075</t>
    <phoneticPr fontId="23"/>
  </si>
  <si>
    <t>800</t>
    <phoneticPr fontId="23"/>
  </si>
  <si>
    <t>(500)</t>
    <phoneticPr fontId="23"/>
  </si>
  <si>
    <t>(1875)</t>
    <phoneticPr fontId="23"/>
  </si>
  <si>
    <t>(1650)</t>
    <phoneticPr fontId="23"/>
  </si>
  <si>
    <t>(850)</t>
    <phoneticPr fontId="23"/>
  </si>
  <si>
    <t>(750)</t>
    <phoneticPr fontId="23"/>
  </si>
  <si>
    <t>25</t>
    <phoneticPr fontId="23"/>
  </si>
  <si>
    <t>Navicula sp.</t>
    <phoneticPr fontId="23"/>
  </si>
  <si>
    <t>2021.9.27</t>
    <phoneticPr fontId="23"/>
  </si>
  <si>
    <t>Cyanodictyon spp.</t>
    <phoneticPr fontId="23"/>
  </si>
  <si>
    <t>1200</t>
    <phoneticPr fontId="23"/>
  </si>
  <si>
    <t>4600</t>
    <phoneticPr fontId="23"/>
  </si>
  <si>
    <t>2100</t>
    <phoneticPr fontId="23"/>
  </si>
  <si>
    <t>(2250)</t>
    <phoneticPr fontId="23"/>
  </si>
  <si>
    <t>(3750)</t>
    <phoneticPr fontId="23"/>
  </si>
  <si>
    <t>(6500)</t>
    <phoneticPr fontId="23"/>
  </si>
  <si>
    <t>(4250)</t>
    <phoneticPr fontId="23"/>
  </si>
  <si>
    <t>Achnanthes sp.</t>
    <phoneticPr fontId="23"/>
  </si>
  <si>
    <t>Cymatopleura solea</t>
  </si>
  <si>
    <t>Navicula spp.</t>
    <phoneticPr fontId="23"/>
  </si>
  <si>
    <t>Pinnularia spp.</t>
    <phoneticPr fontId="23"/>
  </si>
  <si>
    <t>Treubaria sp.</t>
    <phoneticPr fontId="23"/>
  </si>
  <si>
    <t>Tintinnopsis sp.</t>
    <phoneticPr fontId="23"/>
  </si>
  <si>
    <t>2021.10.11</t>
    <phoneticPr fontId="23"/>
  </si>
  <si>
    <t>2250</t>
    <phoneticPr fontId="23"/>
  </si>
  <si>
    <t>2200</t>
    <phoneticPr fontId="23"/>
  </si>
  <si>
    <t>525</t>
    <phoneticPr fontId="23"/>
  </si>
  <si>
    <t>61</t>
    <phoneticPr fontId="23"/>
  </si>
  <si>
    <t>103</t>
    <phoneticPr fontId="23"/>
  </si>
  <si>
    <t>(2300)</t>
    <phoneticPr fontId="23"/>
  </si>
  <si>
    <t>(1450)</t>
    <phoneticPr fontId="23"/>
  </si>
  <si>
    <t>Gyrosigma spp.</t>
    <phoneticPr fontId="23"/>
  </si>
  <si>
    <t>Tetrastrum sp.</t>
    <phoneticPr fontId="23"/>
  </si>
  <si>
    <t>2021.10.19</t>
    <phoneticPr fontId="23"/>
  </si>
  <si>
    <t>Cuspidothrix spp.</t>
    <phoneticPr fontId="23"/>
  </si>
  <si>
    <t>(3)</t>
    <phoneticPr fontId="23"/>
  </si>
  <si>
    <t>925</t>
    <phoneticPr fontId="23"/>
  </si>
  <si>
    <t>1680</t>
    <phoneticPr fontId="23"/>
  </si>
  <si>
    <t>150</t>
    <phoneticPr fontId="23"/>
  </si>
  <si>
    <t>225</t>
    <phoneticPr fontId="23"/>
  </si>
  <si>
    <t>201</t>
    <phoneticPr fontId="23"/>
  </si>
  <si>
    <t>(35)</t>
    <phoneticPr fontId="23"/>
  </si>
  <si>
    <t>Fragilaria crotonensis</t>
  </si>
  <si>
    <t>Brachionus sp.</t>
    <phoneticPr fontId="2"/>
  </si>
  <si>
    <t>2021.11.1</t>
    <phoneticPr fontId="23"/>
  </si>
  <si>
    <t>(1)</t>
    <phoneticPr fontId="23"/>
  </si>
  <si>
    <t>30</t>
    <phoneticPr fontId="23"/>
  </si>
  <si>
    <t>155</t>
    <phoneticPr fontId="23"/>
  </si>
  <si>
    <t>18</t>
    <phoneticPr fontId="23"/>
  </si>
  <si>
    <t>(15)</t>
    <phoneticPr fontId="23"/>
  </si>
  <si>
    <t>Chodatella quadriseta</t>
  </si>
  <si>
    <t>Tetrastrum staurogeniaeforme</t>
  </si>
  <si>
    <t>Filinia sp.</t>
    <phoneticPr fontId="23"/>
  </si>
  <si>
    <t>2021.11.16</t>
    <phoneticPr fontId="23"/>
  </si>
  <si>
    <t>40</t>
    <phoneticPr fontId="23"/>
  </si>
  <si>
    <t>185</t>
    <phoneticPr fontId="23"/>
  </si>
  <si>
    <t>60</t>
    <phoneticPr fontId="23"/>
  </si>
  <si>
    <t>85</t>
    <phoneticPr fontId="23"/>
  </si>
  <si>
    <t>Actinastrum sp.</t>
    <phoneticPr fontId="23"/>
  </si>
  <si>
    <t>Eudorina sp.</t>
    <phoneticPr fontId="23"/>
  </si>
  <si>
    <t>Gonium sp.</t>
    <phoneticPr fontId="23"/>
  </si>
  <si>
    <t>2021.12.7</t>
    <phoneticPr fontId="23"/>
  </si>
  <si>
    <t>Phacus sp.</t>
    <phoneticPr fontId="23"/>
  </si>
  <si>
    <t>Coelastrum sp.</t>
    <phoneticPr fontId="23"/>
  </si>
  <si>
    <t>2021.12.16</t>
    <phoneticPr fontId="23"/>
  </si>
  <si>
    <t>(30)</t>
    <phoneticPr fontId="23"/>
  </si>
  <si>
    <t>Mallomonas akrokomos</t>
    <phoneticPr fontId="2"/>
  </si>
  <si>
    <t>CHRYSOPHYCEAE</t>
    <phoneticPr fontId="2"/>
  </si>
  <si>
    <t>Tetraedron sp.</t>
    <phoneticPr fontId="23"/>
  </si>
  <si>
    <t>2022.1.14</t>
    <phoneticPr fontId="23"/>
  </si>
  <si>
    <t>Peridinium sp.</t>
    <phoneticPr fontId="2"/>
  </si>
  <si>
    <t>Dinobryon spp.</t>
    <phoneticPr fontId="23"/>
  </si>
  <si>
    <t>Surirella sp.</t>
    <phoneticPr fontId="23"/>
  </si>
  <si>
    <t>2022.1.25</t>
    <phoneticPr fontId="23"/>
  </si>
  <si>
    <t>Merismopedia sp.</t>
    <phoneticPr fontId="23"/>
  </si>
  <si>
    <t>Diatoma sp.</t>
    <phoneticPr fontId="23"/>
  </si>
  <si>
    <t>Pinnularia sp.</t>
    <phoneticPr fontId="23"/>
  </si>
  <si>
    <t>Schroederia sp.</t>
    <phoneticPr fontId="23"/>
  </si>
  <si>
    <t>2022.2.8</t>
    <phoneticPr fontId="23"/>
  </si>
  <si>
    <t>2022.2.22</t>
    <phoneticPr fontId="23"/>
  </si>
  <si>
    <t>2022.3.1</t>
    <phoneticPr fontId="23"/>
  </si>
  <si>
    <t>Amphora sp.</t>
    <phoneticPr fontId="23"/>
  </si>
  <si>
    <t>Collotheca sp.</t>
    <phoneticPr fontId="23"/>
  </si>
  <si>
    <t>2022.3.8</t>
    <phoneticPr fontId="23"/>
  </si>
  <si>
    <t>(40)</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</si>
</sst>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28"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1"/>
      <name val="ＭＳ Ｐゴシック"/>
      <family val="3"/>
      <charset val="128"/>
    </font>
    <font>
      <sz val="11"/>
      <name val="ＭＳ 明朝"/>
      <family val="1"/>
      <charset val="128"/>
    </font>
    <font>
      <u/>
      <sz val="8.25"/>
      <color indexed="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diagonal/>
    </border>
    <border>
      <left/>
      <right/>
      <top/>
      <bottom style="medium">
        <color indexed="64"/>
      </bottom>
      <diagonal/>
    </border>
    <border>
      <left/>
      <right/>
      <top style="double">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xf numFmtId="0" fontId="6" fillId="0" borderId="0">
      <alignment vertical="center"/>
    </xf>
    <xf numFmtId="0" fontId="25" fillId="0" borderId="0">
      <alignment vertical="center"/>
    </xf>
    <xf numFmtId="0" fontId="26" fillId="0" borderId="0"/>
    <xf numFmtId="0" fontId="22" fillId="4" borderId="0" applyNumberFormat="0" applyBorder="0" applyAlignment="0" applyProtection="0">
      <alignment vertical="center"/>
    </xf>
    <xf numFmtId="0" fontId="1" fillId="0" borderId="0"/>
    <xf numFmtId="0" fontId="27" fillId="0" borderId="0" applyNumberFormat="0" applyFill="0" applyBorder="0" applyAlignment="0" applyProtection="0">
      <alignment vertical="top"/>
      <protection locked="0"/>
    </xf>
  </cellStyleXfs>
  <cellXfs count="160">
    <xf numFmtId="0" fontId="0" fillId="0" borderId="0" xfId="0"/>
    <xf numFmtId="0" fontId="0" fillId="0" borderId="10" xfId="0" applyBorder="1" applyAlignment="1">
      <alignment horizontal="center" vertical="center"/>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distributed" vertical="center"/>
    </xf>
    <xf numFmtId="0" fontId="0" fillId="0" borderId="24" xfId="0" applyBorder="1" applyAlignment="1">
      <alignment vertical="center"/>
    </xf>
    <xf numFmtId="0" fontId="0" fillId="0" borderId="19" xfId="0" applyBorder="1" applyAlignment="1">
      <alignment horizontal="center" vertical="center"/>
    </xf>
    <xf numFmtId="0" fontId="0" fillId="0" borderId="25" xfId="0" applyBorder="1" applyAlignment="1">
      <alignment horizontal="center" vertical="center"/>
    </xf>
    <xf numFmtId="49" fontId="0" fillId="0" borderId="15" xfId="0" applyNumberFormat="1" applyBorder="1" applyAlignment="1">
      <alignment horizontal="right" vertical="center"/>
    </xf>
    <xf numFmtId="49" fontId="0" fillId="0" borderId="16" xfId="0" applyNumberForma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0" fillId="0" borderId="0" xfId="0" applyAlignment="1">
      <alignment horizontal="center"/>
    </xf>
    <xf numFmtId="0" fontId="5" fillId="0" borderId="0" xfId="0" applyFont="1" applyAlignment="1">
      <alignment vertical="center"/>
    </xf>
    <xf numFmtId="0" fontId="5" fillId="0" borderId="22" xfId="0" applyFont="1" applyBorder="1" applyAlignment="1">
      <alignment vertical="center"/>
    </xf>
    <xf numFmtId="0" fontId="0" fillId="0" borderId="28" xfId="0" applyBorder="1" applyAlignment="1">
      <alignment horizontal="center" vertical="center"/>
    </xf>
    <xf numFmtId="0" fontId="0" fillId="0" borderId="15" xfId="0" applyBorder="1" applyAlignment="1">
      <alignment horizontal="center" vertical="center"/>
    </xf>
    <xf numFmtId="2" fontId="0" fillId="0" borderId="11" xfId="0" applyNumberForma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1" xfId="0" applyBorder="1" applyAlignment="1">
      <alignment horizontal="center" vertical="center"/>
    </xf>
    <xf numFmtId="0" fontId="0" fillId="0" borderId="29" xfId="0" applyBorder="1" applyAlignment="1">
      <alignment vertical="center"/>
    </xf>
    <xf numFmtId="0" fontId="5" fillId="0" borderId="30" xfId="0" applyFont="1" applyBorder="1" applyAlignment="1">
      <alignment vertical="center"/>
    </xf>
    <xf numFmtId="0" fontId="5" fillId="0" borderId="13" xfId="0" applyFont="1" applyBorder="1" applyAlignment="1">
      <alignment vertical="center"/>
    </xf>
    <xf numFmtId="0" fontId="5" fillId="0" borderId="31" xfId="0" applyFont="1" applyBorder="1" applyAlignment="1">
      <alignment vertical="center"/>
    </xf>
    <xf numFmtId="0" fontId="5" fillId="0" borderId="12" xfId="0" applyFont="1" applyBorder="1" applyAlignment="1">
      <alignment vertical="center"/>
    </xf>
    <xf numFmtId="0" fontId="4" fillId="0" borderId="0" xfId="0" applyFont="1" applyAlignment="1">
      <alignment vertical="center"/>
    </xf>
    <xf numFmtId="0" fontId="4"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26" xfId="0" applyFont="1" applyBorder="1" applyAlignment="1">
      <alignment vertical="center"/>
    </xf>
    <xf numFmtId="0" fontId="5" fillId="0" borderId="14" xfId="0" applyFont="1" applyBorder="1" applyAlignment="1">
      <alignment vertical="center"/>
    </xf>
    <xf numFmtId="2" fontId="0" fillId="0" borderId="39" xfId="0" applyNumberFormat="1"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5" fillId="0" borderId="42" xfId="0" applyFont="1" applyBorder="1" applyAlignment="1">
      <alignment vertical="center"/>
    </xf>
    <xf numFmtId="0" fontId="0" fillId="0" borderId="35" xfId="0" applyBorder="1" applyAlignment="1">
      <alignment vertical="center"/>
    </xf>
    <xf numFmtId="0" fontId="4" fillId="0" borderId="36" xfId="0" applyFont="1" applyBorder="1" applyAlignment="1">
      <alignment vertical="center"/>
    </xf>
    <xf numFmtId="0" fontId="0" fillId="0" borderId="15" xfId="0" quotePrefix="1" applyBorder="1" applyAlignment="1">
      <alignment horizontal="right" vertical="center"/>
    </xf>
    <xf numFmtId="0" fontId="24" fillId="0" borderId="0" xfId="45" applyFont="1" applyAlignment="1">
      <alignment vertical="center"/>
    </xf>
    <xf numFmtId="0" fontId="26" fillId="0" borderId="0" xfId="45" applyAlignment="1">
      <alignment vertical="center"/>
    </xf>
    <xf numFmtId="0" fontId="26" fillId="0" borderId="0" xfId="45"/>
    <xf numFmtId="0" fontId="0" fillId="0" borderId="16" xfId="0" quotePrefix="1" applyBorder="1" applyAlignment="1">
      <alignment horizontal="right" vertical="center"/>
    </xf>
    <xf numFmtId="0" fontId="0" fillId="0" borderId="32" xfId="0" applyBorder="1"/>
    <xf numFmtId="0" fontId="0" fillId="0" borderId="43" xfId="0" applyBorder="1"/>
    <xf numFmtId="0" fontId="0" fillId="0" borderId="36" xfId="0" applyBorder="1"/>
    <xf numFmtId="0" fontId="0" fillId="0" borderId="0" xfId="0"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23" xfId="0" applyBorder="1" applyAlignment="1">
      <alignment vertical="center"/>
    </xf>
    <xf numFmtId="0" fontId="0" fillId="0" borderId="14" xfId="0" applyBorder="1" applyAlignment="1">
      <alignment horizontal="righ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19" xfId="0" applyBorder="1" applyAlignment="1">
      <alignment horizontal="right" vertical="center"/>
    </xf>
    <xf numFmtId="0" fontId="0" fillId="0" borderId="25" xfId="0" applyBorder="1" applyAlignment="1">
      <alignment vertical="center"/>
    </xf>
    <xf numFmtId="0" fontId="0" fillId="0" borderId="5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vertical="center"/>
    </xf>
    <xf numFmtId="0" fontId="0" fillId="0" borderId="34" xfId="0" applyBorder="1" applyAlignment="1">
      <alignment vertical="center"/>
    </xf>
    <xf numFmtId="0" fontId="0" fillId="0" borderId="52" xfId="0" applyBorder="1" applyAlignment="1">
      <alignment vertical="center"/>
    </xf>
    <xf numFmtId="0" fontId="0" fillId="0" borderId="0" xfId="0" applyAlignment="1">
      <alignment horizontal="right"/>
    </xf>
    <xf numFmtId="0" fontId="0" fillId="0" borderId="53" xfId="0" applyBorder="1" applyAlignment="1">
      <alignment horizontal="distributed" vertical="center" justifyLastLine="1"/>
    </xf>
    <xf numFmtId="0" fontId="0" fillId="0" borderId="27" xfId="0" applyBorder="1" applyAlignment="1">
      <alignment horizontal="center" vertical="center"/>
    </xf>
    <xf numFmtId="0" fontId="0" fillId="0" borderId="27" xfId="0" applyBorder="1" applyAlignment="1">
      <alignment horizontal="distributed" vertical="center" justifyLastLine="1"/>
    </xf>
    <xf numFmtId="0" fontId="0" fillId="0" borderId="54"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30"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distributed" vertical="center"/>
    </xf>
    <xf numFmtId="0" fontId="0" fillId="0" borderId="52" xfId="0" applyBorder="1" applyAlignment="1">
      <alignment horizontal="center" vertical="center"/>
    </xf>
    <xf numFmtId="0" fontId="0" fillId="0" borderId="31" xfId="0" applyBorder="1" applyAlignment="1">
      <alignment vertical="center"/>
    </xf>
    <xf numFmtId="0" fontId="0" fillId="0" borderId="12" xfId="0" applyBorder="1" applyAlignment="1">
      <alignment vertical="center"/>
    </xf>
    <xf numFmtId="0" fontId="0" fillId="0" borderId="0" xfId="0" applyAlignment="1">
      <alignment horizontal="distributed" vertical="center"/>
    </xf>
    <xf numFmtId="0" fontId="0" fillId="0" borderId="53" xfId="0" applyBorder="1" applyAlignment="1">
      <alignment horizontal="center" vertical="center"/>
    </xf>
    <xf numFmtId="0" fontId="0" fillId="0" borderId="60" xfId="0" applyBorder="1" applyAlignment="1">
      <alignment vertical="center"/>
    </xf>
    <xf numFmtId="0" fontId="4" fillId="0" borderId="55" xfId="0" applyFont="1" applyBorder="1" applyAlignment="1">
      <alignment horizontal="center" vertical="center"/>
    </xf>
    <xf numFmtId="0" fontId="4" fillId="0" borderId="0" xfId="0" applyFont="1" applyAlignment="1">
      <alignment horizontal="center" vertical="center"/>
    </xf>
    <xf numFmtId="0" fontId="4" fillId="0" borderId="55" xfId="0" applyFont="1" applyBorder="1" applyAlignment="1">
      <alignment vertical="center"/>
    </xf>
    <xf numFmtId="0" fontId="0" fillId="0" borderId="55" xfId="0" applyBorder="1"/>
    <xf numFmtId="0" fontId="0" fillId="0" borderId="61" xfId="0" applyBorder="1"/>
    <xf numFmtId="20" fontId="0" fillId="0" borderId="15" xfId="0" applyNumberFormat="1" applyBorder="1" applyAlignment="1">
      <alignment horizontal="center" vertical="center"/>
    </xf>
    <xf numFmtId="20" fontId="0" fillId="0" borderId="16" xfId="0" applyNumberFormat="1" applyBorder="1" applyAlignment="1">
      <alignment horizontal="center" vertical="center"/>
    </xf>
    <xf numFmtId="2" fontId="0" fillId="0" borderId="15" xfId="0" applyNumberFormat="1" applyBorder="1" applyAlignment="1">
      <alignment horizontal="center" vertical="center"/>
    </xf>
    <xf numFmtId="2" fontId="0" fillId="0" borderId="16" xfId="0" applyNumberFormat="1" applyBorder="1" applyAlignment="1">
      <alignment horizontal="center" vertical="center"/>
    </xf>
    <xf numFmtId="0" fontId="0" fillId="0" borderId="41" xfId="0" applyBorder="1" applyAlignment="1">
      <alignment horizontal="right" vertical="center"/>
    </xf>
    <xf numFmtId="0" fontId="0" fillId="0" borderId="16" xfId="0" applyBorder="1" applyAlignment="1">
      <alignment horizontal="center" vertical="center"/>
    </xf>
    <xf numFmtId="0" fontId="0" fillId="0" borderId="0" xfId="45" applyFont="1" applyAlignment="1">
      <alignment vertical="center"/>
    </xf>
    <xf numFmtId="49" fontId="0" fillId="0" borderId="16" xfId="0" quotePrefix="1" applyNumberFormat="1" applyBorder="1" applyAlignment="1">
      <alignment horizontal="right" vertical="center"/>
    </xf>
    <xf numFmtId="0" fontId="0" fillId="0" borderId="0" xfId="0" applyAlignment="1">
      <alignment horizontal="right" vertical="center"/>
    </xf>
    <xf numFmtId="0" fontId="0" fillId="0" borderId="26" xfId="0" applyBorder="1" applyAlignment="1">
      <alignment horizontal="center" vertical="center"/>
    </xf>
    <xf numFmtId="0" fontId="0" fillId="0" borderId="14" xfId="0" applyBorder="1" applyAlignment="1">
      <alignment horizontal="distributed"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vertical="center"/>
    </xf>
    <xf numFmtId="0" fontId="24" fillId="0" borderId="0" xfId="47" applyFont="1" applyAlignment="1">
      <alignment vertical="center"/>
    </xf>
    <xf numFmtId="0" fontId="1" fillId="0" borderId="0" xfId="47" applyAlignment="1">
      <alignment vertical="center"/>
    </xf>
    <xf numFmtId="0" fontId="0" fillId="0" borderId="0" xfId="47" applyFont="1" applyAlignment="1">
      <alignment vertical="center"/>
    </xf>
    <xf numFmtId="0" fontId="1" fillId="0" borderId="0" xfId="47"/>
    <xf numFmtId="0" fontId="0" fillId="0" borderId="15" xfId="0" applyBorder="1" applyAlignment="1">
      <alignment horizontal="right"/>
    </xf>
    <xf numFmtId="0" fontId="0" fillId="0" borderId="16" xfId="0" applyBorder="1" applyAlignment="1">
      <alignment horizontal="right"/>
    </xf>
    <xf numFmtId="0" fontId="0" fillId="0" borderId="65" xfId="0" applyBorder="1" applyAlignment="1">
      <alignment horizontal="right" vertical="center"/>
    </xf>
    <xf numFmtId="0" fontId="0" fillId="0" borderId="18" xfId="0" applyBorder="1" applyAlignment="1">
      <alignment horizontal="right" vertical="center"/>
    </xf>
    <xf numFmtId="0" fontId="0" fillId="0" borderId="62" xfId="0" applyBorder="1" applyAlignment="1">
      <alignment vertical="center"/>
    </xf>
    <xf numFmtId="0" fontId="0" fillId="0" borderId="66" xfId="0" applyBorder="1" applyAlignment="1">
      <alignment vertical="center"/>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39" xfId="0" applyBorder="1" applyAlignment="1">
      <alignment horizontal="center" vertical="center"/>
    </xf>
    <xf numFmtId="0" fontId="27" fillId="0" borderId="0" xfId="48" applyAlignment="1" applyProtection="1"/>
    <xf numFmtId="0" fontId="0" fillId="0" borderId="17" xfId="0" applyBorder="1"/>
    <xf numFmtId="0" fontId="0" fillId="0" borderId="68" xfId="0" applyBorder="1" applyAlignment="1">
      <alignment horizontal="right" vertical="center"/>
    </xf>
    <xf numFmtId="49" fontId="0" fillId="0" borderId="22" xfId="0" applyNumberFormat="1" applyBorder="1" applyAlignment="1">
      <alignment horizontal="right" vertical="center"/>
    </xf>
    <xf numFmtId="177" fontId="0" fillId="0" borderId="0" xfId="0" applyNumberFormat="1" applyAlignment="1">
      <alignment horizontal="right"/>
    </xf>
    <xf numFmtId="0" fontId="0" fillId="0" borderId="19" xfId="0" applyBorder="1" applyAlignment="1">
      <alignment horizontal="distributed" vertical="center"/>
    </xf>
    <xf numFmtId="0" fontId="0" fillId="0" borderId="45"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vertical="center"/>
    </xf>
    <xf numFmtId="0" fontId="0" fillId="0" borderId="62" xfId="0" applyBorder="1" applyAlignment="1">
      <alignment horizontal="distributed" vertical="center"/>
    </xf>
    <xf numFmtId="0" fontId="0" fillId="0" borderId="31" xfId="0" applyBorder="1" applyAlignment="1">
      <alignment horizontal="distributed" vertical="center" justifyLastLine="1"/>
    </xf>
    <xf numFmtId="0" fontId="0" fillId="0" borderId="49" xfId="0" applyBorder="1" applyAlignment="1">
      <alignment horizontal="distributed" vertical="center" justifyLastLine="1"/>
    </xf>
    <xf numFmtId="0" fontId="0" fillId="0" borderId="26" xfId="0" applyBorder="1" applyAlignment="1">
      <alignment horizontal="distributed" vertical="center"/>
    </xf>
    <xf numFmtId="0" fontId="3" fillId="0" borderId="64" xfId="0" applyFont="1" applyBorder="1" applyAlignment="1">
      <alignment horizontal="center" vertical="center"/>
    </xf>
    <xf numFmtId="0" fontId="0" fillId="0" borderId="62"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33" xfId="0" applyBorder="1" applyAlignment="1">
      <alignment horizontal="distributed" vertical="center"/>
    </xf>
    <xf numFmtId="0" fontId="0" fillId="0" borderId="34" xfId="0" applyBorder="1" applyAlignment="1">
      <alignment horizontal="distributed"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2" xr:uid="{00000000-0005-0000-0000-00002B000000}"/>
    <cellStyle name="標準 2_亀山Ｈ20入力0819" xfId="43" xr:uid="{00000000-0005-0000-0000-00002C000000}"/>
    <cellStyle name="標準 3" xfId="44" xr:uid="{00000000-0005-0000-0000-00002D000000}"/>
    <cellStyle name="標準_原本 2" xfId="45" xr:uid="{00000000-0005-0000-0000-00002E000000}"/>
    <cellStyle name="標準_原本 2 2" xfId="47" xr:uid="{00000000-0005-0000-0000-00002F000000}"/>
    <cellStyle name="良い" xfId="46" builtinId="26" customBuiltin="1"/>
  </cellStyles>
  <dxfs count="26">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C125"/>
  <sheetViews>
    <sheetView tabSelected="1" view="pageBreakPreview" zoomScale="75" zoomScaleNormal="75" zoomScaleSheetLayoutView="75" workbookViewId="0">
      <pane xSplit="10" ySplit="10" topLeftCell="K87" activePane="bottomRight" state="frozen"/>
      <selection activeCell="L230" sqref="L230"/>
      <selection pane="topRight" activeCell="L230" sqref="L230"/>
      <selection pane="bottomLeft" activeCell="L230" sqref="L230"/>
      <selection pane="bottomRight" activeCell="V27" sqref="V27"/>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58"/>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165</v>
      </c>
      <c r="L5" s="30" t="str">
        <f>K5</f>
        <v>2021.4.8</v>
      </c>
      <c r="M5" s="30" t="str">
        <f>K5</f>
        <v>2021.4.8</v>
      </c>
      <c r="N5" s="114" t="str">
        <f>K5</f>
        <v>2021.4.8</v>
      </c>
    </row>
    <row r="6" spans="2:24" ht="18" customHeight="1" x14ac:dyDescent="0.2">
      <c r="B6" s="69"/>
      <c r="C6" s="123"/>
      <c r="D6" s="144" t="s">
        <v>3</v>
      </c>
      <c r="E6" s="144"/>
      <c r="F6" s="144"/>
      <c r="G6" s="144"/>
      <c r="H6" s="123"/>
      <c r="I6" s="123"/>
      <c r="J6" s="70"/>
      <c r="K6" s="109">
        <v>0.41597222222222219</v>
      </c>
      <c r="L6" s="109">
        <v>0.375</v>
      </c>
      <c r="M6" s="109">
        <v>0.43333333333333335</v>
      </c>
      <c r="N6" s="110">
        <v>0.45694444444444443</v>
      </c>
    </row>
    <row r="7" spans="2:24" ht="18" customHeight="1" x14ac:dyDescent="0.2">
      <c r="B7" s="69"/>
      <c r="C7" s="123"/>
      <c r="D7" s="144" t="s">
        <v>4</v>
      </c>
      <c r="E7" s="145"/>
      <c r="F7" s="145"/>
      <c r="G7" s="71" t="s">
        <v>5</v>
      </c>
      <c r="H7" s="123"/>
      <c r="I7" s="123"/>
      <c r="J7" s="70"/>
      <c r="K7" s="111">
        <v>2.7</v>
      </c>
      <c r="L7" s="111">
        <v>1.48</v>
      </c>
      <c r="M7" s="111">
        <v>1.55</v>
      </c>
      <c r="N7" s="112">
        <v>1.53</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t="s">
        <v>166</v>
      </c>
      <c r="L11" s="20"/>
      <c r="M11" s="20" t="s">
        <v>166</v>
      </c>
      <c r="N11" s="21" t="s">
        <v>173</v>
      </c>
      <c r="P11" t="s">
        <v>14</v>
      </c>
      <c r="Q11" t="e">
        <f t="shared" ref="Q11:T14" si="0">IF(K11="",0,VALUE(MID(K11,2,LEN(K11)-2)))</f>
        <v>#VALUE!</v>
      </c>
      <c r="R11">
        <f t="shared" si="0"/>
        <v>0</v>
      </c>
      <c r="S11" t="e">
        <f t="shared" si="0"/>
        <v>#VALUE!</v>
      </c>
      <c r="T11" t="e">
        <f t="shared" si="0"/>
        <v>#VALUE!</v>
      </c>
      <c r="U11">
        <f t="shared" ref="U11:X20" si="1">IF(K11="＋",0,IF(K11="(＋)",0,ABS(K11)))</f>
        <v>0</v>
      </c>
      <c r="V11">
        <f t="shared" si="1"/>
        <v>0</v>
      </c>
      <c r="W11">
        <f t="shared" si="1"/>
        <v>0</v>
      </c>
      <c r="X11">
        <f t="shared" si="1"/>
        <v>0</v>
      </c>
    </row>
    <row r="12" spans="2:24" ht="13.5" customHeight="1" x14ac:dyDescent="0.2">
      <c r="B12" s="1">
        <f t="shared" ref="B12:B74" si="2">B11+1</f>
        <v>2</v>
      </c>
      <c r="C12" s="3"/>
      <c r="D12" s="6"/>
      <c r="E12" s="123"/>
      <c r="F12" s="123" t="s">
        <v>177</v>
      </c>
      <c r="G12" s="123"/>
      <c r="H12" s="123"/>
      <c r="I12" s="123"/>
      <c r="J12" s="123"/>
      <c r="K12" s="20"/>
      <c r="L12" s="20"/>
      <c r="M12" s="20"/>
      <c r="N12" s="21" t="s">
        <v>173</v>
      </c>
      <c r="P12" t="s">
        <v>14</v>
      </c>
      <c r="Q12">
        <f t="shared" si="0"/>
        <v>0</v>
      </c>
      <c r="R12">
        <f t="shared" si="0"/>
        <v>0</v>
      </c>
      <c r="S12">
        <f t="shared" si="0"/>
        <v>0</v>
      </c>
      <c r="T12" t="e">
        <f t="shared" si="0"/>
        <v>#VALUE!</v>
      </c>
      <c r="U12">
        <f t="shared" si="1"/>
        <v>0</v>
      </c>
      <c r="V12">
        <f t="shared" si="1"/>
        <v>0</v>
      </c>
      <c r="W12">
        <f t="shared" si="1"/>
        <v>0</v>
      </c>
      <c r="X12">
        <f t="shared" si="1"/>
        <v>0</v>
      </c>
    </row>
    <row r="13" spans="2:24" ht="13.95" customHeight="1" x14ac:dyDescent="0.2">
      <c r="B13" s="1">
        <f t="shared" si="2"/>
        <v>3</v>
      </c>
      <c r="C13" s="3"/>
      <c r="D13" s="6"/>
      <c r="E13" s="123"/>
      <c r="F13" s="123" t="s">
        <v>164</v>
      </c>
      <c r="G13" s="123"/>
      <c r="H13" s="123"/>
      <c r="I13" s="123"/>
      <c r="J13" s="123"/>
      <c r="K13" s="20"/>
      <c r="L13" s="20"/>
      <c r="M13" s="20"/>
      <c r="N13" s="21" t="s">
        <v>171</v>
      </c>
      <c r="P13" t="s">
        <v>14</v>
      </c>
      <c r="Q13">
        <f t="shared" si="0"/>
        <v>0</v>
      </c>
      <c r="R13">
        <f t="shared" si="0"/>
        <v>0</v>
      </c>
      <c r="S13">
        <f t="shared" si="0"/>
        <v>0</v>
      </c>
      <c r="T13">
        <f t="shared" si="0"/>
        <v>25</v>
      </c>
      <c r="U13">
        <f t="shared" si="1"/>
        <v>0</v>
      </c>
      <c r="V13">
        <f t="shared" si="1"/>
        <v>0</v>
      </c>
      <c r="W13">
        <f t="shared" si="1"/>
        <v>0</v>
      </c>
      <c r="X13">
        <f t="shared" si="1"/>
        <v>25</v>
      </c>
    </row>
    <row r="14" spans="2:24" ht="13.5" customHeight="1" x14ac:dyDescent="0.2">
      <c r="B14" s="1">
        <f t="shared" si="2"/>
        <v>4</v>
      </c>
      <c r="C14" s="3"/>
      <c r="D14" s="6"/>
      <c r="E14" s="123"/>
      <c r="F14" s="123" t="s">
        <v>145</v>
      </c>
      <c r="G14" s="123"/>
      <c r="H14" s="123"/>
      <c r="I14" s="123"/>
      <c r="J14" s="123"/>
      <c r="K14" s="20"/>
      <c r="L14" s="20"/>
      <c r="M14" s="20" t="s">
        <v>171</v>
      </c>
      <c r="N14" s="21"/>
      <c r="S14">
        <f t="shared" si="0"/>
        <v>25</v>
      </c>
      <c r="T14">
        <f t="shared" si="0"/>
        <v>0</v>
      </c>
      <c r="U14">
        <f>IF(K14="＋",0,IF(K14="(＋)",0,ABS(K14)))</f>
        <v>0</v>
      </c>
      <c r="V14">
        <f>IF(L14="＋",0,IF(L14="(＋)",0,ABS(L14)))</f>
        <v>0</v>
      </c>
      <c r="W14">
        <f>IF(M14="＋",0,IF(M14="(＋)",0,ABS(M14)))</f>
        <v>25</v>
      </c>
      <c r="X14">
        <f>IF(N14="＋",0,IF(N14="(＋)",0,ABS(N14)))</f>
        <v>0</v>
      </c>
    </row>
    <row r="15" spans="2:24" ht="13.95" customHeight="1" x14ac:dyDescent="0.2">
      <c r="B15" s="1">
        <f t="shared" si="2"/>
        <v>5</v>
      </c>
      <c r="C15" s="3"/>
      <c r="D15" s="6"/>
      <c r="E15" s="123"/>
      <c r="F15" s="123" t="s">
        <v>149</v>
      </c>
      <c r="G15" s="123"/>
      <c r="H15" s="123"/>
      <c r="I15" s="123"/>
      <c r="J15" s="123"/>
      <c r="K15" s="20"/>
      <c r="L15" s="20" t="s">
        <v>169</v>
      </c>
      <c r="M15" s="20" t="s">
        <v>172</v>
      </c>
      <c r="N15" s="21" t="s">
        <v>171</v>
      </c>
      <c r="P15" s="82" t="s">
        <v>15</v>
      </c>
      <c r="Q15">
        <f>K15</f>
        <v>0</v>
      </c>
      <c r="R15" t="str">
        <f>L15</f>
        <v>(25)</v>
      </c>
      <c r="S15" t="str">
        <f>M15</f>
        <v>(50)</v>
      </c>
      <c r="T15" t="str">
        <f>N15</f>
        <v>(25)</v>
      </c>
      <c r="U15">
        <f t="shared" si="1"/>
        <v>0</v>
      </c>
      <c r="V15">
        <f>IF(L15="＋",0,IF(L15="(＋)",0,ABS(L15)))</f>
        <v>25</v>
      </c>
      <c r="W15">
        <f t="shared" si="1"/>
        <v>50</v>
      </c>
      <c r="X15">
        <f t="shared" si="1"/>
        <v>25</v>
      </c>
    </row>
    <row r="16" spans="2:24" ht="13.95" customHeight="1" x14ac:dyDescent="0.2">
      <c r="B16" s="1">
        <f t="shared" si="2"/>
        <v>6</v>
      </c>
      <c r="C16" s="3"/>
      <c r="D16" s="6"/>
      <c r="E16" s="123"/>
      <c r="F16" s="123" t="s">
        <v>16</v>
      </c>
      <c r="G16" s="123"/>
      <c r="H16" s="123"/>
      <c r="I16" s="123"/>
      <c r="J16" s="123"/>
      <c r="K16" s="20" t="s">
        <v>167</v>
      </c>
      <c r="L16" s="20"/>
      <c r="M16" s="20"/>
      <c r="N16" s="21" t="s">
        <v>175</v>
      </c>
      <c r="P16" t="s">
        <v>14</v>
      </c>
      <c r="Q16" t="e">
        <f>IF(K16="",0,VALUE(MID(K16,2,LEN(K16)-2)))</f>
        <v>#VALUE!</v>
      </c>
      <c r="R16">
        <f>IF(L16="",0,VALUE(MID(L16,2,LEN(L16)-2)))</f>
        <v>0</v>
      </c>
      <c r="S16">
        <f>IF(M16="",0,VALUE(MID(M16,2,LEN(M16)-2)))</f>
        <v>0</v>
      </c>
      <c r="T16" t="e">
        <f>IF(N16="",0,VALUE(MID(N16,2,LEN(N16)-2)))</f>
        <v>#VALUE!</v>
      </c>
      <c r="U16">
        <f>IF(K16="＋",0,IF(K16="(＋)",0,ABS(K16)))</f>
        <v>0</v>
      </c>
      <c r="V16">
        <f>IF(L16="＋",0,IF(L16="(＋)",0,ABS(L16)))</f>
        <v>0</v>
      </c>
      <c r="W16">
        <f>IF(M16="＋",0,IF(M16="(＋)",0,ABS(M16)))</f>
        <v>0</v>
      </c>
      <c r="X16">
        <f>IF(N16="＋",0,IF(N16="(＋)",0,ABS(N16)))</f>
        <v>0</v>
      </c>
    </row>
    <row r="17" spans="2:24" ht="13.95" customHeight="1" x14ac:dyDescent="0.2">
      <c r="B17" s="1">
        <f t="shared" si="2"/>
        <v>7</v>
      </c>
      <c r="C17" s="3"/>
      <c r="D17" s="6"/>
      <c r="E17" s="123"/>
      <c r="F17" s="123" t="s">
        <v>126</v>
      </c>
      <c r="G17" s="123"/>
      <c r="H17" s="123"/>
      <c r="I17" s="123"/>
      <c r="J17" s="123"/>
      <c r="K17" s="20"/>
      <c r="L17" s="20"/>
      <c r="M17" s="20" t="s">
        <v>173</v>
      </c>
      <c r="N17" s="21" t="s">
        <v>171</v>
      </c>
      <c r="P17" s="82" t="s">
        <v>15</v>
      </c>
      <c r="Q17">
        <f>K17</f>
        <v>0</v>
      </c>
      <c r="R17">
        <f>L17</f>
        <v>0</v>
      </c>
      <c r="S17" t="str">
        <f>M17</f>
        <v>(＋)</v>
      </c>
      <c r="T17" t="str">
        <f>N17</f>
        <v>(25)</v>
      </c>
      <c r="U17">
        <f t="shared" si="1"/>
        <v>0</v>
      </c>
      <c r="V17">
        <f t="shared" si="1"/>
        <v>0</v>
      </c>
      <c r="W17">
        <f t="shared" si="1"/>
        <v>0</v>
      </c>
      <c r="X17">
        <f t="shared" si="1"/>
        <v>25</v>
      </c>
    </row>
    <row r="18" spans="2:24" ht="13.95" customHeight="1" x14ac:dyDescent="0.2">
      <c r="B18" s="1">
        <f t="shared" si="2"/>
        <v>8</v>
      </c>
      <c r="C18" s="3"/>
      <c r="D18" s="6"/>
      <c r="E18" s="123"/>
      <c r="F18" s="123" t="s">
        <v>118</v>
      </c>
      <c r="G18" s="123"/>
      <c r="H18" s="123"/>
      <c r="I18" s="123"/>
      <c r="J18" s="123"/>
      <c r="K18" s="20"/>
      <c r="L18" s="20"/>
      <c r="M18" s="20" t="s">
        <v>173</v>
      </c>
      <c r="N18" s="21"/>
      <c r="P18" t="s">
        <v>14</v>
      </c>
      <c r="Q18">
        <f>IF(K18="",0,VALUE(MID(K18,2,LEN(K18)-2)))</f>
        <v>0</v>
      </c>
      <c r="R18">
        <f>IF(L20="",0,VALUE(MID(L20,2,LEN(L20)-2)))</f>
        <v>375</v>
      </c>
      <c r="S18" t="e">
        <f>IF(M18="",0,VALUE(MID(M18,2,LEN(M18)-2)))</f>
        <v>#VALUE!</v>
      </c>
      <c r="T18">
        <f>IF(N18="",0,VALUE(MID(N18,2,LEN(N18)-2)))</f>
        <v>0</v>
      </c>
      <c r="U18">
        <f t="shared" si="1"/>
        <v>0</v>
      </c>
      <c r="V18">
        <f t="shared" si="1"/>
        <v>0</v>
      </c>
      <c r="W18">
        <f t="shared" si="1"/>
        <v>0</v>
      </c>
      <c r="X18">
        <f t="shared" si="1"/>
        <v>0</v>
      </c>
    </row>
    <row r="19" spans="2:24" ht="13.5" customHeight="1" x14ac:dyDescent="0.2">
      <c r="B19" s="1">
        <f t="shared" si="2"/>
        <v>9</v>
      </c>
      <c r="C19" s="3"/>
      <c r="D19" s="6"/>
      <c r="E19" s="123"/>
      <c r="F19" s="123" t="s">
        <v>119</v>
      </c>
      <c r="G19" s="123"/>
      <c r="H19" s="123"/>
      <c r="I19" s="123"/>
      <c r="J19" s="123"/>
      <c r="K19" s="20"/>
      <c r="L19" s="20"/>
      <c r="M19" s="20" t="s">
        <v>171</v>
      </c>
      <c r="N19" s="21"/>
      <c r="U19">
        <f t="shared" si="1"/>
        <v>0</v>
      </c>
      <c r="V19">
        <f t="shared" si="1"/>
        <v>0</v>
      </c>
      <c r="W19">
        <f t="shared" si="1"/>
        <v>25</v>
      </c>
      <c r="X19">
        <f t="shared" si="1"/>
        <v>0</v>
      </c>
    </row>
    <row r="20" spans="2:24" ht="13.5" customHeight="1" x14ac:dyDescent="0.2">
      <c r="B20" s="1">
        <f t="shared" si="2"/>
        <v>10</v>
      </c>
      <c r="C20" s="3"/>
      <c r="D20" s="6"/>
      <c r="E20" s="123"/>
      <c r="F20" s="123" t="s">
        <v>117</v>
      </c>
      <c r="G20" s="123"/>
      <c r="H20" s="123"/>
      <c r="I20" s="123"/>
      <c r="J20" s="123"/>
      <c r="K20" s="20" t="s">
        <v>168</v>
      </c>
      <c r="L20" s="20" t="s">
        <v>170</v>
      </c>
      <c r="M20" s="20" t="s">
        <v>174</v>
      </c>
      <c r="N20" s="116" t="s">
        <v>176</v>
      </c>
      <c r="P20" t="s">
        <v>14</v>
      </c>
      <c r="Q20">
        <f t="shared" ref="Q20:T20" si="3">IF(K20="",0,VALUE(MID(K20,2,LEN(K20)-2)))</f>
        <v>100</v>
      </c>
      <c r="R20" t="e">
        <f>IF(#REF!="",0,VALUE(MID(#REF!,2,LEN(#REF!)-2)))</f>
        <v>#REF!</v>
      </c>
      <c r="S20">
        <f t="shared" si="3"/>
        <v>225</v>
      </c>
      <c r="T20">
        <f t="shared" si="3"/>
        <v>950</v>
      </c>
      <c r="U20">
        <f t="shared" si="1"/>
        <v>100</v>
      </c>
      <c r="V20">
        <f t="shared" si="1"/>
        <v>375</v>
      </c>
      <c r="W20">
        <f t="shared" si="1"/>
        <v>225</v>
      </c>
      <c r="X20">
        <f t="shared" si="1"/>
        <v>950</v>
      </c>
    </row>
    <row r="21" spans="2:24" ht="13.5" customHeight="1" x14ac:dyDescent="0.2">
      <c r="B21" s="1">
        <f t="shared" si="2"/>
        <v>11</v>
      </c>
      <c r="C21" s="2" t="s">
        <v>25</v>
      </c>
      <c r="D21" s="2" t="s">
        <v>26</v>
      </c>
      <c r="E21" s="123"/>
      <c r="F21" s="123" t="s">
        <v>115</v>
      </c>
      <c r="G21" s="123"/>
      <c r="H21" s="123"/>
      <c r="I21" s="123"/>
      <c r="J21" s="123"/>
      <c r="K21" s="22">
        <v>3375</v>
      </c>
      <c r="L21" s="22">
        <v>475</v>
      </c>
      <c r="M21" s="22">
        <v>1200</v>
      </c>
      <c r="N21" s="23">
        <v>1100</v>
      </c>
      <c r="P21" s="82"/>
    </row>
    <row r="22" spans="2:24" ht="13.5" customHeight="1" x14ac:dyDescent="0.2">
      <c r="B22" s="1">
        <f t="shared" si="2"/>
        <v>12</v>
      </c>
      <c r="C22" s="2" t="s">
        <v>27</v>
      </c>
      <c r="D22" s="2" t="s">
        <v>28</v>
      </c>
      <c r="E22" s="123"/>
      <c r="F22" s="123" t="s">
        <v>102</v>
      </c>
      <c r="G22" s="123"/>
      <c r="H22" s="123"/>
      <c r="I22" s="123"/>
      <c r="J22" s="123"/>
      <c r="K22" s="22">
        <v>75</v>
      </c>
      <c r="L22" s="22">
        <v>125</v>
      </c>
      <c r="M22" s="22">
        <v>225</v>
      </c>
      <c r="N22" s="23">
        <v>50</v>
      </c>
      <c r="P22" s="82"/>
    </row>
    <row r="23" spans="2:24" ht="14.85" customHeight="1" x14ac:dyDescent="0.2">
      <c r="B23" s="1">
        <f t="shared" si="2"/>
        <v>13</v>
      </c>
      <c r="C23" s="2" t="s">
        <v>90</v>
      </c>
      <c r="D23" s="2" t="s">
        <v>17</v>
      </c>
      <c r="E23" s="123"/>
      <c r="F23" s="123" t="s">
        <v>150</v>
      </c>
      <c r="G23" s="123"/>
      <c r="H23" s="123"/>
      <c r="I23" s="123"/>
      <c r="J23" s="123"/>
      <c r="K23" s="22"/>
      <c r="L23" s="22">
        <v>25</v>
      </c>
      <c r="M23" s="22">
        <v>25</v>
      </c>
      <c r="N23" s="23" t="s">
        <v>175</v>
      </c>
    </row>
    <row r="24" spans="2:24" ht="13.5" customHeight="1" x14ac:dyDescent="0.2">
      <c r="B24" s="1">
        <f t="shared" si="2"/>
        <v>14</v>
      </c>
      <c r="C24" s="6"/>
      <c r="D24" s="6"/>
      <c r="E24" s="123"/>
      <c r="F24" s="123" t="s">
        <v>156</v>
      </c>
      <c r="G24" s="123"/>
      <c r="H24" s="123"/>
      <c r="I24" s="123"/>
      <c r="J24" s="123"/>
      <c r="K24" s="22"/>
      <c r="L24" s="22" t="s">
        <v>167</v>
      </c>
      <c r="M24" s="22"/>
      <c r="N24" s="23"/>
    </row>
    <row r="25" spans="2:24" ht="13.5" customHeight="1" x14ac:dyDescent="0.2">
      <c r="B25" s="1">
        <f t="shared" si="2"/>
        <v>15</v>
      </c>
      <c r="C25" s="6"/>
      <c r="D25" s="6"/>
      <c r="E25" s="123"/>
      <c r="F25" s="123" t="s">
        <v>178</v>
      </c>
      <c r="G25" s="123"/>
      <c r="H25" s="123"/>
      <c r="I25" s="123"/>
      <c r="J25" s="123"/>
      <c r="K25" s="22" t="s">
        <v>167</v>
      </c>
      <c r="L25" s="22" t="s">
        <v>167</v>
      </c>
      <c r="M25" s="22">
        <v>26</v>
      </c>
      <c r="N25" s="23"/>
    </row>
    <row r="26" spans="2:24" ht="13.95" customHeight="1" x14ac:dyDescent="0.2">
      <c r="B26" s="1">
        <f t="shared" si="2"/>
        <v>16</v>
      </c>
      <c r="C26" s="6"/>
      <c r="D26" s="2" t="s">
        <v>18</v>
      </c>
      <c r="E26" s="123"/>
      <c r="F26" s="123" t="s">
        <v>113</v>
      </c>
      <c r="G26" s="123"/>
      <c r="H26" s="123"/>
      <c r="I26" s="123"/>
      <c r="J26" s="123"/>
      <c r="K26" s="22" t="s">
        <v>167</v>
      </c>
      <c r="L26" s="22">
        <v>100</v>
      </c>
      <c r="M26" s="22">
        <v>50</v>
      </c>
      <c r="N26" s="23">
        <v>100</v>
      </c>
    </row>
    <row r="27" spans="2:24" ht="13.5" customHeight="1" x14ac:dyDescent="0.2">
      <c r="B27" s="1">
        <f t="shared" si="2"/>
        <v>17</v>
      </c>
      <c r="C27" s="6"/>
      <c r="D27" s="6"/>
      <c r="E27" s="123"/>
      <c r="F27" s="123" t="s">
        <v>103</v>
      </c>
      <c r="G27" s="123"/>
      <c r="H27" s="123"/>
      <c r="I27" s="123"/>
      <c r="J27" s="123"/>
      <c r="K27" s="22">
        <v>3350</v>
      </c>
      <c r="L27" s="117">
        <v>3050</v>
      </c>
      <c r="M27" s="22">
        <v>1050</v>
      </c>
      <c r="N27" s="23">
        <v>7150</v>
      </c>
    </row>
    <row r="28" spans="2:24" ht="13.5" customHeight="1" x14ac:dyDescent="0.2">
      <c r="B28" s="1">
        <f t="shared" si="2"/>
        <v>18</v>
      </c>
      <c r="C28" s="6"/>
      <c r="D28" s="6"/>
      <c r="E28" s="123"/>
      <c r="F28" s="123" t="s">
        <v>114</v>
      </c>
      <c r="G28" s="123"/>
      <c r="H28" s="123"/>
      <c r="I28" s="123"/>
      <c r="J28" s="123"/>
      <c r="K28" s="22">
        <v>3750</v>
      </c>
      <c r="L28" s="22">
        <v>1250</v>
      </c>
      <c r="M28" s="22">
        <v>1025</v>
      </c>
      <c r="N28" s="23">
        <v>250</v>
      </c>
    </row>
    <row r="29" spans="2:24" ht="13.95" customHeight="1" x14ac:dyDescent="0.2">
      <c r="B29" s="1">
        <f t="shared" si="2"/>
        <v>19</v>
      </c>
      <c r="C29" s="6"/>
      <c r="D29" s="6"/>
      <c r="E29" s="123"/>
      <c r="F29" s="123" t="s">
        <v>104</v>
      </c>
      <c r="G29" s="123"/>
      <c r="H29" s="123"/>
      <c r="I29" s="123"/>
      <c r="J29" s="123"/>
      <c r="K29" s="22">
        <v>650</v>
      </c>
      <c r="L29" s="22">
        <v>750</v>
      </c>
      <c r="M29" s="22">
        <v>875</v>
      </c>
      <c r="N29" s="23">
        <v>1375</v>
      </c>
    </row>
    <row r="30" spans="2:24" ht="13.5" customHeight="1" x14ac:dyDescent="0.2">
      <c r="B30" s="1">
        <f t="shared" si="2"/>
        <v>20</v>
      </c>
      <c r="C30" s="6"/>
      <c r="D30" s="6"/>
      <c r="E30" s="123"/>
      <c r="F30" s="123" t="s">
        <v>19</v>
      </c>
      <c r="G30" s="123"/>
      <c r="H30" s="123"/>
      <c r="I30" s="123"/>
      <c r="J30" s="123"/>
      <c r="K30" s="22">
        <v>225</v>
      </c>
      <c r="L30" s="22">
        <v>450</v>
      </c>
      <c r="M30" s="22">
        <v>525</v>
      </c>
      <c r="N30" s="23">
        <v>625</v>
      </c>
    </row>
    <row r="31" spans="2:24" ht="13.5" customHeight="1" x14ac:dyDescent="0.2">
      <c r="B31" s="1">
        <f t="shared" si="2"/>
        <v>21</v>
      </c>
      <c r="C31" s="6"/>
      <c r="D31" s="6"/>
      <c r="E31" s="123"/>
      <c r="F31" s="123" t="s">
        <v>106</v>
      </c>
      <c r="G31" s="123"/>
      <c r="H31" s="123"/>
      <c r="I31" s="123"/>
      <c r="J31" s="123"/>
      <c r="K31" s="22" t="s">
        <v>167</v>
      </c>
      <c r="L31" s="22">
        <v>200</v>
      </c>
      <c r="M31" s="22">
        <v>200</v>
      </c>
      <c r="N31" s="23">
        <v>300</v>
      </c>
    </row>
    <row r="32" spans="2:24" ht="13.5" customHeight="1" x14ac:dyDescent="0.2">
      <c r="B32" s="1">
        <f t="shared" si="2"/>
        <v>22</v>
      </c>
      <c r="C32" s="6"/>
      <c r="D32" s="6"/>
      <c r="E32" s="123"/>
      <c r="F32" s="123" t="s">
        <v>107</v>
      </c>
      <c r="G32" s="123"/>
      <c r="H32" s="123"/>
      <c r="I32" s="123"/>
      <c r="J32" s="123"/>
      <c r="K32" s="22"/>
      <c r="L32" s="22"/>
      <c r="M32" s="22"/>
      <c r="N32" s="23">
        <v>100</v>
      </c>
    </row>
    <row r="33" spans="2:29" ht="13.95" customHeight="1" x14ac:dyDescent="0.2">
      <c r="B33" s="1">
        <f t="shared" si="2"/>
        <v>23</v>
      </c>
      <c r="C33" s="6"/>
      <c r="D33" s="6"/>
      <c r="E33" s="123"/>
      <c r="F33" s="123" t="s">
        <v>20</v>
      </c>
      <c r="G33" s="123"/>
      <c r="H33" s="123"/>
      <c r="I33" s="123"/>
      <c r="J33" s="123"/>
      <c r="K33" s="22"/>
      <c r="L33" s="22">
        <v>1775</v>
      </c>
      <c r="M33" s="22">
        <v>1300</v>
      </c>
      <c r="N33" s="23">
        <v>800</v>
      </c>
    </row>
    <row r="34" spans="2:29" ht="13.95" customHeight="1" x14ac:dyDescent="0.2">
      <c r="B34" s="1">
        <f t="shared" si="2"/>
        <v>24</v>
      </c>
      <c r="C34" s="6"/>
      <c r="D34" s="6"/>
      <c r="E34" s="123"/>
      <c r="F34" s="123" t="s">
        <v>105</v>
      </c>
      <c r="G34" s="123"/>
      <c r="H34" s="123"/>
      <c r="I34" s="123"/>
      <c r="J34" s="123"/>
      <c r="K34" s="22"/>
      <c r="L34" s="22" t="s">
        <v>167</v>
      </c>
      <c r="M34" s="22"/>
      <c r="N34" s="23"/>
    </row>
    <row r="35" spans="2:29" ht="13.5" customHeight="1" x14ac:dyDescent="0.2">
      <c r="B35" s="1">
        <f t="shared" si="2"/>
        <v>25</v>
      </c>
      <c r="C35" s="6"/>
      <c r="D35" s="6"/>
      <c r="E35" s="123"/>
      <c r="F35" s="123" t="s">
        <v>151</v>
      </c>
      <c r="G35" s="123"/>
      <c r="H35" s="123"/>
      <c r="I35" s="123"/>
      <c r="J35" s="123"/>
      <c r="K35" s="22"/>
      <c r="L35" s="22" t="s">
        <v>167</v>
      </c>
      <c r="M35" s="22">
        <v>1</v>
      </c>
      <c r="N35" s="23">
        <v>4</v>
      </c>
    </row>
    <row r="36" spans="2:29" ht="13.5" customHeight="1" x14ac:dyDescent="0.2">
      <c r="B36" s="1">
        <f t="shared" si="2"/>
        <v>26</v>
      </c>
      <c r="C36" s="6"/>
      <c r="D36" s="6"/>
      <c r="E36" s="123"/>
      <c r="F36" s="123" t="s">
        <v>128</v>
      </c>
      <c r="G36" s="123"/>
      <c r="H36" s="123"/>
      <c r="I36" s="123"/>
      <c r="J36" s="123"/>
      <c r="K36" s="22">
        <v>575</v>
      </c>
      <c r="L36" s="22">
        <v>650</v>
      </c>
      <c r="M36" s="22">
        <v>400</v>
      </c>
      <c r="N36" s="23">
        <v>525</v>
      </c>
    </row>
    <row r="37" spans="2:29" ht="13.95" customHeight="1" x14ac:dyDescent="0.2">
      <c r="B37" s="1">
        <f t="shared" si="2"/>
        <v>27</v>
      </c>
      <c r="C37" s="6"/>
      <c r="D37" s="6"/>
      <c r="E37" s="123"/>
      <c r="F37" s="123" t="s">
        <v>152</v>
      </c>
      <c r="G37" s="123"/>
      <c r="H37" s="123"/>
      <c r="I37" s="123"/>
      <c r="J37" s="123"/>
      <c r="K37" s="22"/>
      <c r="L37" s="22" t="s">
        <v>167</v>
      </c>
      <c r="M37" s="22"/>
      <c r="N37" s="23"/>
    </row>
    <row r="38" spans="2:29" ht="13.95" customHeight="1" x14ac:dyDescent="0.2">
      <c r="B38" s="1">
        <f t="shared" si="2"/>
        <v>28</v>
      </c>
      <c r="C38" s="6"/>
      <c r="D38" s="6"/>
      <c r="E38" s="123"/>
      <c r="F38" s="123" t="s">
        <v>21</v>
      </c>
      <c r="G38" s="123"/>
      <c r="H38" s="123"/>
      <c r="I38" s="123"/>
      <c r="J38" s="123"/>
      <c r="K38" s="22">
        <v>625</v>
      </c>
      <c r="L38" s="22">
        <v>250</v>
      </c>
      <c r="M38" s="22">
        <v>1750</v>
      </c>
      <c r="N38" s="23">
        <v>125</v>
      </c>
    </row>
    <row r="39" spans="2:29" ht="13.5" customHeight="1" x14ac:dyDescent="0.2">
      <c r="B39" s="1">
        <f t="shared" si="2"/>
        <v>29</v>
      </c>
      <c r="C39" s="6"/>
      <c r="D39" s="6"/>
      <c r="E39" s="123"/>
      <c r="F39" s="123" t="s">
        <v>22</v>
      </c>
      <c r="G39" s="123"/>
      <c r="H39" s="123"/>
      <c r="I39" s="123"/>
      <c r="J39" s="123"/>
      <c r="K39" s="22">
        <v>5500</v>
      </c>
      <c r="L39" s="22">
        <v>16750</v>
      </c>
      <c r="M39" s="57">
        <v>18500</v>
      </c>
      <c r="N39" s="61">
        <v>12250</v>
      </c>
    </row>
    <row r="40" spans="2:29" ht="13.95" customHeight="1" x14ac:dyDescent="0.2">
      <c r="B40" s="1">
        <f t="shared" si="2"/>
        <v>30</v>
      </c>
      <c r="C40" s="6"/>
      <c r="D40" s="6"/>
      <c r="E40" s="123"/>
      <c r="F40" s="123" t="s">
        <v>23</v>
      </c>
      <c r="G40" s="123"/>
      <c r="H40" s="123"/>
      <c r="I40" s="123"/>
      <c r="J40" s="123"/>
      <c r="K40" s="22" t="s">
        <v>167</v>
      </c>
      <c r="L40" s="22">
        <v>75</v>
      </c>
      <c r="M40" s="22">
        <v>25</v>
      </c>
      <c r="N40" s="23">
        <v>25</v>
      </c>
    </row>
    <row r="41" spans="2:29" ht="13.5" customHeight="1" x14ac:dyDescent="0.2">
      <c r="B41" s="1">
        <f t="shared" si="2"/>
        <v>31</v>
      </c>
      <c r="C41" s="2" t="s">
        <v>79</v>
      </c>
      <c r="D41" s="2" t="s">
        <v>80</v>
      </c>
      <c r="E41" s="123"/>
      <c r="F41" s="123" t="s">
        <v>100</v>
      </c>
      <c r="G41" s="123"/>
      <c r="H41" s="123"/>
      <c r="I41" s="123"/>
      <c r="J41" s="123"/>
      <c r="K41" s="22" t="s">
        <v>167</v>
      </c>
      <c r="L41" s="22" t="s">
        <v>167</v>
      </c>
      <c r="M41" s="22">
        <v>25</v>
      </c>
      <c r="N41" s="23">
        <v>25</v>
      </c>
    </row>
    <row r="42" spans="2:29" ht="13.95" customHeight="1" x14ac:dyDescent="0.2">
      <c r="B42" s="1">
        <f t="shared" si="2"/>
        <v>32</v>
      </c>
      <c r="C42" s="2" t="s">
        <v>91</v>
      </c>
      <c r="D42" s="2" t="s">
        <v>29</v>
      </c>
      <c r="E42" s="123"/>
      <c r="F42" s="123" t="s">
        <v>122</v>
      </c>
      <c r="G42" s="123"/>
      <c r="H42" s="123"/>
      <c r="I42" s="123"/>
      <c r="J42" s="123"/>
      <c r="K42" s="22" t="s">
        <v>167</v>
      </c>
      <c r="L42" s="22">
        <v>100</v>
      </c>
      <c r="M42" s="22">
        <v>200</v>
      </c>
      <c r="N42" s="23">
        <v>325</v>
      </c>
      <c r="Y42" s="59"/>
    </row>
    <row r="43" spans="2:29" ht="13.95" customHeight="1" x14ac:dyDescent="0.2">
      <c r="B43" s="1">
        <f t="shared" si="2"/>
        <v>33</v>
      </c>
      <c r="C43" s="6"/>
      <c r="D43" s="6"/>
      <c r="E43" s="123"/>
      <c r="F43" s="123" t="s">
        <v>162</v>
      </c>
      <c r="G43" s="123"/>
      <c r="H43" s="123"/>
      <c r="I43" s="123"/>
      <c r="J43" s="123"/>
      <c r="K43" s="22"/>
      <c r="L43" s="22"/>
      <c r="M43" s="22" t="s">
        <v>175</v>
      </c>
      <c r="N43" s="61"/>
      <c r="Y43" s="59"/>
    </row>
    <row r="44" spans="2:29" ht="13.95" customHeight="1" x14ac:dyDescent="0.2">
      <c r="B44" s="1">
        <f t="shared" si="2"/>
        <v>34</v>
      </c>
      <c r="C44" s="6"/>
      <c r="D44" s="6"/>
      <c r="E44" s="123"/>
      <c r="F44" s="123" t="s">
        <v>146</v>
      </c>
      <c r="G44" s="123"/>
      <c r="H44" s="123"/>
      <c r="I44" s="123"/>
      <c r="J44" s="123"/>
      <c r="K44" s="22">
        <v>175</v>
      </c>
      <c r="L44" s="22">
        <v>50</v>
      </c>
      <c r="M44" s="22">
        <v>100</v>
      </c>
      <c r="N44" s="23">
        <v>75</v>
      </c>
      <c r="U44" s="115">
        <f>COUNTA($K11:$K45)</f>
        <v>19</v>
      </c>
      <c r="V44" s="115">
        <f>COUNTA($L11:$L45)</f>
        <v>25</v>
      </c>
      <c r="W44" s="115">
        <f>COUNTA($M11:$M45)</f>
        <v>27</v>
      </c>
      <c r="X44" s="115">
        <f>COUNTA($N11:$N45)</f>
        <v>26</v>
      </c>
      <c r="Y44" s="115"/>
      <c r="Z44" s="115"/>
      <c r="AA44" s="115"/>
      <c r="AB44" s="115"/>
      <c r="AC44" s="59"/>
    </row>
    <row r="45" spans="2:29" ht="13.5" customHeight="1" x14ac:dyDescent="0.2">
      <c r="B45" s="1">
        <f t="shared" si="2"/>
        <v>35</v>
      </c>
      <c r="C45" s="6"/>
      <c r="D45" s="6"/>
      <c r="E45" s="123"/>
      <c r="F45" s="123" t="s">
        <v>88</v>
      </c>
      <c r="G45" s="123"/>
      <c r="H45" s="123"/>
      <c r="I45" s="123"/>
      <c r="J45" s="123"/>
      <c r="K45" s="22"/>
      <c r="L45" s="22">
        <v>50</v>
      </c>
      <c r="M45" s="22"/>
      <c r="N45" s="23"/>
      <c r="Y45" s="60"/>
    </row>
    <row r="46" spans="2:29" ht="13.95" customHeight="1" x14ac:dyDescent="0.2">
      <c r="B46" s="1">
        <f t="shared" si="2"/>
        <v>36</v>
      </c>
      <c r="C46" s="6"/>
      <c r="D46" s="6"/>
      <c r="E46" s="123"/>
      <c r="F46" s="123" t="s">
        <v>154</v>
      </c>
      <c r="G46" s="123"/>
      <c r="H46" s="123"/>
      <c r="I46" s="123"/>
      <c r="J46" s="123"/>
      <c r="K46" s="22"/>
      <c r="L46" s="22">
        <v>25</v>
      </c>
      <c r="M46" s="22"/>
      <c r="N46" s="23"/>
      <c r="Y46" s="60"/>
    </row>
    <row r="47" spans="2:29" ht="13.5" customHeight="1" x14ac:dyDescent="0.2">
      <c r="B47" s="1">
        <f t="shared" si="2"/>
        <v>37</v>
      </c>
      <c r="C47" s="6"/>
      <c r="D47" s="6"/>
      <c r="E47" s="123"/>
      <c r="F47" s="123" t="s">
        <v>108</v>
      </c>
      <c r="G47" s="123"/>
      <c r="H47" s="123"/>
      <c r="I47" s="123"/>
      <c r="J47" s="123"/>
      <c r="K47" s="22" t="s">
        <v>167</v>
      </c>
      <c r="L47" s="22">
        <v>600</v>
      </c>
      <c r="M47" s="22">
        <v>1000</v>
      </c>
      <c r="N47" s="23">
        <v>900</v>
      </c>
      <c r="Y47" s="60"/>
    </row>
    <row r="48" spans="2:29" ht="13.95" customHeight="1" x14ac:dyDescent="0.2">
      <c r="B48" s="1">
        <f t="shared" si="2"/>
        <v>38</v>
      </c>
      <c r="C48" s="6"/>
      <c r="D48" s="6"/>
      <c r="E48" s="123"/>
      <c r="F48" s="123" t="s">
        <v>179</v>
      </c>
      <c r="G48" s="123"/>
      <c r="H48" s="123"/>
      <c r="I48" s="123"/>
      <c r="J48" s="123"/>
      <c r="K48" s="22" t="s">
        <v>167</v>
      </c>
      <c r="L48" s="22"/>
      <c r="M48" s="22"/>
      <c r="N48" s="23"/>
      <c r="Y48" s="59"/>
    </row>
    <row r="49" spans="2:25" ht="13.95" customHeight="1" x14ac:dyDescent="0.2">
      <c r="B49" s="1">
        <f t="shared" si="2"/>
        <v>39</v>
      </c>
      <c r="C49" s="6"/>
      <c r="D49" s="6"/>
      <c r="E49" s="123"/>
      <c r="F49" s="123" t="s">
        <v>109</v>
      </c>
      <c r="G49" s="123"/>
      <c r="H49" s="123"/>
      <c r="I49" s="123"/>
      <c r="J49" s="123"/>
      <c r="K49" s="22"/>
      <c r="L49" s="22">
        <v>200</v>
      </c>
      <c r="M49" s="22">
        <v>650</v>
      </c>
      <c r="N49" s="23">
        <v>1100</v>
      </c>
      <c r="Y49" s="59"/>
    </row>
    <row r="50" spans="2:25" ht="13.5" customHeight="1" x14ac:dyDescent="0.2">
      <c r="B50" s="1">
        <f t="shared" si="2"/>
        <v>40</v>
      </c>
      <c r="C50" s="6"/>
      <c r="D50" s="6"/>
      <c r="E50" s="123"/>
      <c r="F50" s="123" t="s">
        <v>110</v>
      </c>
      <c r="G50" s="123"/>
      <c r="H50" s="123"/>
      <c r="I50" s="123"/>
      <c r="J50" s="123"/>
      <c r="K50" s="22"/>
      <c r="L50" s="22">
        <v>150</v>
      </c>
      <c r="M50" s="22">
        <v>125</v>
      </c>
      <c r="N50" s="23">
        <v>375</v>
      </c>
      <c r="Y50" s="59"/>
    </row>
    <row r="51" spans="2:25" ht="13.5" customHeight="1" x14ac:dyDescent="0.2">
      <c r="B51" s="1">
        <f t="shared" si="2"/>
        <v>41</v>
      </c>
      <c r="C51" s="6"/>
      <c r="D51" s="6"/>
      <c r="E51" s="123"/>
      <c r="F51" s="123" t="s">
        <v>160</v>
      </c>
      <c r="G51" s="123"/>
      <c r="H51" s="123"/>
      <c r="I51" s="123"/>
      <c r="J51" s="123"/>
      <c r="K51" s="22"/>
      <c r="L51" s="22">
        <v>100</v>
      </c>
      <c r="M51" s="22" t="s">
        <v>175</v>
      </c>
      <c r="N51" s="23"/>
      <c r="Y51" s="59"/>
    </row>
    <row r="52" spans="2:25" ht="13.5" customHeight="1" x14ac:dyDescent="0.2">
      <c r="B52" s="1">
        <f t="shared" si="2"/>
        <v>42</v>
      </c>
      <c r="C52" s="6"/>
      <c r="D52" s="6"/>
      <c r="E52" s="123"/>
      <c r="F52" s="123" t="s">
        <v>30</v>
      </c>
      <c r="G52" s="123"/>
      <c r="H52" s="123"/>
      <c r="I52" s="123"/>
      <c r="J52" s="123"/>
      <c r="K52" s="22" t="s">
        <v>167</v>
      </c>
      <c r="L52" s="22"/>
      <c r="M52" s="22"/>
      <c r="N52" s="23"/>
      <c r="Y52" s="59"/>
    </row>
    <row r="53" spans="2:25" ht="13.5" customHeight="1" x14ac:dyDescent="0.2">
      <c r="B53" s="1">
        <f t="shared" si="2"/>
        <v>43</v>
      </c>
      <c r="C53" s="6"/>
      <c r="D53" s="6"/>
      <c r="E53" s="123"/>
      <c r="F53" s="123" t="s">
        <v>31</v>
      </c>
      <c r="G53" s="123"/>
      <c r="H53" s="123"/>
      <c r="I53" s="123"/>
      <c r="J53" s="123"/>
      <c r="K53" s="22">
        <v>16</v>
      </c>
      <c r="L53" s="22">
        <v>32</v>
      </c>
      <c r="M53" s="22">
        <v>32</v>
      </c>
      <c r="N53" s="23">
        <v>72</v>
      </c>
      <c r="Y53" s="59"/>
    </row>
    <row r="54" spans="2:25" ht="13.5" customHeight="1" x14ac:dyDescent="0.2">
      <c r="B54" s="1">
        <f t="shared" si="2"/>
        <v>44</v>
      </c>
      <c r="C54" s="6"/>
      <c r="D54" s="6"/>
      <c r="E54" s="123"/>
      <c r="F54" s="123" t="s">
        <v>32</v>
      </c>
      <c r="G54" s="123"/>
      <c r="H54" s="123"/>
      <c r="I54" s="123"/>
      <c r="J54" s="123"/>
      <c r="K54" s="22"/>
      <c r="L54" s="22">
        <v>16</v>
      </c>
      <c r="M54" s="22"/>
      <c r="N54" s="23">
        <v>16</v>
      </c>
      <c r="Y54" s="59"/>
    </row>
    <row r="55" spans="2:25" ht="13.95" customHeight="1" x14ac:dyDescent="0.2">
      <c r="B55" s="1">
        <f t="shared" si="2"/>
        <v>45</v>
      </c>
      <c r="C55" s="6"/>
      <c r="D55" s="6"/>
      <c r="E55" s="123"/>
      <c r="F55" s="123" t="s">
        <v>85</v>
      </c>
      <c r="G55" s="123"/>
      <c r="H55" s="123"/>
      <c r="I55" s="123"/>
      <c r="J55" s="123"/>
      <c r="K55" s="22"/>
      <c r="L55" s="22" t="s">
        <v>167</v>
      </c>
      <c r="M55" s="22"/>
      <c r="N55" s="23"/>
      <c r="Y55" s="59"/>
    </row>
    <row r="56" spans="2:25" ht="13.5" customHeight="1" x14ac:dyDescent="0.2">
      <c r="B56" s="1">
        <f t="shared" si="2"/>
        <v>46</v>
      </c>
      <c r="C56" s="6"/>
      <c r="D56" s="6"/>
      <c r="E56" s="123"/>
      <c r="F56" s="123" t="s">
        <v>111</v>
      </c>
      <c r="G56" s="123"/>
      <c r="H56" s="123"/>
      <c r="I56" s="123"/>
      <c r="J56" s="123"/>
      <c r="K56" s="22">
        <v>1050</v>
      </c>
      <c r="L56" s="22">
        <v>1500</v>
      </c>
      <c r="M56" s="22">
        <v>550</v>
      </c>
      <c r="N56" s="23">
        <v>850</v>
      </c>
      <c r="Y56" s="59"/>
    </row>
    <row r="57" spans="2:25" ht="13.95" customHeight="1" x14ac:dyDescent="0.2">
      <c r="B57" s="1">
        <f t="shared" si="2"/>
        <v>47</v>
      </c>
      <c r="C57" s="6"/>
      <c r="D57" s="6"/>
      <c r="E57" s="123"/>
      <c r="F57" s="123" t="s">
        <v>123</v>
      </c>
      <c r="G57" s="123"/>
      <c r="H57" s="123"/>
      <c r="I57" s="123"/>
      <c r="J57" s="123"/>
      <c r="K57" s="22"/>
      <c r="L57" s="22"/>
      <c r="M57" s="22"/>
      <c r="N57" s="23">
        <v>75</v>
      </c>
      <c r="Y57" s="59"/>
    </row>
    <row r="58" spans="2:25" ht="13.95" customHeight="1" x14ac:dyDescent="0.2">
      <c r="B58" s="1">
        <f t="shared" si="2"/>
        <v>48</v>
      </c>
      <c r="C58" s="6"/>
      <c r="D58" s="6"/>
      <c r="E58" s="123"/>
      <c r="F58" s="123" t="s">
        <v>116</v>
      </c>
      <c r="G58" s="123"/>
      <c r="H58" s="123"/>
      <c r="I58" s="123"/>
      <c r="J58" s="123"/>
      <c r="K58" s="22"/>
      <c r="L58" s="22">
        <v>50</v>
      </c>
      <c r="M58" s="22">
        <v>75</v>
      </c>
      <c r="N58" s="23">
        <v>75</v>
      </c>
      <c r="Y58" s="59"/>
    </row>
    <row r="59" spans="2:25" ht="13.95" customHeight="1" x14ac:dyDescent="0.2">
      <c r="B59" s="1">
        <f t="shared" si="2"/>
        <v>49</v>
      </c>
      <c r="C59" s="6"/>
      <c r="D59" s="6"/>
      <c r="E59" s="123"/>
      <c r="F59" s="123" t="s">
        <v>33</v>
      </c>
      <c r="G59" s="123"/>
      <c r="H59" s="123"/>
      <c r="I59" s="123"/>
      <c r="J59" s="123"/>
      <c r="K59" s="22">
        <v>800</v>
      </c>
      <c r="L59" s="22">
        <v>575</v>
      </c>
      <c r="M59" s="22">
        <v>350</v>
      </c>
      <c r="N59" s="23">
        <v>675</v>
      </c>
      <c r="Y59" s="59"/>
    </row>
    <row r="60" spans="2:25" ht="13.95" customHeight="1" x14ac:dyDescent="0.2">
      <c r="B60" s="1">
        <f t="shared" si="2"/>
        <v>50</v>
      </c>
      <c r="C60" s="2" t="s">
        <v>74</v>
      </c>
      <c r="D60" s="2" t="s">
        <v>75</v>
      </c>
      <c r="E60" s="123"/>
      <c r="F60" s="123" t="s">
        <v>120</v>
      </c>
      <c r="G60" s="123"/>
      <c r="H60" s="123"/>
      <c r="I60" s="123"/>
      <c r="J60" s="123"/>
      <c r="K60" s="22"/>
      <c r="L60" s="22"/>
      <c r="M60" s="22" t="s">
        <v>175</v>
      </c>
      <c r="N60" s="23"/>
    </row>
    <row r="61" spans="2:25" ht="13.95" customHeight="1" x14ac:dyDescent="0.2">
      <c r="B61" s="1">
        <f t="shared" si="2"/>
        <v>51</v>
      </c>
      <c r="C61" s="2" t="s">
        <v>34</v>
      </c>
      <c r="D61" s="2" t="s">
        <v>35</v>
      </c>
      <c r="E61" s="123"/>
      <c r="F61" s="123" t="s">
        <v>180</v>
      </c>
      <c r="G61" s="123"/>
      <c r="H61" s="123"/>
      <c r="I61" s="123"/>
      <c r="J61" s="123"/>
      <c r="K61" s="22" t="s">
        <v>167</v>
      </c>
      <c r="L61" s="22"/>
      <c r="M61" s="22"/>
      <c r="N61" s="23" t="s">
        <v>175</v>
      </c>
    </row>
    <row r="62" spans="2:25" ht="13.5" customHeight="1" x14ac:dyDescent="0.2">
      <c r="B62" s="1">
        <f t="shared" si="2"/>
        <v>52</v>
      </c>
      <c r="C62" s="6"/>
      <c r="D62" s="6"/>
      <c r="E62" s="123"/>
      <c r="F62" s="123" t="s">
        <v>147</v>
      </c>
      <c r="G62" s="123"/>
      <c r="H62" s="123"/>
      <c r="I62" s="123"/>
      <c r="J62" s="123"/>
      <c r="K62" s="22"/>
      <c r="L62" s="22"/>
      <c r="M62" s="22" t="s">
        <v>175</v>
      </c>
      <c r="N62" s="23">
        <v>3</v>
      </c>
    </row>
    <row r="63" spans="2:25" ht="13.95" customHeight="1" x14ac:dyDescent="0.2">
      <c r="B63" s="1">
        <f t="shared" si="2"/>
        <v>53</v>
      </c>
      <c r="C63" s="6"/>
      <c r="D63" s="6"/>
      <c r="E63" s="123"/>
      <c r="F63" s="123" t="s">
        <v>124</v>
      </c>
      <c r="G63" s="123"/>
      <c r="H63" s="123"/>
      <c r="I63" s="123"/>
      <c r="J63" s="123"/>
      <c r="K63" s="22"/>
      <c r="L63" s="22">
        <v>1</v>
      </c>
      <c r="M63" s="22" t="s">
        <v>175</v>
      </c>
      <c r="N63" s="23">
        <v>1</v>
      </c>
    </row>
    <row r="64" spans="2:25" ht="13.95" customHeight="1" x14ac:dyDescent="0.2">
      <c r="B64" s="1">
        <f t="shared" si="2"/>
        <v>54</v>
      </c>
      <c r="C64" s="6"/>
      <c r="D64" s="6"/>
      <c r="E64" s="123"/>
      <c r="F64" s="123" t="s">
        <v>181</v>
      </c>
      <c r="G64" s="123"/>
      <c r="H64" s="123"/>
      <c r="I64" s="123"/>
      <c r="J64" s="123"/>
      <c r="K64" s="22" t="s">
        <v>167</v>
      </c>
      <c r="L64" s="22"/>
      <c r="M64" s="22"/>
      <c r="N64" s="23" t="s">
        <v>175</v>
      </c>
    </row>
    <row r="65" spans="2:24" ht="13.95" customHeight="1" x14ac:dyDescent="0.2">
      <c r="B65" s="1">
        <f t="shared" si="2"/>
        <v>55</v>
      </c>
      <c r="C65" s="6"/>
      <c r="D65" s="6"/>
      <c r="E65" s="123"/>
      <c r="F65" s="123" t="s">
        <v>163</v>
      </c>
      <c r="G65" s="123"/>
      <c r="H65" s="123"/>
      <c r="I65" s="123"/>
      <c r="J65" s="123"/>
      <c r="K65" s="22"/>
      <c r="L65" s="22"/>
      <c r="M65" s="22"/>
      <c r="N65" s="23" t="s">
        <v>175</v>
      </c>
    </row>
    <row r="66" spans="2:24" ht="13.5" customHeight="1" x14ac:dyDescent="0.2">
      <c r="B66" s="1">
        <f t="shared" si="2"/>
        <v>56</v>
      </c>
      <c r="C66" s="6"/>
      <c r="D66" s="6"/>
      <c r="E66" s="123"/>
      <c r="F66" s="123" t="s">
        <v>36</v>
      </c>
      <c r="G66" s="123"/>
      <c r="H66" s="123"/>
      <c r="I66" s="123"/>
      <c r="J66" s="123"/>
      <c r="K66" s="22"/>
      <c r="L66" s="22" t="s">
        <v>167</v>
      </c>
      <c r="M66" s="22">
        <v>2</v>
      </c>
      <c r="N66" s="23">
        <v>1</v>
      </c>
    </row>
    <row r="67" spans="2:24" ht="13.5" customHeight="1" x14ac:dyDescent="0.2">
      <c r="B67" s="1">
        <f t="shared" si="2"/>
        <v>57</v>
      </c>
      <c r="C67" s="2" t="s">
        <v>142</v>
      </c>
      <c r="D67" s="2" t="s">
        <v>76</v>
      </c>
      <c r="E67" s="123"/>
      <c r="F67" s="123" t="s">
        <v>182</v>
      </c>
      <c r="G67" s="123"/>
      <c r="H67" s="123"/>
      <c r="I67" s="123"/>
      <c r="J67" s="123"/>
      <c r="K67" s="22"/>
      <c r="L67" s="22" t="s">
        <v>167</v>
      </c>
      <c r="M67" s="22"/>
      <c r="N67" s="23" t="s">
        <v>175</v>
      </c>
    </row>
    <row r="68" spans="2:24" ht="13.5" customHeight="1" x14ac:dyDescent="0.2">
      <c r="B68" s="1">
        <f t="shared" si="2"/>
        <v>58</v>
      </c>
      <c r="C68" s="6"/>
      <c r="D68" s="2" t="s">
        <v>77</v>
      </c>
      <c r="E68" s="123"/>
      <c r="F68" s="123" t="s">
        <v>101</v>
      </c>
      <c r="G68" s="123"/>
      <c r="H68" s="123"/>
      <c r="I68" s="123"/>
      <c r="J68" s="123"/>
      <c r="K68" s="22"/>
      <c r="L68" s="22"/>
      <c r="M68" s="22"/>
      <c r="N68" s="23">
        <v>24</v>
      </c>
    </row>
    <row r="69" spans="2:24" ht="13.5" customHeight="1" x14ac:dyDescent="0.2">
      <c r="B69" s="1">
        <f t="shared" si="2"/>
        <v>59</v>
      </c>
      <c r="C69" s="6"/>
      <c r="D69" s="2" t="s">
        <v>37</v>
      </c>
      <c r="E69" s="123"/>
      <c r="F69" s="123" t="s">
        <v>121</v>
      </c>
      <c r="G69" s="123"/>
      <c r="H69" s="123"/>
      <c r="I69" s="123"/>
      <c r="J69" s="123"/>
      <c r="K69" s="22">
        <v>2</v>
      </c>
      <c r="L69" s="22">
        <v>6</v>
      </c>
      <c r="M69" s="22">
        <v>11</v>
      </c>
      <c r="N69" s="23">
        <v>12</v>
      </c>
    </row>
    <row r="70" spans="2:24" ht="13.5" customHeight="1" x14ac:dyDescent="0.2">
      <c r="B70" s="1">
        <f t="shared" si="2"/>
        <v>60</v>
      </c>
      <c r="C70" s="6"/>
      <c r="D70" s="7"/>
      <c r="E70" s="123"/>
      <c r="F70" s="123" t="s">
        <v>38</v>
      </c>
      <c r="G70" s="123"/>
      <c r="H70" s="123"/>
      <c r="I70" s="123"/>
      <c r="J70" s="123"/>
      <c r="K70" s="22">
        <v>25</v>
      </c>
      <c r="L70" s="22">
        <v>25</v>
      </c>
      <c r="M70" s="22"/>
      <c r="N70" s="23">
        <v>25</v>
      </c>
    </row>
    <row r="71" spans="2:24" ht="13.5" customHeight="1" x14ac:dyDescent="0.2">
      <c r="B71" s="1">
        <f t="shared" si="2"/>
        <v>61</v>
      </c>
      <c r="C71" s="7"/>
      <c r="D71" s="8" t="s">
        <v>39</v>
      </c>
      <c r="E71" s="123"/>
      <c r="F71" s="123" t="s">
        <v>40</v>
      </c>
      <c r="G71" s="123"/>
      <c r="H71" s="123"/>
      <c r="I71" s="123"/>
      <c r="J71" s="123"/>
      <c r="K71" s="22">
        <v>500</v>
      </c>
      <c r="L71" s="22">
        <v>125</v>
      </c>
      <c r="M71" s="22">
        <v>125</v>
      </c>
      <c r="N71" s="23">
        <v>225</v>
      </c>
    </row>
    <row r="72" spans="2:24" ht="13.5" customHeight="1" x14ac:dyDescent="0.2">
      <c r="B72" s="1">
        <f t="shared" si="2"/>
        <v>62</v>
      </c>
      <c r="C72" s="147" t="s">
        <v>43</v>
      </c>
      <c r="D72" s="148"/>
      <c r="E72" s="123"/>
      <c r="F72" s="123" t="s">
        <v>44</v>
      </c>
      <c r="G72" s="123"/>
      <c r="H72" s="123"/>
      <c r="I72" s="123"/>
      <c r="J72" s="123"/>
      <c r="K72" s="22">
        <v>500</v>
      </c>
      <c r="L72" s="22">
        <v>400</v>
      </c>
      <c r="M72" s="22">
        <v>300</v>
      </c>
      <c r="N72" s="23">
        <v>1100</v>
      </c>
    </row>
    <row r="73" spans="2:24" ht="13.5" customHeight="1" x14ac:dyDescent="0.2">
      <c r="B73" s="1">
        <f t="shared" si="2"/>
        <v>63</v>
      </c>
      <c r="C73" s="3"/>
      <c r="D73" s="83"/>
      <c r="E73" s="123"/>
      <c r="F73" s="123" t="s">
        <v>45</v>
      </c>
      <c r="G73" s="123"/>
      <c r="H73" s="123"/>
      <c r="I73" s="123"/>
      <c r="J73" s="123"/>
      <c r="K73" s="22">
        <v>150</v>
      </c>
      <c r="L73" s="22">
        <v>150</v>
      </c>
      <c r="M73" s="22">
        <v>150</v>
      </c>
      <c r="N73" s="23">
        <v>500</v>
      </c>
    </row>
    <row r="74" spans="2:24" ht="13.95" customHeight="1" thickBot="1" x14ac:dyDescent="0.25">
      <c r="B74" s="1">
        <f t="shared" si="2"/>
        <v>64</v>
      </c>
      <c r="C74" s="3"/>
      <c r="D74" s="83"/>
      <c r="E74" s="123"/>
      <c r="F74" s="123" t="s">
        <v>78</v>
      </c>
      <c r="G74" s="123"/>
      <c r="H74" s="123"/>
      <c r="I74" s="123"/>
      <c r="J74" s="123"/>
      <c r="K74" s="22">
        <v>200</v>
      </c>
      <c r="L74" s="22">
        <v>150</v>
      </c>
      <c r="M74" s="22">
        <v>50</v>
      </c>
      <c r="N74" s="23">
        <v>300</v>
      </c>
    </row>
    <row r="75" spans="2:24" ht="13.95" customHeight="1" x14ac:dyDescent="0.2">
      <c r="B75" s="84"/>
      <c r="C75" s="85"/>
      <c r="D75" s="85"/>
      <c r="E75" s="25"/>
      <c r="F75" s="25"/>
      <c r="G75" s="25"/>
      <c r="H75" s="25"/>
      <c r="I75" s="25"/>
      <c r="J75" s="25"/>
      <c r="K75" s="25"/>
      <c r="L75" s="25"/>
      <c r="M75" s="25"/>
      <c r="N75" s="25"/>
      <c r="U75">
        <f>COUNTA(K11:K74)</f>
        <v>33</v>
      </c>
      <c r="V75">
        <f>COUNTA(L11:L74)</f>
        <v>45</v>
      </c>
      <c r="W75">
        <f>COUNTA(M11:M74)</f>
        <v>44</v>
      </c>
      <c r="X75">
        <f>COUNTA(N11:N74)</f>
        <v>49</v>
      </c>
    </row>
    <row r="76" spans="2:24" ht="18" customHeight="1" x14ac:dyDescent="0.2"/>
    <row r="77" spans="2:24" ht="18" customHeight="1" x14ac:dyDescent="0.2">
      <c r="B77" s="65"/>
    </row>
    <row r="78" spans="2:24" ht="9" customHeight="1" thickBot="1" x14ac:dyDescent="0.25"/>
    <row r="79" spans="2:24" ht="18" customHeight="1" x14ac:dyDescent="0.2">
      <c r="B79" s="66"/>
      <c r="C79" s="67"/>
      <c r="D79" s="143" t="s">
        <v>1</v>
      </c>
      <c r="E79" s="143"/>
      <c r="F79" s="143"/>
      <c r="G79" s="143"/>
      <c r="H79" s="67"/>
      <c r="I79" s="67"/>
      <c r="J79" s="68"/>
      <c r="K79" s="29" t="s">
        <v>64</v>
      </c>
      <c r="L79" s="29" t="s">
        <v>65</v>
      </c>
      <c r="M79" s="29" t="s">
        <v>66</v>
      </c>
      <c r="N79" s="52" t="s">
        <v>67</v>
      </c>
      <c r="U79">
        <f>SUM(U11:U20,K21:K74)</f>
        <v>21643</v>
      </c>
      <c r="V79">
        <f>SUM(V11:V20,L21:L74)</f>
        <v>30630</v>
      </c>
      <c r="W79">
        <f>SUM(W11:W20,M21:M74)</f>
        <v>31247</v>
      </c>
      <c r="X79">
        <f>SUM(X11:X20,N21:N74)</f>
        <v>32558</v>
      </c>
    </row>
    <row r="80" spans="2:24" ht="18" customHeight="1" thickBot="1" x14ac:dyDescent="0.25">
      <c r="B80" s="72"/>
      <c r="C80" s="24"/>
      <c r="D80" s="149" t="s">
        <v>2</v>
      </c>
      <c r="E80" s="149"/>
      <c r="F80" s="149"/>
      <c r="G80" s="149"/>
      <c r="H80" s="24"/>
      <c r="I80" s="24"/>
      <c r="J80" s="73"/>
      <c r="K80" s="34" t="str">
        <f>K5</f>
        <v>2021.4.8</v>
      </c>
      <c r="L80" s="34" t="str">
        <f>L5</f>
        <v>2021.4.8</v>
      </c>
      <c r="M80" s="34" t="str">
        <f>M5</f>
        <v>2021.4.8</v>
      </c>
      <c r="N80" s="51" t="str">
        <f>N5</f>
        <v>2021.4.8</v>
      </c>
    </row>
    <row r="81" spans="2:14" ht="19.95" customHeight="1" thickTop="1" x14ac:dyDescent="0.2">
      <c r="B81" s="150" t="s">
        <v>47</v>
      </c>
      <c r="C81" s="151"/>
      <c r="D81" s="151"/>
      <c r="E81" s="151"/>
      <c r="F81" s="151"/>
      <c r="G81" s="151"/>
      <c r="H81" s="151"/>
      <c r="I81" s="151"/>
      <c r="J81" s="86"/>
      <c r="K81" s="35">
        <f>SUM(K82:K90)</f>
        <v>21643</v>
      </c>
      <c r="L81" s="35">
        <f>SUM(L82:L90)</f>
        <v>30630</v>
      </c>
      <c r="M81" s="35">
        <f>SUM(M82:M90)</f>
        <v>31247</v>
      </c>
      <c r="N81" s="53">
        <f>SUM(N82:N90)</f>
        <v>32558</v>
      </c>
    </row>
    <row r="82" spans="2:14" ht="13.95" customHeight="1" x14ac:dyDescent="0.2">
      <c r="B82" s="152" t="s">
        <v>48</v>
      </c>
      <c r="C82" s="153"/>
      <c r="D82" s="154"/>
      <c r="E82" s="12"/>
      <c r="F82" s="13"/>
      <c r="G82" s="144" t="s">
        <v>13</v>
      </c>
      <c r="H82" s="144"/>
      <c r="I82" s="13"/>
      <c r="J82" s="14"/>
      <c r="K82" s="4">
        <f>SUM(U$11:U$20)</f>
        <v>100</v>
      </c>
      <c r="L82" s="4">
        <f>SUM(V$11:V$20)</f>
        <v>400</v>
      </c>
      <c r="M82" s="4">
        <f>SUM(W$11:W$20)</f>
        <v>325</v>
      </c>
      <c r="N82" s="5">
        <f>SUM(X$11:X$20)</f>
        <v>1025</v>
      </c>
    </row>
    <row r="83" spans="2:14" ht="13.95" customHeight="1" x14ac:dyDescent="0.2">
      <c r="B83" s="87"/>
      <c r="C83" s="65"/>
      <c r="D83" s="88"/>
      <c r="E83" s="15"/>
      <c r="F83" s="123"/>
      <c r="G83" s="144" t="s">
        <v>26</v>
      </c>
      <c r="H83" s="144"/>
      <c r="I83" s="119"/>
      <c r="J83" s="16"/>
      <c r="K83" s="4">
        <f>SUM(K$21)</f>
        <v>3375</v>
      </c>
      <c r="L83" s="4">
        <f>SUM(L$21)</f>
        <v>475</v>
      </c>
      <c r="M83" s="4">
        <f>SUM(M$21)</f>
        <v>1200</v>
      </c>
      <c r="N83" s="5">
        <f>SUM(N$21)</f>
        <v>1100</v>
      </c>
    </row>
    <row r="84" spans="2:14" ht="13.95" customHeight="1" x14ac:dyDescent="0.2">
      <c r="B84" s="87"/>
      <c r="C84" s="65"/>
      <c r="D84" s="88"/>
      <c r="E84" s="15"/>
      <c r="F84" s="123"/>
      <c r="G84" s="144" t="s">
        <v>28</v>
      </c>
      <c r="H84" s="144"/>
      <c r="I84" s="13"/>
      <c r="J84" s="14"/>
      <c r="K84" s="4">
        <f>SUM(K$22:K$22)</f>
        <v>75</v>
      </c>
      <c r="L84" s="4">
        <f>SUM(L$22:L$22)</f>
        <v>125</v>
      </c>
      <c r="M84" s="4">
        <f>SUM(M$22:M$22)</f>
        <v>225</v>
      </c>
      <c r="N84" s="5">
        <f>SUM(N$22:N$22)</f>
        <v>50</v>
      </c>
    </row>
    <row r="85" spans="2:14" ht="13.95" customHeight="1" x14ac:dyDescent="0.2">
      <c r="B85" s="87"/>
      <c r="C85" s="65"/>
      <c r="D85" s="88"/>
      <c r="E85" s="15"/>
      <c r="F85" s="123"/>
      <c r="G85" s="144" t="s">
        <v>83</v>
      </c>
      <c r="H85" s="144"/>
      <c r="I85" s="13"/>
      <c r="J85" s="14"/>
      <c r="K85" s="4">
        <f>SUM(K$23:K$25)</f>
        <v>0</v>
      </c>
      <c r="L85" s="4">
        <f>SUM(L$23:L$25)</f>
        <v>25</v>
      </c>
      <c r="M85" s="4">
        <f>SUM(M$23:M$25)</f>
        <v>51</v>
      </c>
      <c r="N85" s="5">
        <f>SUM(N$23:N$25)</f>
        <v>0</v>
      </c>
    </row>
    <row r="86" spans="2:14" ht="13.95" customHeight="1" x14ac:dyDescent="0.2">
      <c r="B86" s="87"/>
      <c r="C86" s="65"/>
      <c r="D86" s="88"/>
      <c r="E86" s="15"/>
      <c r="F86" s="123"/>
      <c r="G86" s="144" t="s">
        <v>84</v>
      </c>
      <c r="H86" s="144"/>
      <c r="I86" s="13"/>
      <c r="J86" s="14"/>
      <c r="K86" s="4">
        <f>SUM(K26:K40)</f>
        <v>14675</v>
      </c>
      <c r="L86" s="4">
        <f>SUM(L$26:L$40)</f>
        <v>25300</v>
      </c>
      <c r="M86" s="4">
        <f>SUM(M$26:M$40)</f>
        <v>25701</v>
      </c>
      <c r="N86" s="5">
        <f>SUM(N$26:N$40)</f>
        <v>23629</v>
      </c>
    </row>
    <row r="87" spans="2:14" ht="13.95" customHeight="1" x14ac:dyDescent="0.2">
      <c r="B87" s="87"/>
      <c r="C87" s="65"/>
      <c r="D87" s="88"/>
      <c r="E87" s="15"/>
      <c r="F87" s="123"/>
      <c r="G87" s="144" t="s">
        <v>80</v>
      </c>
      <c r="H87" s="144"/>
      <c r="I87" s="13"/>
      <c r="J87" s="14"/>
      <c r="K87" s="4">
        <f>SUM(K$41:K$41)</f>
        <v>0</v>
      </c>
      <c r="L87" s="4">
        <f>SUM(L$41:L$41)</f>
        <v>0</v>
      </c>
      <c r="M87" s="4">
        <f>SUM(M$41:M$41)</f>
        <v>25</v>
      </c>
      <c r="N87" s="5">
        <f>SUM(N$41:N$41)</f>
        <v>25</v>
      </c>
    </row>
    <row r="88" spans="2:14" ht="13.95" customHeight="1" x14ac:dyDescent="0.2">
      <c r="B88" s="87"/>
      <c r="C88" s="65"/>
      <c r="D88" s="88"/>
      <c r="E88" s="15"/>
      <c r="F88" s="123"/>
      <c r="G88" s="144" t="s">
        <v>29</v>
      </c>
      <c r="H88" s="144"/>
      <c r="I88" s="13"/>
      <c r="J88" s="14"/>
      <c r="K88" s="4">
        <f>SUM(K$42:K$59)</f>
        <v>2041</v>
      </c>
      <c r="L88" s="4">
        <f>SUM(L$42:L$59)</f>
        <v>3448</v>
      </c>
      <c r="M88" s="4">
        <f>SUM(M$42:M$59)</f>
        <v>3082</v>
      </c>
      <c r="N88" s="5">
        <f>SUM(N$42:N$59)</f>
        <v>4538</v>
      </c>
    </row>
    <row r="89" spans="2:14" ht="13.95" customHeight="1" x14ac:dyDescent="0.2">
      <c r="B89" s="87"/>
      <c r="C89" s="65"/>
      <c r="D89" s="88"/>
      <c r="E89" s="15"/>
      <c r="F89" s="123"/>
      <c r="G89" s="144" t="s">
        <v>49</v>
      </c>
      <c r="H89" s="144"/>
      <c r="I89" s="13"/>
      <c r="J89" s="14"/>
      <c r="K89" s="4">
        <f>SUM(K$72:K$73)</f>
        <v>650</v>
      </c>
      <c r="L89" s="4">
        <f t="shared" ref="L89:N89" si="4">SUM(L$72:L$73)</f>
        <v>550</v>
      </c>
      <c r="M89" s="4">
        <f t="shared" si="4"/>
        <v>450</v>
      </c>
      <c r="N89" s="5">
        <f t="shared" si="4"/>
        <v>1600</v>
      </c>
    </row>
    <row r="90" spans="2:14" ht="13.95" customHeight="1" thickBot="1" x14ac:dyDescent="0.25">
      <c r="B90" s="89"/>
      <c r="C90" s="90"/>
      <c r="D90" s="91"/>
      <c r="E90" s="17"/>
      <c r="F90" s="9"/>
      <c r="G90" s="142" t="s">
        <v>46</v>
      </c>
      <c r="H90" s="142"/>
      <c r="I90" s="18"/>
      <c r="J90" s="19"/>
      <c r="K90" s="10">
        <f>SUM(K$60:K$71,K$74)</f>
        <v>727</v>
      </c>
      <c r="L90" s="10">
        <f>SUM(L$60:L$71,L$74)</f>
        <v>307</v>
      </c>
      <c r="M90" s="10">
        <f>SUM(M$60:M$71,M$74)</f>
        <v>188</v>
      </c>
      <c r="N90" s="11">
        <f>SUM(N$60:N$71,N$74)</f>
        <v>591</v>
      </c>
    </row>
    <row r="91" spans="2:14" ht="18" customHeight="1" thickTop="1" x14ac:dyDescent="0.2">
      <c r="B91" s="155" t="s">
        <v>50</v>
      </c>
      <c r="C91" s="156"/>
      <c r="D91" s="157"/>
      <c r="E91" s="92"/>
      <c r="F91" s="120"/>
      <c r="G91" s="158" t="s">
        <v>51</v>
      </c>
      <c r="H91" s="158"/>
      <c r="I91" s="120"/>
      <c r="J91" s="121"/>
      <c r="K91" s="36" t="s">
        <v>52</v>
      </c>
      <c r="L91" s="42"/>
      <c r="M91" s="42"/>
      <c r="N91" s="54"/>
    </row>
    <row r="92" spans="2:14" ht="18" customHeight="1" x14ac:dyDescent="0.2">
      <c r="B92" s="93"/>
      <c r="C92" s="94"/>
      <c r="D92" s="94"/>
      <c r="E92" s="95"/>
      <c r="F92" s="96"/>
      <c r="G92" s="97"/>
      <c r="H92" s="97"/>
      <c r="I92" s="96"/>
      <c r="J92" s="98"/>
      <c r="K92" s="37" t="s">
        <v>53</v>
      </c>
      <c r="L92" s="43"/>
      <c r="M92" s="43"/>
      <c r="N92" s="46"/>
    </row>
    <row r="93" spans="2:14" ht="18" customHeight="1" x14ac:dyDescent="0.2">
      <c r="B93" s="87"/>
      <c r="C93" s="65"/>
      <c r="D93" s="65"/>
      <c r="E93" s="99"/>
      <c r="F93" s="24"/>
      <c r="G93" s="149" t="s">
        <v>54</v>
      </c>
      <c r="H93" s="149"/>
      <c r="I93" s="118"/>
      <c r="J93" s="122"/>
      <c r="K93" s="38" t="s">
        <v>55</v>
      </c>
      <c r="L93" s="44"/>
      <c r="M93" s="48"/>
      <c r="N93" s="44"/>
    </row>
    <row r="94" spans="2:14" ht="18" customHeight="1" x14ac:dyDescent="0.2">
      <c r="B94" s="87"/>
      <c r="C94" s="65"/>
      <c r="D94" s="65"/>
      <c r="E94" s="100"/>
      <c r="F94" s="65"/>
      <c r="G94" s="101"/>
      <c r="H94" s="101"/>
      <c r="I94" s="94"/>
      <c r="J94" s="102"/>
      <c r="K94" s="39" t="s">
        <v>94</v>
      </c>
      <c r="L94" s="45"/>
      <c r="M94" s="27"/>
      <c r="N94" s="45"/>
    </row>
    <row r="95" spans="2:14" ht="18" customHeight="1" x14ac:dyDescent="0.2">
      <c r="B95" s="87"/>
      <c r="C95" s="65"/>
      <c r="D95" s="65"/>
      <c r="E95" s="100"/>
      <c r="F95" s="65"/>
      <c r="G95" s="101"/>
      <c r="H95" s="101"/>
      <c r="I95" s="94"/>
      <c r="J95" s="102"/>
      <c r="K95" s="39" t="s">
        <v>87</v>
      </c>
      <c r="L95" s="43"/>
      <c r="M95" s="27"/>
      <c r="N95" s="45"/>
    </row>
    <row r="96" spans="2:14" ht="18" customHeight="1" x14ac:dyDescent="0.2">
      <c r="B96" s="87"/>
      <c r="C96" s="65"/>
      <c r="D96" s="65"/>
      <c r="E96" s="99"/>
      <c r="F96" s="24"/>
      <c r="G96" s="149" t="s">
        <v>56</v>
      </c>
      <c r="H96" s="149"/>
      <c r="I96" s="118"/>
      <c r="J96" s="122"/>
      <c r="K96" s="38" t="s">
        <v>98</v>
      </c>
      <c r="L96" s="44"/>
      <c r="M96" s="48"/>
      <c r="N96" s="44"/>
    </row>
    <row r="97" spans="2:14" ht="18" customHeight="1" x14ac:dyDescent="0.2">
      <c r="B97" s="87"/>
      <c r="C97" s="65"/>
      <c r="D97" s="65"/>
      <c r="E97" s="100"/>
      <c r="F97" s="65"/>
      <c r="G97" s="101"/>
      <c r="H97" s="101"/>
      <c r="I97" s="94"/>
      <c r="J97" s="102"/>
      <c r="K97" s="39" t="s">
        <v>95</v>
      </c>
      <c r="L97" s="45"/>
      <c r="M97" s="27"/>
      <c r="N97" s="45"/>
    </row>
    <row r="98" spans="2:14" ht="18" customHeight="1" x14ac:dyDescent="0.2">
      <c r="B98" s="87"/>
      <c r="C98" s="65"/>
      <c r="D98" s="65"/>
      <c r="E98" s="100"/>
      <c r="F98" s="65"/>
      <c r="G98" s="101"/>
      <c r="H98" s="101"/>
      <c r="I98" s="94"/>
      <c r="J98" s="102"/>
      <c r="K98" s="39" t="s">
        <v>96</v>
      </c>
      <c r="L98" s="45"/>
      <c r="M98" s="45"/>
      <c r="N98" s="45"/>
    </row>
    <row r="99" spans="2:14" ht="18" customHeight="1" x14ac:dyDescent="0.2">
      <c r="B99" s="87"/>
      <c r="C99" s="65"/>
      <c r="D99" s="65"/>
      <c r="E99" s="79"/>
      <c r="F99" s="80"/>
      <c r="G99" s="97"/>
      <c r="H99" s="97"/>
      <c r="I99" s="96"/>
      <c r="J99" s="98"/>
      <c r="K99" s="39" t="s">
        <v>97</v>
      </c>
      <c r="L99" s="46"/>
      <c r="M99" s="43"/>
      <c r="N99" s="46"/>
    </row>
    <row r="100" spans="2:14" ht="18" customHeight="1" x14ac:dyDescent="0.2">
      <c r="B100" s="103"/>
      <c r="C100" s="80"/>
      <c r="D100" s="80"/>
      <c r="E100" s="15"/>
      <c r="F100" s="123"/>
      <c r="G100" s="144" t="s">
        <v>57</v>
      </c>
      <c r="H100" s="144"/>
      <c r="I100" s="13"/>
      <c r="J100" s="14"/>
      <c r="K100" s="28" t="s">
        <v>148</v>
      </c>
      <c r="L100" s="47"/>
      <c r="M100" s="49"/>
      <c r="N100" s="47"/>
    </row>
    <row r="101" spans="2:14" ht="18" customHeight="1" x14ac:dyDescent="0.2">
      <c r="B101" s="152" t="s">
        <v>58</v>
      </c>
      <c r="C101" s="153"/>
      <c r="D101" s="153"/>
      <c r="E101" s="24"/>
      <c r="F101" s="24"/>
      <c r="G101" s="24"/>
      <c r="H101" s="24"/>
      <c r="I101" s="24"/>
      <c r="J101" s="24"/>
      <c r="K101" s="24"/>
      <c r="L101" s="24"/>
      <c r="M101" s="24"/>
      <c r="N101" s="55"/>
    </row>
    <row r="102" spans="2:14" ht="14.1" customHeight="1" x14ac:dyDescent="0.2">
      <c r="B102" s="104"/>
      <c r="C102" s="40" t="s">
        <v>59</v>
      </c>
      <c r="D102" s="105"/>
      <c r="E102" s="40"/>
      <c r="F102" s="40"/>
      <c r="G102" s="40"/>
      <c r="H102" s="40"/>
      <c r="I102" s="40"/>
      <c r="J102" s="40"/>
      <c r="K102" s="40"/>
      <c r="L102" s="40"/>
      <c r="M102" s="40"/>
      <c r="N102" s="56"/>
    </row>
    <row r="103" spans="2:14" ht="14.1" customHeight="1" x14ac:dyDescent="0.2">
      <c r="B103" s="104"/>
      <c r="C103" s="40" t="s">
        <v>60</v>
      </c>
      <c r="D103" s="105"/>
      <c r="E103" s="40"/>
      <c r="F103" s="40"/>
      <c r="G103" s="40"/>
      <c r="H103" s="40"/>
      <c r="I103" s="40"/>
      <c r="J103" s="40"/>
      <c r="K103" s="40"/>
      <c r="L103" s="40"/>
      <c r="M103" s="40"/>
      <c r="N103" s="56"/>
    </row>
    <row r="104" spans="2:14" ht="14.1" customHeight="1" x14ac:dyDescent="0.2">
      <c r="B104" s="104"/>
      <c r="C104" s="40" t="s">
        <v>61</v>
      </c>
      <c r="D104" s="105"/>
      <c r="E104" s="40"/>
      <c r="F104" s="40"/>
      <c r="G104" s="40"/>
      <c r="H104" s="40"/>
      <c r="I104" s="40"/>
      <c r="J104" s="40"/>
      <c r="K104" s="40"/>
      <c r="L104" s="40"/>
      <c r="M104" s="40"/>
      <c r="N104" s="56"/>
    </row>
    <row r="105" spans="2:14" ht="14.1" customHeight="1" x14ac:dyDescent="0.2">
      <c r="B105" s="104"/>
      <c r="C105" s="40" t="s">
        <v>132</v>
      </c>
      <c r="D105" s="105"/>
      <c r="E105" s="40"/>
      <c r="F105" s="40"/>
      <c r="G105" s="40"/>
      <c r="H105" s="40"/>
      <c r="I105" s="40"/>
      <c r="J105" s="40"/>
      <c r="K105" s="40"/>
      <c r="L105" s="40"/>
      <c r="M105" s="40"/>
      <c r="N105" s="56"/>
    </row>
    <row r="106" spans="2:14" ht="14.1" customHeight="1" x14ac:dyDescent="0.2">
      <c r="B106" s="106"/>
      <c r="C106" s="40" t="s">
        <v>133</v>
      </c>
      <c r="D106" s="40"/>
      <c r="E106" s="40"/>
      <c r="F106" s="40"/>
      <c r="G106" s="40"/>
      <c r="H106" s="40"/>
      <c r="I106" s="40"/>
      <c r="J106" s="40"/>
      <c r="K106" s="40"/>
      <c r="L106" s="40"/>
      <c r="M106" s="40"/>
      <c r="N106" s="56"/>
    </row>
    <row r="107" spans="2:14" ht="14.1" customHeight="1" x14ac:dyDescent="0.2">
      <c r="B107" s="106"/>
      <c r="C107" s="40" t="s">
        <v>129</v>
      </c>
      <c r="D107" s="40"/>
      <c r="E107" s="40"/>
      <c r="F107" s="40"/>
      <c r="G107" s="40"/>
      <c r="H107" s="40"/>
      <c r="I107" s="40"/>
      <c r="J107" s="40"/>
      <c r="K107" s="40"/>
      <c r="L107" s="40"/>
      <c r="M107" s="40"/>
      <c r="N107" s="56"/>
    </row>
    <row r="108" spans="2:14" ht="14.1" customHeight="1" x14ac:dyDescent="0.2">
      <c r="B108" s="106"/>
      <c r="C108" s="40" t="s">
        <v>92</v>
      </c>
      <c r="D108" s="40"/>
      <c r="E108" s="40"/>
      <c r="F108" s="40"/>
      <c r="G108" s="40"/>
      <c r="H108" s="40"/>
      <c r="I108" s="40"/>
      <c r="J108" s="40"/>
      <c r="K108" s="40"/>
      <c r="L108" s="40"/>
      <c r="M108" s="40"/>
      <c r="N108" s="56"/>
    </row>
    <row r="109" spans="2:14" ht="14.1" customHeight="1" x14ac:dyDescent="0.2">
      <c r="B109" s="106"/>
      <c r="C109" s="40" t="s">
        <v>93</v>
      </c>
      <c r="D109" s="40"/>
      <c r="E109" s="40"/>
      <c r="F109" s="40"/>
      <c r="G109" s="40"/>
      <c r="H109" s="40"/>
      <c r="I109" s="40"/>
      <c r="J109" s="40"/>
      <c r="K109" s="40"/>
      <c r="L109" s="40"/>
      <c r="M109" s="40"/>
      <c r="N109" s="56"/>
    </row>
    <row r="110" spans="2:14" ht="14.1" customHeight="1" x14ac:dyDescent="0.2">
      <c r="B110" s="106"/>
      <c r="C110" s="40" t="s">
        <v>81</v>
      </c>
      <c r="D110" s="40"/>
      <c r="E110" s="40"/>
      <c r="F110" s="40"/>
      <c r="G110" s="40"/>
      <c r="H110" s="40"/>
      <c r="I110" s="40"/>
      <c r="J110" s="40"/>
      <c r="K110" s="40"/>
      <c r="L110" s="40"/>
      <c r="M110" s="40"/>
      <c r="N110" s="56"/>
    </row>
    <row r="111" spans="2:14" ht="14.1" customHeight="1" x14ac:dyDescent="0.2">
      <c r="B111" s="106"/>
      <c r="C111" s="40" t="s">
        <v>138</v>
      </c>
      <c r="D111" s="40"/>
      <c r="E111" s="40"/>
      <c r="F111" s="40"/>
      <c r="G111" s="40"/>
      <c r="H111" s="40"/>
      <c r="I111" s="40"/>
      <c r="J111" s="40"/>
      <c r="K111" s="40"/>
      <c r="L111" s="40"/>
      <c r="M111" s="40"/>
      <c r="N111" s="56"/>
    </row>
    <row r="112" spans="2:14" ht="14.1" customHeight="1" x14ac:dyDescent="0.2">
      <c r="B112" s="106"/>
      <c r="C112" s="40" t="s">
        <v>134</v>
      </c>
      <c r="D112" s="40"/>
      <c r="E112" s="40"/>
      <c r="F112" s="40"/>
      <c r="G112" s="40"/>
      <c r="H112" s="40"/>
      <c r="I112" s="40"/>
      <c r="J112" s="40"/>
      <c r="K112" s="40"/>
      <c r="L112" s="40"/>
      <c r="M112" s="40"/>
      <c r="N112" s="56"/>
    </row>
    <row r="113" spans="2:14" ht="14.1" customHeight="1" x14ac:dyDescent="0.2">
      <c r="B113" s="106"/>
      <c r="C113" s="40" t="s">
        <v>135</v>
      </c>
      <c r="D113" s="40"/>
      <c r="E113" s="40"/>
      <c r="F113" s="40"/>
      <c r="G113" s="40"/>
      <c r="H113" s="40"/>
      <c r="I113" s="40"/>
      <c r="J113" s="40"/>
      <c r="K113" s="40"/>
      <c r="L113" s="40"/>
      <c r="M113" s="40"/>
      <c r="N113" s="56"/>
    </row>
    <row r="114" spans="2:14" ht="14.1" customHeight="1" x14ac:dyDescent="0.2">
      <c r="B114" s="106"/>
      <c r="C114" s="40" t="s">
        <v>136</v>
      </c>
      <c r="D114" s="40"/>
      <c r="E114" s="40"/>
      <c r="F114" s="40"/>
      <c r="G114" s="40"/>
      <c r="H114" s="40"/>
      <c r="I114" s="40"/>
      <c r="J114" s="40"/>
      <c r="K114" s="40"/>
      <c r="L114" s="40"/>
      <c r="M114" s="40"/>
      <c r="N114" s="56"/>
    </row>
    <row r="115" spans="2:14" ht="14.1" customHeight="1" x14ac:dyDescent="0.2">
      <c r="B115" s="106"/>
      <c r="C115" s="40" t="s">
        <v>125</v>
      </c>
      <c r="D115" s="40"/>
      <c r="E115" s="40"/>
      <c r="F115" s="40"/>
      <c r="G115" s="40"/>
      <c r="H115" s="40"/>
      <c r="I115" s="40"/>
      <c r="J115" s="40"/>
      <c r="K115" s="40"/>
      <c r="L115" s="40"/>
      <c r="M115" s="40"/>
      <c r="N115" s="56"/>
    </row>
    <row r="116" spans="2:14" ht="14.1" customHeight="1" x14ac:dyDescent="0.2">
      <c r="B116" s="106"/>
      <c r="C116" s="40" t="s">
        <v>137</v>
      </c>
      <c r="D116" s="40"/>
      <c r="E116" s="40"/>
      <c r="F116" s="40"/>
      <c r="G116" s="40"/>
      <c r="H116" s="40"/>
      <c r="I116" s="40"/>
      <c r="J116" s="40"/>
      <c r="K116" s="40"/>
      <c r="L116" s="40"/>
      <c r="M116" s="40"/>
      <c r="N116" s="56"/>
    </row>
    <row r="117" spans="2:14" ht="14.1" customHeight="1" x14ac:dyDescent="0.2">
      <c r="B117" s="106"/>
      <c r="C117" s="40" t="s">
        <v>139</v>
      </c>
      <c r="D117" s="40"/>
      <c r="E117" s="40"/>
      <c r="F117" s="40"/>
      <c r="G117" s="40"/>
      <c r="H117" s="40"/>
      <c r="I117" s="40"/>
      <c r="J117" s="40"/>
      <c r="K117" s="40"/>
      <c r="L117" s="40"/>
      <c r="M117" s="40"/>
      <c r="N117" s="56"/>
    </row>
    <row r="118" spans="2:14" ht="14.1" customHeight="1" x14ac:dyDescent="0.2">
      <c r="B118" s="106"/>
      <c r="C118" s="40" t="s">
        <v>131</v>
      </c>
      <c r="D118" s="40"/>
      <c r="E118" s="40"/>
      <c r="F118" s="40"/>
      <c r="G118" s="40"/>
      <c r="H118" s="40"/>
      <c r="I118" s="40"/>
      <c r="J118" s="40"/>
      <c r="K118" s="40"/>
      <c r="L118" s="40"/>
      <c r="M118" s="40"/>
      <c r="N118" s="56"/>
    </row>
    <row r="119" spans="2:14" x14ac:dyDescent="0.2">
      <c r="B119" s="107"/>
      <c r="C119" s="40" t="s">
        <v>143</v>
      </c>
      <c r="N119" s="64"/>
    </row>
    <row r="120" spans="2:14" x14ac:dyDescent="0.2">
      <c r="B120" s="107"/>
      <c r="C120" s="40" t="s">
        <v>140</v>
      </c>
      <c r="N120" s="64"/>
    </row>
    <row r="121" spans="2:14" ht="14.1" customHeight="1" x14ac:dyDescent="0.2">
      <c r="B121" s="106"/>
      <c r="C121" s="40" t="s">
        <v>112</v>
      </c>
      <c r="D121" s="40"/>
      <c r="E121" s="40"/>
      <c r="F121" s="40"/>
      <c r="G121" s="40"/>
      <c r="H121" s="40"/>
      <c r="I121" s="40"/>
      <c r="J121" s="40"/>
      <c r="K121" s="40"/>
      <c r="L121" s="40"/>
      <c r="M121" s="40"/>
      <c r="N121" s="56"/>
    </row>
    <row r="122" spans="2:14" ht="18" customHeight="1" x14ac:dyDescent="0.2">
      <c r="B122" s="106"/>
      <c r="C122" s="40" t="s">
        <v>62</v>
      </c>
      <c r="D122" s="40"/>
      <c r="E122" s="40"/>
      <c r="F122" s="40"/>
      <c r="G122" s="40"/>
      <c r="H122" s="40"/>
      <c r="I122" s="40"/>
      <c r="J122" s="40"/>
      <c r="K122" s="40"/>
      <c r="L122" s="40"/>
      <c r="M122" s="40"/>
      <c r="N122" s="56"/>
    </row>
    <row r="123" spans="2:14" x14ac:dyDescent="0.2">
      <c r="B123" s="107"/>
      <c r="C123" s="40" t="s">
        <v>130</v>
      </c>
      <c r="N123" s="64"/>
    </row>
    <row r="124" spans="2:14" x14ac:dyDescent="0.2">
      <c r="B124" s="107"/>
      <c r="C124" s="40" t="s">
        <v>155</v>
      </c>
      <c r="N124" s="64"/>
    </row>
    <row r="125" spans="2:14" ht="13.8" thickBot="1" x14ac:dyDescent="0.25">
      <c r="B125" s="108"/>
      <c r="C125" s="41" t="s">
        <v>141</v>
      </c>
      <c r="D125" s="62"/>
      <c r="E125" s="62"/>
      <c r="F125" s="62"/>
      <c r="G125" s="62"/>
      <c r="H125" s="62"/>
      <c r="I125" s="62"/>
      <c r="J125" s="62"/>
      <c r="K125" s="62"/>
      <c r="L125" s="62"/>
      <c r="M125" s="62"/>
      <c r="N125" s="63"/>
    </row>
  </sheetData>
  <mergeCells count="27">
    <mergeCell ref="G100:H100"/>
    <mergeCell ref="B101:D101"/>
    <mergeCell ref="G89:H89"/>
    <mergeCell ref="G90:H90"/>
    <mergeCell ref="B91:D91"/>
    <mergeCell ref="G91:H91"/>
    <mergeCell ref="G93:H93"/>
    <mergeCell ref="G96:H96"/>
    <mergeCell ref="G88:H88"/>
    <mergeCell ref="G10:H10"/>
    <mergeCell ref="C72:D72"/>
    <mergeCell ref="D79:G79"/>
    <mergeCell ref="D80:G80"/>
    <mergeCell ref="B81:I81"/>
    <mergeCell ref="B82:D82"/>
    <mergeCell ref="G82:H82"/>
    <mergeCell ref="G83:H83"/>
    <mergeCell ref="G84:H84"/>
    <mergeCell ref="G85:H85"/>
    <mergeCell ref="G86:H86"/>
    <mergeCell ref="G87:H87"/>
    <mergeCell ref="D9:F9"/>
    <mergeCell ref="D4:G4"/>
    <mergeCell ref="D5:G5"/>
    <mergeCell ref="D6:G6"/>
    <mergeCell ref="D7:F7"/>
    <mergeCell ref="D8:F8"/>
  </mergeCells>
  <phoneticPr fontId="23"/>
  <conditionalFormatting sqref="O11:O74">
    <cfRule type="expression" dxfId="25"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5"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1:AC142"/>
  <sheetViews>
    <sheetView view="pageBreakPreview" zoomScale="75" zoomScaleNormal="75" zoomScaleSheetLayoutView="75" workbookViewId="0">
      <pane ySplit="10" topLeftCell="A11" activePane="bottomLeft" state="frozen"/>
      <selection pane="bottomLeft" activeCell="K33" sqref="K33"/>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354</v>
      </c>
      <c r="L5" s="30" t="str">
        <f>K5</f>
        <v>2021.8.18</v>
      </c>
      <c r="M5" s="30" t="str">
        <f>K5</f>
        <v>2021.8.18</v>
      </c>
      <c r="N5" s="114" t="str">
        <f>K5</f>
        <v>2021.8.18</v>
      </c>
    </row>
    <row r="6" spans="2:24" ht="18" customHeight="1" x14ac:dyDescent="0.2">
      <c r="B6" s="69"/>
      <c r="C6" s="123"/>
      <c r="D6" s="144" t="s">
        <v>3</v>
      </c>
      <c r="E6" s="144"/>
      <c r="F6" s="144"/>
      <c r="G6" s="144"/>
      <c r="H6" s="123"/>
      <c r="I6" s="123"/>
      <c r="J6" s="70"/>
      <c r="K6" s="109">
        <v>0.4201388888888889</v>
      </c>
      <c r="L6" s="109">
        <v>0.39583333333333331</v>
      </c>
      <c r="M6" s="109">
        <v>0.4513888888888889</v>
      </c>
      <c r="N6" s="110">
        <v>0.47569444444444442</v>
      </c>
    </row>
    <row r="7" spans="2:24" ht="18" customHeight="1" x14ac:dyDescent="0.2">
      <c r="B7" s="69"/>
      <c r="C7" s="123"/>
      <c r="D7" s="144" t="s">
        <v>4</v>
      </c>
      <c r="E7" s="145"/>
      <c r="F7" s="145"/>
      <c r="G7" s="71" t="s">
        <v>5</v>
      </c>
      <c r="H7" s="123"/>
      <c r="I7" s="123"/>
      <c r="J7" s="70"/>
      <c r="K7" s="111">
        <v>2.1</v>
      </c>
      <c r="L7" s="111">
        <v>1.5</v>
      </c>
      <c r="M7" s="111">
        <v>1.5</v>
      </c>
      <c r="N7" s="112">
        <v>1.5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200</v>
      </c>
      <c r="G11" s="123"/>
      <c r="H11" s="123"/>
      <c r="I11" s="123"/>
      <c r="J11" s="123"/>
      <c r="K11" s="20"/>
      <c r="L11" s="20" t="s">
        <v>172</v>
      </c>
      <c r="M11" s="20" t="s">
        <v>184</v>
      </c>
      <c r="N11" s="21" t="s">
        <v>355</v>
      </c>
      <c r="P11" t="s">
        <v>14</v>
      </c>
      <c r="Q11">
        <f t="shared" ref="Q11:T13" si="0">IF(K11="",0,VALUE(MID(K11,2,LEN(K11)-2)))</f>
        <v>0</v>
      </c>
      <c r="R11">
        <f t="shared" si="0"/>
        <v>50</v>
      </c>
      <c r="S11">
        <f t="shared" si="0"/>
        <v>75</v>
      </c>
      <c r="T11">
        <f t="shared" si="0"/>
        <v>90</v>
      </c>
      <c r="U11">
        <f t="shared" ref="U11:X23" si="1">IF(K11="＋",0,IF(K11="(＋)",0,ABS(K11)))</f>
        <v>0</v>
      </c>
      <c r="V11">
        <f t="shared" si="1"/>
        <v>50</v>
      </c>
      <c r="W11">
        <f t="shared" si="1"/>
        <v>75</v>
      </c>
      <c r="X11">
        <f t="shared" si="1"/>
        <v>90</v>
      </c>
    </row>
    <row r="12" spans="2:24" ht="13.5" customHeight="1" x14ac:dyDescent="0.2">
      <c r="B12" s="1">
        <f>B11+1</f>
        <v>2</v>
      </c>
      <c r="C12" s="3"/>
      <c r="D12" s="6"/>
      <c r="E12" s="123"/>
      <c r="F12" s="123" t="s">
        <v>219</v>
      </c>
      <c r="G12" s="123"/>
      <c r="H12" s="123"/>
      <c r="I12" s="123"/>
      <c r="J12" s="123"/>
      <c r="K12" s="20" t="s">
        <v>169</v>
      </c>
      <c r="L12" s="20" t="s">
        <v>166</v>
      </c>
      <c r="M12" s="20" t="s">
        <v>166</v>
      </c>
      <c r="N12" s="21" t="s">
        <v>356</v>
      </c>
      <c r="P12" t="s">
        <v>14</v>
      </c>
      <c r="Q12">
        <f>IF(K12="",0,VALUE(MID(K12,2,LEN(K12)-2)))</f>
        <v>25</v>
      </c>
      <c r="R12" t="e">
        <f t="shared" si="0"/>
        <v>#VALUE!</v>
      </c>
      <c r="S12" t="e">
        <f t="shared" si="0"/>
        <v>#VALUE!</v>
      </c>
      <c r="T12">
        <f t="shared" si="0"/>
        <v>20</v>
      </c>
      <c r="U12">
        <f t="shared" si="1"/>
        <v>25</v>
      </c>
      <c r="V12">
        <f t="shared" si="1"/>
        <v>0</v>
      </c>
      <c r="W12">
        <f t="shared" si="1"/>
        <v>0</v>
      </c>
      <c r="X12">
        <f t="shared" si="1"/>
        <v>20</v>
      </c>
    </row>
    <row r="13" spans="2:24" ht="13.5" customHeight="1" x14ac:dyDescent="0.2">
      <c r="B13" s="1">
        <f t="shared" ref="B13:B76" si="2">B12+1</f>
        <v>3</v>
      </c>
      <c r="C13" s="3"/>
      <c r="D13" s="6"/>
      <c r="E13" s="123"/>
      <c r="F13" s="123" t="s">
        <v>357</v>
      </c>
      <c r="G13" s="123"/>
      <c r="H13" s="123"/>
      <c r="I13" s="123"/>
      <c r="J13" s="123"/>
      <c r="K13" s="20"/>
      <c r="L13" s="20"/>
      <c r="M13" s="20"/>
      <c r="N13" s="21" t="s">
        <v>358</v>
      </c>
      <c r="P13" t="s">
        <v>14</v>
      </c>
      <c r="Q13">
        <f>IF(K13="",0,VALUE(MID(K13,2,LEN(K13)-2)))</f>
        <v>0</v>
      </c>
      <c r="R13">
        <f t="shared" si="0"/>
        <v>0</v>
      </c>
      <c r="S13">
        <f t="shared" si="0"/>
        <v>0</v>
      </c>
      <c r="T13">
        <f t="shared" si="0"/>
        <v>5</v>
      </c>
      <c r="U13">
        <f t="shared" si="1"/>
        <v>0</v>
      </c>
      <c r="V13">
        <f t="shared" si="1"/>
        <v>0</v>
      </c>
      <c r="W13">
        <f t="shared" si="1"/>
        <v>0</v>
      </c>
      <c r="X13">
        <f t="shared" si="1"/>
        <v>5</v>
      </c>
    </row>
    <row r="14" spans="2:24" ht="13.95" customHeight="1" x14ac:dyDescent="0.2">
      <c r="B14" s="1">
        <f t="shared" si="2"/>
        <v>4</v>
      </c>
      <c r="C14" s="3"/>
      <c r="D14" s="6"/>
      <c r="E14" s="123"/>
      <c r="F14" s="123" t="s">
        <v>149</v>
      </c>
      <c r="G14" s="123"/>
      <c r="H14" s="123"/>
      <c r="I14" s="123"/>
      <c r="J14" s="123"/>
      <c r="K14" s="20" t="s">
        <v>186</v>
      </c>
      <c r="L14" s="20" t="s">
        <v>239</v>
      </c>
      <c r="M14" s="20" t="s">
        <v>222</v>
      </c>
      <c r="N14" s="21" t="s">
        <v>190</v>
      </c>
      <c r="P14" s="82" t="s">
        <v>15</v>
      </c>
      <c r="Q14" t="str">
        <f>K14</f>
        <v>(175)</v>
      </c>
      <c r="R14" t="str">
        <f>L14</f>
        <v>(250)</v>
      </c>
      <c r="S14" t="str">
        <f>M14</f>
        <v>(125)</v>
      </c>
      <c r="T14" t="str">
        <f>N14</f>
        <v>(150)</v>
      </c>
      <c r="U14">
        <f t="shared" si="1"/>
        <v>175</v>
      </c>
      <c r="V14">
        <f>IF(L14="＋",0,IF(L14="(＋)",0,ABS(L14)))</f>
        <v>250</v>
      </c>
      <c r="W14">
        <f t="shared" si="1"/>
        <v>125</v>
      </c>
      <c r="X14">
        <f t="shared" si="1"/>
        <v>150</v>
      </c>
    </row>
    <row r="15" spans="2:24" ht="13.95" customHeight="1" x14ac:dyDescent="0.2">
      <c r="B15" s="1">
        <f t="shared" si="2"/>
        <v>5</v>
      </c>
      <c r="C15" s="3"/>
      <c r="D15" s="6"/>
      <c r="E15" s="123"/>
      <c r="F15" s="123" t="s">
        <v>16</v>
      </c>
      <c r="G15" s="123"/>
      <c r="H15" s="123"/>
      <c r="I15" s="123"/>
      <c r="J15" s="123"/>
      <c r="K15" s="20" t="s">
        <v>359</v>
      </c>
      <c r="L15" s="20" t="s">
        <v>360</v>
      </c>
      <c r="M15" s="20" t="s">
        <v>361</v>
      </c>
      <c r="N15" s="21" t="s">
        <v>362</v>
      </c>
      <c r="P15" t="s">
        <v>14</v>
      </c>
      <c r="Q15">
        <f>IF(K15="",0,VALUE(MID(K15,2,LEN(K15)-2)))</f>
        <v>32</v>
      </c>
      <c r="R15">
        <f>IF(L15="",0,VALUE(MID(L15,2,LEN(L15)-2)))</f>
        <v>2</v>
      </c>
      <c r="S15">
        <f>IF(M15="",0,VALUE(MID(M15,2,LEN(M15)-2)))</f>
        <v>5</v>
      </c>
      <c r="T15">
        <f>IF(N15="",0,VALUE(MID(N15,2,LEN(N15)-2)))</f>
        <v>3</v>
      </c>
      <c r="U15">
        <f>IF(K15="＋",0,IF(K15="(＋)",0,ABS(K15)))</f>
        <v>2325</v>
      </c>
      <c r="V15">
        <f>IF(L15="＋",0,IF(L15="(＋)",0,ABS(L15)))</f>
        <v>325</v>
      </c>
      <c r="W15">
        <f>IF(M15="＋",0,IF(M15="(＋)",0,ABS(M15)))</f>
        <v>350</v>
      </c>
      <c r="X15">
        <f>IF(N15="＋",0,IF(N15="(＋)",0,ABS(N15)))</f>
        <v>2030</v>
      </c>
    </row>
    <row r="16" spans="2:24" ht="13.5" customHeight="1" x14ac:dyDescent="0.2">
      <c r="B16" s="1">
        <f t="shared" si="2"/>
        <v>6</v>
      </c>
      <c r="C16" s="3"/>
      <c r="D16" s="6"/>
      <c r="E16" s="123"/>
      <c r="F16" s="123" t="s">
        <v>246</v>
      </c>
      <c r="G16" s="123"/>
      <c r="H16" s="123"/>
      <c r="I16" s="123"/>
      <c r="J16" s="123"/>
      <c r="K16" s="20" t="s">
        <v>167</v>
      </c>
      <c r="L16" s="20" t="s">
        <v>167</v>
      </c>
      <c r="M16" s="20" t="s">
        <v>363</v>
      </c>
      <c r="N16" s="21" t="s">
        <v>167</v>
      </c>
      <c r="P16" t="s">
        <v>14</v>
      </c>
      <c r="Q16" t="e">
        <f t="shared" ref="Q16:T16" si="3">IF(K16="",0,VALUE(MID(K16,2,LEN(K16)-2)))</f>
        <v>#VALUE!</v>
      </c>
      <c r="R16" t="e">
        <f t="shared" si="3"/>
        <v>#VALUE!</v>
      </c>
      <c r="S16" t="e">
        <f t="shared" si="3"/>
        <v>#VALUE!</v>
      </c>
      <c r="T16" t="e">
        <f t="shared" si="3"/>
        <v>#VALUE!</v>
      </c>
      <c r="U16">
        <f t="shared" si="1"/>
        <v>0</v>
      </c>
      <c r="V16">
        <f t="shared" si="1"/>
        <v>0</v>
      </c>
      <c r="W16">
        <f t="shared" si="1"/>
        <v>32</v>
      </c>
      <c r="X16">
        <f t="shared" si="1"/>
        <v>0</v>
      </c>
    </row>
    <row r="17" spans="2:24" ht="13.95" customHeight="1" x14ac:dyDescent="0.2">
      <c r="B17" s="1">
        <f t="shared" si="2"/>
        <v>7</v>
      </c>
      <c r="C17" s="3"/>
      <c r="D17" s="6"/>
      <c r="E17" s="123"/>
      <c r="F17" s="123" t="s">
        <v>247</v>
      </c>
      <c r="G17" s="123"/>
      <c r="H17" s="123"/>
      <c r="I17" s="123"/>
      <c r="J17" s="123"/>
      <c r="K17" s="20" t="s">
        <v>186</v>
      </c>
      <c r="L17" s="20" t="s">
        <v>166</v>
      </c>
      <c r="M17" s="20"/>
      <c r="N17" s="21"/>
      <c r="P17" s="82" t="s">
        <v>15</v>
      </c>
      <c r="Q17" t="str">
        <f>K17</f>
        <v>(175)</v>
      </c>
      <c r="R17" t="str">
        <f>L17</f>
        <v>(＋)</v>
      </c>
      <c r="S17">
        <f>M17</f>
        <v>0</v>
      </c>
      <c r="T17">
        <f>N17</f>
        <v>0</v>
      </c>
      <c r="U17">
        <f t="shared" si="1"/>
        <v>175</v>
      </c>
      <c r="V17">
        <f t="shared" si="1"/>
        <v>0</v>
      </c>
      <c r="W17">
        <f t="shared" si="1"/>
        <v>0</v>
      </c>
      <c r="X17">
        <f t="shared" si="1"/>
        <v>0</v>
      </c>
    </row>
    <row r="18" spans="2:24" ht="13.95" customHeight="1" x14ac:dyDescent="0.2">
      <c r="B18" s="1">
        <f t="shared" si="2"/>
        <v>8</v>
      </c>
      <c r="C18" s="3"/>
      <c r="D18" s="6"/>
      <c r="E18" s="123"/>
      <c r="F18" s="123" t="s">
        <v>281</v>
      </c>
      <c r="G18" s="123"/>
      <c r="H18" s="123"/>
      <c r="I18" s="123"/>
      <c r="J18" s="123"/>
      <c r="K18" s="20" t="s">
        <v>169</v>
      </c>
      <c r="L18" s="20" t="s">
        <v>168</v>
      </c>
      <c r="M18" s="20" t="s">
        <v>168</v>
      </c>
      <c r="N18" s="21" t="s">
        <v>172</v>
      </c>
      <c r="P18" t="s">
        <v>14</v>
      </c>
      <c r="Q18">
        <f t="shared" ref="Q18:T19" si="4">IF(K18="",0,VALUE(MID(K18,2,LEN(K18)-2)))</f>
        <v>25</v>
      </c>
      <c r="R18">
        <f t="shared" si="4"/>
        <v>100</v>
      </c>
      <c r="S18">
        <f t="shared" si="4"/>
        <v>100</v>
      </c>
      <c r="T18">
        <f t="shared" si="4"/>
        <v>50</v>
      </c>
      <c r="U18">
        <f t="shared" si="1"/>
        <v>25</v>
      </c>
      <c r="V18">
        <f t="shared" si="1"/>
        <v>100</v>
      </c>
      <c r="W18">
        <f t="shared" si="1"/>
        <v>100</v>
      </c>
      <c r="X18">
        <f t="shared" si="1"/>
        <v>50</v>
      </c>
    </row>
    <row r="19" spans="2:24" ht="13.5" customHeight="1" x14ac:dyDescent="0.2">
      <c r="B19" s="1">
        <f t="shared" si="2"/>
        <v>9</v>
      </c>
      <c r="C19" s="3"/>
      <c r="D19" s="6"/>
      <c r="E19" s="123"/>
      <c r="F19" s="123" t="s">
        <v>364</v>
      </c>
      <c r="G19" s="123"/>
      <c r="H19" s="123"/>
      <c r="I19" s="123"/>
      <c r="J19" s="123"/>
      <c r="K19" s="20"/>
      <c r="L19" s="20" t="s">
        <v>169</v>
      </c>
      <c r="M19" s="20"/>
      <c r="N19" s="21"/>
      <c r="Q19">
        <f t="shared" si="4"/>
        <v>0</v>
      </c>
      <c r="R19">
        <f t="shared" si="4"/>
        <v>25</v>
      </c>
      <c r="S19">
        <f t="shared" si="4"/>
        <v>0</v>
      </c>
      <c r="T19">
        <f t="shared" si="4"/>
        <v>0</v>
      </c>
      <c r="U19">
        <f t="shared" si="1"/>
        <v>0</v>
      </c>
      <c r="V19">
        <f t="shared" si="1"/>
        <v>25</v>
      </c>
      <c r="W19">
        <f t="shared" si="1"/>
        <v>0</v>
      </c>
      <c r="X19">
        <f t="shared" si="1"/>
        <v>0</v>
      </c>
    </row>
    <row r="20" spans="2:24" ht="13.95" customHeight="1" x14ac:dyDescent="0.2">
      <c r="B20" s="1">
        <f t="shared" si="2"/>
        <v>10</v>
      </c>
      <c r="C20" s="3"/>
      <c r="D20" s="6"/>
      <c r="E20" s="123"/>
      <c r="F20" s="123" t="s">
        <v>126</v>
      </c>
      <c r="G20" s="123"/>
      <c r="H20" s="123"/>
      <c r="I20" s="123"/>
      <c r="J20" s="123"/>
      <c r="K20" s="20" t="s">
        <v>169</v>
      </c>
      <c r="L20" s="20" t="s">
        <v>169</v>
      </c>
      <c r="M20" s="20" t="s">
        <v>169</v>
      </c>
      <c r="N20" s="21" t="s">
        <v>166</v>
      </c>
      <c r="P20" s="82" t="s">
        <v>15</v>
      </c>
      <c r="Q20" t="str">
        <f>K20</f>
        <v>(25)</v>
      </c>
      <c r="R20" t="str">
        <f>L20</f>
        <v>(25)</v>
      </c>
      <c r="S20" t="str">
        <f>M20</f>
        <v>(25)</v>
      </c>
      <c r="T20" t="str">
        <f>N20</f>
        <v>(＋)</v>
      </c>
      <c r="U20">
        <f t="shared" si="1"/>
        <v>25</v>
      </c>
      <c r="V20">
        <f t="shared" si="1"/>
        <v>25</v>
      </c>
      <c r="W20">
        <f t="shared" si="1"/>
        <v>25</v>
      </c>
      <c r="X20">
        <f t="shared" si="1"/>
        <v>0</v>
      </c>
    </row>
    <row r="21" spans="2:24" ht="13.95" customHeight="1" x14ac:dyDescent="0.2">
      <c r="B21" s="1">
        <f t="shared" si="2"/>
        <v>11</v>
      </c>
      <c r="C21" s="3"/>
      <c r="D21" s="6"/>
      <c r="E21" s="123"/>
      <c r="F21" s="123" t="s">
        <v>118</v>
      </c>
      <c r="G21" s="123"/>
      <c r="H21" s="123"/>
      <c r="I21" s="123"/>
      <c r="J21" s="123"/>
      <c r="K21" s="20"/>
      <c r="L21" s="20"/>
      <c r="M21" s="20"/>
      <c r="N21" s="21" t="s">
        <v>166</v>
      </c>
      <c r="P21" t="s">
        <v>14</v>
      </c>
      <c r="Q21">
        <f>IF(K21="",0,VALUE(MID(K21,2,LEN(K21)-2)))</f>
        <v>0</v>
      </c>
      <c r="R21">
        <f>IF(L23="",0,VALUE(MID(L23,2,LEN(L23)-2)))</f>
        <v>275</v>
      </c>
      <c r="S21">
        <f>IF(M21="",0,VALUE(MID(M21,2,LEN(M21)-2)))</f>
        <v>0</v>
      </c>
      <c r="T21" t="e">
        <f>IF(N21="",0,VALUE(MID(N21,2,LEN(N21)-2)))</f>
        <v>#VALUE!</v>
      </c>
      <c r="U21">
        <f t="shared" si="1"/>
        <v>0</v>
      </c>
      <c r="V21">
        <f t="shared" si="1"/>
        <v>0</v>
      </c>
      <c r="W21">
        <f t="shared" si="1"/>
        <v>0</v>
      </c>
      <c r="X21">
        <f t="shared" si="1"/>
        <v>0</v>
      </c>
    </row>
    <row r="22" spans="2:24" ht="13.5" customHeight="1" x14ac:dyDescent="0.2">
      <c r="B22" s="1">
        <f t="shared" si="2"/>
        <v>12</v>
      </c>
      <c r="C22" s="3"/>
      <c r="D22" s="6"/>
      <c r="E22" s="123"/>
      <c r="F22" s="123" t="s">
        <v>119</v>
      </c>
      <c r="G22" s="123"/>
      <c r="H22" s="123"/>
      <c r="I22" s="123"/>
      <c r="J22" s="123"/>
      <c r="K22" s="20"/>
      <c r="L22" s="20"/>
      <c r="M22" s="20"/>
      <c r="N22" s="21" t="s">
        <v>365</v>
      </c>
      <c r="U22">
        <f t="shared" si="1"/>
        <v>0</v>
      </c>
      <c r="V22">
        <f t="shared" si="1"/>
        <v>0</v>
      </c>
      <c r="W22">
        <f t="shared" si="1"/>
        <v>0</v>
      </c>
      <c r="X22">
        <f t="shared" si="1"/>
        <v>10</v>
      </c>
    </row>
    <row r="23" spans="2:24" ht="13.5" customHeight="1" x14ac:dyDescent="0.2">
      <c r="B23" s="1">
        <f t="shared" si="2"/>
        <v>13</v>
      </c>
      <c r="C23" s="3"/>
      <c r="D23" s="6"/>
      <c r="E23" s="123"/>
      <c r="F23" s="123" t="s">
        <v>117</v>
      </c>
      <c r="G23" s="123"/>
      <c r="H23" s="123"/>
      <c r="I23" s="123"/>
      <c r="J23" s="123"/>
      <c r="K23" s="20" t="s">
        <v>186</v>
      </c>
      <c r="L23" s="20" t="s">
        <v>223</v>
      </c>
      <c r="M23" s="20" t="s">
        <v>249</v>
      </c>
      <c r="N23" s="21" t="s">
        <v>239</v>
      </c>
      <c r="P23" t="s">
        <v>14</v>
      </c>
      <c r="Q23">
        <f t="shared" ref="Q23:T23" si="5">IF(K23="",0,VALUE(MID(K23,2,LEN(K23)-2)))</f>
        <v>175</v>
      </c>
      <c r="R23" t="e">
        <f>IF(#REF!="",0,VALUE(MID(#REF!,2,LEN(#REF!)-2)))</f>
        <v>#REF!</v>
      </c>
      <c r="S23">
        <f t="shared" si="5"/>
        <v>350</v>
      </c>
      <c r="T23">
        <f t="shared" si="5"/>
        <v>250</v>
      </c>
      <c r="U23">
        <f t="shared" si="1"/>
        <v>175</v>
      </c>
      <c r="V23">
        <f t="shared" si="1"/>
        <v>275</v>
      </c>
      <c r="W23">
        <f t="shared" si="1"/>
        <v>350</v>
      </c>
      <c r="X23">
        <f t="shared" si="1"/>
        <v>250</v>
      </c>
    </row>
    <row r="24" spans="2:24" ht="13.5" customHeight="1" x14ac:dyDescent="0.2">
      <c r="B24" s="1">
        <f t="shared" si="2"/>
        <v>14</v>
      </c>
      <c r="C24" s="2" t="s">
        <v>25</v>
      </c>
      <c r="D24" s="2" t="s">
        <v>26</v>
      </c>
      <c r="E24" s="123"/>
      <c r="F24" s="123" t="s">
        <v>115</v>
      </c>
      <c r="G24" s="123"/>
      <c r="H24" s="123"/>
      <c r="I24" s="123"/>
      <c r="J24" s="123"/>
      <c r="K24" s="22">
        <v>275</v>
      </c>
      <c r="L24" s="22">
        <v>300</v>
      </c>
      <c r="M24" s="22">
        <v>250</v>
      </c>
      <c r="N24" s="23">
        <v>210</v>
      </c>
      <c r="P24" s="82"/>
    </row>
    <row r="25" spans="2:24" ht="13.5" customHeight="1" x14ac:dyDescent="0.2">
      <c r="B25" s="1">
        <f t="shared" si="2"/>
        <v>15</v>
      </c>
      <c r="C25" s="2" t="s">
        <v>27</v>
      </c>
      <c r="D25" s="2" t="s">
        <v>28</v>
      </c>
      <c r="E25" s="123"/>
      <c r="F25" s="123" t="s">
        <v>277</v>
      </c>
      <c r="G25" s="123"/>
      <c r="H25" s="123"/>
      <c r="I25" s="123"/>
      <c r="J25" s="123"/>
      <c r="K25" s="22"/>
      <c r="L25" s="22">
        <v>2</v>
      </c>
      <c r="M25" s="22">
        <v>1</v>
      </c>
      <c r="N25" s="23"/>
      <c r="P25" s="82"/>
      <c r="U25">
        <f>COUNTA(K11:K23)</f>
        <v>8</v>
      </c>
    </row>
    <row r="26" spans="2:24" ht="13.5" customHeight="1" x14ac:dyDescent="0.2">
      <c r="B26" s="1">
        <f t="shared" si="2"/>
        <v>16</v>
      </c>
      <c r="C26" s="6"/>
      <c r="D26" s="6"/>
      <c r="E26" s="123"/>
      <c r="F26" s="123" t="s">
        <v>102</v>
      </c>
      <c r="G26" s="123"/>
      <c r="H26" s="123"/>
      <c r="I26" s="123"/>
      <c r="J26" s="123"/>
      <c r="K26" s="22">
        <v>100</v>
      </c>
      <c r="L26" s="22">
        <v>25</v>
      </c>
      <c r="M26" s="22"/>
      <c r="N26" s="23">
        <v>10</v>
      </c>
      <c r="P26" s="82"/>
    </row>
    <row r="27" spans="2:24" ht="14.85" customHeight="1" x14ac:dyDescent="0.2">
      <c r="B27" s="1">
        <f t="shared" si="2"/>
        <v>17</v>
      </c>
      <c r="C27" s="2" t="s">
        <v>90</v>
      </c>
      <c r="D27" s="2" t="s">
        <v>17</v>
      </c>
      <c r="E27" s="123"/>
      <c r="F27" s="123" t="s">
        <v>150</v>
      </c>
      <c r="G27" s="123"/>
      <c r="H27" s="123"/>
      <c r="I27" s="123"/>
      <c r="J27" s="123"/>
      <c r="K27" s="22" t="s">
        <v>167</v>
      </c>
      <c r="L27" s="22"/>
      <c r="M27" s="22">
        <v>25</v>
      </c>
      <c r="N27" s="23" t="s">
        <v>167</v>
      </c>
    </row>
    <row r="28" spans="2:24" ht="13.5" customHeight="1" x14ac:dyDescent="0.2">
      <c r="B28" s="1">
        <f t="shared" si="2"/>
        <v>18</v>
      </c>
      <c r="C28" s="6"/>
      <c r="D28" s="8" t="s">
        <v>72</v>
      </c>
      <c r="E28" s="123"/>
      <c r="F28" s="123" t="s">
        <v>82</v>
      </c>
      <c r="G28" s="123"/>
      <c r="H28" s="123"/>
      <c r="I28" s="123"/>
      <c r="J28" s="123"/>
      <c r="K28" s="22">
        <v>1</v>
      </c>
      <c r="L28" s="22">
        <v>2</v>
      </c>
      <c r="M28" s="22" t="s">
        <v>167</v>
      </c>
      <c r="N28" s="23">
        <v>1</v>
      </c>
      <c r="U28">
        <f>COUNTA(K28)</f>
        <v>1</v>
      </c>
      <c r="V28">
        <f>COUNTA(L28)</f>
        <v>1</v>
      </c>
      <c r="W28">
        <f>COUNTA(M28)</f>
        <v>1</v>
      </c>
      <c r="X28">
        <f>COUNTA(N28)</f>
        <v>1</v>
      </c>
    </row>
    <row r="29" spans="2:24" ht="13.95" customHeight="1" x14ac:dyDescent="0.2">
      <c r="B29" s="1">
        <f t="shared" si="2"/>
        <v>19</v>
      </c>
      <c r="C29" s="6"/>
      <c r="D29" s="2" t="s">
        <v>18</v>
      </c>
      <c r="E29" s="123"/>
      <c r="F29" s="123" t="s">
        <v>273</v>
      </c>
      <c r="G29" s="123"/>
      <c r="H29" s="123"/>
      <c r="I29" s="123"/>
      <c r="J29" s="123"/>
      <c r="K29" s="22"/>
      <c r="L29" s="22" t="s">
        <v>167</v>
      </c>
      <c r="M29" s="22"/>
      <c r="N29" s="23">
        <v>10</v>
      </c>
    </row>
    <row r="30" spans="2:24" ht="13.5" customHeight="1" x14ac:dyDescent="0.2">
      <c r="B30" s="1">
        <f t="shared" si="2"/>
        <v>20</v>
      </c>
      <c r="C30" s="6"/>
      <c r="D30" s="6"/>
      <c r="E30" s="123"/>
      <c r="F30" s="123" t="s">
        <v>366</v>
      </c>
      <c r="G30" s="123"/>
      <c r="H30" s="123"/>
      <c r="I30" s="123"/>
      <c r="J30" s="123"/>
      <c r="K30" s="22"/>
      <c r="L30" s="22">
        <v>75</v>
      </c>
      <c r="M30" s="22">
        <v>50</v>
      </c>
      <c r="N30" s="23">
        <v>10</v>
      </c>
    </row>
    <row r="31" spans="2:24" ht="13.5" customHeight="1" x14ac:dyDescent="0.2">
      <c r="B31" s="1">
        <f t="shared" si="2"/>
        <v>21</v>
      </c>
      <c r="C31" s="6"/>
      <c r="D31" s="6"/>
      <c r="E31" s="123"/>
      <c r="F31" s="123" t="s">
        <v>103</v>
      </c>
      <c r="G31" s="123"/>
      <c r="H31" s="123"/>
      <c r="I31" s="123"/>
      <c r="J31" s="123"/>
      <c r="K31" s="22">
        <v>375</v>
      </c>
      <c r="L31" s="117">
        <v>1500</v>
      </c>
      <c r="M31" s="22">
        <v>3100</v>
      </c>
      <c r="N31" s="23">
        <v>1510</v>
      </c>
    </row>
    <row r="32" spans="2:24" ht="13.5" customHeight="1" x14ac:dyDescent="0.2">
      <c r="B32" s="1">
        <f t="shared" si="2"/>
        <v>22</v>
      </c>
      <c r="C32" s="6"/>
      <c r="D32" s="6"/>
      <c r="E32" s="123"/>
      <c r="F32" s="123" t="s">
        <v>114</v>
      </c>
      <c r="G32" s="123"/>
      <c r="H32" s="123"/>
      <c r="I32" s="123"/>
      <c r="J32" s="123"/>
      <c r="K32" s="22" t="s">
        <v>167</v>
      </c>
      <c r="L32" s="22">
        <v>50</v>
      </c>
      <c r="M32" s="22">
        <v>150</v>
      </c>
      <c r="N32" s="23">
        <v>70</v>
      </c>
    </row>
    <row r="33" spans="2:25" ht="13.95" customHeight="1" x14ac:dyDescent="0.2">
      <c r="B33" s="1">
        <f t="shared" si="2"/>
        <v>23</v>
      </c>
      <c r="C33" s="6"/>
      <c r="D33" s="6"/>
      <c r="E33" s="123"/>
      <c r="F33" s="123" t="s">
        <v>104</v>
      </c>
      <c r="G33" s="123"/>
      <c r="H33" s="123"/>
      <c r="I33" s="123"/>
      <c r="J33" s="123"/>
      <c r="K33" s="22">
        <v>250</v>
      </c>
      <c r="L33" s="22">
        <v>300</v>
      </c>
      <c r="M33" s="22">
        <v>475</v>
      </c>
      <c r="N33" s="23">
        <v>300</v>
      </c>
    </row>
    <row r="34" spans="2:25" ht="13.95" customHeight="1" x14ac:dyDescent="0.2">
      <c r="B34" s="1">
        <f t="shared" si="2"/>
        <v>24</v>
      </c>
      <c r="C34" s="6"/>
      <c r="D34" s="6"/>
      <c r="E34" s="123"/>
      <c r="F34" s="123" t="s">
        <v>367</v>
      </c>
      <c r="G34" s="123"/>
      <c r="H34" s="123"/>
      <c r="I34" s="123"/>
      <c r="J34" s="123"/>
      <c r="K34" s="22"/>
      <c r="L34" s="22"/>
      <c r="M34" s="22"/>
      <c r="N34" s="23">
        <v>5</v>
      </c>
    </row>
    <row r="35" spans="2:25" ht="13.5" customHeight="1" x14ac:dyDescent="0.2">
      <c r="B35" s="1">
        <f t="shared" si="2"/>
        <v>25</v>
      </c>
      <c r="C35" s="6"/>
      <c r="D35" s="6"/>
      <c r="E35" s="123"/>
      <c r="F35" s="123" t="s">
        <v>19</v>
      </c>
      <c r="G35" s="123"/>
      <c r="H35" s="123"/>
      <c r="I35" s="123"/>
      <c r="J35" s="123"/>
      <c r="K35" s="22">
        <v>50</v>
      </c>
      <c r="L35" s="22">
        <v>150</v>
      </c>
      <c r="M35" s="22">
        <v>200</v>
      </c>
      <c r="N35" s="23">
        <v>260</v>
      </c>
    </row>
    <row r="36" spans="2:25" ht="13.5" customHeight="1" x14ac:dyDescent="0.2">
      <c r="B36" s="1">
        <f t="shared" si="2"/>
        <v>26</v>
      </c>
      <c r="C36" s="6"/>
      <c r="D36" s="6"/>
      <c r="E36" s="123"/>
      <c r="F36" s="123" t="s">
        <v>106</v>
      </c>
      <c r="G36" s="123"/>
      <c r="H36" s="123"/>
      <c r="I36" s="123"/>
      <c r="J36" s="123"/>
      <c r="K36" s="22" t="s">
        <v>167</v>
      </c>
      <c r="L36" s="22" t="s">
        <v>167</v>
      </c>
      <c r="M36" s="22" t="s">
        <v>167</v>
      </c>
      <c r="N36" s="23">
        <v>70</v>
      </c>
    </row>
    <row r="37" spans="2:25" ht="13.5" customHeight="1" x14ac:dyDescent="0.2">
      <c r="B37" s="1">
        <f t="shared" si="2"/>
        <v>27</v>
      </c>
      <c r="C37" s="6"/>
      <c r="D37" s="6"/>
      <c r="E37" s="123"/>
      <c r="F37" s="123" t="s">
        <v>107</v>
      </c>
      <c r="G37" s="123"/>
      <c r="H37" s="123"/>
      <c r="I37" s="123"/>
      <c r="J37" s="123"/>
      <c r="K37" s="22">
        <v>100</v>
      </c>
      <c r="L37" s="22">
        <v>50</v>
      </c>
      <c r="M37" s="22">
        <v>175</v>
      </c>
      <c r="N37" s="23">
        <v>240</v>
      </c>
    </row>
    <row r="38" spans="2:25" ht="13.95" customHeight="1" x14ac:dyDescent="0.2">
      <c r="B38" s="1">
        <f t="shared" si="2"/>
        <v>28</v>
      </c>
      <c r="C38" s="6"/>
      <c r="D38" s="6"/>
      <c r="E38" s="123"/>
      <c r="F38" s="123" t="s">
        <v>20</v>
      </c>
      <c r="G38" s="123"/>
      <c r="H38" s="123"/>
      <c r="I38" s="123"/>
      <c r="J38" s="123"/>
      <c r="K38" s="22">
        <v>550</v>
      </c>
      <c r="L38" s="22">
        <v>1750</v>
      </c>
      <c r="M38" s="22">
        <v>875</v>
      </c>
      <c r="N38" s="23">
        <v>1800</v>
      </c>
    </row>
    <row r="39" spans="2:25" ht="13.95" customHeight="1" x14ac:dyDescent="0.2">
      <c r="B39" s="1">
        <f t="shared" si="2"/>
        <v>29</v>
      </c>
      <c r="C39" s="6"/>
      <c r="D39" s="6"/>
      <c r="E39" s="123"/>
      <c r="F39" s="123" t="s">
        <v>105</v>
      </c>
      <c r="G39" s="123"/>
      <c r="H39" s="123"/>
      <c r="I39" s="123"/>
      <c r="J39" s="123"/>
      <c r="K39" s="22"/>
      <c r="L39" s="22" t="s">
        <v>167</v>
      </c>
      <c r="M39" s="22"/>
      <c r="N39" s="23"/>
    </row>
    <row r="40" spans="2:25" ht="13.5" customHeight="1" x14ac:dyDescent="0.2">
      <c r="B40" s="1">
        <f t="shared" si="2"/>
        <v>30</v>
      </c>
      <c r="C40" s="6"/>
      <c r="D40" s="6"/>
      <c r="E40" s="123"/>
      <c r="F40" s="123" t="s">
        <v>151</v>
      </c>
      <c r="G40" s="123"/>
      <c r="H40" s="123"/>
      <c r="I40" s="123"/>
      <c r="J40" s="123"/>
      <c r="K40" s="22"/>
      <c r="L40" s="22"/>
      <c r="M40" s="22" t="s">
        <v>167</v>
      </c>
      <c r="N40" s="23">
        <v>3</v>
      </c>
    </row>
    <row r="41" spans="2:25" ht="13.5" customHeight="1" x14ac:dyDescent="0.2">
      <c r="B41" s="1">
        <f t="shared" si="2"/>
        <v>31</v>
      </c>
      <c r="C41" s="6"/>
      <c r="D41" s="6"/>
      <c r="E41" s="123"/>
      <c r="F41" s="123" t="s">
        <v>128</v>
      </c>
      <c r="G41" s="123"/>
      <c r="H41" s="123"/>
      <c r="I41" s="123"/>
      <c r="J41" s="123"/>
      <c r="K41" s="22" t="s">
        <v>167</v>
      </c>
      <c r="L41" s="22" t="s">
        <v>167</v>
      </c>
      <c r="M41" s="22" t="s">
        <v>167</v>
      </c>
      <c r="N41" s="23">
        <v>5</v>
      </c>
    </row>
    <row r="42" spans="2:25" ht="13.95" customHeight="1" x14ac:dyDescent="0.2">
      <c r="B42" s="1">
        <f t="shared" si="2"/>
        <v>32</v>
      </c>
      <c r="C42" s="6"/>
      <c r="D42" s="6"/>
      <c r="E42" s="123"/>
      <c r="F42" s="123" t="s">
        <v>368</v>
      </c>
      <c r="G42" s="123"/>
      <c r="H42" s="123"/>
      <c r="I42" s="123"/>
      <c r="J42" s="123"/>
      <c r="K42" s="22"/>
      <c r="L42" s="22"/>
      <c r="M42" s="22"/>
      <c r="N42" s="23">
        <v>5</v>
      </c>
      <c r="Y42" s="137"/>
    </row>
    <row r="43" spans="2:25" ht="13.95" customHeight="1" x14ac:dyDescent="0.2">
      <c r="B43" s="1">
        <f t="shared" si="2"/>
        <v>33</v>
      </c>
      <c r="C43" s="6"/>
      <c r="D43" s="6"/>
      <c r="E43" s="123"/>
      <c r="F43" s="123" t="s">
        <v>21</v>
      </c>
      <c r="G43" s="123"/>
      <c r="H43" s="123"/>
      <c r="I43" s="123"/>
      <c r="J43" s="123"/>
      <c r="K43" s="22">
        <v>250</v>
      </c>
      <c r="L43" s="22">
        <v>1125</v>
      </c>
      <c r="M43" s="22">
        <v>650</v>
      </c>
      <c r="N43" s="23">
        <v>550</v>
      </c>
    </row>
    <row r="44" spans="2:25" ht="13.5" customHeight="1" x14ac:dyDescent="0.2">
      <c r="B44" s="1">
        <f t="shared" si="2"/>
        <v>34</v>
      </c>
      <c r="C44" s="6"/>
      <c r="D44" s="6"/>
      <c r="E44" s="123"/>
      <c r="F44" s="123" t="s">
        <v>22</v>
      </c>
      <c r="G44" s="123"/>
      <c r="H44" s="123"/>
      <c r="I44" s="123"/>
      <c r="J44" s="123"/>
      <c r="K44" s="22">
        <v>650</v>
      </c>
      <c r="L44" s="22">
        <v>2125</v>
      </c>
      <c r="M44" s="57">
        <v>1250</v>
      </c>
      <c r="N44" s="61">
        <v>1550</v>
      </c>
    </row>
    <row r="45" spans="2:25" ht="13.95" customHeight="1" x14ac:dyDescent="0.2">
      <c r="B45" s="1">
        <f t="shared" si="2"/>
        <v>35</v>
      </c>
      <c r="C45" s="6"/>
      <c r="D45" s="6"/>
      <c r="E45" s="123"/>
      <c r="F45" s="123" t="s">
        <v>23</v>
      </c>
      <c r="G45" s="123"/>
      <c r="H45" s="123"/>
      <c r="I45" s="123"/>
      <c r="J45" s="123"/>
      <c r="K45" s="22"/>
      <c r="L45" s="22"/>
      <c r="M45" s="22"/>
      <c r="N45" s="23" t="s">
        <v>167</v>
      </c>
    </row>
    <row r="46" spans="2:25" ht="13.5" customHeight="1" x14ac:dyDescent="0.2">
      <c r="B46" s="1">
        <f t="shared" si="2"/>
        <v>36</v>
      </c>
      <c r="C46" s="2" t="s">
        <v>79</v>
      </c>
      <c r="D46" s="2" t="s">
        <v>80</v>
      </c>
      <c r="E46" s="123"/>
      <c r="F46" s="123" t="s">
        <v>100</v>
      </c>
      <c r="G46" s="123"/>
      <c r="H46" s="123"/>
      <c r="I46" s="123"/>
      <c r="J46" s="123"/>
      <c r="K46" s="22">
        <v>25</v>
      </c>
      <c r="L46" s="22" t="s">
        <v>167</v>
      </c>
      <c r="M46" s="22" t="s">
        <v>167</v>
      </c>
      <c r="N46" s="23">
        <v>20</v>
      </c>
    </row>
    <row r="47" spans="2:25" ht="13.95" customHeight="1" x14ac:dyDescent="0.2">
      <c r="B47" s="1">
        <f t="shared" si="2"/>
        <v>37</v>
      </c>
      <c r="C47" s="6"/>
      <c r="D47" s="6"/>
      <c r="E47" s="123"/>
      <c r="F47" s="123" t="s">
        <v>159</v>
      </c>
      <c r="G47" s="123"/>
      <c r="H47" s="123"/>
      <c r="I47" s="123"/>
      <c r="J47" s="123"/>
      <c r="K47" s="22"/>
      <c r="L47" s="22" t="s">
        <v>167</v>
      </c>
      <c r="M47" s="22"/>
      <c r="N47" s="23">
        <v>5</v>
      </c>
    </row>
    <row r="48" spans="2:25" ht="13.95" customHeight="1" x14ac:dyDescent="0.2">
      <c r="B48" s="1">
        <f t="shared" si="2"/>
        <v>38</v>
      </c>
      <c r="C48" s="6"/>
      <c r="D48" s="6"/>
      <c r="E48" s="123"/>
      <c r="F48" s="123" t="s">
        <v>252</v>
      </c>
      <c r="G48" s="123"/>
      <c r="H48" s="123"/>
      <c r="I48" s="123"/>
      <c r="J48" s="123"/>
      <c r="K48" s="22">
        <v>25</v>
      </c>
      <c r="L48" s="22"/>
      <c r="M48" s="22"/>
      <c r="N48" s="23"/>
      <c r="U48">
        <f>COUNTA(K46:K48)</f>
        <v>2</v>
      </c>
      <c r="V48">
        <f>COUNTA(L46:L48)</f>
        <v>2</v>
      </c>
      <c r="W48">
        <f>COUNTA(M46:M48)</f>
        <v>1</v>
      </c>
      <c r="X48">
        <f>COUNTA(N46:N48)</f>
        <v>2</v>
      </c>
    </row>
    <row r="49" spans="2:29" ht="13.95" customHeight="1" x14ac:dyDescent="0.2">
      <c r="B49" s="1">
        <f t="shared" si="2"/>
        <v>39</v>
      </c>
      <c r="C49" s="2" t="s">
        <v>91</v>
      </c>
      <c r="D49" s="2" t="s">
        <v>29</v>
      </c>
      <c r="E49" s="123"/>
      <c r="F49" s="123" t="s">
        <v>122</v>
      </c>
      <c r="G49" s="123"/>
      <c r="H49" s="123"/>
      <c r="I49" s="123"/>
      <c r="J49" s="123"/>
      <c r="K49" s="22" t="s">
        <v>167</v>
      </c>
      <c r="L49" s="22" t="s">
        <v>167</v>
      </c>
      <c r="M49" s="22"/>
      <c r="N49" s="23">
        <v>40</v>
      </c>
      <c r="Y49" s="125"/>
    </row>
    <row r="50" spans="2:29" ht="13.95" customHeight="1" x14ac:dyDescent="0.2">
      <c r="B50" s="1">
        <f t="shared" si="2"/>
        <v>40</v>
      </c>
      <c r="C50" s="6"/>
      <c r="D50" s="6"/>
      <c r="E50" s="123"/>
      <c r="F50" s="123" t="s">
        <v>210</v>
      </c>
      <c r="G50" s="123"/>
      <c r="H50" s="123"/>
      <c r="I50" s="123"/>
      <c r="J50" s="123"/>
      <c r="K50" s="22" t="s">
        <v>167</v>
      </c>
      <c r="L50" s="22">
        <v>25</v>
      </c>
      <c r="M50" s="22"/>
      <c r="N50" s="61">
        <v>60</v>
      </c>
      <c r="Y50" s="125"/>
    </row>
    <row r="51" spans="2:29" ht="13.95" customHeight="1" x14ac:dyDescent="0.2">
      <c r="B51" s="1">
        <f t="shared" si="2"/>
        <v>41</v>
      </c>
      <c r="C51" s="6"/>
      <c r="D51" s="6"/>
      <c r="E51" s="123"/>
      <c r="F51" s="123" t="s">
        <v>146</v>
      </c>
      <c r="G51" s="123"/>
      <c r="H51" s="123"/>
      <c r="I51" s="123"/>
      <c r="J51" s="123"/>
      <c r="K51" s="22">
        <v>75</v>
      </c>
      <c r="L51" s="22"/>
      <c r="M51" s="22"/>
      <c r="N51" s="23">
        <v>5</v>
      </c>
      <c r="U51" s="126">
        <f>COUNTA($K11:$K53)</f>
        <v>29</v>
      </c>
      <c r="V51" s="126">
        <f>COUNTA($L11:$L53)</f>
        <v>31</v>
      </c>
      <c r="W51" s="126">
        <f>COUNTA($M11:$M53)</f>
        <v>26</v>
      </c>
      <c r="X51" s="126">
        <f>COUNTA($N11:$N53)</f>
        <v>36</v>
      </c>
      <c r="Y51" s="126"/>
      <c r="Z51" s="126"/>
      <c r="AA51" s="126"/>
      <c r="AB51" s="126"/>
      <c r="AC51" s="125"/>
    </row>
    <row r="52" spans="2:29" ht="13.95" customHeight="1" x14ac:dyDescent="0.2">
      <c r="B52" s="1">
        <f t="shared" si="2"/>
        <v>42</v>
      </c>
      <c r="C52" s="6"/>
      <c r="D52" s="6"/>
      <c r="E52" s="123"/>
      <c r="F52" s="123" t="s">
        <v>333</v>
      </c>
      <c r="G52" s="123"/>
      <c r="H52" s="123"/>
      <c r="I52" s="123"/>
      <c r="J52" s="123"/>
      <c r="K52" s="22" t="s">
        <v>167</v>
      </c>
      <c r="L52" s="22"/>
      <c r="M52" s="22" t="s">
        <v>167</v>
      </c>
      <c r="N52" s="23"/>
      <c r="U52" s="125">
        <f>SUM($U11:$U23,$K24:$K53)</f>
        <v>5676</v>
      </c>
      <c r="V52" s="125">
        <f>SUM($V11:$V23,$L24:$L53)</f>
        <v>8529</v>
      </c>
      <c r="W52" s="125">
        <f>SUM($W11:$W23,$M24:$M53)</f>
        <v>8258</v>
      </c>
      <c r="X52" s="125">
        <f>SUM($X11:$X23,$N24:$N53)</f>
        <v>9344</v>
      </c>
      <c r="Y52" s="125"/>
      <c r="Z52" s="125"/>
      <c r="AA52" s="125"/>
      <c r="AB52" s="125"/>
      <c r="AC52" s="125"/>
    </row>
    <row r="53" spans="2:29" ht="13.5" customHeight="1" x14ac:dyDescent="0.2">
      <c r="B53" s="1">
        <f t="shared" si="2"/>
        <v>43</v>
      </c>
      <c r="C53" s="6"/>
      <c r="D53" s="6"/>
      <c r="E53" s="123"/>
      <c r="F53" s="123" t="s">
        <v>88</v>
      </c>
      <c r="G53" s="123"/>
      <c r="H53" s="123"/>
      <c r="I53" s="123"/>
      <c r="J53" s="123"/>
      <c r="K53" s="22">
        <v>25</v>
      </c>
      <c r="L53" s="22"/>
      <c r="M53" s="22"/>
      <c r="N53" s="23"/>
      <c r="Y53" s="127"/>
    </row>
    <row r="54" spans="2:29" ht="13.5" customHeight="1" x14ac:dyDescent="0.2">
      <c r="B54" s="1">
        <f t="shared" si="2"/>
        <v>44</v>
      </c>
      <c r="C54" s="6"/>
      <c r="D54" s="6"/>
      <c r="E54" s="123"/>
      <c r="F54" s="123" t="s">
        <v>158</v>
      </c>
      <c r="G54" s="123"/>
      <c r="H54" s="123"/>
      <c r="I54" s="123"/>
      <c r="J54" s="123"/>
      <c r="K54" s="22" t="s">
        <v>167</v>
      </c>
      <c r="L54" s="22" t="s">
        <v>167</v>
      </c>
      <c r="M54" s="22" t="s">
        <v>167</v>
      </c>
      <c r="N54" s="23" t="s">
        <v>167</v>
      </c>
      <c r="Y54" s="127"/>
    </row>
    <row r="55" spans="2:29" ht="13.5" customHeight="1" x14ac:dyDescent="0.2">
      <c r="B55" s="1">
        <f t="shared" si="2"/>
        <v>45</v>
      </c>
      <c r="C55" s="6"/>
      <c r="D55" s="6"/>
      <c r="E55" s="123"/>
      <c r="F55" s="123" t="s">
        <v>229</v>
      </c>
      <c r="G55" s="123"/>
      <c r="H55" s="123"/>
      <c r="I55" s="123"/>
      <c r="J55" s="123"/>
      <c r="K55" s="22"/>
      <c r="L55" s="22" t="s">
        <v>167</v>
      </c>
      <c r="M55" s="22" t="s">
        <v>167</v>
      </c>
      <c r="N55" s="23"/>
      <c r="Y55" s="127"/>
    </row>
    <row r="56" spans="2:29" ht="13.95" customHeight="1" x14ac:dyDescent="0.2">
      <c r="B56" s="1">
        <f t="shared" si="2"/>
        <v>46</v>
      </c>
      <c r="C56" s="6"/>
      <c r="D56" s="6"/>
      <c r="E56" s="123"/>
      <c r="F56" s="123" t="s">
        <v>369</v>
      </c>
      <c r="G56" s="123"/>
      <c r="H56" s="123"/>
      <c r="I56" s="123"/>
      <c r="J56" s="123"/>
      <c r="K56" s="22" t="s">
        <v>167</v>
      </c>
      <c r="L56" s="22"/>
      <c r="M56" s="22"/>
      <c r="N56" s="23"/>
      <c r="Y56" s="127"/>
    </row>
    <row r="57" spans="2:29" ht="13.5" customHeight="1" x14ac:dyDescent="0.2">
      <c r="B57" s="1">
        <f t="shared" si="2"/>
        <v>47</v>
      </c>
      <c r="C57" s="6"/>
      <c r="D57" s="6"/>
      <c r="E57" s="123"/>
      <c r="F57" s="123" t="s">
        <v>212</v>
      </c>
      <c r="G57" s="123"/>
      <c r="H57" s="123"/>
      <c r="I57" s="123"/>
      <c r="J57" s="123"/>
      <c r="K57" s="22" t="s">
        <v>167</v>
      </c>
      <c r="L57" s="22"/>
      <c r="M57" s="22" t="s">
        <v>167</v>
      </c>
      <c r="N57" s="23" t="s">
        <v>167</v>
      </c>
      <c r="Y57" s="127"/>
    </row>
    <row r="58" spans="2:29" ht="13.5" customHeight="1" x14ac:dyDescent="0.2">
      <c r="B58" s="1">
        <f t="shared" si="2"/>
        <v>48</v>
      </c>
      <c r="C58" s="6"/>
      <c r="D58" s="6"/>
      <c r="E58" s="123"/>
      <c r="F58" s="123" t="s">
        <v>230</v>
      </c>
      <c r="G58" s="123"/>
      <c r="H58" s="123"/>
      <c r="I58" s="123"/>
      <c r="J58" s="123"/>
      <c r="K58" s="22" t="s">
        <v>167</v>
      </c>
      <c r="L58" s="22" t="s">
        <v>167</v>
      </c>
      <c r="M58" s="22">
        <v>100</v>
      </c>
      <c r="N58" s="23">
        <v>40</v>
      </c>
      <c r="Y58" s="127"/>
    </row>
    <row r="59" spans="2:29" ht="13.95" customHeight="1" x14ac:dyDescent="0.2">
      <c r="B59" s="1">
        <f t="shared" si="2"/>
        <v>49</v>
      </c>
      <c r="C59" s="6"/>
      <c r="D59" s="6"/>
      <c r="E59" s="123"/>
      <c r="F59" s="123" t="s">
        <v>254</v>
      </c>
      <c r="G59" s="123"/>
      <c r="H59" s="123"/>
      <c r="I59" s="123"/>
      <c r="J59" s="123"/>
      <c r="K59" s="22"/>
      <c r="L59" s="22">
        <v>700</v>
      </c>
      <c r="M59" s="22">
        <v>50</v>
      </c>
      <c r="N59" s="23" t="s">
        <v>167</v>
      </c>
      <c r="Y59" s="125"/>
    </row>
    <row r="60" spans="2:29" ht="13.5" customHeight="1" x14ac:dyDescent="0.2">
      <c r="B60" s="1">
        <f t="shared" si="2"/>
        <v>50</v>
      </c>
      <c r="C60" s="6"/>
      <c r="D60" s="6"/>
      <c r="E60" s="123"/>
      <c r="F60" s="123" t="s">
        <v>108</v>
      </c>
      <c r="G60" s="123"/>
      <c r="H60" s="123"/>
      <c r="I60" s="123"/>
      <c r="J60" s="123"/>
      <c r="K60" s="22">
        <v>700</v>
      </c>
      <c r="L60" s="22" t="s">
        <v>167</v>
      </c>
      <c r="M60" s="22">
        <v>100</v>
      </c>
      <c r="N60" s="23">
        <v>60</v>
      </c>
      <c r="Y60" s="127"/>
    </row>
    <row r="61" spans="2:29" ht="13.95" customHeight="1" x14ac:dyDescent="0.2">
      <c r="B61" s="1">
        <f t="shared" si="2"/>
        <v>51</v>
      </c>
      <c r="C61" s="6"/>
      <c r="D61" s="6"/>
      <c r="E61" s="123"/>
      <c r="F61" s="123" t="s">
        <v>255</v>
      </c>
      <c r="G61" s="123"/>
      <c r="H61" s="123"/>
      <c r="I61" s="123"/>
      <c r="J61" s="123"/>
      <c r="K61" s="22" t="s">
        <v>167</v>
      </c>
      <c r="L61" s="22"/>
      <c r="M61" s="22"/>
      <c r="N61" s="23" t="s">
        <v>167</v>
      </c>
      <c r="Y61" s="125"/>
    </row>
    <row r="62" spans="2:29" ht="13.95" customHeight="1" x14ac:dyDescent="0.2">
      <c r="B62" s="1">
        <f t="shared" si="2"/>
        <v>52</v>
      </c>
      <c r="C62" s="6"/>
      <c r="D62" s="6"/>
      <c r="E62" s="123"/>
      <c r="F62" s="123" t="s">
        <v>257</v>
      </c>
      <c r="G62" s="123"/>
      <c r="H62" s="123"/>
      <c r="I62" s="123"/>
      <c r="J62" s="123"/>
      <c r="K62" s="22">
        <v>25</v>
      </c>
      <c r="L62" s="128">
        <v>25</v>
      </c>
      <c r="M62" s="22">
        <v>75</v>
      </c>
      <c r="N62" s="23">
        <v>55</v>
      </c>
      <c r="Y62" s="125"/>
    </row>
    <row r="63" spans="2:29" ht="13.95" customHeight="1" x14ac:dyDescent="0.2">
      <c r="B63" s="1">
        <f t="shared" si="2"/>
        <v>53</v>
      </c>
      <c r="C63" s="6"/>
      <c r="D63" s="6"/>
      <c r="E63" s="123"/>
      <c r="F63" s="123" t="s">
        <v>109</v>
      </c>
      <c r="G63" s="123"/>
      <c r="H63" s="123"/>
      <c r="I63" s="123"/>
      <c r="J63" s="123"/>
      <c r="K63" s="22">
        <v>100</v>
      </c>
      <c r="L63" s="22" t="s">
        <v>167</v>
      </c>
      <c r="M63" s="22">
        <v>100</v>
      </c>
      <c r="N63" s="23" t="s">
        <v>167</v>
      </c>
      <c r="Y63" s="125"/>
    </row>
    <row r="64" spans="2:29" ht="13.5" customHeight="1" x14ac:dyDescent="0.2">
      <c r="B64" s="1">
        <f t="shared" si="2"/>
        <v>54</v>
      </c>
      <c r="C64" s="6"/>
      <c r="D64" s="6"/>
      <c r="E64" s="123"/>
      <c r="F64" s="123" t="s">
        <v>110</v>
      </c>
      <c r="G64" s="123"/>
      <c r="H64" s="123"/>
      <c r="I64" s="123"/>
      <c r="J64" s="123"/>
      <c r="K64" s="22" t="s">
        <v>167</v>
      </c>
      <c r="L64" s="22"/>
      <c r="M64" s="22" t="s">
        <v>167</v>
      </c>
      <c r="N64" s="23">
        <v>15</v>
      </c>
      <c r="Y64" s="125"/>
    </row>
    <row r="65" spans="2:25" ht="13.5" customHeight="1" x14ac:dyDescent="0.2">
      <c r="B65" s="1">
        <f t="shared" si="2"/>
        <v>55</v>
      </c>
      <c r="C65" s="6"/>
      <c r="D65" s="6"/>
      <c r="E65" s="123"/>
      <c r="F65" s="123" t="s">
        <v>160</v>
      </c>
      <c r="G65" s="123"/>
      <c r="H65" s="123"/>
      <c r="I65" s="123"/>
      <c r="J65" s="123"/>
      <c r="K65" s="22" t="s">
        <v>167</v>
      </c>
      <c r="L65" s="22"/>
      <c r="M65" s="22"/>
      <c r="N65" s="23">
        <v>15</v>
      </c>
      <c r="Y65" s="125"/>
    </row>
    <row r="66" spans="2:25" ht="13.95" customHeight="1" x14ac:dyDescent="0.2">
      <c r="B66" s="1">
        <f t="shared" si="2"/>
        <v>56</v>
      </c>
      <c r="C66" s="6"/>
      <c r="D66" s="6"/>
      <c r="E66" s="123"/>
      <c r="F66" s="123" t="s">
        <v>214</v>
      </c>
      <c r="G66" s="123"/>
      <c r="H66" s="123"/>
      <c r="I66" s="123"/>
      <c r="J66" s="123"/>
      <c r="K66" s="22"/>
      <c r="L66" s="22"/>
      <c r="M66" s="22" t="s">
        <v>167</v>
      </c>
      <c r="N66" s="23">
        <v>16</v>
      </c>
      <c r="Y66" s="125"/>
    </row>
    <row r="67" spans="2:25" ht="13.5" customHeight="1" x14ac:dyDescent="0.2">
      <c r="B67" s="1">
        <f t="shared" si="2"/>
        <v>57</v>
      </c>
      <c r="C67" s="6"/>
      <c r="D67" s="6"/>
      <c r="E67" s="123"/>
      <c r="F67" s="123" t="s">
        <v>31</v>
      </c>
      <c r="G67" s="123"/>
      <c r="H67" s="123"/>
      <c r="I67" s="123"/>
      <c r="J67" s="123"/>
      <c r="K67" s="22" t="s">
        <v>167</v>
      </c>
      <c r="L67" s="22">
        <v>16</v>
      </c>
      <c r="M67" s="22" t="s">
        <v>167</v>
      </c>
      <c r="N67" s="23">
        <v>8</v>
      </c>
      <c r="Y67" s="125"/>
    </row>
    <row r="68" spans="2:25" ht="13.5" customHeight="1" x14ac:dyDescent="0.2">
      <c r="B68" s="1">
        <f t="shared" si="2"/>
        <v>58</v>
      </c>
      <c r="C68" s="6"/>
      <c r="D68" s="6"/>
      <c r="E68" s="123"/>
      <c r="F68" s="123" t="s">
        <v>32</v>
      </c>
      <c r="G68" s="123"/>
      <c r="H68" s="123"/>
      <c r="I68" s="123"/>
      <c r="J68" s="123"/>
      <c r="K68" s="22">
        <v>16</v>
      </c>
      <c r="L68" s="22">
        <v>16</v>
      </c>
      <c r="M68" s="22" t="s">
        <v>167</v>
      </c>
      <c r="N68" s="23">
        <v>8</v>
      </c>
      <c r="Y68" s="125"/>
    </row>
    <row r="69" spans="2:25" ht="13.95" customHeight="1" x14ac:dyDescent="0.2">
      <c r="B69" s="1">
        <f t="shared" si="2"/>
        <v>59</v>
      </c>
      <c r="C69" s="6"/>
      <c r="D69" s="6"/>
      <c r="E69" s="123"/>
      <c r="F69" s="123" t="s">
        <v>215</v>
      </c>
      <c r="G69" s="123"/>
      <c r="H69" s="123"/>
      <c r="I69" s="123"/>
      <c r="J69" s="123"/>
      <c r="K69" s="22"/>
      <c r="L69" s="22">
        <v>8</v>
      </c>
      <c r="M69" s="22" t="s">
        <v>167</v>
      </c>
      <c r="N69" s="23" t="s">
        <v>167</v>
      </c>
      <c r="Y69" s="125"/>
    </row>
    <row r="70" spans="2:25" ht="13.95" customHeight="1" x14ac:dyDescent="0.2">
      <c r="B70" s="1">
        <f t="shared" si="2"/>
        <v>60</v>
      </c>
      <c r="C70" s="6"/>
      <c r="D70" s="6"/>
      <c r="E70" s="123"/>
      <c r="F70" s="123" t="s">
        <v>258</v>
      </c>
      <c r="G70" s="123"/>
      <c r="H70" s="123"/>
      <c r="I70" s="123"/>
      <c r="J70" s="123"/>
      <c r="K70" s="22"/>
      <c r="L70" s="22" t="s">
        <v>167</v>
      </c>
      <c r="M70" s="22"/>
      <c r="N70" s="23" t="s">
        <v>167</v>
      </c>
      <c r="Y70" s="125"/>
    </row>
    <row r="71" spans="2:25" ht="13.95" customHeight="1" x14ac:dyDescent="0.2">
      <c r="B71" s="1">
        <f t="shared" si="2"/>
        <v>61</v>
      </c>
      <c r="C71" s="6"/>
      <c r="D71" s="6"/>
      <c r="E71" s="123"/>
      <c r="F71" s="123" t="s">
        <v>85</v>
      </c>
      <c r="G71" s="123"/>
      <c r="H71" s="123"/>
      <c r="I71" s="123"/>
      <c r="J71" s="123"/>
      <c r="K71" s="22" t="s">
        <v>167</v>
      </c>
      <c r="L71" s="22" t="s">
        <v>167</v>
      </c>
      <c r="M71" s="22" t="s">
        <v>167</v>
      </c>
      <c r="N71" s="23"/>
      <c r="Y71" s="125"/>
    </row>
    <row r="72" spans="2:25" ht="13.95" customHeight="1" x14ac:dyDescent="0.2">
      <c r="B72" s="1">
        <f t="shared" si="2"/>
        <v>62</v>
      </c>
      <c r="C72" s="6"/>
      <c r="D72" s="6"/>
      <c r="E72" s="123"/>
      <c r="F72" s="123" t="s">
        <v>86</v>
      </c>
      <c r="G72" s="123"/>
      <c r="H72" s="123"/>
      <c r="I72" s="123"/>
      <c r="J72" s="123"/>
      <c r="K72" s="22"/>
      <c r="L72" s="22">
        <v>100</v>
      </c>
      <c r="M72" s="22"/>
      <c r="N72" s="23">
        <v>10</v>
      </c>
      <c r="Y72" s="125"/>
    </row>
    <row r="73" spans="2:25" ht="13.95" customHeight="1" x14ac:dyDescent="0.2">
      <c r="B73" s="1">
        <f t="shared" si="2"/>
        <v>63</v>
      </c>
      <c r="C73" s="6"/>
      <c r="D73" s="6"/>
      <c r="E73" s="123"/>
      <c r="F73" s="123" t="s">
        <v>265</v>
      </c>
      <c r="G73" s="123"/>
      <c r="H73" s="123"/>
      <c r="I73" s="123"/>
      <c r="J73" s="123"/>
      <c r="K73" s="22" t="s">
        <v>167</v>
      </c>
      <c r="L73" s="22" t="s">
        <v>167</v>
      </c>
      <c r="M73" s="22">
        <v>100</v>
      </c>
      <c r="N73" s="23"/>
      <c r="Y73" s="125"/>
    </row>
    <row r="74" spans="2:25" ht="13.5" customHeight="1" x14ac:dyDescent="0.2">
      <c r="B74" s="1">
        <f t="shared" si="2"/>
        <v>64</v>
      </c>
      <c r="C74" s="6"/>
      <c r="D74" s="6"/>
      <c r="E74" s="123"/>
      <c r="F74" s="123" t="s">
        <v>111</v>
      </c>
      <c r="G74" s="123"/>
      <c r="H74" s="123"/>
      <c r="I74" s="123"/>
      <c r="J74" s="123"/>
      <c r="K74" s="22">
        <v>300</v>
      </c>
      <c r="L74" s="22">
        <v>500</v>
      </c>
      <c r="M74" s="22">
        <v>550</v>
      </c>
      <c r="N74" s="23">
        <v>140</v>
      </c>
      <c r="Y74" s="125"/>
    </row>
    <row r="75" spans="2:25" ht="13.95" customHeight="1" x14ac:dyDescent="0.2">
      <c r="B75" s="1">
        <f t="shared" si="2"/>
        <v>65</v>
      </c>
      <c r="C75" s="6"/>
      <c r="D75" s="6"/>
      <c r="E75" s="123"/>
      <c r="F75" s="123" t="s">
        <v>123</v>
      </c>
      <c r="G75" s="123"/>
      <c r="H75" s="123"/>
      <c r="I75" s="123"/>
      <c r="J75" s="123"/>
      <c r="K75" s="22" t="s">
        <v>167</v>
      </c>
      <c r="L75" s="22" t="s">
        <v>167</v>
      </c>
      <c r="M75" s="22">
        <v>75</v>
      </c>
      <c r="N75" s="23">
        <v>15</v>
      </c>
      <c r="Y75" s="125"/>
    </row>
    <row r="76" spans="2:25" ht="13.95" customHeight="1" x14ac:dyDescent="0.2">
      <c r="B76" s="1">
        <f t="shared" si="2"/>
        <v>66</v>
      </c>
      <c r="C76" s="6"/>
      <c r="D76" s="6"/>
      <c r="E76" s="123"/>
      <c r="F76" s="123" t="s">
        <v>116</v>
      </c>
      <c r="G76" s="123"/>
      <c r="H76" s="123"/>
      <c r="I76" s="123"/>
      <c r="J76" s="123"/>
      <c r="K76" s="22" t="s">
        <v>167</v>
      </c>
      <c r="L76" s="22"/>
      <c r="M76" s="22"/>
      <c r="N76" s="23" t="s">
        <v>167</v>
      </c>
      <c r="Y76" s="125"/>
    </row>
    <row r="77" spans="2:25" ht="13.5" customHeight="1" x14ac:dyDescent="0.2">
      <c r="B77" s="1">
        <f t="shared" ref="B77:B91" si="6">B76+1</f>
        <v>67</v>
      </c>
      <c r="C77" s="6"/>
      <c r="D77" s="6"/>
      <c r="E77" s="123"/>
      <c r="F77" s="123" t="s">
        <v>264</v>
      </c>
      <c r="G77" s="123"/>
      <c r="H77" s="123"/>
      <c r="I77" s="123"/>
      <c r="J77" s="123"/>
      <c r="K77" s="22"/>
      <c r="L77" s="22" t="s">
        <v>167</v>
      </c>
      <c r="M77" s="22"/>
      <c r="N77" s="23"/>
      <c r="Y77" s="125"/>
    </row>
    <row r="78" spans="2:25" ht="13.5" customHeight="1" x14ac:dyDescent="0.2">
      <c r="B78" s="1">
        <f t="shared" si="6"/>
        <v>68</v>
      </c>
      <c r="C78" s="6"/>
      <c r="D78" s="6"/>
      <c r="E78" s="123"/>
      <c r="F78" s="123" t="s">
        <v>306</v>
      </c>
      <c r="G78" s="123"/>
      <c r="H78" s="123"/>
      <c r="I78" s="123"/>
      <c r="J78" s="123"/>
      <c r="K78" s="22"/>
      <c r="L78" s="22"/>
      <c r="M78" s="22"/>
      <c r="N78" s="23" t="s">
        <v>167</v>
      </c>
      <c r="Y78" s="125"/>
    </row>
    <row r="79" spans="2:25" ht="13.95" customHeight="1" x14ac:dyDescent="0.2">
      <c r="B79" s="1">
        <f t="shared" si="6"/>
        <v>69</v>
      </c>
      <c r="C79" s="6"/>
      <c r="D79" s="6"/>
      <c r="E79" s="123"/>
      <c r="F79" s="123" t="s">
        <v>33</v>
      </c>
      <c r="G79" s="123"/>
      <c r="H79" s="123"/>
      <c r="I79" s="123"/>
      <c r="J79" s="123"/>
      <c r="K79" s="22">
        <v>475</v>
      </c>
      <c r="L79" s="22">
        <v>150</v>
      </c>
      <c r="M79" s="22">
        <v>375</v>
      </c>
      <c r="N79" s="23">
        <v>200</v>
      </c>
      <c r="Y79" s="125"/>
    </row>
    <row r="80" spans="2:25" ht="13.5" customHeight="1" x14ac:dyDescent="0.2">
      <c r="B80" s="1">
        <f t="shared" si="6"/>
        <v>70</v>
      </c>
      <c r="C80" s="2" t="s">
        <v>34</v>
      </c>
      <c r="D80" s="2" t="s">
        <v>35</v>
      </c>
      <c r="E80" s="123"/>
      <c r="F80" s="123" t="s">
        <v>235</v>
      </c>
      <c r="G80" s="123"/>
      <c r="H80" s="123"/>
      <c r="I80" s="123"/>
      <c r="J80" s="123"/>
      <c r="K80" s="22"/>
      <c r="L80" s="22"/>
      <c r="M80" s="22">
        <v>1</v>
      </c>
      <c r="N80" s="23"/>
    </row>
    <row r="81" spans="2:24" ht="13.5" customHeight="1" x14ac:dyDescent="0.2">
      <c r="B81" s="1">
        <f t="shared" si="6"/>
        <v>71</v>
      </c>
      <c r="C81" s="6"/>
      <c r="D81" s="6"/>
      <c r="E81" s="123"/>
      <c r="F81" s="123" t="s">
        <v>196</v>
      </c>
      <c r="G81" s="123"/>
      <c r="H81" s="123"/>
      <c r="I81" s="123"/>
      <c r="J81" s="123"/>
      <c r="K81" s="22"/>
      <c r="L81" s="22">
        <v>1</v>
      </c>
      <c r="M81" s="22"/>
      <c r="N81" s="23"/>
    </row>
    <row r="82" spans="2:24" ht="13.95" customHeight="1" x14ac:dyDescent="0.2">
      <c r="B82" s="1">
        <f t="shared" si="6"/>
        <v>72</v>
      </c>
      <c r="C82" s="6"/>
      <c r="D82" s="6"/>
      <c r="E82" s="123"/>
      <c r="F82" s="123" t="s">
        <v>124</v>
      </c>
      <c r="G82" s="123"/>
      <c r="H82" s="123"/>
      <c r="I82" s="123"/>
      <c r="J82" s="123"/>
      <c r="K82" s="22"/>
      <c r="L82" s="22" t="s">
        <v>167</v>
      </c>
      <c r="M82" s="22" t="s">
        <v>167</v>
      </c>
      <c r="N82" s="23"/>
    </row>
    <row r="83" spans="2:24" ht="13.95" customHeight="1" x14ac:dyDescent="0.2">
      <c r="B83" s="1">
        <f t="shared" si="6"/>
        <v>73</v>
      </c>
      <c r="C83" s="6"/>
      <c r="D83" s="6"/>
      <c r="E83" s="123"/>
      <c r="F83" s="123" t="s">
        <v>163</v>
      </c>
      <c r="G83" s="123"/>
      <c r="H83" s="123"/>
      <c r="I83" s="123"/>
      <c r="J83" s="123"/>
      <c r="K83" s="22"/>
      <c r="L83" s="22"/>
      <c r="M83" s="22"/>
      <c r="N83" s="23" t="s">
        <v>167</v>
      </c>
    </row>
    <row r="84" spans="2:24" ht="13.5" customHeight="1" x14ac:dyDescent="0.2">
      <c r="B84" s="1">
        <f t="shared" si="6"/>
        <v>74</v>
      </c>
      <c r="C84" s="2" t="s">
        <v>142</v>
      </c>
      <c r="D84" s="2" t="s">
        <v>77</v>
      </c>
      <c r="E84" s="123"/>
      <c r="F84" s="123" t="s">
        <v>101</v>
      </c>
      <c r="G84" s="123"/>
      <c r="H84" s="123"/>
      <c r="I84" s="123"/>
      <c r="J84" s="123"/>
      <c r="K84" s="22">
        <v>2</v>
      </c>
      <c r="L84" s="22">
        <v>1</v>
      </c>
      <c r="M84" s="22">
        <v>1</v>
      </c>
      <c r="N84" s="23"/>
    </row>
    <row r="85" spans="2:24" ht="13.5" customHeight="1" x14ac:dyDescent="0.2">
      <c r="B85" s="1">
        <f t="shared" si="6"/>
        <v>75</v>
      </c>
      <c r="C85" s="6"/>
      <c r="D85" s="2" t="s">
        <v>37</v>
      </c>
      <c r="E85" s="123"/>
      <c r="F85" s="123" t="s">
        <v>370</v>
      </c>
      <c r="G85" s="123"/>
      <c r="H85" s="123"/>
      <c r="I85" s="123"/>
      <c r="J85" s="123"/>
      <c r="K85" s="22"/>
      <c r="L85" s="22">
        <v>1</v>
      </c>
      <c r="M85" s="22"/>
      <c r="N85" s="23"/>
    </row>
    <row r="86" spans="2:24" ht="13.5" customHeight="1" x14ac:dyDescent="0.2">
      <c r="B86" s="1">
        <f t="shared" si="6"/>
        <v>76</v>
      </c>
      <c r="C86" s="7"/>
      <c r="D86" s="8" t="s">
        <v>39</v>
      </c>
      <c r="E86" s="123"/>
      <c r="F86" s="123" t="s">
        <v>40</v>
      </c>
      <c r="G86" s="123"/>
      <c r="H86" s="123"/>
      <c r="I86" s="123"/>
      <c r="J86" s="123"/>
      <c r="K86" s="22">
        <v>25</v>
      </c>
      <c r="L86" s="22" t="s">
        <v>167</v>
      </c>
      <c r="M86" s="22">
        <v>25</v>
      </c>
      <c r="N86" s="23">
        <v>5</v>
      </c>
    </row>
    <row r="87" spans="2:24" ht="13.95" customHeight="1" x14ac:dyDescent="0.2">
      <c r="B87" s="1">
        <f t="shared" si="6"/>
        <v>77</v>
      </c>
      <c r="C87" s="2" t="s">
        <v>0</v>
      </c>
      <c r="D87" s="2" t="s">
        <v>261</v>
      </c>
      <c r="E87" s="123"/>
      <c r="F87" s="123" t="s">
        <v>260</v>
      </c>
      <c r="G87" s="123"/>
      <c r="H87" s="123"/>
      <c r="I87" s="123"/>
      <c r="J87" s="123"/>
      <c r="K87" s="22"/>
      <c r="L87" s="22"/>
      <c r="M87" s="22"/>
      <c r="N87" s="23" t="s">
        <v>167</v>
      </c>
    </row>
    <row r="88" spans="2:24" ht="13.5" customHeight="1" x14ac:dyDescent="0.2">
      <c r="B88" s="1">
        <f t="shared" si="6"/>
        <v>78</v>
      </c>
      <c r="C88" s="6"/>
      <c r="D88" s="8" t="s">
        <v>41</v>
      </c>
      <c r="E88" s="123"/>
      <c r="F88" s="123" t="s">
        <v>42</v>
      </c>
      <c r="G88" s="123"/>
      <c r="H88" s="123"/>
      <c r="I88" s="123"/>
      <c r="J88" s="123"/>
      <c r="K88" s="22" t="s">
        <v>167</v>
      </c>
      <c r="L88" s="22" t="s">
        <v>167</v>
      </c>
      <c r="M88" s="22" t="s">
        <v>167</v>
      </c>
      <c r="N88" s="23" t="s">
        <v>167</v>
      </c>
      <c r="U88">
        <f>COUNTA(K80:K88)</f>
        <v>3</v>
      </c>
      <c r="V88">
        <f>COUNTA(L80:L88)</f>
        <v>6</v>
      </c>
      <c r="W88">
        <f>COUNTA(M80:M88)</f>
        <v>5</v>
      </c>
      <c r="X88">
        <f>COUNTA(N80:N88)</f>
        <v>4</v>
      </c>
    </row>
    <row r="89" spans="2:24" ht="13.5" customHeight="1" x14ac:dyDescent="0.2">
      <c r="B89" s="1">
        <f t="shared" si="6"/>
        <v>79</v>
      </c>
      <c r="C89" s="147" t="s">
        <v>43</v>
      </c>
      <c r="D89" s="148"/>
      <c r="E89" s="123"/>
      <c r="F89" s="123" t="s">
        <v>44</v>
      </c>
      <c r="G89" s="123"/>
      <c r="H89" s="123"/>
      <c r="I89" s="123"/>
      <c r="J89" s="123"/>
      <c r="K89" s="22">
        <v>25</v>
      </c>
      <c r="L89" s="22">
        <v>50</v>
      </c>
      <c r="M89" s="22">
        <v>50</v>
      </c>
      <c r="N89" s="23">
        <v>25</v>
      </c>
    </row>
    <row r="90" spans="2:24" ht="13.5" customHeight="1" x14ac:dyDescent="0.2">
      <c r="B90" s="1">
        <f t="shared" si="6"/>
        <v>80</v>
      </c>
      <c r="C90" s="3"/>
      <c r="D90" s="83"/>
      <c r="E90" s="123"/>
      <c r="F90" s="123" t="s">
        <v>45</v>
      </c>
      <c r="G90" s="123"/>
      <c r="H90" s="123"/>
      <c r="I90" s="123"/>
      <c r="J90" s="123"/>
      <c r="K90" s="22">
        <v>50</v>
      </c>
      <c r="L90" s="22"/>
      <c r="M90" s="22"/>
      <c r="N90" s="23">
        <v>25</v>
      </c>
    </row>
    <row r="91" spans="2:24" ht="13.95" customHeight="1" thickBot="1" x14ac:dyDescent="0.25">
      <c r="B91" s="1">
        <f t="shared" si="6"/>
        <v>81</v>
      </c>
      <c r="C91" s="3"/>
      <c r="D91" s="83"/>
      <c r="E91" s="123"/>
      <c r="F91" s="123" t="s">
        <v>78</v>
      </c>
      <c r="G91" s="123"/>
      <c r="H91" s="123"/>
      <c r="I91" s="123"/>
      <c r="J91" s="123"/>
      <c r="K91" s="22">
        <v>250</v>
      </c>
      <c r="L91" s="22">
        <v>50</v>
      </c>
      <c r="M91" s="22">
        <v>100</v>
      </c>
      <c r="N91" s="23"/>
    </row>
    <row r="92" spans="2:24" ht="13.95" customHeight="1" x14ac:dyDescent="0.2">
      <c r="B92" s="84"/>
      <c r="C92" s="85"/>
      <c r="D92" s="85"/>
      <c r="E92" s="25"/>
      <c r="F92" s="25"/>
      <c r="G92" s="25"/>
      <c r="H92" s="25"/>
      <c r="I92" s="25"/>
      <c r="J92" s="25"/>
      <c r="K92" s="25"/>
      <c r="L92" s="25"/>
      <c r="M92" s="25"/>
      <c r="N92" s="25"/>
      <c r="U92">
        <f>COUNTA(K11:K91)</f>
        <v>53</v>
      </c>
      <c r="V92">
        <f>COUNTA(L11:L91)</f>
        <v>57</v>
      </c>
      <c r="W92">
        <f>COUNTA(M11:M91)</f>
        <v>51</v>
      </c>
      <c r="X92">
        <f>COUNTA(N11:N91)</f>
        <v>63</v>
      </c>
    </row>
    <row r="93" spans="2:24" ht="18" customHeight="1" x14ac:dyDescent="0.2"/>
    <row r="94" spans="2:24" ht="18" customHeight="1" x14ac:dyDescent="0.2">
      <c r="B94" s="65"/>
    </row>
    <row r="95" spans="2:24" ht="9" customHeight="1" thickBot="1" x14ac:dyDescent="0.25"/>
    <row r="96" spans="2:24" ht="18" customHeight="1" x14ac:dyDescent="0.2">
      <c r="B96" s="66"/>
      <c r="C96" s="67"/>
      <c r="D96" s="143" t="s">
        <v>1</v>
      </c>
      <c r="E96" s="143"/>
      <c r="F96" s="143"/>
      <c r="G96" s="143"/>
      <c r="H96" s="67"/>
      <c r="I96" s="67"/>
      <c r="J96" s="68"/>
      <c r="K96" s="29" t="s">
        <v>64</v>
      </c>
      <c r="L96" s="29" t="s">
        <v>65</v>
      </c>
      <c r="M96" s="29" t="s">
        <v>66</v>
      </c>
      <c r="N96" s="52" t="s">
        <v>67</v>
      </c>
      <c r="U96">
        <f>SUM(U11:U23,K24:K91)</f>
        <v>7644</v>
      </c>
      <c r="V96">
        <f>SUM(V11:V23,L24:L91)</f>
        <v>10147</v>
      </c>
      <c r="W96">
        <f>SUM(W11:W23,M24:M91)</f>
        <v>9960</v>
      </c>
      <c r="X96">
        <f>SUM(X11:X23,N24:N91)</f>
        <v>9981</v>
      </c>
    </row>
    <row r="97" spans="2:14" ht="18" customHeight="1" thickBot="1" x14ac:dyDescent="0.25">
      <c r="B97" s="72"/>
      <c r="C97" s="24"/>
      <c r="D97" s="149" t="s">
        <v>2</v>
      </c>
      <c r="E97" s="149"/>
      <c r="F97" s="149"/>
      <c r="G97" s="149"/>
      <c r="H97" s="24"/>
      <c r="I97" s="24"/>
      <c r="J97" s="73"/>
      <c r="K97" s="34" t="str">
        <f>K5</f>
        <v>2021.8.18</v>
      </c>
      <c r="L97" s="34" t="str">
        <f>L5</f>
        <v>2021.8.18</v>
      </c>
      <c r="M97" s="34" t="str">
        <f>M5</f>
        <v>2021.8.18</v>
      </c>
      <c r="N97" s="51" t="str">
        <f>N5</f>
        <v>2021.8.18</v>
      </c>
    </row>
    <row r="98" spans="2:14" ht="19.95" customHeight="1" thickTop="1" x14ac:dyDescent="0.2">
      <c r="B98" s="150" t="s">
        <v>47</v>
      </c>
      <c r="C98" s="151"/>
      <c r="D98" s="151"/>
      <c r="E98" s="151"/>
      <c r="F98" s="151"/>
      <c r="G98" s="151"/>
      <c r="H98" s="151"/>
      <c r="I98" s="151"/>
      <c r="J98" s="86"/>
      <c r="K98" s="35">
        <f>SUM(K99:K107)</f>
        <v>7644</v>
      </c>
      <c r="L98" s="35">
        <f>SUM(L99:L107)</f>
        <v>10147</v>
      </c>
      <c r="M98" s="35">
        <f>SUM(M99:M107)</f>
        <v>9960</v>
      </c>
      <c r="N98" s="53">
        <f>SUM(N99:N107)</f>
        <v>9981</v>
      </c>
    </row>
    <row r="99" spans="2:14" ht="13.95" customHeight="1" x14ac:dyDescent="0.2">
      <c r="B99" s="152" t="s">
        <v>48</v>
      </c>
      <c r="C99" s="153"/>
      <c r="D99" s="154"/>
      <c r="E99" s="12"/>
      <c r="F99" s="13"/>
      <c r="G99" s="144" t="s">
        <v>13</v>
      </c>
      <c r="H99" s="144"/>
      <c r="I99" s="13"/>
      <c r="J99" s="14"/>
      <c r="K99" s="4">
        <f>SUM(U$11:U$23)</f>
        <v>2925</v>
      </c>
      <c r="L99" s="4">
        <f>SUM(V$11:V$23)</f>
        <v>1050</v>
      </c>
      <c r="M99" s="4">
        <f>SUM(W$11:W$23)</f>
        <v>1057</v>
      </c>
      <c r="N99" s="5">
        <f>SUM(X$11:X$23)</f>
        <v>2605</v>
      </c>
    </row>
    <row r="100" spans="2:14" ht="13.95" customHeight="1" x14ac:dyDescent="0.2">
      <c r="B100" s="87"/>
      <c r="C100" s="65"/>
      <c r="D100" s="88"/>
      <c r="E100" s="15"/>
      <c r="F100" s="123"/>
      <c r="G100" s="144" t="s">
        <v>26</v>
      </c>
      <c r="H100" s="144"/>
      <c r="I100" s="119"/>
      <c r="J100" s="16"/>
      <c r="K100" s="4">
        <f>SUM(K$24)</f>
        <v>275</v>
      </c>
      <c r="L100" s="4">
        <f>SUM(L$24)</f>
        <v>300</v>
      </c>
      <c r="M100" s="4">
        <f>SUM(M$24)</f>
        <v>250</v>
      </c>
      <c r="N100" s="5">
        <f>SUM(N$24)</f>
        <v>210</v>
      </c>
    </row>
    <row r="101" spans="2:14" ht="13.95" customHeight="1" x14ac:dyDescent="0.2">
      <c r="B101" s="87"/>
      <c r="C101" s="65"/>
      <c r="D101" s="88"/>
      <c r="E101" s="15"/>
      <c r="F101" s="123"/>
      <c r="G101" s="144" t="s">
        <v>28</v>
      </c>
      <c r="H101" s="144"/>
      <c r="I101" s="13"/>
      <c r="J101" s="14"/>
      <c r="K101" s="4">
        <f>SUM(K$25:K$26)</f>
        <v>100</v>
      </c>
      <c r="L101" s="4">
        <f>SUM(L$25:L$26)</f>
        <v>27</v>
      </c>
      <c r="M101" s="4">
        <f>SUM(M$25:M$26)</f>
        <v>1</v>
      </c>
      <c r="N101" s="5">
        <f>SUM(N$25:N$26)</f>
        <v>10</v>
      </c>
    </row>
    <row r="102" spans="2:14" ht="13.95" customHeight="1" x14ac:dyDescent="0.2">
      <c r="B102" s="87"/>
      <c r="C102" s="65"/>
      <c r="D102" s="88"/>
      <c r="E102" s="15"/>
      <c r="F102" s="123"/>
      <c r="G102" s="144" t="s">
        <v>83</v>
      </c>
      <c r="H102" s="144"/>
      <c r="I102" s="13"/>
      <c r="J102" s="14"/>
      <c r="K102" s="4">
        <f>SUM(K$27:K$27)</f>
        <v>0</v>
      </c>
      <c r="L102" s="4">
        <f>SUM(L$27:L$27)</f>
        <v>0</v>
      </c>
      <c r="M102" s="4">
        <f>SUM(M$27:M$27)</f>
        <v>25</v>
      </c>
      <c r="N102" s="5">
        <f>SUM(N$27:N$27)</f>
        <v>0</v>
      </c>
    </row>
    <row r="103" spans="2:14" ht="13.95" customHeight="1" x14ac:dyDescent="0.2">
      <c r="B103" s="87"/>
      <c r="C103" s="65"/>
      <c r="D103" s="88"/>
      <c r="E103" s="15"/>
      <c r="F103" s="123"/>
      <c r="G103" s="144" t="s">
        <v>84</v>
      </c>
      <c r="H103" s="144"/>
      <c r="I103" s="13"/>
      <c r="J103" s="14"/>
      <c r="K103" s="4">
        <f>SUM(K29:K45)</f>
        <v>2225</v>
      </c>
      <c r="L103" s="4">
        <f>SUM(L$29:L$45)</f>
        <v>7125</v>
      </c>
      <c r="M103" s="4">
        <f>SUM(M$29:M$45)</f>
        <v>6925</v>
      </c>
      <c r="N103" s="5">
        <f>SUM(N$29:N$45)</f>
        <v>6388</v>
      </c>
    </row>
    <row r="104" spans="2:14" ht="13.95" customHeight="1" x14ac:dyDescent="0.2">
      <c r="B104" s="87"/>
      <c r="C104" s="65"/>
      <c r="D104" s="88"/>
      <c r="E104" s="15"/>
      <c r="F104" s="123"/>
      <c r="G104" s="144" t="s">
        <v>80</v>
      </c>
      <c r="H104" s="144"/>
      <c r="I104" s="13"/>
      <c r="J104" s="14"/>
      <c r="K104" s="4">
        <f>SUM(K$46:K$48)</f>
        <v>50</v>
      </c>
      <c r="L104" s="4">
        <f>SUM(L$46:L$48)</f>
        <v>0</v>
      </c>
      <c r="M104" s="4">
        <f>SUM(M$46:M$48)</f>
        <v>0</v>
      </c>
      <c r="N104" s="5">
        <f>SUM(N$46:N$48)</f>
        <v>25</v>
      </c>
    </row>
    <row r="105" spans="2:14" ht="13.95" customHeight="1" x14ac:dyDescent="0.2">
      <c r="B105" s="87"/>
      <c r="C105" s="65"/>
      <c r="D105" s="88"/>
      <c r="E105" s="15"/>
      <c r="F105" s="123"/>
      <c r="G105" s="144" t="s">
        <v>29</v>
      </c>
      <c r="H105" s="144"/>
      <c r="I105" s="13"/>
      <c r="J105" s="14"/>
      <c r="K105" s="4">
        <f>SUM(K$49:K$79)</f>
        <v>1716</v>
      </c>
      <c r="L105" s="4">
        <f>SUM(L$49:L$79)</f>
        <v>1540</v>
      </c>
      <c r="M105" s="4">
        <f>SUM(M$49:M$79)</f>
        <v>1525</v>
      </c>
      <c r="N105" s="5">
        <f>SUM(N$49:N$79)</f>
        <v>687</v>
      </c>
    </row>
    <row r="106" spans="2:14" ht="13.95" customHeight="1" x14ac:dyDescent="0.2">
      <c r="B106" s="87"/>
      <c r="C106" s="65"/>
      <c r="D106" s="88"/>
      <c r="E106" s="15"/>
      <c r="F106" s="123"/>
      <c r="G106" s="144" t="s">
        <v>49</v>
      </c>
      <c r="H106" s="144"/>
      <c r="I106" s="13"/>
      <c r="J106" s="14"/>
      <c r="K106" s="4">
        <f>SUM(K$28:K$28,K$89:K$90)</f>
        <v>76</v>
      </c>
      <c r="L106" s="4">
        <f>SUM(L28:L28,L$89:L$90)</f>
        <v>52</v>
      </c>
      <c r="M106" s="4">
        <f>SUM(M28:M28,M$89:M$90)</f>
        <v>50</v>
      </c>
      <c r="N106" s="5">
        <f>SUM(N28:N28,N$89:N$90)</f>
        <v>51</v>
      </c>
    </row>
    <row r="107" spans="2:14" ht="13.95" customHeight="1" thickBot="1" x14ac:dyDescent="0.25">
      <c r="B107" s="89"/>
      <c r="C107" s="90"/>
      <c r="D107" s="91"/>
      <c r="E107" s="17"/>
      <c r="F107" s="9"/>
      <c r="G107" s="142" t="s">
        <v>46</v>
      </c>
      <c r="H107" s="142"/>
      <c r="I107" s="18"/>
      <c r="J107" s="19"/>
      <c r="K107" s="10">
        <f>SUM(K$80:K$88,K$91)</f>
        <v>277</v>
      </c>
      <c r="L107" s="10">
        <f>SUM(L$80:L$88,L$91)</f>
        <v>53</v>
      </c>
      <c r="M107" s="10">
        <f>SUM(M$80:M$88,M$91)</f>
        <v>127</v>
      </c>
      <c r="N107" s="11">
        <f>SUM(N$80:N$88,N$91)</f>
        <v>5</v>
      </c>
    </row>
    <row r="108" spans="2:14" ht="18" customHeight="1" thickTop="1" x14ac:dyDescent="0.2">
      <c r="B108" s="155" t="s">
        <v>50</v>
      </c>
      <c r="C108" s="156"/>
      <c r="D108" s="157"/>
      <c r="E108" s="92"/>
      <c r="F108" s="120"/>
      <c r="G108" s="158" t="s">
        <v>51</v>
      </c>
      <c r="H108" s="158"/>
      <c r="I108" s="120"/>
      <c r="J108" s="121"/>
      <c r="K108" s="36" t="s">
        <v>52</v>
      </c>
      <c r="L108" s="42"/>
      <c r="M108" s="42"/>
      <c r="N108" s="54"/>
    </row>
    <row r="109" spans="2:14" ht="18" customHeight="1" x14ac:dyDescent="0.2">
      <c r="B109" s="93"/>
      <c r="C109" s="94"/>
      <c r="D109" s="94"/>
      <c r="E109" s="95"/>
      <c r="F109" s="96"/>
      <c r="G109" s="97"/>
      <c r="H109" s="97"/>
      <c r="I109" s="96"/>
      <c r="J109" s="98"/>
      <c r="K109" s="37" t="s">
        <v>53</v>
      </c>
      <c r="L109" s="43"/>
      <c r="M109" s="43"/>
      <c r="N109" s="46"/>
    </row>
    <row r="110" spans="2:14" ht="18" customHeight="1" x14ac:dyDescent="0.2">
      <c r="B110" s="87"/>
      <c r="C110" s="65"/>
      <c r="D110" s="65"/>
      <c r="E110" s="99"/>
      <c r="F110" s="24"/>
      <c r="G110" s="149" t="s">
        <v>54</v>
      </c>
      <c r="H110" s="149"/>
      <c r="I110" s="118"/>
      <c r="J110" s="122"/>
      <c r="K110" s="38" t="s">
        <v>55</v>
      </c>
      <c r="L110" s="44"/>
      <c r="M110" s="48"/>
      <c r="N110" s="44"/>
    </row>
    <row r="111" spans="2:14" ht="18" customHeight="1" x14ac:dyDescent="0.2">
      <c r="B111" s="87"/>
      <c r="C111" s="65"/>
      <c r="D111" s="65"/>
      <c r="E111" s="100"/>
      <c r="F111" s="65"/>
      <c r="G111" s="101"/>
      <c r="H111" s="101"/>
      <c r="I111" s="94"/>
      <c r="J111" s="102"/>
      <c r="K111" s="39" t="s">
        <v>94</v>
      </c>
      <c r="L111" s="45"/>
      <c r="M111" s="27"/>
      <c r="N111" s="45"/>
    </row>
    <row r="112" spans="2:14" ht="18" customHeight="1" x14ac:dyDescent="0.2">
      <c r="B112" s="87"/>
      <c r="C112" s="65"/>
      <c r="D112" s="65"/>
      <c r="E112" s="100"/>
      <c r="F112" s="65"/>
      <c r="G112" s="101"/>
      <c r="H112" s="101"/>
      <c r="I112" s="94"/>
      <c r="J112" s="102"/>
      <c r="K112" s="39" t="s">
        <v>87</v>
      </c>
      <c r="L112" s="43"/>
      <c r="M112" s="27"/>
      <c r="N112" s="45"/>
    </row>
    <row r="113" spans="2:14" ht="18" customHeight="1" x14ac:dyDescent="0.2">
      <c r="B113" s="87"/>
      <c r="C113" s="65"/>
      <c r="D113" s="65"/>
      <c r="E113" s="99"/>
      <c r="F113" s="24"/>
      <c r="G113" s="149" t="s">
        <v>56</v>
      </c>
      <c r="H113" s="149"/>
      <c r="I113" s="118"/>
      <c r="J113" s="122"/>
      <c r="K113" s="38" t="s">
        <v>98</v>
      </c>
      <c r="L113" s="44"/>
      <c r="M113" s="48"/>
      <c r="N113" s="44"/>
    </row>
    <row r="114" spans="2:14" ht="18" customHeight="1" x14ac:dyDescent="0.2">
      <c r="B114" s="87"/>
      <c r="C114" s="65"/>
      <c r="D114" s="65"/>
      <c r="E114" s="100"/>
      <c r="F114" s="65"/>
      <c r="G114" s="101"/>
      <c r="H114" s="101"/>
      <c r="I114" s="94"/>
      <c r="J114" s="102"/>
      <c r="K114" s="39" t="s">
        <v>95</v>
      </c>
      <c r="L114" s="45"/>
      <c r="M114" s="27"/>
      <c r="N114" s="45"/>
    </row>
    <row r="115" spans="2:14" ht="18" customHeight="1" x14ac:dyDescent="0.2">
      <c r="B115" s="87"/>
      <c r="C115" s="65"/>
      <c r="D115" s="65"/>
      <c r="E115" s="100"/>
      <c r="F115" s="65"/>
      <c r="G115" s="101"/>
      <c r="H115" s="101"/>
      <c r="I115" s="94"/>
      <c r="J115" s="102"/>
      <c r="K115" s="39" t="s">
        <v>96</v>
      </c>
      <c r="L115" s="45"/>
      <c r="M115" s="45"/>
      <c r="N115" s="45"/>
    </row>
    <row r="116" spans="2:14" ht="18" customHeight="1" x14ac:dyDescent="0.2">
      <c r="B116" s="87"/>
      <c r="C116" s="65"/>
      <c r="D116" s="65"/>
      <c r="E116" s="79"/>
      <c r="F116" s="80"/>
      <c r="G116" s="97"/>
      <c r="H116" s="97"/>
      <c r="I116" s="96"/>
      <c r="J116" s="98"/>
      <c r="K116" s="39" t="s">
        <v>97</v>
      </c>
      <c r="L116" s="46"/>
      <c r="M116" s="43"/>
      <c r="N116" s="46"/>
    </row>
    <row r="117" spans="2:14" ht="18" customHeight="1" x14ac:dyDescent="0.2">
      <c r="B117" s="103"/>
      <c r="C117" s="80"/>
      <c r="D117" s="80"/>
      <c r="E117" s="15"/>
      <c r="F117" s="123"/>
      <c r="G117" s="144" t="s">
        <v>57</v>
      </c>
      <c r="H117" s="144"/>
      <c r="I117" s="13"/>
      <c r="J117" s="14"/>
      <c r="K117" s="28" t="s">
        <v>148</v>
      </c>
      <c r="L117" s="47"/>
      <c r="M117" s="49"/>
      <c r="N117" s="47"/>
    </row>
    <row r="118" spans="2:14" ht="18" customHeight="1" x14ac:dyDescent="0.2">
      <c r="B118" s="152" t="s">
        <v>58</v>
      </c>
      <c r="C118" s="153"/>
      <c r="D118" s="153"/>
      <c r="E118" s="24"/>
      <c r="F118" s="24"/>
      <c r="G118" s="24"/>
      <c r="H118" s="24"/>
      <c r="I118" s="24"/>
      <c r="J118" s="24"/>
      <c r="K118" s="24"/>
      <c r="L118" s="24"/>
      <c r="M118" s="24"/>
      <c r="N118" s="55"/>
    </row>
    <row r="119" spans="2:14" ht="14.1" customHeight="1" x14ac:dyDescent="0.2">
      <c r="B119" s="104"/>
      <c r="C119" s="40" t="s">
        <v>59</v>
      </c>
      <c r="D119" s="105"/>
      <c r="E119" s="40"/>
      <c r="F119" s="40"/>
      <c r="G119" s="40"/>
      <c r="H119" s="40"/>
      <c r="I119" s="40"/>
      <c r="J119" s="40"/>
      <c r="K119" s="40"/>
      <c r="L119" s="40"/>
      <c r="M119" s="40"/>
      <c r="N119" s="56"/>
    </row>
    <row r="120" spans="2:14" ht="14.1" customHeight="1" x14ac:dyDescent="0.2">
      <c r="B120" s="104"/>
      <c r="C120" s="40" t="s">
        <v>60</v>
      </c>
      <c r="D120" s="105"/>
      <c r="E120" s="40"/>
      <c r="F120" s="40"/>
      <c r="G120" s="40"/>
      <c r="H120" s="40"/>
      <c r="I120" s="40"/>
      <c r="J120" s="40"/>
      <c r="K120" s="40"/>
      <c r="L120" s="40"/>
      <c r="M120" s="40"/>
      <c r="N120" s="56"/>
    </row>
    <row r="121" spans="2:14" ht="14.1" customHeight="1" x14ac:dyDescent="0.2">
      <c r="B121" s="104"/>
      <c r="C121" s="40" t="s">
        <v>61</v>
      </c>
      <c r="D121" s="105"/>
      <c r="E121" s="40"/>
      <c r="F121" s="40"/>
      <c r="G121" s="40"/>
      <c r="H121" s="40"/>
      <c r="I121" s="40"/>
      <c r="J121" s="40"/>
      <c r="K121" s="40"/>
      <c r="L121" s="40"/>
      <c r="M121" s="40"/>
      <c r="N121" s="56"/>
    </row>
    <row r="122" spans="2:14" ht="14.1" customHeight="1" x14ac:dyDescent="0.2">
      <c r="B122" s="104"/>
      <c r="C122" s="40" t="s">
        <v>132</v>
      </c>
      <c r="D122" s="105"/>
      <c r="E122" s="40"/>
      <c r="F122" s="40"/>
      <c r="G122" s="40"/>
      <c r="H122" s="40"/>
      <c r="I122" s="40"/>
      <c r="J122" s="40"/>
      <c r="K122" s="40"/>
      <c r="L122" s="40"/>
      <c r="M122" s="40"/>
      <c r="N122" s="56"/>
    </row>
    <row r="123" spans="2:14" ht="14.1" customHeight="1" x14ac:dyDescent="0.2">
      <c r="B123" s="106"/>
      <c r="C123" s="40" t="s">
        <v>133</v>
      </c>
      <c r="D123" s="40"/>
      <c r="E123" s="40"/>
      <c r="F123" s="40"/>
      <c r="G123" s="40"/>
      <c r="H123" s="40"/>
      <c r="I123" s="40"/>
      <c r="J123" s="40"/>
      <c r="K123" s="40"/>
      <c r="L123" s="40"/>
      <c r="M123" s="40"/>
      <c r="N123" s="56"/>
    </row>
    <row r="124" spans="2:14" ht="14.1" customHeight="1" x14ac:dyDescent="0.2">
      <c r="B124" s="106"/>
      <c r="C124" s="40" t="s">
        <v>129</v>
      </c>
      <c r="D124" s="40"/>
      <c r="E124" s="40"/>
      <c r="F124" s="40"/>
      <c r="G124" s="40"/>
      <c r="H124" s="40"/>
      <c r="I124" s="40"/>
      <c r="J124" s="40"/>
      <c r="K124" s="40"/>
      <c r="L124" s="40"/>
      <c r="M124" s="40"/>
      <c r="N124" s="56"/>
    </row>
    <row r="125" spans="2:14" ht="14.1" customHeight="1" x14ac:dyDescent="0.2">
      <c r="B125" s="106"/>
      <c r="C125" s="40" t="s">
        <v>92</v>
      </c>
      <c r="D125" s="40"/>
      <c r="E125" s="40"/>
      <c r="F125" s="40"/>
      <c r="G125" s="40"/>
      <c r="H125" s="40"/>
      <c r="I125" s="40"/>
      <c r="J125" s="40"/>
      <c r="K125" s="40"/>
      <c r="L125" s="40"/>
      <c r="M125" s="40"/>
      <c r="N125" s="56"/>
    </row>
    <row r="126" spans="2:14" ht="14.1" customHeight="1" x14ac:dyDescent="0.2">
      <c r="B126" s="106"/>
      <c r="C126" s="40" t="s">
        <v>93</v>
      </c>
      <c r="D126" s="40"/>
      <c r="E126" s="40"/>
      <c r="F126" s="40"/>
      <c r="G126" s="40"/>
      <c r="H126" s="40"/>
      <c r="I126" s="40"/>
      <c r="J126" s="40"/>
      <c r="K126" s="40"/>
      <c r="L126" s="40"/>
      <c r="M126" s="40"/>
      <c r="N126" s="56"/>
    </row>
    <row r="127" spans="2:14" ht="14.1" customHeight="1" x14ac:dyDescent="0.2">
      <c r="B127" s="106"/>
      <c r="C127" s="40" t="s">
        <v>81</v>
      </c>
      <c r="D127" s="40"/>
      <c r="E127" s="40"/>
      <c r="F127" s="40"/>
      <c r="G127" s="40"/>
      <c r="H127" s="40"/>
      <c r="I127" s="40"/>
      <c r="J127" s="40"/>
      <c r="K127" s="40"/>
      <c r="L127" s="40"/>
      <c r="M127" s="40"/>
      <c r="N127" s="56"/>
    </row>
    <row r="128" spans="2:14" ht="14.1" customHeight="1" x14ac:dyDescent="0.2">
      <c r="B128" s="106"/>
      <c r="C128" s="40" t="s">
        <v>138</v>
      </c>
      <c r="D128" s="40"/>
      <c r="E128" s="40"/>
      <c r="F128" s="40"/>
      <c r="G128" s="40"/>
      <c r="H128" s="40"/>
      <c r="I128" s="40"/>
      <c r="J128" s="40"/>
      <c r="K128" s="40"/>
      <c r="L128" s="40"/>
      <c r="M128" s="40"/>
      <c r="N128" s="56"/>
    </row>
    <row r="129" spans="2:14" ht="14.1" customHeight="1" x14ac:dyDescent="0.2">
      <c r="B129" s="106"/>
      <c r="C129" s="40" t="s">
        <v>134</v>
      </c>
      <c r="D129" s="40"/>
      <c r="E129" s="40"/>
      <c r="F129" s="40"/>
      <c r="G129" s="40"/>
      <c r="H129" s="40"/>
      <c r="I129" s="40"/>
      <c r="J129" s="40"/>
      <c r="K129" s="40"/>
      <c r="L129" s="40"/>
      <c r="M129" s="40"/>
      <c r="N129" s="56"/>
    </row>
    <row r="130" spans="2:14" ht="14.1" customHeight="1" x14ac:dyDescent="0.2">
      <c r="B130" s="106"/>
      <c r="C130" s="40" t="s">
        <v>135</v>
      </c>
      <c r="D130" s="40"/>
      <c r="E130" s="40"/>
      <c r="F130" s="40"/>
      <c r="G130" s="40"/>
      <c r="H130" s="40"/>
      <c r="I130" s="40"/>
      <c r="J130" s="40"/>
      <c r="K130" s="40"/>
      <c r="L130" s="40"/>
      <c r="M130" s="40"/>
      <c r="N130" s="56"/>
    </row>
    <row r="131" spans="2:14" ht="14.1" customHeight="1" x14ac:dyDescent="0.2">
      <c r="B131" s="106"/>
      <c r="C131" s="40" t="s">
        <v>136</v>
      </c>
      <c r="D131" s="40"/>
      <c r="E131" s="40"/>
      <c r="F131" s="40"/>
      <c r="G131" s="40"/>
      <c r="H131" s="40"/>
      <c r="I131" s="40"/>
      <c r="J131" s="40"/>
      <c r="K131" s="40"/>
      <c r="L131" s="40"/>
      <c r="M131" s="40"/>
      <c r="N131" s="56"/>
    </row>
    <row r="132" spans="2:14" ht="14.1" customHeight="1" x14ac:dyDescent="0.2">
      <c r="B132" s="106"/>
      <c r="C132" s="40" t="s">
        <v>125</v>
      </c>
      <c r="D132" s="40"/>
      <c r="E132" s="40"/>
      <c r="F132" s="40"/>
      <c r="G132" s="40"/>
      <c r="H132" s="40"/>
      <c r="I132" s="40"/>
      <c r="J132" s="40"/>
      <c r="K132" s="40"/>
      <c r="L132" s="40"/>
      <c r="M132" s="40"/>
      <c r="N132" s="56"/>
    </row>
    <row r="133" spans="2:14" ht="14.1" customHeight="1" x14ac:dyDescent="0.2">
      <c r="B133" s="106"/>
      <c r="C133" s="40" t="s">
        <v>137</v>
      </c>
      <c r="D133" s="40"/>
      <c r="E133" s="40"/>
      <c r="F133" s="40"/>
      <c r="G133" s="40"/>
      <c r="H133" s="40"/>
      <c r="I133" s="40"/>
      <c r="J133" s="40"/>
      <c r="K133" s="40"/>
      <c r="L133" s="40"/>
      <c r="M133" s="40"/>
      <c r="N133" s="56"/>
    </row>
    <row r="134" spans="2:14" ht="14.1" customHeight="1" x14ac:dyDescent="0.2">
      <c r="B134" s="106"/>
      <c r="C134" s="40" t="s">
        <v>217</v>
      </c>
      <c r="D134" s="40"/>
      <c r="E134" s="40"/>
      <c r="F134" s="40"/>
      <c r="G134" s="40"/>
      <c r="H134" s="40"/>
      <c r="I134" s="40"/>
      <c r="J134" s="40"/>
      <c r="K134" s="40"/>
      <c r="L134" s="40"/>
      <c r="M134" s="40"/>
      <c r="N134" s="56"/>
    </row>
    <row r="135" spans="2:14" ht="14.1" customHeight="1" x14ac:dyDescent="0.2">
      <c r="B135" s="106"/>
      <c r="C135" s="40" t="s">
        <v>131</v>
      </c>
      <c r="D135" s="40"/>
      <c r="E135" s="40"/>
      <c r="F135" s="40"/>
      <c r="G135" s="40"/>
      <c r="H135" s="40"/>
      <c r="I135" s="40"/>
      <c r="J135" s="40"/>
      <c r="K135" s="40"/>
      <c r="L135" s="40"/>
      <c r="M135" s="40"/>
      <c r="N135" s="56"/>
    </row>
    <row r="136" spans="2:14" x14ac:dyDescent="0.2">
      <c r="B136" s="107"/>
      <c r="C136" s="40" t="s">
        <v>143</v>
      </c>
      <c r="N136" s="64"/>
    </row>
    <row r="137" spans="2:14" x14ac:dyDescent="0.2">
      <c r="B137" s="107"/>
      <c r="C137" s="40" t="s">
        <v>140</v>
      </c>
      <c r="N137" s="64"/>
    </row>
    <row r="138" spans="2:14" ht="14.1" customHeight="1" x14ac:dyDescent="0.2">
      <c r="B138" s="106"/>
      <c r="C138" s="40" t="s">
        <v>112</v>
      </c>
      <c r="D138" s="40"/>
      <c r="E138" s="40"/>
      <c r="F138" s="40"/>
      <c r="G138" s="40"/>
      <c r="H138" s="40"/>
      <c r="I138" s="40"/>
      <c r="J138" s="40"/>
      <c r="K138" s="40"/>
      <c r="L138" s="40"/>
      <c r="M138" s="40"/>
      <c r="N138" s="56"/>
    </row>
    <row r="139" spans="2:14" ht="18" customHeight="1" x14ac:dyDescent="0.2">
      <c r="B139" s="106"/>
      <c r="C139" s="40" t="s">
        <v>62</v>
      </c>
      <c r="D139" s="40"/>
      <c r="E139" s="40"/>
      <c r="F139" s="40"/>
      <c r="G139" s="40"/>
      <c r="H139" s="40"/>
      <c r="I139" s="40"/>
      <c r="J139" s="40"/>
      <c r="K139" s="40"/>
      <c r="L139" s="40"/>
      <c r="M139" s="40"/>
      <c r="N139" s="56"/>
    </row>
    <row r="140" spans="2:14" x14ac:dyDescent="0.2">
      <c r="B140" s="107"/>
      <c r="C140" s="40" t="s">
        <v>130</v>
      </c>
      <c r="N140" s="64"/>
    </row>
    <row r="141" spans="2:14" x14ac:dyDescent="0.2">
      <c r="B141" s="107"/>
      <c r="C141" s="40" t="s">
        <v>155</v>
      </c>
      <c r="N141" s="64"/>
    </row>
    <row r="142" spans="2:14" ht="13.8" thickBot="1" x14ac:dyDescent="0.25">
      <c r="B142" s="108"/>
      <c r="C142" s="41" t="s">
        <v>141</v>
      </c>
      <c r="D142" s="62"/>
      <c r="E142" s="62"/>
      <c r="F142" s="62"/>
      <c r="G142" s="62"/>
      <c r="H142" s="62"/>
      <c r="I142" s="62"/>
      <c r="J142" s="62"/>
      <c r="K142" s="62"/>
      <c r="L142" s="62"/>
      <c r="M142" s="62"/>
      <c r="N142" s="63"/>
    </row>
  </sheetData>
  <mergeCells count="27">
    <mergeCell ref="G117:H117"/>
    <mergeCell ref="B118:D118"/>
    <mergeCell ref="G106:H106"/>
    <mergeCell ref="G107:H107"/>
    <mergeCell ref="B108:D108"/>
    <mergeCell ref="G108:H108"/>
    <mergeCell ref="G110:H110"/>
    <mergeCell ref="G113:H113"/>
    <mergeCell ref="G105:H105"/>
    <mergeCell ref="G10:H10"/>
    <mergeCell ref="C89:D89"/>
    <mergeCell ref="D96:G96"/>
    <mergeCell ref="D97:G97"/>
    <mergeCell ref="B98:I98"/>
    <mergeCell ref="B99:D99"/>
    <mergeCell ref="G99:H99"/>
    <mergeCell ref="G100:H100"/>
    <mergeCell ref="G101:H101"/>
    <mergeCell ref="G102:H102"/>
    <mergeCell ref="G103:H103"/>
    <mergeCell ref="G104:H104"/>
    <mergeCell ref="D9:F9"/>
    <mergeCell ref="D4:G4"/>
    <mergeCell ref="D5:G5"/>
    <mergeCell ref="D6:G6"/>
    <mergeCell ref="D7:F7"/>
    <mergeCell ref="D8:F8"/>
  </mergeCells>
  <phoneticPr fontId="23"/>
  <conditionalFormatting sqref="O11:O12 O14:O91">
    <cfRule type="expression" dxfId="16" priority="2" stopIfTrue="1">
      <formula>COUNTBLANK(K11:N11)=4</formula>
    </cfRule>
  </conditionalFormatting>
  <conditionalFormatting sqref="O13">
    <cfRule type="expression" dxfId="15" priority="1" stopIfTrue="1">
      <formula>COUNTBLANK(K13:N13)=4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2" max="16383" man="1"/>
  </rowBreaks>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AC159"/>
  <sheetViews>
    <sheetView view="pageBreakPreview" zoomScale="75" zoomScaleNormal="75" zoomScaleSheetLayoutView="75" workbookViewId="0">
      <pane xSplit="10" ySplit="10" topLeftCell="K77" activePane="bottomRight" state="frozen"/>
      <selection activeCell="N48" sqref="N48"/>
      <selection pane="topRight" activeCell="N48" sqref="N48"/>
      <selection pane="bottomLeft" activeCell="N48" sqref="N48"/>
      <selection pane="bottomRight" activeCell="X85" sqref="X85"/>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371</v>
      </c>
      <c r="L5" s="30" t="str">
        <f>K5</f>
        <v>2021.9.15</v>
      </c>
      <c r="M5" s="30" t="str">
        <f>K5</f>
        <v>2021.9.15</v>
      </c>
      <c r="N5" s="114" t="str">
        <f>K5</f>
        <v>2021.9.15</v>
      </c>
    </row>
    <row r="6" spans="2:24" ht="18" customHeight="1" x14ac:dyDescent="0.2">
      <c r="B6" s="69"/>
      <c r="C6" s="123"/>
      <c r="D6" s="144" t="s">
        <v>3</v>
      </c>
      <c r="E6" s="144"/>
      <c r="F6" s="144"/>
      <c r="G6" s="144"/>
      <c r="H6" s="123"/>
      <c r="I6" s="123"/>
      <c r="J6" s="70"/>
      <c r="K6" s="109">
        <v>0.42638888888888887</v>
      </c>
      <c r="L6" s="109">
        <v>0.39999999999999997</v>
      </c>
      <c r="M6" s="109">
        <v>0.44861111111111113</v>
      </c>
      <c r="N6" s="110">
        <v>0.46875</v>
      </c>
    </row>
    <row r="7" spans="2:24" ht="18" customHeight="1" x14ac:dyDescent="0.2">
      <c r="B7" s="69"/>
      <c r="C7" s="123"/>
      <c r="D7" s="144" t="s">
        <v>4</v>
      </c>
      <c r="E7" s="145"/>
      <c r="F7" s="145"/>
      <c r="G7" s="71" t="s">
        <v>5</v>
      </c>
      <c r="H7" s="123"/>
      <c r="I7" s="123"/>
      <c r="J7" s="70"/>
      <c r="K7" s="111">
        <v>2.75</v>
      </c>
      <c r="L7" s="111">
        <v>1.45</v>
      </c>
      <c r="M7" s="111">
        <v>1.46</v>
      </c>
      <c r="N7" s="112">
        <v>1.41</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238</v>
      </c>
      <c r="G11" s="123"/>
      <c r="H11" s="123"/>
      <c r="I11" s="123"/>
      <c r="J11" s="123"/>
      <c r="K11" s="20"/>
      <c r="L11" s="20"/>
      <c r="M11" s="20"/>
      <c r="N11" s="21" t="s">
        <v>166</v>
      </c>
      <c r="P11" t="s">
        <v>14</v>
      </c>
      <c r="Q11">
        <f t="shared" ref="Q11:T16" si="0">IF(K11="",0,VALUE(MID(K11,2,LEN(K11)-2)))</f>
        <v>0</v>
      </c>
      <c r="R11">
        <f t="shared" si="0"/>
        <v>0</v>
      </c>
      <c r="S11">
        <f t="shared" si="0"/>
        <v>0</v>
      </c>
      <c r="T11" t="e">
        <f t="shared" si="0"/>
        <v>#VALUE!</v>
      </c>
      <c r="U11">
        <f t="shared" ref="U11:X26" si="1">IF(K11="＋",0,IF(K11="(＋)",0,ABS(K11)))</f>
        <v>0</v>
      </c>
      <c r="V11">
        <f t="shared" si="1"/>
        <v>0</v>
      </c>
      <c r="W11">
        <f t="shared" si="1"/>
        <v>0</v>
      </c>
      <c r="X11">
        <f t="shared" si="1"/>
        <v>0</v>
      </c>
    </row>
    <row r="12" spans="2:24" ht="13.5" customHeight="1" x14ac:dyDescent="0.2">
      <c r="B12" s="1">
        <f>B11+1</f>
        <v>2</v>
      </c>
      <c r="C12" s="3"/>
      <c r="D12" s="6"/>
      <c r="E12" s="123"/>
      <c r="F12" s="123" t="s">
        <v>200</v>
      </c>
      <c r="G12" s="123"/>
      <c r="H12" s="123"/>
      <c r="I12" s="123"/>
      <c r="J12" s="123"/>
      <c r="K12" s="20" t="s">
        <v>172</v>
      </c>
      <c r="L12" s="20" t="s">
        <v>166</v>
      </c>
      <c r="M12" s="20" t="s">
        <v>249</v>
      </c>
      <c r="N12" s="21" t="s">
        <v>223</v>
      </c>
      <c r="P12" t="s">
        <v>14</v>
      </c>
      <c r="Q12">
        <f t="shared" si="0"/>
        <v>50</v>
      </c>
      <c r="R12" t="e">
        <f t="shared" si="0"/>
        <v>#VALUE!</v>
      </c>
      <c r="S12">
        <f t="shared" si="0"/>
        <v>350</v>
      </c>
      <c r="T12">
        <f t="shared" si="0"/>
        <v>275</v>
      </c>
      <c r="U12">
        <f t="shared" si="1"/>
        <v>50</v>
      </c>
      <c r="V12">
        <f t="shared" si="1"/>
        <v>0</v>
      </c>
      <c r="W12">
        <f t="shared" si="1"/>
        <v>350</v>
      </c>
      <c r="X12">
        <f t="shared" si="1"/>
        <v>275</v>
      </c>
    </row>
    <row r="13" spans="2:24" ht="13.95" customHeight="1" x14ac:dyDescent="0.2">
      <c r="B13" s="1">
        <f t="shared" ref="B13:B76" si="2">B12+1</f>
        <v>3</v>
      </c>
      <c r="C13" s="3"/>
      <c r="D13" s="6"/>
      <c r="E13" s="123"/>
      <c r="F13" s="123" t="s">
        <v>164</v>
      </c>
      <c r="G13" s="123"/>
      <c r="H13" s="123"/>
      <c r="I13" s="123"/>
      <c r="J13" s="123"/>
      <c r="K13" s="20"/>
      <c r="L13" s="20"/>
      <c r="M13" s="20"/>
      <c r="N13" s="21" t="s">
        <v>166</v>
      </c>
      <c r="P13" t="s">
        <v>14</v>
      </c>
      <c r="Q13">
        <f t="shared" si="0"/>
        <v>0</v>
      </c>
      <c r="R13">
        <f t="shared" si="0"/>
        <v>0</v>
      </c>
      <c r="S13">
        <f t="shared" si="0"/>
        <v>0</v>
      </c>
      <c r="T13" t="e">
        <f t="shared" si="0"/>
        <v>#VALUE!</v>
      </c>
      <c r="U13">
        <f t="shared" si="1"/>
        <v>0</v>
      </c>
      <c r="V13">
        <f t="shared" si="1"/>
        <v>0</v>
      </c>
      <c r="W13">
        <f t="shared" si="1"/>
        <v>0</v>
      </c>
      <c r="X13">
        <f t="shared" si="1"/>
        <v>0</v>
      </c>
    </row>
    <row r="14" spans="2:24" ht="13.5" customHeight="1" x14ac:dyDescent="0.2">
      <c r="B14" s="1">
        <f t="shared" si="2"/>
        <v>4</v>
      </c>
      <c r="C14" s="3"/>
      <c r="D14" s="6"/>
      <c r="E14" s="123"/>
      <c r="F14" s="123" t="s">
        <v>219</v>
      </c>
      <c r="G14" s="123"/>
      <c r="H14" s="123"/>
      <c r="I14" s="123"/>
      <c r="J14" s="123"/>
      <c r="K14" s="20" t="s">
        <v>169</v>
      </c>
      <c r="L14" s="20"/>
      <c r="M14" s="20" t="s">
        <v>169</v>
      </c>
      <c r="N14" s="21" t="s">
        <v>169</v>
      </c>
      <c r="P14" t="s">
        <v>14</v>
      </c>
      <c r="Q14">
        <f>IF(K14="",0,VALUE(MID(K14,2,LEN(K14)-2)))</f>
        <v>25</v>
      </c>
      <c r="R14">
        <f t="shared" si="0"/>
        <v>0</v>
      </c>
      <c r="S14">
        <f t="shared" si="0"/>
        <v>25</v>
      </c>
      <c r="T14">
        <f t="shared" si="0"/>
        <v>25</v>
      </c>
      <c r="U14">
        <f t="shared" si="1"/>
        <v>25</v>
      </c>
      <c r="V14">
        <f t="shared" si="1"/>
        <v>0</v>
      </c>
      <c r="W14">
        <f t="shared" si="1"/>
        <v>25</v>
      </c>
      <c r="X14">
        <f t="shared" si="1"/>
        <v>25</v>
      </c>
    </row>
    <row r="15" spans="2:24" ht="13.5" customHeight="1" x14ac:dyDescent="0.2">
      <c r="B15" s="1">
        <f t="shared" si="2"/>
        <v>5</v>
      </c>
      <c r="C15" s="3"/>
      <c r="D15" s="6"/>
      <c r="E15" s="123"/>
      <c r="F15" s="123" t="s">
        <v>241</v>
      </c>
      <c r="G15" s="123"/>
      <c r="H15" s="123"/>
      <c r="I15" s="123"/>
      <c r="J15" s="123"/>
      <c r="K15" s="20"/>
      <c r="L15" s="20"/>
      <c r="M15" s="20" t="s">
        <v>169</v>
      </c>
      <c r="N15" s="21"/>
      <c r="P15" t="s">
        <v>14</v>
      </c>
      <c r="Q15">
        <f>IF(K15="",0,VALUE(MID(K15,2,LEN(K15)-2)))</f>
        <v>0</v>
      </c>
      <c r="R15">
        <f t="shared" si="0"/>
        <v>0</v>
      </c>
      <c r="S15">
        <f t="shared" si="0"/>
        <v>25</v>
      </c>
      <c r="T15">
        <f t="shared" si="0"/>
        <v>0</v>
      </c>
      <c r="U15">
        <f t="shared" si="1"/>
        <v>0</v>
      </c>
      <c r="V15">
        <f t="shared" si="1"/>
        <v>0</v>
      </c>
      <c r="W15">
        <f t="shared" si="1"/>
        <v>25</v>
      </c>
      <c r="X15">
        <f t="shared" si="1"/>
        <v>0</v>
      </c>
    </row>
    <row r="16" spans="2:24" ht="13.5" customHeight="1" x14ac:dyDescent="0.2">
      <c r="B16" s="1">
        <f t="shared" si="2"/>
        <v>6</v>
      </c>
      <c r="C16" s="3"/>
      <c r="D16" s="6"/>
      <c r="E16" s="123"/>
      <c r="F16" s="123" t="s">
        <v>145</v>
      </c>
      <c r="G16" s="123"/>
      <c r="H16" s="123"/>
      <c r="I16" s="123"/>
      <c r="J16" s="123"/>
      <c r="K16" s="20"/>
      <c r="L16" s="20" t="s">
        <v>166</v>
      </c>
      <c r="M16" s="20"/>
      <c r="N16" s="21"/>
      <c r="S16">
        <f t="shared" si="0"/>
        <v>0</v>
      </c>
      <c r="T16">
        <f t="shared" si="0"/>
        <v>0</v>
      </c>
      <c r="U16">
        <f>IF(K16="＋",0,IF(K16="(＋)",0,ABS(K16)))</f>
        <v>0</v>
      </c>
      <c r="V16">
        <f>IF(L16="＋",0,IF(L16="(＋)",0,ABS(L16)))</f>
        <v>0</v>
      </c>
      <c r="W16">
        <f>IF(M16="＋",0,IF(M16="(＋)",0,ABS(M16)))</f>
        <v>0</v>
      </c>
      <c r="X16">
        <f>IF(N16="＋",0,IF(N16="(＋)",0,ABS(N16)))</f>
        <v>0</v>
      </c>
    </row>
    <row r="17" spans="2:24" ht="13.95" customHeight="1" x14ac:dyDescent="0.2">
      <c r="B17" s="1">
        <f t="shared" si="2"/>
        <v>7</v>
      </c>
      <c r="C17" s="3"/>
      <c r="D17" s="6"/>
      <c r="E17" s="123"/>
      <c r="F17" s="123" t="s">
        <v>149</v>
      </c>
      <c r="G17" s="123"/>
      <c r="H17" s="123"/>
      <c r="I17" s="123"/>
      <c r="J17" s="123"/>
      <c r="K17" s="20" t="s">
        <v>190</v>
      </c>
      <c r="L17" s="20" t="s">
        <v>174</v>
      </c>
      <c r="M17" s="20" t="s">
        <v>239</v>
      </c>
      <c r="N17" s="21" t="s">
        <v>288</v>
      </c>
      <c r="P17" s="82" t="s">
        <v>15</v>
      </c>
      <c r="Q17" t="str">
        <f>K17</f>
        <v>(150)</v>
      </c>
      <c r="R17" t="str">
        <f>L17</f>
        <v>(225)</v>
      </c>
      <c r="S17" t="str">
        <f>M17</f>
        <v>(250)</v>
      </c>
      <c r="T17" t="str">
        <f>N17</f>
        <v>(325)</v>
      </c>
      <c r="U17">
        <f t="shared" si="1"/>
        <v>150</v>
      </c>
      <c r="V17">
        <f>IF(L17="＋",0,IF(L17="(＋)",0,ABS(L17)))</f>
        <v>225</v>
      </c>
      <c r="W17">
        <f t="shared" si="1"/>
        <v>250</v>
      </c>
      <c r="X17">
        <f t="shared" si="1"/>
        <v>325</v>
      </c>
    </row>
    <row r="18" spans="2:24" ht="13.95" customHeight="1" x14ac:dyDescent="0.2">
      <c r="B18" s="1">
        <f t="shared" si="2"/>
        <v>8</v>
      </c>
      <c r="C18" s="3"/>
      <c r="D18" s="6"/>
      <c r="E18" s="123"/>
      <c r="F18" s="123" t="s">
        <v>16</v>
      </c>
      <c r="G18" s="123"/>
      <c r="H18" s="123"/>
      <c r="I18" s="123"/>
      <c r="J18" s="123"/>
      <c r="K18" s="20" t="s">
        <v>221</v>
      </c>
      <c r="L18" s="20" t="s">
        <v>372</v>
      </c>
      <c r="M18" s="20" t="s">
        <v>373</v>
      </c>
      <c r="N18" s="21" t="s">
        <v>374</v>
      </c>
      <c r="P18" t="s">
        <v>14</v>
      </c>
      <c r="Q18">
        <f>IF(K18="",0,VALUE(MID(K18,2,LEN(K18)-2)))</f>
        <v>5</v>
      </c>
      <c r="R18">
        <f>IF(L18="",0,VALUE(MID(L18,2,LEN(L18)-2)))</f>
        <v>7</v>
      </c>
      <c r="S18">
        <f>IF(M18="",0,VALUE(MID(M18,2,LEN(M18)-2)))</f>
        <v>7</v>
      </c>
      <c r="T18">
        <f>IF(N18="",0,VALUE(MID(N18,2,LEN(N18)-2)))</f>
        <v>0</v>
      </c>
      <c r="U18">
        <f>IF(K18="＋",0,IF(K18="(＋)",0,ABS(K18)))</f>
        <v>650</v>
      </c>
      <c r="V18">
        <f>IF(L18="＋",0,IF(L18="(＋)",0,ABS(L18)))</f>
        <v>175</v>
      </c>
      <c r="W18">
        <f>IF(M18="＋",0,IF(M18="(＋)",0,ABS(M18)))</f>
        <v>1075</v>
      </c>
      <c r="X18">
        <f>IF(N18="＋",0,IF(N18="(＋)",0,ABS(N18)))</f>
        <v>800</v>
      </c>
    </row>
    <row r="19" spans="2:24" ht="13.5" customHeight="1" x14ac:dyDescent="0.2">
      <c r="B19" s="1">
        <f t="shared" si="2"/>
        <v>9</v>
      </c>
      <c r="C19" s="3"/>
      <c r="D19" s="6"/>
      <c r="E19" s="123"/>
      <c r="F19" s="123" t="s">
        <v>318</v>
      </c>
      <c r="G19" s="123"/>
      <c r="H19" s="123"/>
      <c r="I19" s="123"/>
      <c r="J19" s="123"/>
      <c r="K19" s="20" t="s">
        <v>296</v>
      </c>
      <c r="L19" s="20" t="s">
        <v>167</v>
      </c>
      <c r="M19" s="20"/>
      <c r="N19" s="21"/>
      <c r="P19" t="s">
        <v>14</v>
      </c>
      <c r="Q19">
        <f t="shared" ref="Q19:T22" si="3">IF(K19="",0,VALUE(MID(K19,2,LEN(K19)-2)))</f>
        <v>0</v>
      </c>
      <c r="R19" t="e">
        <f t="shared" si="3"/>
        <v>#VALUE!</v>
      </c>
      <c r="S19">
        <f t="shared" si="3"/>
        <v>0</v>
      </c>
      <c r="T19">
        <f t="shared" si="3"/>
        <v>0</v>
      </c>
      <c r="U19">
        <f t="shared" si="1"/>
        <v>200</v>
      </c>
      <c r="V19">
        <f t="shared" si="1"/>
        <v>0</v>
      </c>
      <c r="W19">
        <f t="shared" si="1"/>
        <v>0</v>
      </c>
      <c r="X19">
        <f t="shared" si="1"/>
        <v>0</v>
      </c>
    </row>
    <row r="20" spans="2:24" ht="13.5" customHeight="1" x14ac:dyDescent="0.2">
      <c r="B20" s="1">
        <f t="shared" si="2"/>
        <v>10</v>
      </c>
      <c r="C20" s="3"/>
      <c r="D20" s="6"/>
      <c r="E20" s="123"/>
      <c r="F20" s="123" t="s">
        <v>246</v>
      </c>
      <c r="G20" s="123"/>
      <c r="H20" s="123"/>
      <c r="I20" s="123"/>
      <c r="J20" s="123"/>
      <c r="K20" s="20" t="s">
        <v>167</v>
      </c>
      <c r="L20" s="20" t="s">
        <v>167</v>
      </c>
      <c r="M20" s="20" t="s">
        <v>167</v>
      </c>
      <c r="N20" s="21" t="s">
        <v>167</v>
      </c>
      <c r="P20" t="s">
        <v>14</v>
      </c>
      <c r="Q20" t="e">
        <f t="shared" si="3"/>
        <v>#VALUE!</v>
      </c>
      <c r="R20" t="e">
        <f t="shared" si="3"/>
        <v>#VALUE!</v>
      </c>
      <c r="S20" t="e">
        <f t="shared" si="3"/>
        <v>#VALUE!</v>
      </c>
      <c r="T20" t="e">
        <f t="shared" si="3"/>
        <v>#VALUE!</v>
      </c>
      <c r="U20">
        <f t="shared" si="1"/>
        <v>0</v>
      </c>
      <c r="V20">
        <f t="shared" si="1"/>
        <v>0</v>
      </c>
      <c r="W20">
        <f t="shared" si="1"/>
        <v>0</v>
      </c>
      <c r="X20">
        <f t="shared" si="1"/>
        <v>0</v>
      </c>
    </row>
    <row r="21" spans="2:24" ht="13.95" customHeight="1" x14ac:dyDescent="0.2">
      <c r="B21" s="1">
        <f t="shared" si="2"/>
        <v>11</v>
      </c>
      <c r="C21" s="3"/>
      <c r="D21" s="6"/>
      <c r="E21" s="123"/>
      <c r="F21" s="123" t="s">
        <v>281</v>
      </c>
      <c r="G21" s="123"/>
      <c r="H21" s="123"/>
      <c r="I21" s="123"/>
      <c r="J21" s="123"/>
      <c r="K21" s="20" t="s">
        <v>186</v>
      </c>
      <c r="L21" s="20" t="s">
        <v>375</v>
      </c>
      <c r="M21" s="20" t="s">
        <v>376</v>
      </c>
      <c r="N21" s="21" t="s">
        <v>377</v>
      </c>
      <c r="P21" t="s">
        <v>14</v>
      </c>
      <c r="Q21">
        <f t="shared" si="3"/>
        <v>175</v>
      </c>
      <c r="R21">
        <f t="shared" si="3"/>
        <v>500</v>
      </c>
      <c r="S21">
        <f t="shared" si="3"/>
        <v>1875</v>
      </c>
      <c r="T21">
        <f t="shared" si="3"/>
        <v>1650</v>
      </c>
      <c r="U21">
        <f t="shared" si="1"/>
        <v>175</v>
      </c>
      <c r="V21">
        <f t="shared" si="1"/>
        <v>500</v>
      </c>
      <c r="W21">
        <f t="shared" si="1"/>
        <v>1875</v>
      </c>
      <c r="X21">
        <f t="shared" si="1"/>
        <v>1650</v>
      </c>
    </row>
    <row r="22" spans="2:24" ht="13.5" customHeight="1" x14ac:dyDescent="0.2">
      <c r="B22" s="1">
        <f t="shared" si="2"/>
        <v>12</v>
      </c>
      <c r="C22" s="3"/>
      <c r="D22" s="6"/>
      <c r="E22" s="123"/>
      <c r="F22" s="123" t="s">
        <v>280</v>
      </c>
      <c r="G22" s="123"/>
      <c r="H22" s="123"/>
      <c r="I22" s="123"/>
      <c r="J22" s="123"/>
      <c r="K22" s="20" t="s">
        <v>169</v>
      </c>
      <c r="L22" s="20" t="s">
        <v>222</v>
      </c>
      <c r="M22" s="20" t="s">
        <v>243</v>
      </c>
      <c r="N22" s="21" t="s">
        <v>225</v>
      </c>
      <c r="Q22">
        <f t="shared" si="3"/>
        <v>25</v>
      </c>
      <c r="R22">
        <f t="shared" si="3"/>
        <v>125</v>
      </c>
      <c r="S22">
        <f t="shared" si="3"/>
        <v>300</v>
      </c>
      <c r="T22">
        <f t="shared" si="3"/>
        <v>425</v>
      </c>
      <c r="U22">
        <f t="shared" si="1"/>
        <v>25</v>
      </c>
      <c r="V22">
        <f t="shared" si="1"/>
        <v>125</v>
      </c>
      <c r="W22">
        <f t="shared" si="1"/>
        <v>300</v>
      </c>
      <c r="X22">
        <f t="shared" si="1"/>
        <v>425</v>
      </c>
    </row>
    <row r="23" spans="2:24" ht="13.95" customHeight="1" x14ac:dyDescent="0.2">
      <c r="B23" s="1">
        <f t="shared" si="2"/>
        <v>13</v>
      </c>
      <c r="C23" s="3"/>
      <c r="D23" s="6"/>
      <c r="E23" s="123"/>
      <c r="F23" s="123" t="s">
        <v>126</v>
      </c>
      <c r="G23" s="123"/>
      <c r="H23" s="123"/>
      <c r="I23" s="123"/>
      <c r="J23" s="123"/>
      <c r="K23" s="20"/>
      <c r="L23" s="20" t="s">
        <v>166</v>
      </c>
      <c r="M23" s="20" t="s">
        <v>166</v>
      </c>
      <c r="N23" s="21" t="s">
        <v>166</v>
      </c>
      <c r="P23" s="82" t="s">
        <v>15</v>
      </c>
      <c r="Q23">
        <f>K23</f>
        <v>0</v>
      </c>
      <c r="R23" t="str">
        <f>L23</f>
        <v>(＋)</v>
      </c>
      <c r="S23" t="str">
        <f>M23</f>
        <v>(＋)</v>
      </c>
      <c r="T23" t="str">
        <f>N23</f>
        <v>(＋)</v>
      </c>
      <c r="U23">
        <f t="shared" si="1"/>
        <v>0</v>
      </c>
      <c r="V23">
        <f t="shared" si="1"/>
        <v>0</v>
      </c>
      <c r="W23">
        <f t="shared" si="1"/>
        <v>0</v>
      </c>
      <c r="X23">
        <f t="shared" si="1"/>
        <v>0</v>
      </c>
    </row>
    <row r="24" spans="2:24" ht="13.95" customHeight="1" x14ac:dyDescent="0.2">
      <c r="B24" s="1">
        <f t="shared" si="2"/>
        <v>14</v>
      </c>
      <c r="C24" s="3"/>
      <c r="D24" s="6"/>
      <c r="E24" s="123"/>
      <c r="F24" s="123" t="s">
        <v>118</v>
      </c>
      <c r="G24" s="123"/>
      <c r="H24" s="123"/>
      <c r="I24" s="123"/>
      <c r="J24" s="123"/>
      <c r="K24" s="20" t="s">
        <v>166</v>
      </c>
      <c r="L24" s="20" t="s">
        <v>166</v>
      </c>
      <c r="M24" s="20"/>
      <c r="N24" s="21"/>
      <c r="P24" t="s">
        <v>14</v>
      </c>
      <c r="Q24" t="e">
        <f>IF(K24="",0,VALUE(MID(K24,2,LEN(K24)-2)))</f>
        <v>#VALUE!</v>
      </c>
      <c r="R24">
        <f>IF(L26="",0,VALUE(MID(L26,2,LEN(L26)-2)))</f>
        <v>425</v>
      </c>
      <c r="S24">
        <f>IF(M24="",0,VALUE(MID(M24,2,LEN(M24)-2)))</f>
        <v>0</v>
      </c>
      <c r="T24">
        <f>IF(N24="",0,VALUE(MID(N24,2,LEN(N24)-2)))</f>
        <v>0</v>
      </c>
      <c r="U24">
        <f t="shared" si="1"/>
        <v>0</v>
      </c>
      <c r="V24">
        <f t="shared" si="1"/>
        <v>0</v>
      </c>
      <c r="W24">
        <f t="shared" si="1"/>
        <v>0</v>
      </c>
      <c r="X24">
        <f t="shared" si="1"/>
        <v>0</v>
      </c>
    </row>
    <row r="25" spans="2:24" ht="13.5" customHeight="1" x14ac:dyDescent="0.2">
      <c r="B25" s="1">
        <f t="shared" si="2"/>
        <v>15</v>
      </c>
      <c r="C25" s="3"/>
      <c r="D25" s="6"/>
      <c r="E25" s="123"/>
      <c r="F25" s="123" t="s">
        <v>119</v>
      </c>
      <c r="G25" s="123"/>
      <c r="H25" s="123"/>
      <c r="I25" s="123"/>
      <c r="J25" s="123"/>
      <c r="K25" s="20" t="s">
        <v>172</v>
      </c>
      <c r="L25" s="20" t="s">
        <v>184</v>
      </c>
      <c r="M25" s="20" t="s">
        <v>172</v>
      </c>
      <c r="N25" s="21" t="s">
        <v>174</v>
      </c>
      <c r="U25">
        <f t="shared" si="1"/>
        <v>50</v>
      </c>
      <c r="V25">
        <f t="shared" si="1"/>
        <v>75</v>
      </c>
      <c r="W25">
        <f t="shared" si="1"/>
        <v>50</v>
      </c>
      <c r="X25">
        <f t="shared" si="1"/>
        <v>225</v>
      </c>
    </row>
    <row r="26" spans="2:24" ht="13.5" customHeight="1" x14ac:dyDescent="0.2">
      <c r="B26" s="1">
        <f t="shared" si="2"/>
        <v>16</v>
      </c>
      <c r="C26" s="3"/>
      <c r="D26" s="6"/>
      <c r="E26" s="123"/>
      <c r="F26" s="123" t="s">
        <v>117</v>
      </c>
      <c r="G26" s="123"/>
      <c r="H26" s="123"/>
      <c r="I26" s="123"/>
      <c r="J26" s="123"/>
      <c r="K26" s="20" t="s">
        <v>243</v>
      </c>
      <c r="L26" s="20" t="s">
        <v>225</v>
      </c>
      <c r="M26" s="20" t="s">
        <v>378</v>
      </c>
      <c r="N26" s="21" t="s">
        <v>379</v>
      </c>
      <c r="P26" t="s">
        <v>14</v>
      </c>
      <c r="Q26">
        <f t="shared" ref="Q26:T26" si="4">IF(K26="",0,VALUE(MID(K26,2,LEN(K26)-2)))</f>
        <v>300</v>
      </c>
      <c r="R26" t="e">
        <f>IF(#REF!="",0,VALUE(MID(#REF!,2,LEN(#REF!)-2)))</f>
        <v>#REF!</v>
      </c>
      <c r="S26">
        <f t="shared" si="4"/>
        <v>850</v>
      </c>
      <c r="T26">
        <f t="shared" si="4"/>
        <v>750</v>
      </c>
      <c r="U26">
        <f t="shared" si="1"/>
        <v>300</v>
      </c>
      <c r="V26">
        <f t="shared" si="1"/>
        <v>425</v>
      </c>
      <c r="W26">
        <f t="shared" si="1"/>
        <v>850</v>
      </c>
      <c r="X26">
        <f t="shared" si="1"/>
        <v>750</v>
      </c>
    </row>
    <row r="27" spans="2:24" ht="13.5" customHeight="1" x14ac:dyDescent="0.2">
      <c r="B27" s="1">
        <f t="shared" si="2"/>
        <v>17</v>
      </c>
      <c r="C27" s="2" t="s">
        <v>25</v>
      </c>
      <c r="D27" s="2" t="s">
        <v>26</v>
      </c>
      <c r="E27" s="123"/>
      <c r="F27" s="123" t="s">
        <v>115</v>
      </c>
      <c r="G27" s="123"/>
      <c r="H27" s="123"/>
      <c r="I27" s="123"/>
      <c r="J27" s="123"/>
      <c r="K27" s="22">
        <v>2375</v>
      </c>
      <c r="L27" s="22">
        <v>275</v>
      </c>
      <c r="M27" s="22">
        <v>300</v>
      </c>
      <c r="N27" s="23">
        <v>900</v>
      </c>
      <c r="P27" s="82"/>
    </row>
    <row r="28" spans="2:24" ht="13.5" customHeight="1" x14ac:dyDescent="0.2">
      <c r="B28" s="1">
        <f t="shared" si="2"/>
        <v>18</v>
      </c>
      <c r="C28" s="2" t="s">
        <v>27</v>
      </c>
      <c r="D28" s="2" t="s">
        <v>28</v>
      </c>
      <c r="E28" s="123"/>
      <c r="F28" s="123" t="s">
        <v>277</v>
      </c>
      <c r="G28" s="123"/>
      <c r="H28" s="123"/>
      <c r="I28" s="123"/>
      <c r="J28" s="123"/>
      <c r="K28" s="22"/>
      <c r="L28" s="22"/>
      <c r="M28" s="22">
        <v>1</v>
      </c>
      <c r="N28" s="23"/>
      <c r="P28" s="82"/>
      <c r="U28">
        <f>COUNTA(K11:K26)</f>
        <v>11</v>
      </c>
    </row>
    <row r="29" spans="2:24" ht="13.5" customHeight="1" x14ac:dyDescent="0.2">
      <c r="B29" s="1">
        <f t="shared" si="2"/>
        <v>19</v>
      </c>
      <c r="C29" s="6"/>
      <c r="D29" s="6"/>
      <c r="E29" s="123"/>
      <c r="F29" s="123" t="s">
        <v>276</v>
      </c>
      <c r="G29" s="123"/>
      <c r="H29" s="123"/>
      <c r="I29" s="123"/>
      <c r="J29" s="123"/>
      <c r="K29" s="22" t="s">
        <v>167</v>
      </c>
      <c r="L29" s="22"/>
      <c r="M29" s="22"/>
      <c r="N29" s="129" t="s">
        <v>167</v>
      </c>
      <c r="P29" s="82"/>
    </row>
    <row r="30" spans="2:24" ht="13.5" customHeight="1" x14ac:dyDescent="0.2">
      <c r="B30" s="1">
        <f t="shared" si="2"/>
        <v>20</v>
      </c>
      <c r="C30" s="6"/>
      <c r="D30" s="6"/>
      <c r="E30" s="123"/>
      <c r="F30" s="123" t="s">
        <v>102</v>
      </c>
      <c r="G30" s="123"/>
      <c r="H30" s="123"/>
      <c r="I30" s="123"/>
      <c r="J30" s="123"/>
      <c r="K30" s="22">
        <v>75</v>
      </c>
      <c r="L30" s="22">
        <v>25</v>
      </c>
      <c r="M30" s="22" t="s">
        <v>167</v>
      </c>
      <c r="N30" s="23">
        <v>150</v>
      </c>
      <c r="P30" s="82"/>
    </row>
    <row r="31" spans="2:24" ht="14.85" customHeight="1" x14ac:dyDescent="0.2">
      <c r="B31" s="1">
        <f t="shared" si="2"/>
        <v>21</v>
      </c>
      <c r="C31" s="2" t="s">
        <v>90</v>
      </c>
      <c r="D31" s="2" t="s">
        <v>17</v>
      </c>
      <c r="E31" s="123"/>
      <c r="F31" s="123" t="s">
        <v>150</v>
      </c>
      <c r="G31" s="123"/>
      <c r="H31" s="123"/>
      <c r="I31" s="123"/>
      <c r="J31" s="123"/>
      <c r="K31" s="22">
        <v>25</v>
      </c>
      <c r="L31" s="22">
        <v>25</v>
      </c>
      <c r="M31" s="22" t="s">
        <v>167</v>
      </c>
      <c r="N31" s="23"/>
    </row>
    <row r="32" spans="2:24" ht="13.5" customHeight="1" x14ac:dyDescent="0.2">
      <c r="B32" s="1">
        <f t="shared" si="2"/>
        <v>22</v>
      </c>
      <c r="C32" s="6"/>
      <c r="D32" s="6"/>
      <c r="E32" s="123"/>
      <c r="F32" s="123" t="s">
        <v>156</v>
      </c>
      <c r="G32" s="123"/>
      <c r="H32" s="123"/>
      <c r="I32" s="123"/>
      <c r="J32" s="123"/>
      <c r="K32" s="22"/>
      <c r="L32" s="22"/>
      <c r="M32" s="22" t="s">
        <v>167</v>
      </c>
      <c r="N32" s="23"/>
    </row>
    <row r="33" spans="2:24" ht="13.95" customHeight="1" x14ac:dyDescent="0.2">
      <c r="B33" s="1">
        <f t="shared" si="2"/>
        <v>23</v>
      </c>
      <c r="C33" s="6"/>
      <c r="D33" s="2" t="s">
        <v>275</v>
      </c>
      <c r="E33" s="123"/>
      <c r="F33" s="123" t="s">
        <v>274</v>
      </c>
      <c r="G33" s="123"/>
      <c r="H33" s="123"/>
      <c r="I33" s="123"/>
      <c r="J33" s="123"/>
      <c r="K33" s="22"/>
      <c r="L33" s="22"/>
      <c r="M33" s="22"/>
      <c r="N33" s="129" t="s">
        <v>167</v>
      </c>
      <c r="U33">
        <f>COUNTA(K33:K33)</f>
        <v>0</v>
      </c>
      <c r="V33">
        <f>COUNTA(L33:L33)</f>
        <v>0</v>
      </c>
      <c r="W33">
        <f>COUNTA(M33:M33)</f>
        <v>0</v>
      </c>
      <c r="X33">
        <f>COUNTA(N33:N33)</f>
        <v>1</v>
      </c>
    </row>
    <row r="34" spans="2:24" ht="13.5" customHeight="1" x14ac:dyDescent="0.2">
      <c r="B34" s="1">
        <f t="shared" si="2"/>
        <v>24</v>
      </c>
      <c r="C34" s="6"/>
      <c r="D34" s="8" t="s">
        <v>72</v>
      </c>
      <c r="E34" s="123"/>
      <c r="F34" s="123" t="s">
        <v>82</v>
      </c>
      <c r="G34" s="123"/>
      <c r="H34" s="123"/>
      <c r="I34" s="123"/>
      <c r="J34" s="123"/>
      <c r="K34" s="22">
        <v>172</v>
      </c>
      <c r="L34" s="22">
        <v>10</v>
      </c>
      <c r="M34" s="22">
        <v>23</v>
      </c>
      <c r="N34" s="23">
        <v>16</v>
      </c>
      <c r="U34">
        <f>COUNTA(K34)</f>
        <v>1</v>
      </c>
      <c r="V34">
        <f>COUNTA(L34)</f>
        <v>1</v>
      </c>
      <c r="W34">
        <f>COUNTA(M34)</f>
        <v>1</v>
      </c>
      <c r="X34">
        <f>COUNTA(N34)</f>
        <v>1</v>
      </c>
    </row>
    <row r="35" spans="2:24" ht="13.95" customHeight="1" x14ac:dyDescent="0.2">
      <c r="B35" s="1">
        <f t="shared" si="2"/>
        <v>25</v>
      </c>
      <c r="C35" s="6"/>
      <c r="D35" s="2" t="s">
        <v>18</v>
      </c>
      <c r="E35" s="123"/>
      <c r="F35" s="123" t="s">
        <v>273</v>
      </c>
      <c r="G35" s="123"/>
      <c r="H35" s="123"/>
      <c r="I35" s="123"/>
      <c r="J35" s="123"/>
      <c r="K35" s="22"/>
      <c r="L35" s="22">
        <v>25</v>
      </c>
      <c r="M35" s="22">
        <v>150</v>
      </c>
      <c r="N35" s="23">
        <v>275</v>
      </c>
    </row>
    <row r="36" spans="2:24" ht="13.5" customHeight="1" x14ac:dyDescent="0.2">
      <c r="B36" s="1">
        <f t="shared" si="2"/>
        <v>26</v>
      </c>
      <c r="C36" s="6"/>
      <c r="D36" s="6"/>
      <c r="E36" s="123"/>
      <c r="F36" s="123" t="s">
        <v>103</v>
      </c>
      <c r="G36" s="123"/>
      <c r="H36" s="123"/>
      <c r="I36" s="123"/>
      <c r="J36" s="123"/>
      <c r="K36" s="22">
        <v>550</v>
      </c>
      <c r="L36" s="117">
        <v>1050</v>
      </c>
      <c r="M36" s="22">
        <v>1750</v>
      </c>
      <c r="N36" s="23">
        <v>2200</v>
      </c>
    </row>
    <row r="37" spans="2:24" ht="13.5" customHeight="1" x14ac:dyDescent="0.2">
      <c r="B37" s="1">
        <f t="shared" si="2"/>
        <v>27</v>
      </c>
      <c r="C37" s="6"/>
      <c r="D37" s="6"/>
      <c r="E37" s="123"/>
      <c r="F37" s="123" t="s">
        <v>114</v>
      </c>
      <c r="G37" s="123"/>
      <c r="H37" s="123"/>
      <c r="I37" s="123"/>
      <c r="J37" s="123"/>
      <c r="K37" s="22">
        <v>325</v>
      </c>
      <c r="L37" s="22">
        <v>50</v>
      </c>
      <c r="M37" s="22">
        <v>675</v>
      </c>
      <c r="N37" s="23">
        <v>425</v>
      </c>
    </row>
    <row r="38" spans="2:24" ht="13.95" customHeight="1" x14ac:dyDescent="0.2">
      <c r="B38" s="1">
        <f t="shared" si="2"/>
        <v>28</v>
      </c>
      <c r="C38" s="6"/>
      <c r="D38" s="6"/>
      <c r="E38" s="123"/>
      <c r="F38" s="123" t="s">
        <v>104</v>
      </c>
      <c r="G38" s="123"/>
      <c r="H38" s="123"/>
      <c r="I38" s="123"/>
      <c r="J38" s="123"/>
      <c r="K38" s="22">
        <v>325</v>
      </c>
      <c r="L38" s="22">
        <v>250</v>
      </c>
      <c r="M38" s="22">
        <v>800</v>
      </c>
      <c r="N38" s="23">
        <v>950</v>
      </c>
    </row>
    <row r="39" spans="2:24" ht="13.95" customHeight="1" x14ac:dyDescent="0.2">
      <c r="B39" s="1">
        <f t="shared" si="2"/>
        <v>29</v>
      </c>
      <c r="C39" s="6"/>
      <c r="D39" s="6"/>
      <c r="E39" s="123"/>
      <c r="F39" s="123" t="s">
        <v>226</v>
      </c>
      <c r="G39" s="123"/>
      <c r="H39" s="123"/>
      <c r="I39" s="123"/>
      <c r="J39" s="123"/>
      <c r="K39" s="22" t="s">
        <v>167</v>
      </c>
      <c r="L39" s="22"/>
      <c r="M39" s="22"/>
      <c r="N39" s="23"/>
    </row>
    <row r="40" spans="2:24" ht="13.95" customHeight="1" x14ac:dyDescent="0.2">
      <c r="B40" s="1">
        <f t="shared" si="2"/>
        <v>30</v>
      </c>
      <c r="C40" s="6"/>
      <c r="D40" s="6"/>
      <c r="E40" s="123"/>
      <c r="F40" s="123" t="s">
        <v>209</v>
      </c>
      <c r="G40" s="123"/>
      <c r="H40" s="123"/>
      <c r="I40" s="123"/>
      <c r="J40" s="123"/>
      <c r="K40" s="22"/>
      <c r="L40" s="22"/>
      <c r="M40" s="22"/>
      <c r="N40" s="23" t="s">
        <v>167</v>
      </c>
    </row>
    <row r="41" spans="2:24" ht="13.5" customHeight="1" x14ac:dyDescent="0.2">
      <c r="B41" s="1">
        <f t="shared" si="2"/>
        <v>31</v>
      </c>
      <c r="C41" s="6"/>
      <c r="D41" s="6"/>
      <c r="E41" s="123"/>
      <c r="F41" s="123" t="s">
        <v>381</v>
      </c>
      <c r="G41" s="123"/>
      <c r="H41" s="123"/>
      <c r="I41" s="123"/>
      <c r="J41" s="123"/>
      <c r="K41" s="22"/>
      <c r="L41" s="22"/>
      <c r="M41" s="22"/>
      <c r="N41" s="23" t="s">
        <v>167</v>
      </c>
    </row>
    <row r="42" spans="2:24" ht="13.5" customHeight="1" x14ac:dyDescent="0.2">
      <c r="B42" s="1">
        <f t="shared" si="2"/>
        <v>32</v>
      </c>
      <c r="C42" s="6"/>
      <c r="D42" s="6"/>
      <c r="E42" s="123"/>
      <c r="F42" s="123" t="s">
        <v>19</v>
      </c>
      <c r="G42" s="123"/>
      <c r="H42" s="123"/>
      <c r="I42" s="123"/>
      <c r="J42" s="123"/>
      <c r="K42" s="22">
        <v>350</v>
      </c>
      <c r="L42" s="22">
        <v>650</v>
      </c>
      <c r="M42" s="22">
        <v>1100</v>
      </c>
      <c r="N42" s="23">
        <v>750</v>
      </c>
    </row>
    <row r="43" spans="2:24" ht="13.5" customHeight="1" x14ac:dyDescent="0.2">
      <c r="B43" s="1">
        <f t="shared" si="2"/>
        <v>33</v>
      </c>
      <c r="C43" s="6"/>
      <c r="D43" s="6"/>
      <c r="E43" s="123"/>
      <c r="F43" s="123" t="s">
        <v>106</v>
      </c>
      <c r="G43" s="123"/>
      <c r="H43" s="123"/>
      <c r="I43" s="123"/>
      <c r="J43" s="123"/>
      <c r="K43" s="22">
        <v>150</v>
      </c>
      <c r="L43" s="22" t="s">
        <v>167</v>
      </c>
      <c r="M43" s="22" t="s">
        <v>167</v>
      </c>
      <c r="N43" s="23">
        <v>100</v>
      </c>
    </row>
    <row r="44" spans="2:24" ht="13.5" customHeight="1" x14ac:dyDescent="0.2">
      <c r="B44" s="1">
        <f t="shared" si="2"/>
        <v>34</v>
      </c>
      <c r="C44" s="6"/>
      <c r="D44" s="6"/>
      <c r="E44" s="123"/>
      <c r="F44" s="123" t="s">
        <v>107</v>
      </c>
      <c r="G44" s="123"/>
      <c r="H44" s="123"/>
      <c r="I44" s="123"/>
      <c r="J44" s="123"/>
      <c r="K44" s="22">
        <v>325</v>
      </c>
      <c r="L44" s="22">
        <v>450</v>
      </c>
      <c r="M44" s="22">
        <v>475</v>
      </c>
      <c r="N44" s="23">
        <v>225</v>
      </c>
    </row>
    <row r="45" spans="2:24" ht="13.95" customHeight="1" x14ac:dyDescent="0.2">
      <c r="B45" s="1">
        <f t="shared" si="2"/>
        <v>35</v>
      </c>
      <c r="C45" s="6"/>
      <c r="D45" s="6"/>
      <c r="E45" s="123"/>
      <c r="F45" s="123" t="s">
        <v>20</v>
      </c>
      <c r="G45" s="123"/>
      <c r="H45" s="123"/>
      <c r="I45" s="123"/>
      <c r="J45" s="123"/>
      <c r="K45" s="22">
        <v>900</v>
      </c>
      <c r="L45" s="22">
        <v>1050</v>
      </c>
      <c r="M45" s="22">
        <v>375</v>
      </c>
      <c r="N45" s="23">
        <v>200</v>
      </c>
    </row>
    <row r="46" spans="2:24" ht="13.95" customHeight="1" x14ac:dyDescent="0.2">
      <c r="B46" s="1">
        <f t="shared" si="2"/>
        <v>36</v>
      </c>
      <c r="C46" s="6"/>
      <c r="D46" s="6"/>
      <c r="E46" s="123"/>
      <c r="F46" s="123" t="s">
        <v>105</v>
      </c>
      <c r="G46" s="123"/>
      <c r="H46" s="123"/>
      <c r="I46" s="123"/>
      <c r="J46" s="123"/>
      <c r="K46" s="22"/>
      <c r="L46" s="22" t="s">
        <v>167</v>
      </c>
      <c r="M46" s="22"/>
      <c r="N46" s="23" t="s">
        <v>167</v>
      </c>
    </row>
    <row r="47" spans="2:24" ht="13.5" customHeight="1" x14ac:dyDescent="0.2">
      <c r="B47" s="1">
        <f t="shared" si="2"/>
        <v>37</v>
      </c>
      <c r="C47" s="6"/>
      <c r="D47" s="6"/>
      <c r="E47" s="123"/>
      <c r="F47" s="123" t="s">
        <v>151</v>
      </c>
      <c r="G47" s="123"/>
      <c r="H47" s="123"/>
      <c r="I47" s="123"/>
      <c r="J47" s="123"/>
      <c r="K47" s="22">
        <v>1</v>
      </c>
      <c r="L47" s="22"/>
      <c r="M47" s="22">
        <v>6</v>
      </c>
      <c r="N47" s="23">
        <v>5</v>
      </c>
    </row>
    <row r="48" spans="2:24" ht="13.5" customHeight="1" x14ac:dyDescent="0.2">
      <c r="B48" s="1">
        <f t="shared" si="2"/>
        <v>38</v>
      </c>
      <c r="C48" s="6"/>
      <c r="D48" s="6"/>
      <c r="E48" s="123"/>
      <c r="F48" s="123" t="s">
        <v>128</v>
      </c>
      <c r="G48" s="123"/>
      <c r="H48" s="123"/>
      <c r="I48" s="123"/>
      <c r="J48" s="123"/>
      <c r="K48" s="22" t="s">
        <v>167</v>
      </c>
      <c r="L48" s="22" t="s">
        <v>167</v>
      </c>
      <c r="M48" s="22">
        <v>25</v>
      </c>
      <c r="N48" s="23">
        <v>50</v>
      </c>
    </row>
    <row r="49" spans="2:29" ht="13.95" customHeight="1" x14ac:dyDescent="0.2">
      <c r="B49" s="1">
        <f t="shared" si="2"/>
        <v>39</v>
      </c>
      <c r="C49" s="6"/>
      <c r="D49" s="6"/>
      <c r="E49" s="123"/>
      <c r="F49" s="123" t="s">
        <v>152</v>
      </c>
      <c r="G49" s="123"/>
      <c r="H49" s="123"/>
      <c r="I49" s="123"/>
      <c r="J49" s="123"/>
      <c r="K49" s="22">
        <v>25</v>
      </c>
      <c r="L49" s="22"/>
      <c r="M49" s="22"/>
      <c r="N49" s="23"/>
    </row>
    <row r="50" spans="2:29" ht="13.95" customHeight="1" x14ac:dyDescent="0.2">
      <c r="B50" s="1">
        <f t="shared" si="2"/>
        <v>40</v>
      </c>
      <c r="C50" s="6"/>
      <c r="D50" s="6"/>
      <c r="E50" s="123"/>
      <c r="F50" s="123" t="s">
        <v>271</v>
      </c>
      <c r="G50" s="123"/>
      <c r="H50" s="123"/>
      <c r="I50" s="123"/>
      <c r="J50" s="123"/>
      <c r="K50" s="22"/>
      <c r="L50" s="22"/>
      <c r="M50" s="22">
        <v>50</v>
      </c>
      <c r="N50" s="23">
        <v>50</v>
      </c>
      <c r="Y50" s="137"/>
    </row>
    <row r="51" spans="2:29" ht="13.95" customHeight="1" x14ac:dyDescent="0.2">
      <c r="B51" s="1">
        <f t="shared" si="2"/>
        <v>41</v>
      </c>
      <c r="C51" s="6"/>
      <c r="D51" s="6"/>
      <c r="E51" s="123"/>
      <c r="F51" s="123" t="s">
        <v>21</v>
      </c>
      <c r="G51" s="123"/>
      <c r="H51" s="123"/>
      <c r="I51" s="123"/>
      <c r="J51" s="123"/>
      <c r="K51" s="22">
        <v>2000</v>
      </c>
      <c r="L51" s="22">
        <v>3125</v>
      </c>
      <c r="M51" s="22">
        <v>1125</v>
      </c>
      <c r="N51" s="23">
        <v>650</v>
      </c>
    </row>
    <row r="52" spans="2:29" ht="13.5" customHeight="1" x14ac:dyDescent="0.2">
      <c r="B52" s="1">
        <f t="shared" si="2"/>
        <v>42</v>
      </c>
      <c r="C52" s="6"/>
      <c r="D52" s="6"/>
      <c r="E52" s="123"/>
      <c r="F52" s="123" t="s">
        <v>22</v>
      </c>
      <c r="G52" s="123"/>
      <c r="H52" s="123"/>
      <c r="I52" s="123"/>
      <c r="J52" s="123"/>
      <c r="K52" s="22">
        <v>2000</v>
      </c>
      <c r="L52" s="22">
        <v>1300</v>
      </c>
      <c r="M52" s="57">
        <v>1875</v>
      </c>
      <c r="N52" s="61">
        <v>1350</v>
      </c>
    </row>
    <row r="53" spans="2:29" ht="13.95" customHeight="1" x14ac:dyDescent="0.2">
      <c r="B53" s="1">
        <f t="shared" si="2"/>
        <v>43</v>
      </c>
      <c r="C53" s="6"/>
      <c r="D53" s="6"/>
      <c r="E53" s="123"/>
      <c r="F53" s="123" t="s">
        <v>23</v>
      </c>
      <c r="G53" s="123"/>
      <c r="H53" s="123"/>
      <c r="I53" s="123"/>
      <c r="J53" s="123"/>
      <c r="K53" s="22">
        <v>25</v>
      </c>
      <c r="L53" s="22"/>
      <c r="M53" s="22" t="s">
        <v>167</v>
      </c>
      <c r="N53" s="23">
        <v>25</v>
      </c>
    </row>
    <row r="54" spans="2:29" ht="13.5" customHeight="1" x14ac:dyDescent="0.2">
      <c r="B54" s="1">
        <f t="shared" si="2"/>
        <v>44</v>
      </c>
      <c r="C54" s="2" t="s">
        <v>79</v>
      </c>
      <c r="D54" s="2" t="s">
        <v>80</v>
      </c>
      <c r="E54" s="123"/>
      <c r="F54" s="123" t="s">
        <v>100</v>
      </c>
      <c r="G54" s="123"/>
      <c r="H54" s="123"/>
      <c r="I54" s="123"/>
      <c r="J54" s="123"/>
      <c r="K54" s="22">
        <v>850</v>
      </c>
      <c r="L54" s="22">
        <v>25</v>
      </c>
      <c r="M54" s="22">
        <v>100</v>
      </c>
      <c r="N54" s="23">
        <v>175</v>
      </c>
    </row>
    <row r="55" spans="2:29" ht="13.95" customHeight="1" x14ac:dyDescent="0.2">
      <c r="B55" s="1">
        <f t="shared" si="2"/>
        <v>45</v>
      </c>
      <c r="C55" s="6"/>
      <c r="D55" s="6"/>
      <c r="E55" s="123"/>
      <c r="F55" s="123" t="s">
        <v>159</v>
      </c>
      <c r="G55" s="123"/>
      <c r="H55" s="123"/>
      <c r="I55" s="123"/>
      <c r="J55" s="123"/>
      <c r="K55" s="22" t="s">
        <v>167</v>
      </c>
      <c r="L55" s="22">
        <v>25</v>
      </c>
      <c r="M55" s="22" t="s">
        <v>167</v>
      </c>
      <c r="N55" s="23" t="s">
        <v>167</v>
      </c>
    </row>
    <row r="56" spans="2:29" ht="13.95" customHeight="1" x14ac:dyDescent="0.2">
      <c r="B56" s="1">
        <f t="shared" si="2"/>
        <v>46</v>
      </c>
      <c r="C56" s="2" t="s">
        <v>91</v>
      </c>
      <c r="D56" s="2" t="s">
        <v>29</v>
      </c>
      <c r="E56" s="123"/>
      <c r="F56" s="123" t="s">
        <v>332</v>
      </c>
      <c r="G56" s="123"/>
      <c r="H56" s="123"/>
      <c r="I56" s="123"/>
      <c r="J56" s="123"/>
      <c r="K56" s="22"/>
      <c r="L56" s="22"/>
      <c r="M56" s="22" t="s">
        <v>167</v>
      </c>
      <c r="N56" s="23"/>
    </row>
    <row r="57" spans="2:29" ht="13.95" customHeight="1" x14ac:dyDescent="0.2">
      <c r="B57" s="1">
        <f t="shared" si="2"/>
        <v>47</v>
      </c>
      <c r="C57" s="138"/>
      <c r="D57" s="138"/>
      <c r="E57" s="123"/>
      <c r="F57" s="123" t="s">
        <v>122</v>
      </c>
      <c r="G57" s="123"/>
      <c r="H57" s="123"/>
      <c r="I57" s="123"/>
      <c r="J57" s="123"/>
      <c r="K57" s="22" t="s">
        <v>167</v>
      </c>
      <c r="L57" s="22"/>
      <c r="M57" s="22" t="s">
        <v>167</v>
      </c>
      <c r="N57" s="23" t="s">
        <v>167</v>
      </c>
      <c r="Y57" s="125"/>
    </row>
    <row r="58" spans="2:29" ht="13.95" customHeight="1" x14ac:dyDescent="0.2">
      <c r="B58" s="1">
        <f t="shared" si="2"/>
        <v>48</v>
      </c>
      <c r="C58" s="6"/>
      <c r="D58" s="6"/>
      <c r="E58" s="123"/>
      <c r="F58" s="123" t="s">
        <v>162</v>
      </c>
      <c r="G58" s="123"/>
      <c r="H58" s="123"/>
      <c r="I58" s="123"/>
      <c r="J58" s="123"/>
      <c r="K58" s="22"/>
      <c r="L58" s="22"/>
      <c r="M58" s="22" t="s">
        <v>167</v>
      </c>
      <c r="N58" s="61"/>
      <c r="Y58" s="125"/>
    </row>
    <row r="59" spans="2:29" ht="13.95" customHeight="1" x14ac:dyDescent="0.2">
      <c r="B59" s="1">
        <f t="shared" si="2"/>
        <v>49</v>
      </c>
      <c r="C59" s="6"/>
      <c r="D59" s="6"/>
      <c r="E59" s="123"/>
      <c r="F59" s="123" t="s">
        <v>146</v>
      </c>
      <c r="G59" s="123"/>
      <c r="H59" s="123"/>
      <c r="I59" s="123"/>
      <c r="J59" s="123"/>
      <c r="K59" s="22">
        <v>200</v>
      </c>
      <c r="L59" s="22">
        <v>25</v>
      </c>
      <c r="M59" s="22"/>
      <c r="N59" s="23">
        <v>25</v>
      </c>
      <c r="U59" s="126">
        <f>COUNTA($K11:$K60)</f>
        <v>34</v>
      </c>
      <c r="V59" s="126">
        <f>COUNTA($L11:$L60)</f>
        <v>32</v>
      </c>
      <c r="W59" s="126">
        <f>COUNTA($M11:$M60)</f>
        <v>37</v>
      </c>
      <c r="X59" s="126">
        <f>COUNTA($N11:$N60)</f>
        <v>38</v>
      </c>
      <c r="Y59" s="126"/>
      <c r="Z59" s="126"/>
      <c r="AA59" s="126"/>
      <c r="AB59" s="126"/>
      <c r="AC59" s="125"/>
    </row>
    <row r="60" spans="2:29" ht="13.95" customHeight="1" x14ac:dyDescent="0.2">
      <c r="B60" s="1">
        <f t="shared" si="2"/>
        <v>50</v>
      </c>
      <c r="C60" s="6"/>
      <c r="D60" s="6"/>
      <c r="E60" s="123"/>
      <c r="F60" s="123" t="s">
        <v>333</v>
      </c>
      <c r="G60" s="123"/>
      <c r="H60" s="123"/>
      <c r="I60" s="123"/>
      <c r="J60" s="123"/>
      <c r="K60" s="22"/>
      <c r="L60" s="22" t="s">
        <v>167</v>
      </c>
      <c r="M60" s="22">
        <v>25</v>
      </c>
      <c r="N60" s="23"/>
      <c r="U60" s="125">
        <f>SUM($U11:$U26,$K27:$K60)</f>
        <v>12298</v>
      </c>
      <c r="V60" s="125">
        <f>SUM($V11:$V26,$L27:$L60)</f>
        <v>9885</v>
      </c>
      <c r="W60" s="125">
        <f>SUM($W11:$W26,$M27:$M60)</f>
        <v>13655</v>
      </c>
      <c r="X60" s="125">
        <f>SUM($X11:$X26,$N27:$N60)</f>
        <v>12996</v>
      </c>
      <c r="Y60" s="125"/>
      <c r="Z60" s="125"/>
      <c r="AA60" s="125"/>
      <c r="AB60" s="125"/>
      <c r="AC60" s="125"/>
    </row>
    <row r="61" spans="2:29" ht="13.95" customHeight="1" x14ac:dyDescent="0.2">
      <c r="B61" s="1">
        <f t="shared" si="2"/>
        <v>51</v>
      </c>
      <c r="C61" s="6"/>
      <c r="D61" s="6"/>
      <c r="E61" s="123"/>
      <c r="F61" s="123" t="s">
        <v>211</v>
      </c>
      <c r="G61" s="123"/>
      <c r="H61" s="123"/>
      <c r="I61" s="123"/>
      <c r="J61" s="123"/>
      <c r="K61" s="22"/>
      <c r="L61" s="22"/>
      <c r="M61" s="22">
        <v>25</v>
      </c>
      <c r="N61" s="23" t="s">
        <v>167</v>
      </c>
      <c r="Y61" s="127"/>
    </row>
    <row r="62" spans="2:29" ht="13.5" customHeight="1" x14ac:dyDescent="0.2">
      <c r="B62" s="1">
        <f t="shared" si="2"/>
        <v>52</v>
      </c>
      <c r="C62" s="6"/>
      <c r="D62" s="6"/>
      <c r="E62" s="123"/>
      <c r="F62" s="123" t="s">
        <v>158</v>
      </c>
      <c r="G62" s="123"/>
      <c r="H62" s="123"/>
      <c r="I62" s="123"/>
      <c r="J62" s="123"/>
      <c r="K62" s="22">
        <v>200</v>
      </c>
      <c r="L62" s="22"/>
      <c r="M62" s="22">
        <v>600</v>
      </c>
      <c r="N62" s="23" t="s">
        <v>167</v>
      </c>
      <c r="Y62" s="127"/>
    </row>
    <row r="63" spans="2:29" ht="13.5" customHeight="1" x14ac:dyDescent="0.2">
      <c r="B63" s="1">
        <f t="shared" si="2"/>
        <v>53</v>
      </c>
      <c r="C63" s="6"/>
      <c r="D63" s="6"/>
      <c r="E63" s="123"/>
      <c r="F63" s="123" t="s">
        <v>229</v>
      </c>
      <c r="G63" s="123"/>
      <c r="H63" s="123"/>
      <c r="I63" s="123"/>
      <c r="J63" s="123"/>
      <c r="K63" s="22"/>
      <c r="L63" s="22" t="s">
        <v>167</v>
      </c>
      <c r="M63" s="22"/>
      <c r="N63" s="23" t="s">
        <v>167</v>
      </c>
      <c r="Y63" s="127"/>
    </row>
    <row r="64" spans="2:29" ht="13.5" customHeight="1" x14ac:dyDescent="0.2">
      <c r="B64" s="1">
        <f t="shared" si="2"/>
        <v>54</v>
      </c>
      <c r="C64" s="6"/>
      <c r="D64" s="6"/>
      <c r="E64" s="123"/>
      <c r="F64" s="123" t="s">
        <v>212</v>
      </c>
      <c r="G64" s="123"/>
      <c r="H64" s="123"/>
      <c r="I64" s="123"/>
      <c r="J64" s="123"/>
      <c r="K64" s="22"/>
      <c r="L64" s="22"/>
      <c r="M64" s="22"/>
      <c r="N64" s="23" t="s">
        <v>167</v>
      </c>
      <c r="Y64" s="127"/>
    </row>
    <row r="65" spans="2:25" ht="13.5" customHeight="1" x14ac:dyDescent="0.2">
      <c r="B65" s="1">
        <f t="shared" si="2"/>
        <v>55</v>
      </c>
      <c r="C65" s="6"/>
      <c r="D65" s="6"/>
      <c r="E65" s="123"/>
      <c r="F65" s="123" t="s">
        <v>230</v>
      </c>
      <c r="G65" s="123"/>
      <c r="H65" s="123"/>
      <c r="I65" s="123"/>
      <c r="J65" s="123"/>
      <c r="K65" s="22">
        <v>100</v>
      </c>
      <c r="L65" s="22"/>
      <c r="M65" s="22" t="s">
        <v>167</v>
      </c>
      <c r="N65" s="23" t="s">
        <v>167</v>
      </c>
      <c r="Y65" s="127"/>
    </row>
    <row r="66" spans="2:25" ht="13.95" customHeight="1" x14ac:dyDescent="0.2">
      <c r="B66" s="1">
        <f t="shared" si="2"/>
        <v>56</v>
      </c>
      <c r="C66" s="6"/>
      <c r="D66" s="6"/>
      <c r="E66" s="123"/>
      <c r="F66" s="123" t="s">
        <v>254</v>
      </c>
      <c r="G66" s="123"/>
      <c r="H66" s="123"/>
      <c r="I66" s="123"/>
      <c r="J66" s="123"/>
      <c r="K66" s="22"/>
      <c r="L66" s="22">
        <v>100</v>
      </c>
      <c r="M66" s="22" t="s">
        <v>167</v>
      </c>
      <c r="N66" s="23"/>
      <c r="Y66" s="125"/>
    </row>
    <row r="67" spans="2:25" ht="13.5" customHeight="1" x14ac:dyDescent="0.2">
      <c r="B67" s="1">
        <f t="shared" si="2"/>
        <v>57</v>
      </c>
      <c r="C67" s="6"/>
      <c r="D67" s="6"/>
      <c r="E67" s="123"/>
      <c r="F67" s="123" t="s">
        <v>108</v>
      </c>
      <c r="G67" s="123"/>
      <c r="H67" s="123"/>
      <c r="I67" s="123"/>
      <c r="J67" s="123"/>
      <c r="K67" s="22">
        <v>400</v>
      </c>
      <c r="L67" s="22" t="s">
        <v>167</v>
      </c>
      <c r="M67" s="22">
        <v>900</v>
      </c>
      <c r="N67" s="23">
        <v>700</v>
      </c>
      <c r="Y67" s="127"/>
    </row>
    <row r="68" spans="2:25" ht="13.95" customHeight="1" x14ac:dyDescent="0.2">
      <c r="B68" s="1">
        <f t="shared" si="2"/>
        <v>58</v>
      </c>
      <c r="C68" s="6"/>
      <c r="D68" s="6"/>
      <c r="E68" s="123"/>
      <c r="F68" s="123" t="s">
        <v>179</v>
      </c>
      <c r="G68" s="123"/>
      <c r="H68" s="123"/>
      <c r="I68" s="123"/>
      <c r="J68" s="123"/>
      <c r="K68" s="22"/>
      <c r="L68" s="22"/>
      <c r="M68" s="22">
        <v>50</v>
      </c>
      <c r="N68" s="23"/>
      <c r="Y68" s="125"/>
    </row>
    <row r="69" spans="2:25" ht="13.5" customHeight="1" x14ac:dyDescent="0.2">
      <c r="B69" s="1">
        <f t="shared" si="2"/>
        <v>59</v>
      </c>
      <c r="C69" s="6"/>
      <c r="D69" s="6"/>
      <c r="E69" s="123"/>
      <c r="F69" s="123" t="s">
        <v>256</v>
      </c>
      <c r="G69" s="123"/>
      <c r="H69" s="123"/>
      <c r="I69" s="123"/>
      <c r="J69" s="123"/>
      <c r="K69" s="22">
        <v>224</v>
      </c>
      <c r="L69" s="22">
        <v>32</v>
      </c>
      <c r="M69" s="22">
        <v>32</v>
      </c>
      <c r="N69" s="23">
        <v>48</v>
      </c>
      <c r="Y69" s="125"/>
    </row>
    <row r="70" spans="2:25" ht="13.95" customHeight="1" x14ac:dyDescent="0.2">
      <c r="B70" s="1">
        <f t="shared" si="2"/>
        <v>60</v>
      </c>
      <c r="C70" s="6"/>
      <c r="D70" s="6"/>
      <c r="E70" s="123"/>
      <c r="F70" s="123" t="s">
        <v>257</v>
      </c>
      <c r="G70" s="123"/>
      <c r="H70" s="123"/>
      <c r="I70" s="123"/>
      <c r="J70" s="123"/>
      <c r="K70" s="22">
        <v>125</v>
      </c>
      <c r="L70" s="128">
        <v>100</v>
      </c>
      <c r="M70" s="22">
        <v>300</v>
      </c>
      <c r="N70" s="23">
        <v>300</v>
      </c>
      <c r="Y70" s="125"/>
    </row>
    <row r="71" spans="2:25" ht="13.5" customHeight="1" x14ac:dyDescent="0.2">
      <c r="B71" s="1">
        <f t="shared" si="2"/>
        <v>61</v>
      </c>
      <c r="C71" s="6"/>
      <c r="D71" s="6"/>
      <c r="E71" s="123"/>
      <c r="F71" s="123" t="s">
        <v>213</v>
      </c>
      <c r="G71" s="123"/>
      <c r="H71" s="123"/>
      <c r="I71" s="123"/>
      <c r="J71" s="123"/>
      <c r="K71" s="22">
        <v>64</v>
      </c>
      <c r="L71" s="22">
        <v>16</v>
      </c>
      <c r="M71" s="22"/>
      <c r="N71" s="23"/>
      <c r="Y71" s="125"/>
    </row>
    <row r="72" spans="2:25" ht="13.95" customHeight="1" x14ac:dyDescent="0.2">
      <c r="B72" s="1">
        <f t="shared" si="2"/>
        <v>62</v>
      </c>
      <c r="C72" s="6"/>
      <c r="D72" s="6"/>
      <c r="E72" s="123"/>
      <c r="F72" s="123" t="s">
        <v>109</v>
      </c>
      <c r="G72" s="123"/>
      <c r="H72" s="123"/>
      <c r="I72" s="123"/>
      <c r="J72" s="123"/>
      <c r="K72" s="22">
        <v>200</v>
      </c>
      <c r="L72" s="22">
        <v>200</v>
      </c>
      <c r="M72" s="22">
        <v>400</v>
      </c>
      <c r="N72" s="23">
        <v>300</v>
      </c>
      <c r="Y72" s="125"/>
    </row>
    <row r="73" spans="2:25" ht="13.5" customHeight="1" x14ac:dyDescent="0.2">
      <c r="B73" s="1">
        <f t="shared" si="2"/>
        <v>63</v>
      </c>
      <c r="C73" s="6"/>
      <c r="D73" s="6"/>
      <c r="E73" s="123"/>
      <c r="F73" s="123" t="s">
        <v>110</v>
      </c>
      <c r="G73" s="123"/>
      <c r="H73" s="123"/>
      <c r="I73" s="123"/>
      <c r="J73" s="123"/>
      <c r="K73" s="22">
        <v>175</v>
      </c>
      <c r="L73" s="22">
        <v>75</v>
      </c>
      <c r="M73" s="22">
        <v>25</v>
      </c>
      <c r="N73" s="23">
        <v>75</v>
      </c>
      <c r="Y73" s="125"/>
    </row>
    <row r="74" spans="2:25" ht="14.25" customHeight="1" x14ac:dyDescent="0.2">
      <c r="B74" s="1">
        <f t="shared" si="2"/>
        <v>64</v>
      </c>
      <c r="C74" s="6"/>
      <c r="D74" s="6"/>
      <c r="E74" s="123"/>
      <c r="F74" s="123" t="s">
        <v>335</v>
      </c>
      <c r="G74" s="123"/>
      <c r="H74" s="123"/>
      <c r="I74" s="123"/>
      <c r="J74" s="123"/>
      <c r="K74" s="22" t="s">
        <v>167</v>
      </c>
      <c r="L74" s="22"/>
      <c r="M74" s="22"/>
      <c r="N74" s="23"/>
      <c r="Y74" s="125"/>
    </row>
    <row r="75" spans="2:25" ht="13.5" customHeight="1" x14ac:dyDescent="0.2">
      <c r="B75" s="1">
        <f t="shared" si="2"/>
        <v>65</v>
      </c>
      <c r="C75" s="6"/>
      <c r="D75" s="6"/>
      <c r="E75" s="123"/>
      <c r="F75" s="123" t="s">
        <v>160</v>
      </c>
      <c r="G75" s="123"/>
      <c r="H75" s="123"/>
      <c r="I75" s="123"/>
      <c r="J75" s="123"/>
      <c r="K75" s="22">
        <v>75</v>
      </c>
      <c r="L75" s="22" t="s">
        <v>167</v>
      </c>
      <c r="M75" s="22">
        <v>50</v>
      </c>
      <c r="N75" s="23">
        <v>50</v>
      </c>
      <c r="Y75" s="125"/>
    </row>
    <row r="76" spans="2:25" ht="13.95" customHeight="1" x14ac:dyDescent="0.2">
      <c r="B76" s="1">
        <f t="shared" si="2"/>
        <v>66</v>
      </c>
      <c r="C76" s="6"/>
      <c r="D76" s="6"/>
      <c r="E76" s="123"/>
      <c r="F76" s="123" t="s">
        <v>214</v>
      </c>
      <c r="G76" s="123"/>
      <c r="H76" s="123"/>
      <c r="I76" s="123"/>
      <c r="J76" s="123"/>
      <c r="K76" s="22">
        <v>80</v>
      </c>
      <c r="L76" s="22">
        <v>48</v>
      </c>
      <c r="M76" s="22" t="s">
        <v>167</v>
      </c>
      <c r="N76" s="23">
        <v>80</v>
      </c>
      <c r="Y76" s="125"/>
    </row>
    <row r="77" spans="2:25" ht="13.5" customHeight="1" x14ac:dyDescent="0.2">
      <c r="B77" s="1">
        <f t="shared" ref="B77:B95" si="5">B76+1</f>
        <v>67</v>
      </c>
      <c r="C77" s="6"/>
      <c r="D77" s="6"/>
      <c r="E77" s="123"/>
      <c r="F77" s="123" t="s">
        <v>31</v>
      </c>
      <c r="G77" s="123"/>
      <c r="H77" s="123"/>
      <c r="I77" s="123"/>
      <c r="J77" s="123"/>
      <c r="K77" s="22">
        <v>96</v>
      </c>
      <c r="L77" s="22">
        <v>48</v>
      </c>
      <c r="M77" s="22">
        <v>96</v>
      </c>
      <c r="N77" s="23">
        <v>80</v>
      </c>
      <c r="Y77" s="125"/>
    </row>
    <row r="78" spans="2:25" ht="13.5" customHeight="1" x14ac:dyDescent="0.2">
      <c r="B78" s="1">
        <f t="shared" si="5"/>
        <v>68</v>
      </c>
      <c r="C78" s="6"/>
      <c r="D78" s="6"/>
      <c r="E78" s="123"/>
      <c r="F78" s="123" t="s">
        <v>32</v>
      </c>
      <c r="G78" s="123"/>
      <c r="H78" s="123"/>
      <c r="I78" s="123"/>
      <c r="J78" s="123"/>
      <c r="K78" s="22">
        <v>48</v>
      </c>
      <c r="L78" s="22">
        <v>16</v>
      </c>
      <c r="M78" s="22">
        <v>48</v>
      </c>
      <c r="N78" s="23">
        <v>64</v>
      </c>
      <c r="Y78" s="125"/>
    </row>
    <row r="79" spans="2:25" ht="13.95" customHeight="1" x14ac:dyDescent="0.2">
      <c r="B79" s="1">
        <f t="shared" si="5"/>
        <v>69</v>
      </c>
      <c r="C79" s="6"/>
      <c r="D79" s="6"/>
      <c r="E79" s="123"/>
      <c r="F79" s="123" t="s">
        <v>215</v>
      </c>
      <c r="G79" s="123"/>
      <c r="H79" s="123"/>
      <c r="I79" s="123"/>
      <c r="J79" s="123"/>
      <c r="K79" s="22">
        <v>8</v>
      </c>
      <c r="L79" s="22" t="s">
        <v>167</v>
      </c>
      <c r="M79" s="22">
        <v>8</v>
      </c>
      <c r="N79" s="23"/>
      <c r="Y79" s="125"/>
    </row>
    <row r="80" spans="2:25" ht="13.95" customHeight="1" x14ac:dyDescent="0.2">
      <c r="B80" s="1">
        <f t="shared" si="5"/>
        <v>70</v>
      </c>
      <c r="C80" s="6"/>
      <c r="D80" s="6"/>
      <c r="E80" s="123"/>
      <c r="F80" s="123" t="s">
        <v>258</v>
      </c>
      <c r="G80" s="123"/>
      <c r="H80" s="123"/>
      <c r="I80" s="123"/>
      <c r="J80" s="123"/>
      <c r="K80" s="22" t="s">
        <v>167</v>
      </c>
      <c r="L80" s="22" t="s">
        <v>167</v>
      </c>
      <c r="M80" s="22">
        <v>25</v>
      </c>
      <c r="N80" s="23"/>
      <c r="Y80" s="125"/>
    </row>
    <row r="81" spans="2:25" ht="13.95" customHeight="1" x14ac:dyDescent="0.2">
      <c r="B81" s="1">
        <f t="shared" si="5"/>
        <v>71</v>
      </c>
      <c r="C81" s="6"/>
      <c r="D81" s="6"/>
      <c r="E81" s="123"/>
      <c r="F81" s="123" t="s">
        <v>85</v>
      </c>
      <c r="G81" s="123"/>
      <c r="H81" s="123"/>
      <c r="I81" s="123"/>
      <c r="J81" s="123"/>
      <c r="K81" s="22" t="s">
        <v>167</v>
      </c>
      <c r="L81" s="22"/>
      <c r="M81" s="22" t="s">
        <v>167</v>
      </c>
      <c r="N81" s="23">
        <v>300</v>
      </c>
      <c r="Y81" s="125"/>
    </row>
    <row r="82" spans="2:25" ht="13.95" customHeight="1" x14ac:dyDescent="0.2">
      <c r="B82" s="1">
        <f t="shared" si="5"/>
        <v>72</v>
      </c>
      <c r="C82" s="6"/>
      <c r="D82" s="6"/>
      <c r="E82" s="123"/>
      <c r="F82" s="123" t="s">
        <v>265</v>
      </c>
      <c r="G82" s="123"/>
      <c r="H82" s="123"/>
      <c r="I82" s="123"/>
      <c r="J82" s="123"/>
      <c r="K82" s="22" t="s">
        <v>167</v>
      </c>
      <c r="L82" s="22"/>
      <c r="M82" s="22" t="s">
        <v>167</v>
      </c>
      <c r="N82" s="23"/>
      <c r="Y82" s="125"/>
    </row>
    <row r="83" spans="2:25" ht="13.5" customHeight="1" x14ac:dyDescent="0.2">
      <c r="B83" s="1">
        <f t="shared" si="5"/>
        <v>73</v>
      </c>
      <c r="C83" s="6"/>
      <c r="D83" s="6"/>
      <c r="E83" s="123"/>
      <c r="F83" s="123" t="s">
        <v>111</v>
      </c>
      <c r="G83" s="123"/>
      <c r="H83" s="123"/>
      <c r="I83" s="123"/>
      <c r="J83" s="123"/>
      <c r="K83" s="22">
        <v>800</v>
      </c>
      <c r="L83" s="22">
        <v>150</v>
      </c>
      <c r="M83" s="22">
        <v>1100</v>
      </c>
      <c r="N83" s="23">
        <v>1900</v>
      </c>
      <c r="Y83" s="125"/>
    </row>
    <row r="84" spans="2:25" ht="13.95" customHeight="1" x14ac:dyDescent="0.2">
      <c r="B84" s="1">
        <f t="shared" si="5"/>
        <v>74</v>
      </c>
      <c r="C84" s="6"/>
      <c r="D84" s="6"/>
      <c r="E84" s="123"/>
      <c r="F84" s="123" t="s">
        <v>123</v>
      </c>
      <c r="G84" s="123"/>
      <c r="H84" s="123"/>
      <c r="I84" s="123"/>
      <c r="J84" s="123"/>
      <c r="K84" s="22">
        <v>25</v>
      </c>
      <c r="L84" s="22" t="s">
        <v>167</v>
      </c>
      <c r="M84" s="22">
        <v>50</v>
      </c>
      <c r="N84" s="23">
        <v>50</v>
      </c>
      <c r="Y84" s="125"/>
    </row>
    <row r="85" spans="2:25" ht="13.5" customHeight="1" x14ac:dyDescent="0.2">
      <c r="B85" s="1">
        <f t="shared" si="5"/>
        <v>75</v>
      </c>
      <c r="C85" s="6"/>
      <c r="D85" s="6"/>
      <c r="E85" s="123"/>
      <c r="F85" s="123" t="s">
        <v>161</v>
      </c>
      <c r="G85" s="123"/>
      <c r="H85" s="123"/>
      <c r="I85" s="123"/>
      <c r="J85" s="123"/>
      <c r="K85" s="22"/>
      <c r="L85" s="22">
        <v>1</v>
      </c>
      <c r="M85" s="22"/>
      <c r="N85" s="23" t="s">
        <v>167</v>
      </c>
      <c r="Y85" s="125"/>
    </row>
    <row r="86" spans="2:25" ht="13.95" customHeight="1" x14ac:dyDescent="0.2">
      <c r="B86" s="1">
        <f t="shared" si="5"/>
        <v>76</v>
      </c>
      <c r="C86" s="6"/>
      <c r="D86" s="6"/>
      <c r="E86" s="123"/>
      <c r="F86" s="123" t="s">
        <v>116</v>
      </c>
      <c r="G86" s="123"/>
      <c r="H86" s="123"/>
      <c r="I86" s="123"/>
      <c r="J86" s="123"/>
      <c r="K86" s="22" t="s">
        <v>167</v>
      </c>
      <c r="L86" s="22">
        <v>25</v>
      </c>
      <c r="M86" s="22">
        <v>125</v>
      </c>
      <c r="N86" s="23">
        <v>50</v>
      </c>
      <c r="Y86" s="125"/>
    </row>
    <row r="87" spans="2:25" ht="13.5" customHeight="1" x14ac:dyDescent="0.2">
      <c r="B87" s="1">
        <f t="shared" si="5"/>
        <v>77</v>
      </c>
      <c r="C87" s="6"/>
      <c r="D87" s="6"/>
      <c r="E87" s="123"/>
      <c r="F87" s="123" t="s">
        <v>264</v>
      </c>
      <c r="G87" s="123"/>
      <c r="H87" s="123"/>
      <c r="I87" s="123"/>
      <c r="J87" s="123"/>
      <c r="K87" s="22">
        <v>200</v>
      </c>
      <c r="L87" s="22"/>
      <c r="M87" s="22"/>
      <c r="N87" s="23" t="s">
        <v>167</v>
      </c>
      <c r="Y87" s="125"/>
    </row>
    <row r="88" spans="2:25" ht="13.95" customHeight="1" x14ac:dyDescent="0.2">
      <c r="B88" s="1">
        <f t="shared" si="5"/>
        <v>78</v>
      </c>
      <c r="C88" s="6"/>
      <c r="D88" s="6"/>
      <c r="E88" s="123"/>
      <c r="F88" s="123" t="s">
        <v>263</v>
      </c>
      <c r="G88" s="123"/>
      <c r="H88" s="123"/>
      <c r="I88" s="123"/>
      <c r="J88" s="123"/>
      <c r="K88" s="22"/>
      <c r="L88" s="22" t="s">
        <v>167</v>
      </c>
      <c r="M88" s="22">
        <v>50</v>
      </c>
      <c r="N88" s="23">
        <v>25</v>
      </c>
      <c r="Y88" s="125"/>
    </row>
    <row r="89" spans="2:25" ht="13.95" customHeight="1" x14ac:dyDescent="0.2">
      <c r="B89" s="1">
        <f t="shared" si="5"/>
        <v>79</v>
      </c>
      <c r="C89" s="6"/>
      <c r="D89" s="6"/>
      <c r="E89" s="123"/>
      <c r="F89" s="123" t="s">
        <v>33</v>
      </c>
      <c r="G89" s="123"/>
      <c r="H89" s="123"/>
      <c r="I89" s="123"/>
      <c r="J89" s="123"/>
      <c r="K89" s="22">
        <v>2550</v>
      </c>
      <c r="L89" s="22">
        <v>825</v>
      </c>
      <c r="M89" s="22">
        <v>1300</v>
      </c>
      <c r="N89" s="23">
        <v>1450</v>
      </c>
      <c r="Y89" s="125"/>
    </row>
    <row r="90" spans="2:25" ht="13.5" customHeight="1" x14ac:dyDescent="0.2">
      <c r="B90" s="1">
        <f t="shared" si="5"/>
        <v>80</v>
      </c>
      <c r="C90" s="2" t="s">
        <v>34</v>
      </c>
      <c r="D90" s="2" t="s">
        <v>35</v>
      </c>
      <c r="E90" s="123"/>
      <c r="F90" s="123" t="s">
        <v>195</v>
      </c>
      <c r="G90" s="123"/>
      <c r="H90" s="123"/>
      <c r="I90" s="123"/>
      <c r="J90" s="123"/>
      <c r="K90" s="22"/>
      <c r="L90" s="22" t="s">
        <v>167</v>
      </c>
      <c r="M90" s="22"/>
      <c r="N90" s="23" t="s">
        <v>167</v>
      </c>
    </row>
    <row r="91" spans="2:25" ht="13.95" customHeight="1" x14ac:dyDescent="0.2">
      <c r="B91" s="1">
        <f t="shared" si="5"/>
        <v>81</v>
      </c>
      <c r="C91" s="6"/>
      <c r="D91" s="6"/>
      <c r="E91" s="123"/>
      <c r="F91" s="123" t="s">
        <v>180</v>
      </c>
      <c r="G91" s="123"/>
      <c r="H91" s="123"/>
      <c r="I91" s="123"/>
      <c r="J91" s="123"/>
      <c r="K91" s="22" t="s">
        <v>167</v>
      </c>
      <c r="L91" s="22">
        <v>1</v>
      </c>
      <c r="M91" s="22"/>
      <c r="N91" s="23">
        <v>1</v>
      </c>
    </row>
    <row r="92" spans="2:25" ht="13.5" customHeight="1" x14ac:dyDescent="0.2">
      <c r="B92" s="1">
        <f t="shared" si="5"/>
        <v>82</v>
      </c>
      <c r="C92" s="6"/>
      <c r="D92" s="6"/>
      <c r="E92" s="123"/>
      <c r="F92" s="123" t="s">
        <v>147</v>
      </c>
      <c r="G92" s="123"/>
      <c r="H92" s="123"/>
      <c r="I92" s="123"/>
      <c r="J92" s="123"/>
      <c r="K92" s="22"/>
      <c r="L92" s="22">
        <v>1</v>
      </c>
      <c r="M92" s="22"/>
      <c r="N92" s="23">
        <v>1</v>
      </c>
    </row>
    <row r="93" spans="2:25" ht="13.95" customHeight="1" x14ac:dyDescent="0.2">
      <c r="B93" s="1">
        <f t="shared" si="5"/>
        <v>83</v>
      </c>
      <c r="C93" s="6"/>
      <c r="D93" s="6"/>
      <c r="E93" s="123"/>
      <c r="F93" s="123" t="s">
        <v>124</v>
      </c>
      <c r="G93" s="123"/>
      <c r="H93" s="123"/>
      <c r="I93" s="123"/>
      <c r="J93" s="123"/>
      <c r="K93" s="22">
        <v>6</v>
      </c>
      <c r="L93" s="22">
        <v>3</v>
      </c>
      <c r="M93" s="22">
        <v>7</v>
      </c>
      <c r="N93" s="23">
        <v>6</v>
      </c>
    </row>
    <row r="94" spans="2:25" ht="13.5" customHeight="1" x14ac:dyDescent="0.2">
      <c r="B94" s="1">
        <f t="shared" si="5"/>
        <v>84</v>
      </c>
      <c r="C94" s="6"/>
      <c r="D94" s="6"/>
      <c r="E94" s="123"/>
      <c r="F94" s="123" t="s">
        <v>99</v>
      </c>
      <c r="G94" s="123"/>
      <c r="H94" s="123"/>
      <c r="I94" s="123"/>
      <c r="J94" s="123"/>
      <c r="K94" s="22" t="s">
        <v>167</v>
      </c>
      <c r="L94" s="22"/>
      <c r="M94" s="22"/>
      <c r="N94" s="23">
        <v>1</v>
      </c>
    </row>
    <row r="95" spans="2:25" ht="13.95" customHeight="1" thickBot="1" x14ac:dyDescent="0.25">
      <c r="B95" s="1">
        <f t="shared" si="5"/>
        <v>85</v>
      </c>
      <c r="C95" s="6"/>
      <c r="D95" s="6"/>
      <c r="E95" s="123"/>
      <c r="F95" s="123" t="s">
        <v>216</v>
      </c>
      <c r="G95" s="123"/>
      <c r="H95" s="123"/>
      <c r="I95" s="123"/>
      <c r="J95" s="123"/>
      <c r="K95" s="22" t="s">
        <v>167</v>
      </c>
      <c r="L95" s="22"/>
      <c r="M95" s="22"/>
      <c r="N95" s="23"/>
    </row>
    <row r="96" spans="2:25" ht="13.95" customHeight="1" x14ac:dyDescent="0.2">
      <c r="B96" s="84"/>
      <c r="C96" s="85"/>
      <c r="D96" s="85"/>
      <c r="E96" s="25"/>
      <c r="F96" s="25"/>
      <c r="G96" s="25"/>
      <c r="H96" s="25"/>
      <c r="I96" s="25"/>
      <c r="J96" s="25"/>
      <c r="K96" s="25"/>
      <c r="L96" s="25"/>
      <c r="M96" s="25"/>
      <c r="N96" s="25"/>
      <c r="U96">
        <f>COUNTA(K11:K114)</f>
        <v>69</v>
      </c>
      <c r="V96">
        <f>COUNTA(L11:L114)</f>
        <v>64</v>
      </c>
      <c r="W96">
        <f>COUNTA(M11:M114)</f>
        <v>70</v>
      </c>
      <c r="X96">
        <f>COUNTA(N11:N114)</f>
        <v>78</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SUM(U11:U26,K27:K114)</f>
        <v>19782</v>
      </c>
      <c r="V100">
        <f>SUM(V11:V26,L27:L114)</f>
        <v>12852</v>
      </c>
      <c r="W100">
        <f>SUM(W11:W26,M27:M114)</f>
        <v>19824</v>
      </c>
      <c r="X100">
        <f>SUM(X11:X26,N27:N114)</f>
        <v>19283</v>
      </c>
    </row>
    <row r="101" spans="2:24" ht="18" customHeight="1" thickBot="1" x14ac:dyDescent="0.25">
      <c r="B101" s="74"/>
      <c r="C101" s="9"/>
      <c r="D101" s="142" t="s">
        <v>2</v>
      </c>
      <c r="E101" s="142"/>
      <c r="F101" s="142"/>
      <c r="G101" s="142"/>
      <c r="H101" s="9"/>
      <c r="I101" s="9"/>
      <c r="J101" s="76"/>
      <c r="K101" s="32" t="str">
        <f>K5</f>
        <v>2021.9.15</v>
      </c>
      <c r="L101" s="32" t="str">
        <f>L5</f>
        <v>2021.9.15</v>
      </c>
      <c r="M101" s="32" t="str">
        <f>M5</f>
        <v>2021.9.15</v>
      </c>
      <c r="N101" s="51" t="str">
        <f>N5</f>
        <v>2021.9.15</v>
      </c>
    </row>
    <row r="102" spans="2:24" ht="18" customHeight="1" thickTop="1" x14ac:dyDescent="0.2">
      <c r="B102" s="77" t="s">
        <v>9</v>
      </c>
      <c r="C102" s="78" t="s">
        <v>10</v>
      </c>
      <c r="D102" s="78" t="s">
        <v>11</v>
      </c>
      <c r="E102" s="79"/>
      <c r="F102" s="80"/>
      <c r="G102" s="146" t="s">
        <v>12</v>
      </c>
      <c r="H102" s="146"/>
      <c r="I102" s="80"/>
      <c r="J102" s="81"/>
      <c r="K102" s="33"/>
      <c r="L102" s="33"/>
      <c r="M102" s="33"/>
      <c r="N102" s="113"/>
    </row>
    <row r="103" spans="2:24" ht="13.95" customHeight="1" x14ac:dyDescent="0.2">
      <c r="B103" s="77">
        <f>B95+1</f>
        <v>86</v>
      </c>
      <c r="C103" s="2" t="s">
        <v>34</v>
      </c>
      <c r="D103" s="2" t="s">
        <v>35</v>
      </c>
      <c r="E103" s="80"/>
      <c r="F103" s="80" t="s">
        <v>307</v>
      </c>
      <c r="G103" s="80"/>
      <c r="H103" s="80"/>
      <c r="I103" s="80"/>
      <c r="J103" s="80"/>
      <c r="K103" s="131">
        <v>1</v>
      </c>
      <c r="L103" s="131"/>
      <c r="M103" s="131"/>
      <c r="N103" s="130">
        <v>1</v>
      </c>
    </row>
    <row r="104" spans="2:24" ht="13.95" customHeight="1" x14ac:dyDescent="0.2">
      <c r="B104" s="1">
        <f t="shared" ref="B104:B114" si="6">B103+1</f>
        <v>87</v>
      </c>
      <c r="C104" s="6"/>
      <c r="D104" s="6"/>
      <c r="E104" s="123"/>
      <c r="F104" s="123" t="s">
        <v>337</v>
      </c>
      <c r="G104" s="123"/>
      <c r="H104" s="123"/>
      <c r="I104" s="123"/>
      <c r="J104" s="123"/>
      <c r="K104" s="22" t="s">
        <v>167</v>
      </c>
      <c r="L104" s="22"/>
      <c r="M104" s="22"/>
      <c r="N104" s="23"/>
    </row>
    <row r="105" spans="2:24" ht="13.95" customHeight="1" x14ac:dyDescent="0.2">
      <c r="B105" s="1">
        <f t="shared" si="6"/>
        <v>88</v>
      </c>
      <c r="C105" s="6"/>
      <c r="D105" s="6"/>
      <c r="E105" s="123"/>
      <c r="F105" s="123" t="s">
        <v>163</v>
      </c>
      <c r="G105" s="123"/>
      <c r="H105" s="123"/>
      <c r="I105" s="123"/>
      <c r="J105" s="123"/>
      <c r="K105" s="22">
        <v>6</v>
      </c>
      <c r="L105" s="22" t="s">
        <v>167</v>
      </c>
      <c r="M105" s="22">
        <v>2</v>
      </c>
      <c r="N105" s="23">
        <v>3</v>
      </c>
    </row>
    <row r="106" spans="2:24" ht="13.5" customHeight="1" x14ac:dyDescent="0.2">
      <c r="B106" s="1">
        <f t="shared" si="6"/>
        <v>89</v>
      </c>
      <c r="C106" s="6"/>
      <c r="D106" s="6"/>
      <c r="E106" s="123"/>
      <c r="F106" s="123" t="s">
        <v>36</v>
      </c>
      <c r="G106" s="123"/>
      <c r="H106" s="123"/>
      <c r="I106" s="123"/>
      <c r="J106" s="123"/>
      <c r="K106" s="22"/>
      <c r="L106" s="22"/>
      <c r="M106" s="22"/>
      <c r="N106" s="23" t="s">
        <v>167</v>
      </c>
    </row>
    <row r="107" spans="2:24" ht="13.5" customHeight="1" x14ac:dyDescent="0.2">
      <c r="B107" s="1">
        <f t="shared" si="6"/>
        <v>90</v>
      </c>
      <c r="C107" s="2" t="s">
        <v>142</v>
      </c>
      <c r="D107" s="2" t="s">
        <v>77</v>
      </c>
      <c r="E107" s="123"/>
      <c r="F107" s="123" t="s">
        <v>101</v>
      </c>
      <c r="G107" s="123"/>
      <c r="H107" s="123"/>
      <c r="I107" s="123"/>
      <c r="J107" s="123"/>
      <c r="K107" s="22"/>
      <c r="L107" s="22"/>
      <c r="M107" s="22">
        <v>1</v>
      </c>
      <c r="N107" s="23">
        <v>1</v>
      </c>
    </row>
    <row r="108" spans="2:24" ht="13.5" customHeight="1" x14ac:dyDescent="0.2">
      <c r="B108" s="1">
        <f t="shared" si="6"/>
        <v>91</v>
      </c>
      <c r="C108" s="6"/>
      <c r="D108" s="2" t="s">
        <v>37</v>
      </c>
      <c r="E108" s="123"/>
      <c r="F108" s="123" t="s">
        <v>121</v>
      </c>
      <c r="G108" s="123"/>
      <c r="H108" s="123"/>
      <c r="I108" s="123"/>
      <c r="J108" s="123"/>
      <c r="K108" s="22">
        <v>1</v>
      </c>
      <c r="L108" s="22">
        <v>1</v>
      </c>
      <c r="M108" s="22" t="s">
        <v>167</v>
      </c>
      <c r="N108" s="23">
        <v>1</v>
      </c>
    </row>
    <row r="109" spans="2:24" ht="13.5" customHeight="1" x14ac:dyDescent="0.2">
      <c r="B109" s="1">
        <f t="shared" si="6"/>
        <v>92</v>
      </c>
      <c r="C109" s="6"/>
      <c r="D109" s="7"/>
      <c r="E109" s="123"/>
      <c r="F109" s="123" t="s">
        <v>38</v>
      </c>
      <c r="G109" s="123"/>
      <c r="H109" s="123"/>
      <c r="I109" s="123"/>
      <c r="J109" s="123"/>
      <c r="K109" s="22"/>
      <c r="L109" s="22"/>
      <c r="M109" s="22"/>
      <c r="N109" s="23">
        <v>25</v>
      </c>
    </row>
    <row r="110" spans="2:24" ht="13.5" customHeight="1" x14ac:dyDescent="0.2">
      <c r="B110" s="1">
        <f t="shared" si="6"/>
        <v>93</v>
      </c>
      <c r="C110" s="7"/>
      <c r="D110" s="8" t="s">
        <v>39</v>
      </c>
      <c r="E110" s="123"/>
      <c r="F110" s="123" t="s">
        <v>40</v>
      </c>
      <c r="G110" s="123"/>
      <c r="H110" s="123"/>
      <c r="I110" s="123"/>
      <c r="J110" s="123"/>
      <c r="K110" s="22"/>
      <c r="L110" s="22">
        <v>25</v>
      </c>
      <c r="M110" s="22">
        <v>25</v>
      </c>
      <c r="N110" s="23">
        <v>25</v>
      </c>
    </row>
    <row r="111" spans="2:24" ht="13.5" customHeight="1" x14ac:dyDescent="0.2">
      <c r="B111" s="1">
        <f t="shared" si="6"/>
        <v>94</v>
      </c>
      <c r="C111" s="2" t="s">
        <v>0</v>
      </c>
      <c r="D111" s="8" t="s">
        <v>41</v>
      </c>
      <c r="E111" s="123"/>
      <c r="F111" s="123" t="s">
        <v>42</v>
      </c>
      <c r="G111" s="123"/>
      <c r="H111" s="123"/>
      <c r="I111" s="123"/>
      <c r="J111" s="123"/>
      <c r="K111" s="22"/>
      <c r="L111" s="22"/>
      <c r="M111" s="22"/>
      <c r="N111" s="23">
        <v>50</v>
      </c>
      <c r="U111">
        <f>COUNTA(K90:K111)</f>
        <v>10</v>
      </c>
      <c r="V111">
        <f>COUNTA(L90:L111)</f>
        <v>9</v>
      </c>
      <c r="W111">
        <f>COUNTA(M90:M111)</f>
        <v>7</v>
      </c>
      <c r="X111">
        <f>COUNTA(N90:N111)</f>
        <v>15</v>
      </c>
    </row>
    <row r="112" spans="2:24" ht="13.5" customHeight="1" x14ac:dyDescent="0.2">
      <c r="B112" s="1">
        <f t="shared" si="6"/>
        <v>95</v>
      </c>
      <c r="C112" s="147" t="s">
        <v>43</v>
      </c>
      <c r="D112" s="148"/>
      <c r="E112" s="123"/>
      <c r="F112" s="123" t="s">
        <v>44</v>
      </c>
      <c r="G112" s="123"/>
      <c r="H112" s="123"/>
      <c r="I112" s="123"/>
      <c r="J112" s="123"/>
      <c r="K112" s="22">
        <v>850</v>
      </c>
      <c r="L112" s="22">
        <v>450</v>
      </c>
      <c r="M112" s="22">
        <v>650</v>
      </c>
      <c r="N112" s="23">
        <v>300</v>
      </c>
    </row>
    <row r="113" spans="2:14" ht="13.5" customHeight="1" x14ac:dyDescent="0.2">
      <c r="B113" s="1">
        <f t="shared" si="6"/>
        <v>96</v>
      </c>
      <c r="C113" s="3"/>
      <c r="D113" s="83"/>
      <c r="E113" s="123"/>
      <c r="F113" s="123" t="s">
        <v>45</v>
      </c>
      <c r="G113" s="123"/>
      <c r="H113" s="123"/>
      <c r="I113" s="123"/>
      <c r="J113" s="123"/>
      <c r="K113" s="22">
        <v>1200</v>
      </c>
      <c r="L113" s="22">
        <v>500</v>
      </c>
      <c r="M113" s="22">
        <v>200</v>
      </c>
      <c r="N113" s="23">
        <v>350</v>
      </c>
    </row>
    <row r="114" spans="2:14" ht="13.95" customHeight="1" thickBot="1" x14ac:dyDescent="0.25">
      <c r="B114" s="1">
        <f t="shared" si="6"/>
        <v>97</v>
      </c>
      <c r="C114" s="3"/>
      <c r="D114" s="83"/>
      <c r="E114" s="123"/>
      <c r="F114" s="123" t="s">
        <v>78</v>
      </c>
      <c r="G114" s="123"/>
      <c r="H114" s="123"/>
      <c r="I114" s="123"/>
      <c r="J114" s="123"/>
      <c r="K114" s="22">
        <v>50</v>
      </c>
      <c r="L114" s="22">
        <v>350</v>
      </c>
      <c r="M114" s="22">
        <v>100</v>
      </c>
      <c r="N114" s="139">
        <v>50</v>
      </c>
    </row>
    <row r="115" spans="2:14" ht="19.95" customHeight="1" thickTop="1" x14ac:dyDescent="0.2">
      <c r="B115" s="150" t="s">
        <v>47</v>
      </c>
      <c r="C115" s="151"/>
      <c r="D115" s="151"/>
      <c r="E115" s="151"/>
      <c r="F115" s="151"/>
      <c r="G115" s="151"/>
      <c r="H115" s="151"/>
      <c r="I115" s="151"/>
      <c r="J115" s="86"/>
      <c r="K115" s="35">
        <f>SUM(K116:K124)</f>
        <v>19782</v>
      </c>
      <c r="L115" s="35">
        <f>SUM(L116:L124)</f>
        <v>12852</v>
      </c>
      <c r="M115" s="35">
        <f>SUM(M116:M124)</f>
        <v>19824</v>
      </c>
      <c r="N115" s="53">
        <f>SUM(N116:N124)</f>
        <v>19283</v>
      </c>
    </row>
    <row r="116" spans="2:14" ht="13.95" customHeight="1" x14ac:dyDescent="0.2">
      <c r="B116" s="152" t="s">
        <v>48</v>
      </c>
      <c r="C116" s="153"/>
      <c r="D116" s="154"/>
      <c r="E116" s="12"/>
      <c r="F116" s="13"/>
      <c r="G116" s="144" t="s">
        <v>13</v>
      </c>
      <c r="H116" s="144"/>
      <c r="I116" s="13"/>
      <c r="J116" s="14"/>
      <c r="K116" s="4">
        <f>SUM(U$11:U$26)</f>
        <v>1625</v>
      </c>
      <c r="L116" s="4">
        <f>SUM(V$11:V$26)</f>
        <v>1525</v>
      </c>
      <c r="M116" s="4">
        <f>SUM(W$11:W$26)</f>
        <v>4800</v>
      </c>
      <c r="N116" s="5">
        <f>SUM(X$11:X$26)</f>
        <v>4475</v>
      </c>
    </row>
    <row r="117" spans="2:14" ht="13.95" customHeight="1" x14ac:dyDescent="0.2">
      <c r="B117" s="87"/>
      <c r="C117" s="65"/>
      <c r="D117" s="88"/>
      <c r="E117" s="15"/>
      <c r="F117" s="123"/>
      <c r="G117" s="144" t="s">
        <v>26</v>
      </c>
      <c r="H117" s="144"/>
      <c r="I117" s="119"/>
      <c r="J117" s="16"/>
      <c r="K117" s="4">
        <f>SUM(K$27)</f>
        <v>2375</v>
      </c>
      <c r="L117" s="4">
        <f>SUM(L$27)</f>
        <v>275</v>
      </c>
      <c r="M117" s="4">
        <f>SUM(M$27)</f>
        <v>300</v>
      </c>
      <c r="N117" s="5">
        <f>SUM(N$27)</f>
        <v>900</v>
      </c>
    </row>
    <row r="118" spans="2:14" ht="13.95" customHeight="1" x14ac:dyDescent="0.2">
      <c r="B118" s="87"/>
      <c r="C118" s="65"/>
      <c r="D118" s="88"/>
      <c r="E118" s="15"/>
      <c r="F118" s="123"/>
      <c r="G118" s="144" t="s">
        <v>28</v>
      </c>
      <c r="H118" s="144"/>
      <c r="I118" s="13"/>
      <c r="J118" s="14"/>
      <c r="K118" s="4">
        <f>SUM(K$28:K$30)</f>
        <v>75</v>
      </c>
      <c r="L118" s="4">
        <f>SUM(L$28:L$30)</f>
        <v>25</v>
      </c>
      <c r="M118" s="4">
        <f>SUM(M$28:M$30)</f>
        <v>1</v>
      </c>
      <c r="N118" s="5">
        <f>SUM(N$28:N$30)</f>
        <v>150</v>
      </c>
    </row>
    <row r="119" spans="2:14" ht="13.95" customHeight="1" x14ac:dyDescent="0.2">
      <c r="B119" s="87"/>
      <c r="C119" s="65"/>
      <c r="D119" s="88"/>
      <c r="E119" s="15"/>
      <c r="F119" s="123"/>
      <c r="G119" s="144" t="s">
        <v>83</v>
      </c>
      <c r="H119" s="144"/>
      <c r="I119" s="13"/>
      <c r="J119" s="14"/>
      <c r="K119" s="4">
        <f>SUM(K$31:K$32)</f>
        <v>25</v>
      </c>
      <c r="L119" s="4">
        <f>SUM(L$31:L$32)</f>
        <v>25</v>
      </c>
      <c r="M119" s="4">
        <f>SUM(M$31:M$32)</f>
        <v>0</v>
      </c>
      <c r="N119" s="5">
        <f>SUM(N$31:N$32)</f>
        <v>0</v>
      </c>
    </row>
    <row r="120" spans="2:14" ht="13.95" customHeight="1" x14ac:dyDescent="0.2">
      <c r="B120" s="87"/>
      <c r="C120" s="65"/>
      <c r="D120" s="88"/>
      <c r="E120" s="15"/>
      <c r="F120" s="123"/>
      <c r="G120" s="144" t="s">
        <v>84</v>
      </c>
      <c r="H120" s="144"/>
      <c r="I120" s="13"/>
      <c r="J120" s="14"/>
      <c r="K120" s="4">
        <f>SUM(K35:K53)</f>
        <v>6976</v>
      </c>
      <c r="L120" s="4">
        <f>SUM(L$35:L$53)</f>
        <v>7950</v>
      </c>
      <c r="M120" s="4">
        <f>SUM(M$35:M$53)</f>
        <v>8406</v>
      </c>
      <c r="N120" s="5">
        <f>SUM(N$35:N$53)</f>
        <v>7255</v>
      </c>
    </row>
    <row r="121" spans="2:14" ht="13.95" customHeight="1" x14ac:dyDescent="0.2">
      <c r="B121" s="87"/>
      <c r="C121" s="65"/>
      <c r="D121" s="88"/>
      <c r="E121" s="15"/>
      <c r="F121" s="123"/>
      <c r="G121" s="144" t="s">
        <v>80</v>
      </c>
      <c r="H121" s="144"/>
      <c r="I121" s="13"/>
      <c r="J121" s="14"/>
      <c r="K121" s="4">
        <f>SUM(K$54:K$55)</f>
        <v>850</v>
      </c>
      <c r="L121" s="4">
        <f>SUM(L$54:L$55)</f>
        <v>50</v>
      </c>
      <c r="M121" s="4">
        <f>SUM(M$54:M$55)</f>
        <v>100</v>
      </c>
      <c r="N121" s="5">
        <f>SUM(N$54:N$55)</f>
        <v>175</v>
      </c>
    </row>
    <row r="122" spans="2:14" ht="13.95" customHeight="1" x14ac:dyDescent="0.2">
      <c r="B122" s="87"/>
      <c r="C122" s="65"/>
      <c r="D122" s="88"/>
      <c r="E122" s="15"/>
      <c r="F122" s="123"/>
      <c r="G122" s="144" t="s">
        <v>29</v>
      </c>
      <c r="H122" s="144"/>
      <c r="I122" s="13"/>
      <c r="J122" s="14"/>
      <c r="K122" s="4">
        <f>SUM(K$56:K$89)</f>
        <v>5570</v>
      </c>
      <c r="L122" s="4">
        <f>SUM(L$56:L$89)</f>
        <v>1661</v>
      </c>
      <c r="M122" s="4">
        <f>SUM(M$56:M$89)</f>
        <v>5209</v>
      </c>
      <c r="N122" s="5">
        <f>SUM(N$56:N$89)</f>
        <v>5497</v>
      </c>
    </row>
    <row r="123" spans="2:14" ht="13.95" customHeight="1" x14ac:dyDescent="0.2">
      <c r="B123" s="87"/>
      <c r="C123" s="65"/>
      <c r="D123" s="88"/>
      <c r="E123" s="15"/>
      <c r="F123" s="123"/>
      <c r="G123" s="144" t="s">
        <v>49</v>
      </c>
      <c r="H123" s="144"/>
      <c r="I123" s="13"/>
      <c r="J123" s="14"/>
      <c r="K123" s="4">
        <f>SUM(K$33:K$34,K$112:K$113)</f>
        <v>2222</v>
      </c>
      <c r="L123" s="4">
        <f>SUM(L33:L34,L$112:L$113)</f>
        <v>960</v>
      </c>
      <c r="M123" s="4">
        <f>SUM(M33:M34,M$112:M$113)</f>
        <v>873</v>
      </c>
      <c r="N123" s="5">
        <f>SUM(N33:N34,N$112:N$113)</f>
        <v>666</v>
      </c>
    </row>
    <row r="124" spans="2:14" ht="13.95" customHeight="1" thickBot="1" x14ac:dyDescent="0.25">
      <c r="B124" s="89"/>
      <c r="C124" s="90"/>
      <c r="D124" s="91"/>
      <c r="E124" s="17"/>
      <c r="F124" s="9"/>
      <c r="G124" s="142" t="s">
        <v>46</v>
      </c>
      <c r="H124" s="142"/>
      <c r="I124" s="18"/>
      <c r="J124" s="19"/>
      <c r="K124" s="10">
        <f>SUM(K$90:K$111,K$114)</f>
        <v>64</v>
      </c>
      <c r="L124" s="10">
        <f>SUM(L$90:L$111,L$114)</f>
        <v>381</v>
      </c>
      <c r="M124" s="10">
        <f>SUM(M$90:M$111,M$114)</f>
        <v>135</v>
      </c>
      <c r="N124" s="11">
        <f>SUM(N$90:N$111,N$114)</f>
        <v>165</v>
      </c>
    </row>
    <row r="125" spans="2:14" ht="18" customHeight="1" thickTop="1" x14ac:dyDescent="0.2">
      <c r="B125" s="155" t="s">
        <v>50</v>
      </c>
      <c r="C125" s="156"/>
      <c r="D125" s="157"/>
      <c r="E125" s="92"/>
      <c r="F125" s="120"/>
      <c r="G125" s="158" t="s">
        <v>51</v>
      </c>
      <c r="H125" s="158"/>
      <c r="I125" s="120"/>
      <c r="J125" s="121"/>
      <c r="K125" s="36" t="s">
        <v>52</v>
      </c>
      <c r="L125" s="42"/>
      <c r="M125" s="42"/>
      <c r="N125" s="54"/>
    </row>
    <row r="126" spans="2:14" ht="18" customHeight="1" x14ac:dyDescent="0.2">
      <c r="B126" s="93"/>
      <c r="C126" s="94"/>
      <c r="D126" s="94"/>
      <c r="E126" s="95"/>
      <c r="F126" s="96"/>
      <c r="G126" s="97"/>
      <c r="H126" s="97"/>
      <c r="I126" s="96"/>
      <c r="J126" s="98"/>
      <c r="K126" s="37" t="s">
        <v>53</v>
      </c>
      <c r="L126" s="43"/>
      <c r="M126" s="43"/>
      <c r="N126" s="46"/>
    </row>
    <row r="127" spans="2:14" ht="18" customHeight="1" x14ac:dyDescent="0.2">
      <c r="B127" s="87"/>
      <c r="C127" s="65"/>
      <c r="D127" s="65"/>
      <c r="E127" s="99"/>
      <c r="F127" s="24"/>
      <c r="G127" s="149" t="s">
        <v>54</v>
      </c>
      <c r="H127" s="149"/>
      <c r="I127" s="118"/>
      <c r="J127" s="122"/>
      <c r="K127" s="38" t="s">
        <v>55</v>
      </c>
      <c r="L127" s="44"/>
      <c r="M127" s="48"/>
      <c r="N127" s="44"/>
    </row>
    <row r="128" spans="2:14" ht="18" customHeight="1" x14ac:dyDescent="0.2">
      <c r="B128" s="87"/>
      <c r="C128" s="65"/>
      <c r="D128" s="65"/>
      <c r="E128" s="100"/>
      <c r="F128" s="65"/>
      <c r="G128" s="101"/>
      <c r="H128" s="101"/>
      <c r="I128" s="94"/>
      <c r="J128" s="102"/>
      <c r="K128" s="39" t="s">
        <v>94</v>
      </c>
      <c r="L128" s="45"/>
      <c r="M128" s="27"/>
      <c r="N128" s="45"/>
    </row>
    <row r="129" spans="2:14" ht="18" customHeight="1" x14ac:dyDescent="0.2">
      <c r="B129" s="87"/>
      <c r="C129" s="65"/>
      <c r="D129" s="65"/>
      <c r="E129" s="100"/>
      <c r="F129" s="65"/>
      <c r="G129" s="101"/>
      <c r="H129" s="101"/>
      <c r="I129" s="94"/>
      <c r="J129" s="102"/>
      <c r="K129" s="39" t="s">
        <v>87</v>
      </c>
      <c r="L129" s="43"/>
      <c r="M129" s="27"/>
      <c r="N129" s="45"/>
    </row>
    <row r="130" spans="2:14" ht="18" customHeight="1" x14ac:dyDescent="0.2">
      <c r="B130" s="87"/>
      <c r="C130" s="65"/>
      <c r="D130" s="65"/>
      <c r="E130" s="99"/>
      <c r="F130" s="24"/>
      <c r="G130" s="149" t="s">
        <v>56</v>
      </c>
      <c r="H130" s="149"/>
      <c r="I130" s="118"/>
      <c r="J130" s="122"/>
      <c r="K130" s="38" t="s">
        <v>98</v>
      </c>
      <c r="L130" s="44"/>
      <c r="M130" s="48"/>
      <c r="N130" s="44"/>
    </row>
    <row r="131" spans="2:14" ht="18" customHeight="1" x14ac:dyDescent="0.2">
      <c r="B131" s="87"/>
      <c r="C131" s="65"/>
      <c r="D131" s="65"/>
      <c r="E131" s="100"/>
      <c r="F131" s="65"/>
      <c r="G131" s="101"/>
      <c r="H131" s="101"/>
      <c r="I131" s="94"/>
      <c r="J131" s="102"/>
      <c r="K131" s="39" t="s">
        <v>95</v>
      </c>
      <c r="L131" s="45"/>
      <c r="M131" s="27"/>
      <c r="N131" s="45"/>
    </row>
    <row r="132" spans="2:14" ht="18" customHeight="1" x14ac:dyDescent="0.2">
      <c r="B132" s="87"/>
      <c r="C132" s="65"/>
      <c r="D132" s="65"/>
      <c r="E132" s="100"/>
      <c r="F132" s="65"/>
      <c r="G132" s="101"/>
      <c r="H132" s="101"/>
      <c r="I132" s="94"/>
      <c r="J132" s="102"/>
      <c r="K132" s="39" t="s">
        <v>96</v>
      </c>
      <c r="L132" s="45"/>
      <c r="M132" s="45"/>
      <c r="N132" s="45"/>
    </row>
    <row r="133" spans="2:14" ht="18" customHeight="1" x14ac:dyDescent="0.2">
      <c r="B133" s="87"/>
      <c r="C133" s="65"/>
      <c r="D133" s="65"/>
      <c r="E133" s="79"/>
      <c r="F133" s="80"/>
      <c r="G133" s="97"/>
      <c r="H133" s="97"/>
      <c r="I133" s="96"/>
      <c r="J133" s="98"/>
      <c r="K133" s="39" t="s">
        <v>97</v>
      </c>
      <c r="L133" s="46"/>
      <c r="M133" s="43"/>
      <c r="N133" s="46"/>
    </row>
    <row r="134" spans="2:14" ht="18" customHeight="1" x14ac:dyDescent="0.2">
      <c r="B134" s="103"/>
      <c r="C134" s="80"/>
      <c r="D134" s="80"/>
      <c r="E134" s="15"/>
      <c r="F134" s="123"/>
      <c r="G134" s="144" t="s">
        <v>57</v>
      </c>
      <c r="H134" s="144"/>
      <c r="I134" s="13"/>
      <c r="J134" s="14"/>
      <c r="K134" s="28" t="s">
        <v>148</v>
      </c>
      <c r="L134" s="47"/>
      <c r="M134" s="49"/>
      <c r="N134" s="47"/>
    </row>
    <row r="135" spans="2:14" ht="18" customHeight="1" x14ac:dyDescent="0.2">
      <c r="B135" s="152" t="s">
        <v>58</v>
      </c>
      <c r="C135" s="153"/>
      <c r="D135" s="153"/>
      <c r="E135" s="24"/>
      <c r="F135" s="24"/>
      <c r="G135" s="24"/>
      <c r="H135" s="24"/>
      <c r="I135" s="24"/>
      <c r="J135" s="24"/>
      <c r="K135" s="24"/>
      <c r="L135" s="24"/>
      <c r="M135" s="24"/>
      <c r="N135" s="55"/>
    </row>
    <row r="136" spans="2:14" ht="14.1" customHeight="1" x14ac:dyDescent="0.2">
      <c r="B136" s="104"/>
      <c r="C136" s="40" t="s">
        <v>59</v>
      </c>
      <c r="D136" s="105"/>
      <c r="E136" s="40"/>
      <c r="F136" s="40"/>
      <c r="G136" s="40"/>
      <c r="H136" s="40"/>
      <c r="I136" s="40"/>
      <c r="J136" s="40"/>
      <c r="K136" s="40"/>
      <c r="L136" s="40"/>
      <c r="M136" s="40"/>
      <c r="N136" s="56"/>
    </row>
    <row r="137" spans="2:14" ht="14.1" customHeight="1" x14ac:dyDescent="0.2">
      <c r="B137" s="104"/>
      <c r="C137" s="40" t="s">
        <v>60</v>
      </c>
      <c r="D137" s="105"/>
      <c r="E137" s="40"/>
      <c r="F137" s="40"/>
      <c r="G137" s="40"/>
      <c r="H137" s="40"/>
      <c r="I137" s="40"/>
      <c r="J137" s="40"/>
      <c r="K137" s="40"/>
      <c r="L137" s="40"/>
      <c r="M137" s="40"/>
      <c r="N137" s="56"/>
    </row>
    <row r="138" spans="2:14" ht="14.1" customHeight="1" x14ac:dyDescent="0.2">
      <c r="B138" s="104"/>
      <c r="C138" s="40" t="s">
        <v>61</v>
      </c>
      <c r="D138" s="105"/>
      <c r="E138" s="40"/>
      <c r="F138" s="40"/>
      <c r="G138" s="40"/>
      <c r="H138" s="40"/>
      <c r="I138" s="40"/>
      <c r="J138" s="40"/>
      <c r="K138" s="40"/>
      <c r="L138" s="40"/>
      <c r="M138" s="40"/>
      <c r="N138" s="56"/>
    </row>
    <row r="139" spans="2:14" ht="14.1" customHeight="1" x14ac:dyDescent="0.2">
      <c r="B139" s="104"/>
      <c r="C139" s="40" t="s">
        <v>132</v>
      </c>
      <c r="D139" s="105"/>
      <c r="E139" s="40"/>
      <c r="F139" s="40"/>
      <c r="G139" s="40"/>
      <c r="H139" s="40"/>
      <c r="I139" s="40"/>
      <c r="J139" s="40"/>
      <c r="K139" s="40"/>
      <c r="L139" s="40"/>
      <c r="M139" s="40"/>
      <c r="N139" s="56"/>
    </row>
    <row r="140" spans="2:14" ht="14.1" customHeight="1" x14ac:dyDescent="0.2">
      <c r="B140" s="106"/>
      <c r="C140" s="40" t="s">
        <v>133</v>
      </c>
      <c r="D140" s="40"/>
      <c r="E140" s="40"/>
      <c r="F140" s="40"/>
      <c r="G140" s="40"/>
      <c r="H140" s="40"/>
      <c r="I140" s="40"/>
      <c r="J140" s="40"/>
      <c r="K140" s="40"/>
      <c r="L140" s="40"/>
      <c r="M140" s="40"/>
      <c r="N140" s="56"/>
    </row>
    <row r="141" spans="2:14" ht="14.1" customHeight="1" x14ac:dyDescent="0.2">
      <c r="B141" s="106"/>
      <c r="C141" s="40" t="s">
        <v>129</v>
      </c>
      <c r="D141" s="40"/>
      <c r="E141" s="40"/>
      <c r="F141" s="40"/>
      <c r="G141" s="40"/>
      <c r="H141" s="40"/>
      <c r="I141" s="40"/>
      <c r="J141" s="40"/>
      <c r="K141" s="40"/>
      <c r="L141" s="40"/>
      <c r="M141" s="40"/>
      <c r="N141" s="56"/>
    </row>
    <row r="142" spans="2:14" ht="14.1" customHeight="1" x14ac:dyDescent="0.2">
      <c r="B142" s="106"/>
      <c r="C142" s="40" t="s">
        <v>92</v>
      </c>
      <c r="D142" s="40"/>
      <c r="E142" s="40"/>
      <c r="F142" s="40"/>
      <c r="G142" s="40"/>
      <c r="H142" s="40"/>
      <c r="I142" s="40"/>
      <c r="J142" s="40"/>
      <c r="K142" s="40"/>
      <c r="L142" s="40"/>
      <c r="M142" s="40"/>
      <c r="N142" s="56"/>
    </row>
    <row r="143" spans="2:14" ht="14.1" customHeight="1" x14ac:dyDescent="0.2">
      <c r="B143" s="106"/>
      <c r="C143" s="40" t="s">
        <v>93</v>
      </c>
      <c r="D143" s="40"/>
      <c r="E143" s="40"/>
      <c r="F143" s="40"/>
      <c r="G143" s="40"/>
      <c r="H143" s="40"/>
      <c r="I143" s="40"/>
      <c r="J143" s="40"/>
      <c r="K143" s="40"/>
      <c r="L143" s="40"/>
      <c r="M143" s="40"/>
      <c r="N143" s="56"/>
    </row>
    <row r="144" spans="2:14" ht="14.1" customHeight="1" x14ac:dyDescent="0.2">
      <c r="B144" s="106"/>
      <c r="C144" s="40" t="s">
        <v>81</v>
      </c>
      <c r="D144" s="40"/>
      <c r="E144" s="40"/>
      <c r="F144" s="40"/>
      <c r="G144" s="40"/>
      <c r="H144" s="40"/>
      <c r="I144" s="40"/>
      <c r="J144" s="40"/>
      <c r="K144" s="40"/>
      <c r="L144" s="40"/>
      <c r="M144" s="40"/>
      <c r="N144" s="56"/>
    </row>
    <row r="145" spans="2:14" ht="14.1" customHeight="1" x14ac:dyDescent="0.2">
      <c r="B145" s="106"/>
      <c r="C145" s="40" t="s">
        <v>138</v>
      </c>
      <c r="D145" s="40"/>
      <c r="E145" s="40"/>
      <c r="F145" s="40"/>
      <c r="G145" s="40"/>
      <c r="H145" s="40"/>
      <c r="I145" s="40"/>
      <c r="J145" s="40"/>
      <c r="K145" s="40"/>
      <c r="L145" s="40"/>
      <c r="M145" s="40"/>
      <c r="N145" s="56"/>
    </row>
    <row r="146" spans="2:14" ht="14.1" customHeight="1" x14ac:dyDescent="0.2">
      <c r="B146" s="106"/>
      <c r="C146" s="40" t="s">
        <v>134</v>
      </c>
      <c r="D146" s="40"/>
      <c r="E146" s="40"/>
      <c r="F146" s="40"/>
      <c r="G146" s="40"/>
      <c r="H146" s="40"/>
      <c r="I146" s="40"/>
      <c r="J146" s="40"/>
      <c r="K146" s="40"/>
      <c r="L146" s="40"/>
      <c r="M146" s="40"/>
      <c r="N146" s="56"/>
    </row>
    <row r="147" spans="2:14" ht="14.1" customHeight="1" x14ac:dyDescent="0.2">
      <c r="B147" s="106"/>
      <c r="C147" s="40" t="s">
        <v>135</v>
      </c>
      <c r="D147" s="40"/>
      <c r="E147" s="40"/>
      <c r="F147" s="40"/>
      <c r="G147" s="40"/>
      <c r="H147" s="40"/>
      <c r="I147" s="40"/>
      <c r="J147" s="40"/>
      <c r="K147" s="40"/>
      <c r="L147" s="40"/>
      <c r="M147" s="40"/>
      <c r="N147" s="56"/>
    </row>
    <row r="148" spans="2:14" ht="14.1" customHeight="1" x14ac:dyDescent="0.2">
      <c r="B148" s="106"/>
      <c r="C148" s="40" t="s">
        <v>136</v>
      </c>
      <c r="D148" s="40"/>
      <c r="E148" s="40"/>
      <c r="F148" s="40"/>
      <c r="G148" s="40"/>
      <c r="H148" s="40"/>
      <c r="I148" s="40"/>
      <c r="J148" s="40"/>
      <c r="K148" s="40"/>
      <c r="L148" s="40"/>
      <c r="M148" s="40"/>
      <c r="N148" s="56"/>
    </row>
    <row r="149" spans="2:14" ht="14.1" customHeight="1" x14ac:dyDescent="0.2">
      <c r="B149" s="106"/>
      <c r="C149" s="40" t="s">
        <v>125</v>
      </c>
      <c r="D149" s="40"/>
      <c r="E149" s="40"/>
      <c r="F149" s="40"/>
      <c r="G149" s="40"/>
      <c r="H149" s="40"/>
      <c r="I149" s="40"/>
      <c r="J149" s="40"/>
      <c r="K149" s="40"/>
      <c r="L149" s="40"/>
      <c r="M149" s="40"/>
      <c r="N149" s="56"/>
    </row>
    <row r="150" spans="2:14" ht="14.1" customHeight="1" x14ac:dyDescent="0.2">
      <c r="B150" s="106"/>
      <c r="C150" s="40" t="s">
        <v>137</v>
      </c>
      <c r="D150" s="40"/>
      <c r="E150" s="40"/>
      <c r="F150" s="40"/>
      <c r="G150" s="40"/>
      <c r="H150" s="40"/>
      <c r="I150" s="40"/>
      <c r="J150" s="40"/>
      <c r="K150" s="40"/>
      <c r="L150" s="40"/>
      <c r="M150" s="40"/>
      <c r="N150" s="56"/>
    </row>
    <row r="151" spans="2:14" ht="14.1" customHeight="1" x14ac:dyDescent="0.2">
      <c r="B151" s="106"/>
      <c r="C151" s="40" t="s">
        <v>217</v>
      </c>
      <c r="D151" s="40"/>
      <c r="E151" s="40"/>
      <c r="F151" s="40"/>
      <c r="G151" s="40"/>
      <c r="H151" s="40"/>
      <c r="I151" s="40"/>
      <c r="J151" s="40"/>
      <c r="K151" s="40"/>
      <c r="L151" s="40"/>
      <c r="M151" s="40"/>
      <c r="N151" s="56"/>
    </row>
    <row r="152" spans="2:14" ht="14.1" customHeight="1" x14ac:dyDescent="0.2">
      <c r="B152" s="106"/>
      <c r="C152" s="40" t="s">
        <v>131</v>
      </c>
      <c r="D152" s="40"/>
      <c r="E152" s="40"/>
      <c r="F152" s="40"/>
      <c r="G152" s="40"/>
      <c r="H152" s="40"/>
      <c r="I152" s="40"/>
      <c r="J152" s="40"/>
      <c r="K152" s="40"/>
      <c r="L152" s="40"/>
      <c r="M152" s="40"/>
      <c r="N152" s="56"/>
    </row>
    <row r="153" spans="2:14" x14ac:dyDescent="0.2">
      <c r="B153" s="107"/>
      <c r="C153" s="40" t="s">
        <v>143</v>
      </c>
      <c r="N153" s="64"/>
    </row>
    <row r="154" spans="2:14" x14ac:dyDescent="0.2">
      <c r="B154" s="107"/>
      <c r="C154" s="40" t="s">
        <v>140</v>
      </c>
      <c r="N154" s="64"/>
    </row>
    <row r="155" spans="2:14" ht="14.1" customHeight="1" x14ac:dyDescent="0.2">
      <c r="B155" s="106"/>
      <c r="C155" s="40" t="s">
        <v>112</v>
      </c>
      <c r="D155" s="40"/>
      <c r="E155" s="40"/>
      <c r="F155" s="40"/>
      <c r="G155" s="40"/>
      <c r="H155" s="40"/>
      <c r="I155" s="40"/>
      <c r="J155" s="40"/>
      <c r="K155" s="40"/>
      <c r="L155" s="40"/>
      <c r="M155" s="40"/>
      <c r="N155" s="56"/>
    </row>
    <row r="156" spans="2:14" ht="18" customHeight="1" x14ac:dyDescent="0.2">
      <c r="B156" s="106"/>
      <c r="C156" s="40" t="s">
        <v>62</v>
      </c>
      <c r="D156" s="40"/>
      <c r="E156" s="40"/>
      <c r="F156" s="40"/>
      <c r="G156" s="40"/>
      <c r="H156" s="40"/>
      <c r="I156" s="40"/>
      <c r="J156" s="40"/>
      <c r="K156" s="40"/>
      <c r="L156" s="40"/>
      <c r="M156" s="40"/>
      <c r="N156" s="56"/>
    </row>
    <row r="157" spans="2:14" x14ac:dyDescent="0.2">
      <c r="B157" s="107"/>
      <c r="C157" s="40" t="s">
        <v>130</v>
      </c>
      <c r="N157" s="64"/>
    </row>
    <row r="158" spans="2:14" x14ac:dyDescent="0.2">
      <c r="B158" s="107"/>
      <c r="C158" s="40" t="s">
        <v>155</v>
      </c>
      <c r="N158" s="64"/>
    </row>
    <row r="159" spans="2:14" ht="13.8" thickBot="1" x14ac:dyDescent="0.25">
      <c r="B159" s="108"/>
      <c r="C159" s="41" t="s">
        <v>141</v>
      </c>
      <c r="D159" s="62"/>
      <c r="E159" s="62"/>
      <c r="F159" s="62"/>
      <c r="G159" s="62"/>
      <c r="H159" s="62"/>
      <c r="I159" s="62"/>
      <c r="J159" s="62"/>
      <c r="K159" s="62"/>
      <c r="L159" s="62"/>
      <c r="M159" s="62"/>
      <c r="N159" s="63"/>
    </row>
  </sheetData>
  <mergeCells count="28">
    <mergeCell ref="D9:F9"/>
    <mergeCell ref="D4:G4"/>
    <mergeCell ref="D5:G5"/>
    <mergeCell ref="D6:G6"/>
    <mergeCell ref="D7:F7"/>
    <mergeCell ref="D8:F8"/>
    <mergeCell ref="G120:H120"/>
    <mergeCell ref="G10:H10"/>
    <mergeCell ref="D100:G100"/>
    <mergeCell ref="D101:G101"/>
    <mergeCell ref="G102:H102"/>
    <mergeCell ref="C112:D112"/>
    <mergeCell ref="B115:I115"/>
    <mergeCell ref="B116:D116"/>
    <mergeCell ref="G116:H116"/>
    <mergeCell ref="G117:H117"/>
    <mergeCell ref="G118:H118"/>
    <mergeCell ref="G119:H119"/>
    <mergeCell ref="G127:H127"/>
    <mergeCell ref="G130:H130"/>
    <mergeCell ref="G134:H134"/>
    <mergeCell ref="B135:D135"/>
    <mergeCell ref="G121:H121"/>
    <mergeCell ref="G122:H122"/>
    <mergeCell ref="G123:H123"/>
    <mergeCell ref="G124:H124"/>
    <mergeCell ref="B125:D125"/>
    <mergeCell ref="G125:H125"/>
  </mergeCells>
  <phoneticPr fontId="23"/>
  <conditionalFormatting sqref="O11:O95 O103:O114">
    <cfRule type="expression" dxfId="1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B1:AC162"/>
  <sheetViews>
    <sheetView view="pageBreakPreview" zoomScale="75" zoomScaleNormal="75" zoomScaleSheetLayoutView="75" workbookViewId="0">
      <pane xSplit="10" ySplit="10" topLeftCell="K71" activePane="bottomRight" state="frozen"/>
      <selection activeCell="N74" sqref="N74"/>
      <selection pane="topRight" activeCell="N74" sqref="N74"/>
      <selection pane="bottomLeft" activeCell="N74" sqref="N74"/>
      <selection pane="bottomRight" activeCell="L79" sqref="L79"/>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382</v>
      </c>
      <c r="L5" s="30" t="str">
        <f>K5</f>
        <v>2021.9.27</v>
      </c>
      <c r="M5" s="30" t="str">
        <f>K5</f>
        <v>2021.9.27</v>
      </c>
      <c r="N5" s="114" t="str">
        <f>K5</f>
        <v>2021.9.27</v>
      </c>
    </row>
    <row r="6" spans="2:24" ht="18" customHeight="1" x14ac:dyDescent="0.2">
      <c r="B6" s="69"/>
      <c r="C6" s="123"/>
      <c r="D6" s="144" t="s">
        <v>3</v>
      </c>
      <c r="E6" s="144"/>
      <c r="F6" s="144"/>
      <c r="G6" s="144"/>
      <c r="H6" s="123"/>
      <c r="I6" s="123"/>
      <c r="J6" s="70"/>
      <c r="K6" s="109">
        <v>0.40138888888888885</v>
      </c>
      <c r="L6" s="109">
        <v>0.38541666666666669</v>
      </c>
      <c r="M6" s="109">
        <v>0.42152777777777778</v>
      </c>
      <c r="N6" s="110">
        <v>0.44166666666666665</v>
      </c>
    </row>
    <row r="7" spans="2:24" ht="18" customHeight="1" x14ac:dyDescent="0.2">
      <c r="B7" s="69"/>
      <c r="C7" s="123"/>
      <c r="D7" s="144" t="s">
        <v>4</v>
      </c>
      <c r="E7" s="145"/>
      <c r="F7" s="145"/>
      <c r="G7" s="71" t="s">
        <v>5</v>
      </c>
      <c r="H7" s="123"/>
      <c r="I7" s="123"/>
      <c r="J7" s="70"/>
      <c r="K7" s="111">
        <v>2.36</v>
      </c>
      <c r="L7" s="111">
        <v>1.5</v>
      </c>
      <c r="M7" s="111">
        <v>1.48</v>
      </c>
      <c r="N7" s="112">
        <v>1.48</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238</v>
      </c>
      <c r="G11" s="123"/>
      <c r="H11" s="123"/>
      <c r="I11" s="123"/>
      <c r="J11" s="123"/>
      <c r="K11" s="20"/>
      <c r="L11" s="20"/>
      <c r="M11" s="20"/>
      <c r="N11" s="21" t="s">
        <v>166</v>
      </c>
      <c r="P11" t="s">
        <v>14</v>
      </c>
      <c r="Q11">
        <f t="shared" ref="Q11:T17" si="0">IF(K11="",0,VALUE(MID(K11,2,LEN(K11)-2)))</f>
        <v>0</v>
      </c>
      <c r="R11">
        <f t="shared" si="0"/>
        <v>0</v>
      </c>
      <c r="S11">
        <f t="shared" si="0"/>
        <v>0</v>
      </c>
      <c r="T11" t="e">
        <f t="shared" si="0"/>
        <v>#VALUE!</v>
      </c>
      <c r="U11">
        <f t="shared" ref="U11:X26" si="1">IF(K11="＋",0,IF(K11="(＋)",0,ABS(K11)))</f>
        <v>0</v>
      </c>
      <c r="V11">
        <f t="shared" si="1"/>
        <v>0</v>
      </c>
      <c r="W11">
        <f t="shared" si="1"/>
        <v>0</v>
      </c>
      <c r="X11">
        <f t="shared" si="1"/>
        <v>0</v>
      </c>
    </row>
    <row r="12" spans="2:24" ht="13.5" customHeight="1" x14ac:dyDescent="0.2">
      <c r="B12" s="1">
        <f t="shared" ref="B12:B75" si="2">B11+1</f>
        <v>2</v>
      </c>
      <c r="C12" s="3"/>
      <c r="D12" s="6"/>
      <c r="E12" s="123"/>
      <c r="F12" s="123" t="s">
        <v>199</v>
      </c>
      <c r="G12" s="123"/>
      <c r="H12" s="123"/>
      <c r="I12" s="123"/>
      <c r="J12" s="123"/>
      <c r="K12" s="20"/>
      <c r="L12" s="20"/>
      <c r="M12" s="20" t="s">
        <v>166</v>
      </c>
      <c r="N12" s="21"/>
      <c r="P12" t="s">
        <v>14</v>
      </c>
      <c r="Q12">
        <f t="shared" si="0"/>
        <v>0</v>
      </c>
      <c r="R12">
        <f t="shared" si="0"/>
        <v>0</v>
      </c>
      <c r="S12" t="e">
        <f t="shared" si="0"/>
        <v>#VALUE!</v>
      </c>
      <c r="T12">
        <f t="shared" si="0"/>
        <v>0</v>
      </c>
      <c r="U12">
        <f t="shared" si="1"/>
        <v>0</v>
      </c>
      <c r="V12">
        <f t="shared" si="1"/>
        <v>0</v>
      </c>
      <c r="W12">
        <f t="shared" si="1"/>
        <v>0</v>
      </c>
      <c r="X12">
        <f t="shared" si="1"/>
        <v>0</v>
      </c>
    </row>
    <row r="13" spans="2:24" ht="13.5" customHeight="1" x14ac:dyDescent="0.2">
      <c r="B13" s="1">
        <f t="shared" si="2"/>
        <v>3</v>
      </c>
      <c r="C13" s="3"/>
      <c r="D13" s="6"/>
      <c r="E13" s="123"/>
      <c r="F13" s="123" t="s">
        <v>200</v>
      </c>
      <c r="G13" s="123"/>
      <c r="H13" s="123"/>
      <c r="I13" s="123"/>
      <c r="J13" s="123"/>
      <c r="K13" s="20" t="s">
        <v>222</v>
      </c>
      <c r="L13" s="20" t="s">
        <v>174</v>
      </c>
      <c r="M13" s="20" t="s">
        <v>186</v>
      </c>
      <c r="N13" s="21" t="s">
        <v>375</v>
      </c>
      <c r="P13" t="s">
        <v>14</v>
      </c>
      <c r="Q13">
        <f t="shared" si="0"/>
        <v>125</v>
      </c>
      <c r="R13">
        <f t="shared" si="0"/>
        <v>225</v>
      </c>
      <c r="S13">
        <f t="shared" si="0"/>
        <v>175</v>
      </c>
      <c r="T13">
        <f t="shared" si="0"/>
        <v>500</v>
      </c>
      <c r="U13">
        <f t="shared" si="1"/>
        <v>125</v>
      </c>
      <c r="V13">
        <f t="shared" si="1"/>
        <v>225</v>
      </c>
      <c r="W13">
        <f t="shared" si="1"/>
        <v>175</v>
      </c>
      <c r="X13">
        <f t="shared" si="1"/>
        <v>500</v>
      </c>
    </row>
    <row r="14" spans="2:24" ht="13.95" customHeight="1" x14ac:dyDescent="0.2">
      <c r="B14" s="1">
        <f t="shared" si="2"/>
        <v>4</v>
      </c>
      <c r="C14" s="3"/>
      <c r="D14" s="6"/>
      <c r="E14" s="123"/>
      <c r="F14" s="123" t="s">
        <v>197</v>
      </c>
      <c r="G14" s="123"/>
      <c r="H14" s="123"/>
      <c r="I14" s="123"/>
      <c r="J14" s="123"/>
      <c r="K14" s="20"/>
      <c r="L14" s="20" t="s">
        <v>166</v>
      </c>
      <c r="M14" s="20" t="s">
        <v>172</v>
      </c>
      <c r="N14" s="21" t="s">
        <v>169</v>
      </c>
      <c r="P14" t="s">
        <v>14</v>
      </c>
      <c r="Q14">
        <f t="shared" si="0"/>
        <v>0</v>
      </c>
      <c r="R14" t="e">
        <f t="shared" si="0"/>
        <v>#VALUE!</v>
      </c>
      <c r="S14">
        <f t="shared" si="0"/>
        <v>50</v>
      </c>
      <c r="T14">
        <f t="shared" si="0"/>
        <v>25</v>
      </c>
      <c r="U14">
        <f t="shared" si="1"/>
        <v>0</v>
      </c>
      <c r="V14">
        <f t="shared" si="1"/>
        <v>0</v>
      </c>
      <c r="W14">
        <f t="shared" si="1"/>
        <v>50</v>
      </c>
      <c r="X14">
        <f t="shared" si="1"/>
        <v>25</v>
      </c>
    </row>
    <row r="15" spans="2:24" ht="13.5" customHeight="1" x14ac:dyDescent="0.2">
      <c r="B15" s="1">
        <f t="shared" si="2"/>
        <v>5</v>
      </c>
      <c r="C15" s="3"/>
      <c r="D15" s="6"/>
      <c r="E15" s="123"/>
      <c r="F15" s="123" t="s">
        <v>219</v>
      </c>
      <c r="G15" s="123"/>
      <c r="H15" s="123"/>
      <c r="I15" s="123"/>
      <c r="J15" s="123"/>
      <c r="K15" s="20"/>
      <c r="L15" s="20" t="s">
        <v>172</v>
      </c>
      <c r="M15" s="20" t="s">
        <v>184</v>
      </c>
      <c r="N15" s="21" t="s">
        <v>169</v>
      </c>
      <c r="P15" t="s">
        <v>14</v>
      </c>
      <c r="Q15">
        <f>IF(K15="",0,VALUE(MID(K15,2,LEN(K15)-2)))</f>
        <v>0</v>
      </c>
      <c r="R15">
        <f t="shared" si="0"/>
        <v>50</v>
      </c>
      <c r="S15">
        <f t="shared" si="0"/>
        <v>75</v>
      </c>
      <c r="T15">
        <f t="shared" si="0"/>
        <v>25</v>
      </c>
      <c r="U15">
        <f t="shared" si="1"/>
        <v>0</v>
      </c>
      <c r="V15">
        <f t="shared" si="1"/>
        <v>50</v>
      </c>
      <c r="W15">
        <f t="shared" si="1"/>
        <v>75</v>
      </c>
      <c r="X15">
        <f t="shared" si="1"/>
        <v>25</v>
      </c>
    </row>
    <row r="16" spans="2:24" ht="13.5" customHeight="1" x14ac:dyDescent="0.2">
      <c r="B16" s="1">
        <f t="shared" si="2"/>
        <v>6</v>
      </c>
      <c r="C16" s="3"/>
      <c r="D16" s="6"/>
      <c r="E16" s="123"/>
      <c r="F16" s="123" t="s">
        <v>241</v>
      </c>
      <c r="G16" s="123"/>
      <c r="H16" s="123"/>
      <c r="I16" s="123"/>
      <c r="J16" s="123"/>
      <c r="K16" s="20"/>
      <c r="L16" s="20"/>
      <c r="M16" s="20"/>
      <c r="N16" s="21" t="s">
        <v>166</v>
      </c>
      <c r="P16" t="s">
        <v>14</v>
      </c>
      <c r="Q16">
        <f>IF(K16="",0,VALUE(MID(K16,2,LEN(K16)-2)))</f>
        <v>0</v>
      </c>
      <c r="R16">
        <f t="shared" si="0"/>
        <v>0</v>
      </c>
      <c r="S16">
        <f t="shared" si="0"/>
        <v>0</v>
      </c>
      <c r="T16" t="e">
        <f t="shared" si="0"/>
        <v>#VALUE!</v>
      </c>
      <c r="U16">
        <f t="shared" si="1"/>
        <v>0</v>
      </c>
      <c r="V16">
        <f t="shared" si="1"/>
        <v>0</v>
      </c>
      <c r="W16">
        <f t="shared" si="1"/>
        <v>0</v>
      </c>
      <c r="X16">
        <f t="shared" si="1"/>
        <v>0</v>
      </c>
    </row>
    <row r="17" spans="2:24" ht="13.5" customHeight="1" x14ac:dyDescent="0.2">
      <c r="B17" s="1">
        <f t="shared" si="2"/>
        <v>7</v>
      </c>
      <c r="C17" s="3"/>
      <c r="D17" s="6"/>
      <c r="E17" s="123"/>
      <c r="F17" s="123" t="s">
        <v>383</v>
      </c>
      <c r="G17" s="123"/>
      <c r="H17" s="123"/>
      <c r="I17" s="123"/>
      <c r="J17" s="123"/>
      <c r="K17" s="20" t="s">
        <v>172</v>
      </c>
      <c r="L17" s="20"/>
      <c r="M17" s="20"/>
      <c r="N17" s="21"/>
      <c r="P17" t="s">
        <v>14</v>
      </c>
      <c r="Q17">
        <f>IF(K17="",0,VALUE(MID(K17,2,LEN(K17)-2)))</f>
        <v>50</v>
      </c>
      <c r="R17">
        <f t="shared" si="0"/>
        <v>0</v>
      </c>
      <c r="S17">
        <f t="shared" si="0"/>
        <v>0</v>
      </c>
      <c r="T17">
        <f t="shared" si="0"/>
        <v>0</v>
      </c>
      <c r="U17">
        <f t="shared" si="1"/>
        <v>50</v>
      </c>
      <c r="V17">
        <f t="shared" si="1"/>
        <v>0</v>
      </c>
      <c r="W17">
        <f t="shared" si="1"/>
        <v>0</v>
      </c>
      <c r="X17">
        <f t="shared" si="1"/>
        <v>0</v>
      </c>
    </row>
    <row r="18" spans="2:24" ht="13.95" customHeight="1" x14ac:dyDescent="0.2">
      <c r="B18" s="1">
        <f t="shared" si="2"/>
        <v>8</v>
      </c>
      <c r="C18" s="3"/>
      <c r="D18" s="6"/>
      <c r="E18" s="123"/>
      <c r="F18" s="123" t="s">
        <v>149</v>
      </c>
      <c r="G18" s="123"/>
      <c r="H18" s="123"/>
      <c r="I18" s="123"/>
      <c r="J18" s="123"/>
      <c r="K18" s="20" t="s">
        <v>190</v>
      </c>
      <c r="L18" s="20" t="s">
        <v>223</v>
      </c>
      <c r="M18" s="20" t="s">
        <v>225</v>
      </c>
      <c r="N18" s="21" t="s">
        <v>225</v>
      </c>
      <c r="P18" s="82" t="s">
        <v>15</v>
      </c>
      <c r="Q18" t="str">
        <f>K18</f>
        <v>(150)</v>
      </c>
      <c r="R18" t="str">
        <f>L18</f>
        <v>(275)</v>
      </c>
      <c r="S18" t="str">
        <f>M18</f>
        <v>(425)</v>
      </c>
      <c r="T18" t="str">
        <f>N18</f>
        <v>(425)</v>
      </c>
      <c r="U18">
        <f t="shared" si="1"/>
        <v>150</v>
      </c>
      <c r="V18">
        <f>IF(L18="＋",0,IF(L18="(＋)",0,ABS(L18)))</f>
        <v>275</v>
      </c>
      <c r="W18">
        <f t="shared" si="1"/>
        <v>425</v>
      </c>
      <c r="X18">
        <f t="shared" si="1"/>
        <v>425</v>
      </c>
    </row>
    <row r="19" spans="2:24" ht="13.95" customHeight="1" x14ac:dyDescent="0.2">
      <c r="B19" s="1">
        <f t="shared" si="2"/>
        <v>9</v>
      </c>
      <c r="C19" s="3"/>
      <c r="D19" s="6"/>
      <c r="E19" s="123"/>
      <c r="F19" s="123" t="s">
        <v>16</v>
      </c>
      <c r="G19" s="123"/>
      <c r="H19" s="123"/>
      <c r="I19" s="123"/>
      <c r="J19" s="123"/>
      <c r="K19" s="20" t="s">
        <v>285</v>
      </c>
      <c r="L19" s="20" t="s">
        <v>384</v>
      </c>
      <c r="M19" s="20" t="s">
        <v>385</v>
      </c>
      <c r="N19" s="21" t="s">
        <v>386</v>
      </c>
      <c r="P19" t="s">
        <v>14</v>
      </c>
      <c r="Q19">
        <f>IF(K19="",0,VALUE(MID(K19,2,LEN(K19)-2)))</f>
        <v>0</v>
      </c>
      <c r="R19">
        <f>IF(L19="",0,VALUE(MID(L19,2,LEN(L19)-2)))</f>
        <v>20</v>
      </c>
      <c r="S19">
        <f>IF(M19="",0,VALUE(MID(M19,2,LEN(M19)-2)))</f>
        <v>60</v>
      </c>
      <c r="T19">
        <f>IF(N19="",0,VALUE(MID(N19,2,LEN(N19)-2)))</f>
        <v>10</v>
      </c>
      <c r="U19">
        <f>IF(K19="＋",0,IF(K19="(＋)",0,ABS(K19)))</f>
        <v>400</v>
      </c>
      <c r="V19">
        <f>IF(L19="＋",0,IF(L19="(＋)",0,ABS(L19)))</f>
        <v>1200</v>
      </c>
      <c r="W19">
        <f>IF(M19="＋",0,IF(M19="(＋)",0,ABS(M19)))</f>
        <v>4600</v>
      </c>
      <c r="X19">
        <f>IF(N19="＋",0,IF(N19="(＋)",0,ABS(N19)))</f>
        <v>2100</v>
      </c>
    </row>
    <row r="20" spans="2:24" ht="13.5" customHeight="1" x14ac:dyDescent="0.2">
      <c r="B20" s="1">
        <f t="shared" si="2"/>
        <v>10</v>
      </c>
      <c r="C20" s="3"/>
      <c r="D20" s="6"/>
      <c r="E20" s="123"/>
      <c r="F20" s="123" t="s">
        <v>246</v>
      </c>
      <c r="G20" s="123"/>
      <c r="H20" s="123"/>
      <c r="I20" s="123"/>
      <c r="J20" s="123"/>
      <c r="K20" s="20" t="s">
        <v>167</v>
      </c>
      <c r="L20" s="20"/>
      <c r="M20" s="20"/>
      <c r="N20" s="21" t="s">
        <v>167</v>
      </c>
      <c r="P20" t="s">
        <v>14</v>
      </c>
      <c r="Q20" t="e">
        <f t="shared" ref="Q20:T22" si="3">IF(K20="",0,VALUE(MID(K20,2,LEN(K20)-2)))</f>
        <v>#VALUE!</v>
      </c>
      <c r="R20">
        <f t="shared" si="3"/>
        <v>0</v>
      </c>
      <c r="S20">
        <f t="shared" si="3"/>
        <v>0</v>
      </c>
      <c r="T20" t="e">
        <f t="shared" si="3"/>
        <v>#VALUE!</v>
      </c>
      <c r="U20">
        <f t="shared" si="1"/>
        <v>0</v>
      </c>
      <c r="V20">
        <f t="shared" si="1"/>
        <v>0</v>
      </c>
      <c r="W20">
        <f t="shared" si="1"/>
        <v>0</v>
      </c>
      <c r="X20">
        <f t="shared" si="1"/>
        <v>0</v>
      </c>
    </row>
    <row r="21" spans="2:24" ht="13.95" customHeight="1" x14ac:dyDescent="0.2">
      <c r="B21" s="1">
        <f t="shared" si="2"/>
        <v>11</v>
      </c>
      <c r="C21" s="3"/>
      <c r="D21" s="6"/>
      <c r="E21" s="123"/>
      <c r="F21" s="123" t="s">
        <v>281</v>
      </c>
      <c r="G21" s="123"/>
      <c r="H21" s="123"/>
      <c r="I21" s="123"/>
      <c r="J21" s="123"/>
      <c r="K21" s="20" t="s">
        <v>376</v>
      </c>
      <c r="L21" s="20" t="s">
        <v>387</v>
      </c>
      <c r="M21" s="20" t="s">
        <v>388</v>
      </c>
      <c r="N21" s="21" t="s">
        <v>389</v>
      </c>
      <c r="P21" t="s">
        <v>14</v>
      </c>
      <c r="Q21">
        <f t="shared" si="3"/>
        <v>1875</v>
      </c>
      <c r="R21">
        <f t="shared" si="3"/>
        <v>2250</v>
      </c>
      <c r="S21">
        <f t="shared" si="3"/>
        <v>3750</v>
      </c>
      <c r="T21">
        <f t="shared" si="3"/>
        <v>6500</v>
      </c>
      <c r="U21">
        <f t="shared" si="1"/>
        <v>1875</v>
      </c>
      <c r="V21">
        <f t="shared" si="1"/>
        <v>2250</v>
      </c>
      <c r="W21">
        <f t="shared" si="1"/>
        <v>3750</v>
      </c>
      <c r="X21">
        <f t="shared" si="1"/>
        <v>6500</v>
      </c>
    </row>
    <row r="22" spans="2:24" ht="13.5" customHeight="1" x14ac:dyDescent="0.2">
      <c r="B22" s="1">
        <f t="shared" si="2"/>
        <v>12</v>
      </c>
      <c r="C22" s="3"/>
      <c r="D22" s="6"/>
      <c r="E22" s="123"/>
      <c r="F22" s="123" t="s">
        <v>280</v>
      </c>
      <c r="G22" s="123"/>
      <c r="H22" s="123"/>
      <c r="I22" s="123"/>
      <c r="J22" s="123"/>
      <c r="K22" s="20" t="s">
        <v>222</v>
      </c>
      <c r="L22" s="20"/>
      <c r="M22" s="20" t="s">
        <v>249</v>
      </c>
      <c r="N22" s="21" t="s">
        <v>243</v>
      </c>
      <c r="Q22">
        <f t="shared" si="3"/>
        <v>125</v>
      </c>
      <c r="R22">
        <f t="shared" si="3"/>
        <v>0</v>
      </c>
      <c r="S22">
        <f t="shared" si="3"/>
        <v>350</v>
      </c>
      <c r="T22">
        <f t="shared" si="3"/>
        <v>300</v>
      </c>
      <c r="U22">
        <f t="shared" si="1"/>
        <v>125</v>
      </c>
      <c r="V22">
        <f t="shared" si="1"/>
        <v>0</v>
      </c>
      <c r="W22">
        <f t="shared" si="1"/>
        <v>350</v>
      </c>
      <c r="X22">
        <f t="shared" si="1"/>
        <v>300</v>
      </c>
    </row>
    <row r="23" spans="2:24" ht="13.95" customHeight="1" x14ac:dyDescent="0.2">
      <c r="B23" s="1">
        <f t="shared" si="2"/>
        <v>13</v>
      </c>
      <c r="C23" s="3"/>
      <c r="D23" s="6"/>
      <c r="E23" s="123"/>
      <c r="F23" s="123" t="s">
        <v>126</v>
      </c>
      <c r="G23" s="123"/>
      <c r="H23" s="123"/>
      <c r="I23" s="123"/>
      <c r="J23" s="123"/>
      <c r="K23" s="20"/>
      <c r="L23" s="20" t="s">
        <v>166</v>
      </c>
      <c r="M23" s="20" t="s">
        <v>166</v>
      </c>
      <c r="N23" s="21" t="s">
        <v>166</v>
      </c>
      <c r="P23" s="82" t="s">
        <v>15</v>
      </c>
      <c r="Q23">
        <f>K23</f>
        <v>0</v>
      </c>
      <c r="R23" t="str">
        <f>L23</f>
        <v>(＋)</v>
      </c>
      <c r="S23" t="str">
        <f>M23</f>
        <v>(＋)</v>
      </c>
      <c r="T23" t="str">
        <f>N23</f>
        <v>(＋)</v>
      </c>
      <c r="U23">
        <f t="shared" si="1"/>
        <v>0</v>
      </c>
      <c r="V23">
        <f t="shared" si="1"/>
        <v>0</v>
      </c>
      <c r="W23">
        <f t="shared" si="1"/>
        <v>0</v>
      </c>
      <c r="X23">
        <f t="shared" si="1"/>
        <v>0</v>
      </c>
    </row>
    <row r="24" spans="2:24" ht="13.95" customHeight="1" x14ac:dyDescent="0.2">
      <c r="B24" s="1">
        <f t="shared" si="2"/>
        <v>14</v>
      </c>
      <c r="C24" s="3"/>
      <c r="D24" s="6"/>
      <c r="E24" s="123"/>
      <c r="F24" s="123" t="s">
        <v>118</v>
      </c>
      <c r="G24" s="123"/>
      <c r="H24" s="123"/>
      <c r="I24" s="123"/>
      <c r="J24" s="123"/>
      <c r="K24" s="20"/>
      <c r="L24" s="20"/>
      <c r="M24" s="20"/>
      <c r="N24" s="21" t="s">
        <v>172</v>
      </c>
      <c r="P24" t="s">
        <v>14</v>
      </c>
      <c r="Q24">
        <f>IF(K24="",0,VALUE(MID(K24,2,LEN(K24)-2)))</f>
        <v>0</v>
      </c>
      <c r="R24">
        <f>IF(L26="",0,VALUE(MID(L26,2,LEN(L26)-2)))</f>
        <v>750</v>
      </c>
      <c r="S24">
        <f>IF(M24="",0,VALUE(MID(M24,2,LEN(M24)-2)))</f>
        <v>0</v>
      </c>
      <c r="T24">
        <f>IF(N24="",0,VALUE(MID(N24,2,LEN(N24)-2)))</f>
        <v>50</v>
      </c>
      <c r="U24">
        <f t="shared" si="1"/>
        <v>0</v>
      </c>
      <c r="V24">
        <f t="shared" si="1"/>
        <v>0</v>
      </c>
      <c r="W24">
        <f t="shared" si="1"/>
        <v>0</v>
      </c>
      <c r="X24">
        <f t="shared" si="1"/>
        <v>50</v>
      </c>
    </row>
    <row r="25" spans="2:24" ht="13.5" customHeight="1" x14ac:dyDescent="0.2">
      <c r="B25" s="1">
        <f t="shared" si="2"/>
        <v>15</v>
      </c>
      <c r="C25" s="3"/>
      <c r="D25" s="6"/>
      <c r="E25" s="123"/>
      <c r="F25" s="123" t="s">
        <v>119</v>
      </c>
      <c r="G25" s="123"/>
      <c r="H25" s="123"/>
      <c r="I25" s="123"/>
      <c r="J25" s="123"/>
      <c r="K25" s="20" t="s">
        <v>166</v>
      </c>
      <c r="L25" s="20"/>
      <c r="M25" s="20" t="s">
        <v>172</v>
      </c>
      <c r="N25" s="21" t="s">
        <v>186</v>
      </c>
      <c r="U25">
        <f t="shared" si="1"/>
        <v>0</v>
      </c>
      <c r="V25">
        <f t="shared" si="1"/>
        <v>0</v>
      </c>
      <c r="W25">
        <f t="shared" si="1"/>
        <v>50</v>
      </c>
      <c r="X25">
        <f t="shared" si="1"/>
        <v>175</v>
      </c>
    </row>
    <row r="26" spans="2:24" ht="13.5" customHeight="1" x14ac:dyDescent="0.2">
      <c r="B26" s="1">
        <f t="shared" si="2"/>
        <v>16</v>
      </c>
      <c r="C26" s="3"/>
      <c r="D26" s="6"/>
      <c r="E26" s="123"/>
      <c r="F26" s="123" t="s">
        <v>117</v>
      </c>
      <c r="G26" s="123"/>
      <c r="H26" s="123"/>
      <c r="I26" s="123"/>
      <c r="J26" s="123"/>
      <c r="K26" s="20" t="s">
        <v>225</v>
      </c>
      <c r="L26" s="20" t="s">
        <v>379</v>
      </c>
      <c r="M26" s="20" t="s">
        <v>288</v>
      </c>
      <c r="N26" s="21" t="s">
        <v>390</v>
      </c>
      <c r="P26" t="s">
        <v>14</v>
      </c>
      <c r="Q26">
        <f t="shared" ref="Q26:T26" si="4">IF(K26="",0,VALUE(MID(K26,2,LEN(K26)-2)))</f>
        <v>425</v>
      </c>
      <c r="R26" t="e">
        <f>IF(#REF!="",0,VALUE(MID(#REF!,2,LEN(#REF!)-2)))</f>
        <v>#REF!</v>
      </c>
      <c r="S26">
        <f t="shared" si="4"/>
        <v>325</v>
      </c>
      <c r="T26">
        <f t="shared" si="4"/>
        <v>4250</v>
      </c>
      <c r="U26">
        <f t="shared" si="1"/>
        <v>425</v>
      </c>
      <c r="V26">
        <f t="shared" si="1"/>
        <v>750</v>
      </c>
      <c r="W26">
        <f t="shared" si="1"/>
        <v>325</v>
      </c>
      <c r="X26">
        <f t="shared" si="1"/>
        <v>4250</v>
      </c>
    </row>
    <row r="27" spans="2:24" ht="13.5" customHeight="1" x14ac:dyDescent="0.2">
      <c r="B27" s="1">
        <f t="shared" si="2"/>
        <v>17</v>
      </c>
      <c r="C27" s="2" t="s">
        <v>25</v>
      </c>
      <c r="D27" s="2" t="s">
        <v>26</v>
      </c>
      <c r="E27" s="123"/>
      <c r="F27" s="123" t="s">
        <v>115</v>
      </c>
      <c r="G27" s="123"/>
      <c r="H27" s="123"/>
      <c r="I27" s="123"/>
      <c r="J27" s="123"/>
      <c r="K27" s="22">
        <v>2000</v>
      </c>
      <c r="L27" s="22">
        <v>350</v>
      </c>
      <c r="M27" s="22">
        <v>425</v>
      </c>
      <c r="N27" s="23">
        <v>550</v>
      </c>
      <c r="P27" s="82"/>
    </row>
    <row r="28" spans="2:24" ht="13.5" customHeight="1" x14ac:dyDescent="0.2">
      <c r="B28" s="1">
        <f t="shared" si="2"/>
        <v>18</v>
      </c>
      <c r="C28" s="2" t="s">
        <v>27</v>
      </c>
      <c r="D28" s="2" t="s">
        <v>28</v>
      </c>
      <c r="E28" s="123"/>
      <c r="F28" s="123" t="s">
        <v>276</v>
      </c>
      <c r="G28" s="123"/>
      <c r="H28" s="123"/>
      <c r="I28" s="123"/>
      <c r="J28" s="123"/>
      <c r="K28" s="20" t="s">
        <v>167</v>
      </c>
      <c r="L28" s="22">
        <v>25</v>
      </c>
      <c r="M28" s="22">
        <v>50</v>
      </c>
      <c r="N28" s="129" t="s">
        <v>167</v>
      </c>
      <c r="P28" s="82"/>
    </row>
    <row r="29" spans="2:24" ht="13.5" customHeight="1" x14ac:dyDescent="0.2">
      <c r="B29" s="1">
        <f t="shared" si="2"/>
        <v>19</v>
      </c>
      <c r="C29" s="6"/>
      <c r="D29" s="6"/>
      <c r="E29" s="123"/>
      <c r="F29" s="123" t="s">
        <v>102</v>
      </c>
      <c r="G29" s="123"/>
      <c r="H29" s="123"/>
      <c r="I29" s="123"/>
      <c r="J29" s="123"/>
      <c r="K29" s="22">
        <v>150</v>
      </c>
      <c r="L29" s="22">
        <v>75</v>
      </c>
      <c r="M29" s="22">
        <v>100</v>
      </c>
      <c r="N29" s="23">
        <v>200</v>
      </c>
      <c r="P29" s="82"/>
    </row>
    <row r="30" spans="2:24" ht="14.85" customHeight="1" x14ac:dyDescent="0.2">
      <c r="B30" s="1">
        <f t="shared" si="2"/>
        <v>20</v>
      </c>
      <c r="C30" s="2" t="s">
        <v>90</v>
      </c>
      <c r="D30" s="2" t="s">
        <v>17</v>
      </c>
      <c r="E30" s="123"/>
      <c r="F30" s="123" t="s">
        <v>150</v>
      </c>
      <c r="G30" s="123"/>
      <c r="H30" s="123"/>
      <c r="I30" s="123"/>
      <c r="J30" s="123"/>
      <c r="K30" s="22">
        <v>25</v>
      </c>
      <c r="L30" s="22" t="s">
        <v>167</v>
      </c>
      <c r="M30" s="22" t="s">
        <v>167</v>
      </c>
      <c r="N30" s="23" t="s">
        <v>167</v>
      </c>
    </row>
    <row r="31" spans="2:24" ht="13.5" customHeight="1" x14ac:dyDescent="0.2">
      <c r="B31" s="1">
        <f t="shared" si="2"/>
        <v>21</v>
      </c>
      <c r="C31" s="2" t="s">
        <v>90</v>
      </c>
      <c r="D31" s="8" t="s">
        <v>72</v>
      </c>
      <c r="E31" s="123"/>
      <c r="F31" s="123" t="s">
        <v>82</v>
      </c>
      <c r="G31" s="123"/>
      <c r="H31" s="123"/>
      <c r="I31" s="123"/>
      <c r="J31" s="123"/>
      <c r="K31" s="22">
        <v>238</v>
      </c>
      <c r="L31" s="22">
        <v>40</v>
      </c>
      <c r="M31" s="22">
        <v>35</v>
      </c>
      <c r="N31" s="23">
        <v>12</v>
      </c>
      <c r="U31">
        <f>COUNTA(K31)</f>
        <v>1</v>
      </c>
      <c r="V31">
        <f>COUNTA(L31)</f>
        <v>1</v>
      </c>
      <c r="W31">
        <f>COUNTA(M31)</f>
        <v>1</v>
      </c>
      <c r="X31">
        <f>COUNTA(N31)</f>
        <v>1</v>
      </c>
    </row>
    <row r="32" spans="2:24" ht="13.95" customHeight="1" x14ac:dyDescent="0.2">
      <c r="B32" s="1">
        <f t="shared" si="2"/>
        <v>22</v>
      </c>
      <c r="C32" s="6"/>
      <c r="D32" s="2" t="s">
        <v>18</v>
      </c>
      <c r="E32" s="123"/>
      <c r="F32" s="123" t="s">
        <v>273</v>
      </c>
      <c r="G32" s="123"/>
      <c r="H32" s="123"/>
      <c r="I32" s="123"/>
      <c r="J32" s="123"/>
      <c r="K32" s="22">
        <v>25</v>
      </c>
      <c r="L32" s="22">
        <v>25</v>
      </c>
      <c r="M32" s="22">
        <v>50</v>
      </c>
      <c r="N32" s="23">
        <v>100</v>
      </c>
    </row>
    <row r="33" spans="2:14" ht="13.5" customHeight="1" x14ac:dyDescent="0.2">
      <c r="B33" s="1">
        <f t="shared" si="2"/>
        <v>23</v>
      </c>
      <c r="C33" s="6"/>
      <c r="D33" s="6"/>
      <c r="E33" s="123"/>
      <c r="F33" s="123" t="s">
        <v>391</v>
      </c>
      <c r="G33" s="123"/>
      <c r="H33" s="123"/>
      <c r="I33" s="123"/>
      <c r="J33" s="123"/>
      <c r="K33" s="22"/>
      <c r="L33" s="22"/>
      <c r="M33" s="22"/>
      <c r="N33" s="23">
        <v>50</v>
      </c>
    </row>
    <row r="34" spans="2:14" ht="13.5" customHeight="1" x14ac:dyDescent="0.2">
      <c r="B34" s="1">
        <f t="shared" si="2"/>
        <v>24</v>
      </c>
      <c r="C34" s="6"/>
      <c r="D34" s="6"/>
      <c r="E34" s="123"/>
      <c r="F34" s="123" t="s">
        <v>103</v>
      </c>
      <c r="G34" s="123"/>
      <c r="H34" s="123"/>
      <c r="I34" s="123"/>
      <c r="J34" s="123"/>
      <c r="K34" s="22">
        <v>50</v>
      </c>
      <c r="L34" s="117">
        <v>4650</v>
      </c>
      <c r="M34" s="22">
        <v>4850</v>
      </c>
      <c r="N34" s="23">
        <v>2525</v>
      </c>
    </row>
    <row r="35" spans="2:14" ht="13.5" customHeight="1" x14ac:dyDescent="0.2">
      <c r="B35" s="1">
        <f t="shared" si="2"/>
        <v>25</v>
      </c>
      <c r="C35" s="6"/>
      <c r="D35" s="6"/>
      <c r="E35" s="123"/>
      <c r="F35" s="123" t="s">
        <v>114</v>
      </c>
      <c r="G35" s="123"/>
      <c r="H35" s="123"/>
      <c r="I35" s="123"/>
      <c r="J35" s="123"/>
      <c r="K35" s="22">
        <v>650</v>
      </c>
      <c r="L35" s="22">
        <v>1000</v>
      </c>
      <c r="M35" s="22">
        <v>975</v>
      </c>
      <c r="N35" s="23">
        <v>725</v>
      </c>
    </row>
    <row r="36" spans="2:14" ht="13.95" customHeight="1" x14ac:dyDescent="0.2">
      <c r="B36" s="1">
        <f t="shared" si="2"/>
        <v>26</v>
      </c>
      <c r="C36" s="6"/>
      <c r="D36" s="6"/>
      <c r="E36" s="123"/>
      <c r="F36" s="123" t="s">
        <v>104</v>
      </c>
      <c r="G36" s="123"/>
      <c r="H36" s="123"/>
      <c r="I36" s="123"/>
      <c r="J36" s="123"/>
      <c r="K36" s="22">
        <v>1625</v>
      </c>
      <c r="L36" s="22">
        <v>4250</v>
      </c>
      <c r="M36" s="22">
        <v>2650</v>
      </c>
      <c r="N36" s="23">
        <v>1400</v>
      </c>
    </row>
    <row r="37" spans="2:14" ht="13.95" customHeight="1" x14ac:dyDescent="0.2">
      <c r="B37" s="1">
        <f t="shared" si="2"/>
        <v>27</v>
      </c>
      <c r="C37" s="6"/>
      <c r="D37" s="6"/>
      <c r="E37" s="123"/>
      <c r="F37" s="123" t="s">
        <v>392</v>
      </c>
      <c r="G37" s="123"/>
      <c r="H37" s="123"/>
      <c r="I37" s="123"/>
      <c r="J37" s="123"/>
      <c r="K37" s="22"/>
      <c r="L37" s="22"/>
      <c r="M37" s="22"/>
      <c r="N37" s="23">
        <v>1</v>
      </c>
    </row>
    <row r="38" spans="2:14" ht="13.95" customHeight="1" x14ac:dyDescent="0.2">
      <c r="B38" s="1">
        <f t="shared" si="2"/>
        <v>28</v>
      </c>
      <c r="C38" s="6"/>
      <c r="D38" s="6"/>
      <c r="E38" s="123"/>
      <c r="F38" s="123" t="s">
        <v>367</v>
      </c>
      <c r="G38" s="123"/>
      <c r="H38" s="123"/>
      <c r="I38" s="123"/>
      <c r="J38" s="123"/>
      <c r="K38" s="22"/>
      <c r="L38" s="22"/>
      <c r="M38" s="22"/>
      <c r="N38" s="23">
        <v>75</v>
      </c>
    </row>
    <row r="39" spans="2:14" ht="13.95" customHeight="1" x14ac:dyDescent="0.2">
      <c r="B39" s="1">
        <f t="shared" si="2"/>
        <v>29</v>
      </c>
      <c r="C39" s="6"/>
      <c r="D39" s="6"/>
      <c r="E39" s="123"/>
      <c r="F39" s="123" t="s">
        <v>209</v>
      </c>
      <c r="G39" s="123"/>
      <c r="H39" s="123"/>
      <c r="I39" s="123"/>
      <c r="J39" s="123"/>
      <c r="K39" s="22"/>
      <c r="L39" s="22" t="s">
        <v>167</v>
      </c>
      <c r="M39" s="22"/>
      <c r="N39" s="23">
        <v>3</v>
      </c>
    </row>
    <row r="40" spans="2:14" ht="13.5" customHeight="1" x14ac:dyDescent="0.2">
      <c r="B40" s="1">
        <f t="shared" si="2"/>
        <v>30</v>
      </c>
      <c r="C40" s="6"/>
      <c r="D40" s="6"/>
      <c r="E40" s="123"/>
      <c r="F40" s="123" t="s">
        <v>393</v>
      </c>
      <c r="G40" s="123"/>
      <c r="H40" s="123"/>
      <c r="I40" s="123"/>
      <c r="J40" s="123"/>
      <c r="K40" s="22"/>
      <c r="L40" s="22" t="s">
        <v>167</v>
      </c>
      <c r="M40" s="22"/>
      <c r="N40" s="23" t="s">
        <v>167</v>
      </c>
    </row>
    <row r="41" spans="2:14" ht="13.5" customHeight="1" x14ac:dyDescent="0.2">
      <c r="B41" s="1">
        <f t="shared" si="2"/>
        <v>31</v>
      </c>
      <c r="C41" s="6"/>
      <c r="D41" s="6"/>
      <c r="E41" s="123"/>
      <c r="F41" s="123" t="s">
        <v>19</v>
      </c>
      <c r="G41" s="123"/>
      <c r="H41" s="123"/>
      <c r="I41" s="123"/>
      <c r="J41" s="123"/>
      <c r="K41" s="22">
        <v>950</v>
      </c>
      <c r="L41" s="22">
        <v>3375</v>
      </c>
      <c r="M41" s="22">
        <v>3375</v>
      </c>
      <c r="N41" s="23">
        <v>2500</v>
      </c>
    </row>
    <row r="42" spans="2:14" ht="13.5" customHeight="1" x14ac:dyDescent="0.2">
      <c r="B42" s="1">
        <f t="shared" si="2"/>
        <v>32</v>
      </c>
      <c r="C42" s="6"/>
      <c r="D42" s="6"/>
      <c r="E42" s="123"/>
      <c r="F42" s="123" t="s">
        <v>106</v>
      </c>
      <c r="G42" s="123"/>
      <c r="H42" s="123"/>
      <c r="I42" s="123"/>
      <c r="J42" s="123"/>
      <c r="K42" s="22">
        <v>200</v>
      </c>
      <c r="L42" s="22">
        <v>300</v>
      </c>
      <c r="M42" s="22">
        <v>200</v>
      </c>
      <c r="N42" s="23">
        <v>100</v>
      </c>
    </row>
    <row r="43" spans="2:14" ht="13.5" customHeight="1" x14ac:dyDescent="0.2">
      <c r="B43" s="1">
        <f t="shared" si="2"/>
        <v>33</v>
      </c>
      <c r="C43" s="6"/>
      <c r="D43" s="6"/>
      <c r="E43" s="123"/>
      <c r="F43" s="123" t="s">
        <v>107</v>
      </c>
      <c r="G43" s="123"/>
      <c r="H43" s="123"/>
      <c r="I43" s="123"/>
      <c r="J43" s="123"/>
      <c r="K43" s="22">
        <v>100</v>
      </c>
      <c r="L43" s="22">
        <v>650</v>
      </c>
      <c r="M43" s="22">
        <v>550</v>
      </c>
      <c r="N43" s="23">
        <v>200</v>
      </c>
    </row>
    <row r="44" spans="2:14" ht="13.5" customHeight="1" x14ac:dyDescent="0.2">
      <c r="B44" s="1">
        <f t="shared" si="2"/>
        <v>34</v>
      </c>
      <c r="C44" s="6"/>
      <c r="D44" s="6"/>
      <c r="E44" s="123"/>
      <c r="F44" s="123" t="s">
        <v>394</v>
      </c>
      <c r="G44" s="123"/>
      <c r="H44" s="123"/>
      <c r="I44" s="123"/>
      <c r="J44" s="123"/>
      <c r="K44" s="22"/>
      <c r="L44" s="22" t="s">
        <v>167</v>
      </c>
      <c r="M44" s="22">
        <v>1</v>
      </c>
      <c r="N44" s="23"/>
    </row>
    <row r="45" spans="2:14" ht="13.95" customHeight="1" x14ac:dyDescent="0.2">
      <c r="B45" s="1">
        <f t="shared" si="2"/>
        <v>35</v>
      </c>
      <c r="C45" s="6"/>
      <c r="D45" s="6"/>
      <c r="E45" s="123"/>
      <c r="F45" s="123" t="s">
        <v>20</v>
      </c>
      <c r="G45" s="123"/>
      <c r="H45" s="123"/>
      <c r="I45" s="123"/>
      <c r="J45" s="123"/>
      <c r="K45" s="22">
        <v>1125</v>
      </c>
      <c r="L45" s="22">
        <v>1775</v>
      </c>
      <c r="M45" s="22">
        <v>1400</v>
      </c>
      <c r="N45" s="23">
        <v>25</v>
      </c>
    </row>
    <row r="46" spans="2:14" ht="13.95" customHeight="1" x14ac:dyDescent="0.2">
      <c r="B46" s="1">
        <f t="shared" si="2"/>
        <v>36</v>
      </c>
      <c r="C46" s="6"/>
      <c r="D46" s="6"/>
      <c r="E46" s="123"/>
      <c r="F46" s="123" t="s">
        <v>105</v>
      </c>
      <c r="G46" s="123"/>
      <c r="H46" s="123"/>
      <c r="I46" s="123"/>
      <c r="J46" s="123"/>
      <c r="K46" s="22" t="s">
        <v>167</v>
      </c>
      <c r="L46" s="22"/>
      <c r="M46" s="22"/>
      <c r="N46" s="23"/>
    </row>
    <row r="47" spans="2:14" ht="13.5" customHeight="1" x14ac:dyDescent="0.2">
      <c r="B47" s="1">
        <f t="shared" si="2"/>
        <v>37</v>
      </c>
      <c r="C47" s="6"/>
      <c r="D47" s="6"/>
      <c r="E47" s="123"/>
      <c r="F47" s="123" t="s">
        <v>151</v>
      </c>
      <c r="G47" s="123"/>
      <c r="H47" s="123"/>
      <c r="I47" s="123"/>
      <c r="J47" s="123"/>
      <c r="K47" s="22" t="s">
        <v>167</v>
      </c>
      <c r="L47" s="22">
        <v>19</v>
      </c>
      <c r="M47" s="22">
        <v>11</v>
      </c>
      <c r="N47" s="23">
        <v>54</v>
      </c>
    </row>
    <row r="48" spans="2:14" ht="13.5" customHeight="1" x14ac:dyDescent="0.2">
      <c r="B48" s="1">
        <f t="shared" si="2"/>
        <v>38</v>
      </c>
      <c r="C48" s="6"/>
      <c r="D48" s="6"/>
      <c r="E48" s="123"/>
      <c r="F48" s="123" t="s">
        <v>128</v>
      </c>
      <c r="G48" s="123"/>
      <c r="H48" s="123"/>
      <c r="I48" s="123"/>
      <c r="J48" s="123"/>
      <c r="K48" s="22">
        <v>25</v>
      </c>
      <c r="L48" s="22">
        <v>250</v>
      </c>
      <c r="M48" s="22">
        <v>100</v>
      </c>
      <c r="N48" s="23">
        <v>100</v>
      </c>
    </row>
    <row r="49" spans="2:29" ht="13.95" customHeight="1" x14ac:dyDescent="0.2">
      <c r="B49" s="1">
        <f t="shared" si="2"/>
        <v>39</v>
      </c>
      <c r="C49" s="6"/>
      <c r="D49" s="6"/>
      <c r="E49" s="123"/>
      <c r="F49" s="123" t="s">
        <v>152</v>
      </c>
      <c r="G49" s="123"/>
      <c r="H49" s="123"/>
      <c r="I49" s="123"/>
      <c r="J49" s="123"/>
      <c r="K49" s="22"/>
      <c r="L49" s="22" t="s">
        <v>167</v>
      </c>
      <c r="M49" s="22"/>
      <c r="N49" s="23"/>
    </row>
    <row r="50" spans="2:29" ht="13.95" customHeight="1" x14ac:dyDescent="0.2">
      <c r="B50" s="1">
        <f t="shared" si="2"/>
        <v>40</v>
      </c>
      <c r="C50" s="6"/>
      <c r="D50" s="6"/>
      <c r="E50" s="123"/>
      <c r="F50" s="123" t="s">
        <v>271</v>
      </c>
      <c r="G50" s="123"/>
      <c r="H50" s="123"/>
      <c r="I50" s="123"/>
      <c r="J50" s="123"/>
      <c r="K50" s="22">
        <v>25</v>
      </c>
      <c r="L50" s="22"/>
      <c r="M50" s="22">
        <v>25</v>
      </c>
      <c r="N50" s="23">
        <v>25</v>
      </c>
      <c r="Y50" s="137"/>
    </row>
    <row r="51" spans="2:29" ht="13.95" customHeight="1" x14ac:dyDescent="0.2">
      <c r="B51" s="1">
        <f t="shared" si="2"/>
        <v>41</v>
      </c>
      <c r="C51" s="6"/>
      <c r="D51" s="6"/>
      <c r="E51" s="123"/>
      <c r="F51" s="123" t="s">
        <v>21</v>
      </c>
      <c r="G51" s="123"/>
      <c r="H51" s="123"/>
      <c r="I51" s="123"/>
      <c r="J51" s="123"/>
      <c r="K51" s="22">
        <v>2125</v>
      </c>
      <c r="L51" s="22">
        <v>1750</v>
      </c>
      <c r="M51" s="22">
        <v>1150</v>
      </c>
      <c r="N51" s="23">
        <v>500</v>
      </c>
    </row>
    <row r="52" spans="2:29" ht="13.5" customHeight="1" x14ac:dyDescent="0.2">
      <c r="B52" s="1">
        <f t="shared" si="2"/>
        <v>42</v>
      </c>
      <c r="C52" s="6"/>
      <c r="D52" s="6"/>
      <c r="E52" s="123"/>
      <c r="F52" s="123" t="s">
        <v>22</v>
      </c>
      <c r="G52" s="123"/>
      <c r="H52" s="123"/>
      <c r="I52" s="123"/>
      <c r="J52" s="123"/>
      <c r="K52" s="22">
        <v>850</v>
      </c>
      <c r="L52" s="22">
        <v>3750</v>
      </c>
      <c r="M52" s="57">
        <v>3125</v>
      </c>
      <c r="N52" s="61">
        <v>1300</v>
      </c>
    </row>
    <row r="53" spans="2:29" ht="13.95" customHeight="1" x14ac:dyDescent="0.2">
      <c r="B53" s="1">
        <f t="shared" si="2"/>
        <v>43</v>
      </c>
      <c r="C53" s="6"/>
      <c r="D53" s="6"/>
      <c r="E53" s="123"/>
      <c r="F53" s="123" t="s">
        <v>23</v>
      </c>
      <c r="G53" s="123"/>
      <c r="H53" s="123"/>
      <c r="I53" s="123"/>
      <c r="J53" s="123"/>
      <c r="K53" s="22"/>
      <c r="L53" s="22">
        <v>25</v>
      </c>
      <c r="M53" s="22">
        <v>50</v>
      </c>
      <c r="N53" s="23" t="s">
        <v>167</v>
      </c>
    </row>
    <row r="54" spans="2:29" ht="13.5" customHeight="1" x14ac:dyDescent="0.2">
      <c r="B54" s="1">
        <f t="shared" si="2"/>
        <v>44</v>
      </c>
      <c r="C54" s="2" t="s">
        <v>79</v>
      </c>
      <c r="D54" s="2" t="s">
        <v>80</v>
      </c>
      <c r="E54" s="123"/>
      <c r="F54" s="123" t="s">
        <v>100</v>
      </c>
      <c r="G54" s="123"/>
      <c r="H54" s="123"/>
      <c r="I54" s="123"/>
      <c r="J54" s="123"/>
      <c r="K54" s="22">
        <v>700</v>
      </c>
      <c r="L54" s="22">
        <v>300</v>
      </c>
      <c r="M54" s="22">
        <v>125</v>
      </c>
      <c r="N54" s="23">
        <v>175</v>
      </c>
    </row>
    <row r="55" spans="2:29" ht="13.95" customHeight="1" x14ac:dyDescent="0.2">
      <c r="B55" s="1">
        <f t="shared" si="2"/>
        <v>45</v>
      </c>
      <c r="C55" s="6"/>
      <c r="D55" s="6"/>
      <c r="E55" s="123"/>
      <c r="F55" s="123" t="s">
        <v>159</v>
      </c>
      <c r="G55" s="123"/>
      <c r="H55" s="123"/>
      <c r="I55" s="123"/>
      <c r="J55" s="123"/>
      <c r="K55" s="22" t="s">
        <v>167</v>
      </c>
      <c r="L55" s="22">
        <v>25</v>
      </c>
      <c r="M55" s="22" t="s">
        <v>167</v>
      </c>
      <c r="N55" s="23">
        <v>25</v>
      </c>
    </row>
    <row r="56" spans="2:29" ht="13.95" customHeight="1" x14ac:dyDescent="0.2">
      <c r="B56" s="1">
        <f t="shared" si="2"/>
        <v>46</v>
      </c>
      <c r="C56" s="2" t="s">
        <v>91</v>
      </c>
      <c r="D56" s="2" t="s">
        <v>29</v>
      </c>
      <c r="E56" s="123"/>
      <c r="F56" s="123" t="s">
        <v>332</v>
      </c>
      <c r="G56" s="123"/>
      <c r="H56" s="123"/>
      <c r="I56" s="123"/>
      <c r="J56" s="123"/>
      <c r="K56" s="22"/>
      <c r="L56" s="22"/>
      <c r="M56" s="22" t="s">
        <v>167</v>
      </c>
      <c r="N56" s="23"/>
    </row>
    <row r="57" spans="2:29" ht="13.95" customHeight="1" x14ac:dyDescent="0.2">
      <c r="B57" s="1">
        <f t="shared" si="2"/>
        <v>47</v>
      </c>
      <c r="C57" s="138"/>
      <c r="D57" s="138"/>
      <c r="E57" s="123"/>
      <c r="F57" s="123" t="s">
        <v>122</v>
      </c>
      <c r="G57" s="123"/>
      <c r="H57" s="123"/>
      <c r="I57" s="123"/>
      <c r="J57" s="123"/>
      <c r="K57" s="22"/>
      <c r="L57" s="22" t="s">
        <v>167</v>
      </c>
      <c r="M57" s="22"/>
      <c r="N57" s="23" t="s">
        <v>167</v>
      </c>
      <c r="Y57" s="125"/>
    </row>
    <row r="58" spans="2:29" ht="13.95" customHeight="1" x14ac:dyDescent="0.2">
      <c r="B58" s="1">
        <f t="shared" si="2"/>
        <v>48</v>
      </c>
      <c r="C58" s="6"/>
      <c r="D58" s="6"/>
      <c r="E58" s="123"/>
      <c r="F58" s="123" t="s">
        <v>162</v>
      </c>
      <c r="G58" s="123"/>
      <c r="H58" s="123"/>
      <c r="I58" s="123"/>
      <c r="J58" s="123"/>
      <c r="K58" s="22"/>
      <c r="L58" s="22"/>
      <c r="M58" s="22"/>
      <c r="N58" s="23" t="s">
        <v>167</v>
      </c>
      <c r="Y58" s="125"/>
    </row>
    <row r="59" spans="2:29" ht="13.95" customHeight="1" x14ac:dyDescent="0.2">
      <c r="B59" s="1">
        <f t="shared" si="2"/>
        <v>49</v>
      </c>
      <c r="C59" s="6"/>
      <c r="D59" s="6"/>
      <c r="E59" s="123"/>
      <c r="F59" s="123" t="s">
        <v>146</v>
      </c>
      <c r="G59" s="123"/>
      <c r="H59" s="123"/>
      <c r="I59" s="123"/>
      <c r="J59" s="123"/>
      <c r="K59" s="22">
        <v>100</v>
      </c>
      <c r="L59" s="22">
        <v>125</v>
      </c>
      <c r="M59" s="22">
        <v>175</v>
      </c>
      <c r="N59" s="23">
        <v>75</v>
      </c>
      <c r="U59" s="126">
        <f>COUNTA($K11:$K61)</f>
        <v>32</v>
      </c>
      <c r="V59" s="126">
        <f>COUNTA($L11:$L61)</f>
        <v>36</v>
      </c>
      <c r="W59" s="126">
        <f>COUNTA($M11:$M61)</f>
        <v>37</v>
      </c>
      <c r="X59" s="126">
        <f>COUNTA($N11:$N61)</f>
        <v>45</v>
      </c>
      <c r="Y59" s="126"/>
      <c r="Z59" s="126"/>
      <c r="AA59" s="126"/>
      <c r="AB59" s="126"/>
      <c r="AC59" s="125"/>
    </row>
    <row r="60" spans="2:29" ht="13.95" customHeight="1" x14ac:dyDescent="0.2">
      <c r="B60" s="1">
        <f t="shared" si="2"/>
        <v>50</v>
      </c>
      <c r="C60" s="6"/>
      <c r="D60" s="6"/>
      <c r="E60" s="123"/>
      <c r="F60" s="123" t="s">
        <v>333</v>
      </c>
      <c r="G60" s="123"/>
      <c r="H60" s="123"/>
      <c r="I60" s="123"/>
      <c r="J60" s="123"/>
      <c r="K60" s="22"/>
      <c r="L60" s="22" t="s">
        <v>167</v>
      </c>
      <c r="M60" s="22" t="s">
        <v>167</v>
      </c>
      <c r="N60" s="23" t="s">
        <v>167</v>
      </c>
      <c r="U60" s="125">
        <f>SUM($U11:$U26,$K27:$K61)</f>
        <v>14138</v>
      </c>
      <c r="V60" s="125">
        <f>SUM($V11:$V26,$L27:$L61)</f>
        <v>27559</v>
      </c>
      <c r="W60" s="125">
        <f>SUM($W11:$W26,$M27:$M61)</f>
        <v>29222</v>
      </c>
      <c r="X60" s="125">
        <f>SUM($X11:$X26,$N27:$N61)</f>
        <v>25120</v>
      </c>
      <c r="Y60" s="125"/>
      <c r="Z60" s="125"/>
      <c r="AA60" s="125"/>
      <c r="AB60" s="125"/>
      <c r="AC60" s="125"/>
    </row>
    <row r="61" spans="2:29" ht="13.5" customHeight="1" x14ac:dyDescent="0.2">
      <c r="B61" s="1">
        <f t="shared" si="2"/>
        <v>51</v>
      </c>
      <c r="C61" s="6"/>
      <c r="D61" s="6"/>
      <c r="E61" s="123"/>
      <c r="F61" s="123" t="s">
        <v>88</v>
      </c>
      <c r="G61" s="123"/>
      <c r="H61" s="123"/>
      <c r="I61" s="123"/>
      <c r="J61" s="123"/>
      <c r="K61" s="22">
        <v>25</v>
      </c>
      <c r="L61" s="22">
        <v>50</v>
      </c>
      <c r="M61" s="22" t="str">
        <f>+M60</f>
        <v>＋</v>
      </c>
      <c r="N61" s="23">
        <v>50</v>
      </c>
      <c r="Y61" s="127"/>
    </row>
    <row r="62" spans="2:29" ht="13.95" customHeight="1" x14ac:dyDescent="0.2">
      <c r="B62" s="1">
        <f t="shared" si="2"/>
        <v>52</v>
      </c>
      <c r="C62" s="6"/>
      <c r="D62" s="6"/>
      <c r="E62" s="123"/>
      <c r="F62" s="123" t="s">
        <v>154</v>
      </c>
      <c r="G62" s="123"/>
      <c r="H62" s="123"/>
      <c r="I62" s="123"/>
      <c r="J62" s="123"/>
      <c r="K62" s="22" t="s">
        <v>167</v>
      </c>
      <c r="L62" s="22"/>
      <c r="M62" s="22"/>
      <c r="N62" s="23"/>
      <c r="Y62" s="127"/>
    </row>
    <row r="63" spans="2:29" ht="13.5" customHeight="1" x14ac:dyDescent="0.2">
      <c r="B63" s="1">
        <f t="shared" si="2"/>
        <v>53</v>
      </c>
      <c r="C63" s="6"/>
      <c r="D63" s="6"/>
      <c r="E63" s="123"/>
      <c r="F63" s="123" t="s">
        <v>158</v>
      </c>
      <c r="G63" s="123"/>
      <c r="H63" s="123"/>
      <c r="I63" s="123"/>
      <c r="J63" s="123"/>
      <c r="K63" s="22" t="s">
        <v>167</v>
      </c>
      <c r="L63" s="22">
        <v>800</v>
      </c>
      <c r="M63" s="22">
        <v>600</v>
      </c>
      <c r="N63" s="23" t="s">
        <v>167</v>
      </c>
      <c r="Y63" s="127"/>
    </row>
    <row r="64" spans="2:29" ht="13.5" customHeight="1" x14ac:dyDescent="0.2">
      <c r="B64" s="1">
        <f t="shared" si="2"/>
        <v>54</v>
      </c>
      <c r="C64" s="6"/>
      <c r="D64" s="6"/>
      <c r="E64" s="123"/>
      <c r="F64" s="123" t="s">
        <v>229</v>
      </c>
      <c r="G64" s="123"/>
      <c r="H64" s="123"/>
      <c r="I64" s="123"/>
      <c r="J64" s="123"/>
      <c r="K64" s="22"/>
      <c r="L64" s="22"/>
      <c r="M64" s="22">
        <v>25</v>
      </c>
      <c r="N64" s="23" t="s">
        <v>167</v>
      </c>
      <c r="Y64" s="127"/>
    </row>
    <row r="65" spans="2:25" ht="13.95" customHeight="1" x14ac:dyDescent="0.2">
      <c r="B65" s="1">
        <f t="shared" si="2"/>
        <v>55</v>
      </c>
      <c r="C65" s="6"/>
      <c r="D65" s="6"/>
      <c r="E65" s="123"/>
      <c r="F65" s="123" t="s">
        <v>270</v>
      </c>
      <c r="G65" s="123"/>
      <c r="H65" s="123"/>
      <c r="I65" s="123"/>
      <c r="J65" s="123"/>
      <c r="K65" s="22"/>
      <c r="L65" s="22"/>
      <c r="M65" s="22">
        <v>100</v>
      </c>
      <c r="N65" s="23"/>
      <c r="Y65" s="127"/>
    </row>
    <row r="66" spans="2:25" ht="13.5" customHeight="1" x14ac:dyDescent="0.2">
      <c r="B66" s="1">
        <f t="shared" si="2"/>
        <v>56</v>
      </c>
      <c r="C66" s="6"/>
      <c r="D66" s="6"/>
      <c r="E66" s="123"/>
      <c r="F66" s="123" t="s">
        <v>230</v>
      </c>
      <c r="G66" s="123"/>
      <c r="H66" s="123"/>
      <c r="I66" s="123"/>
      <c r="J66" s="123"/>
      <c r="K66" s="22" t="s">
        <v>167</v>
      </c>
      <c r="L66" s="22">
        <v>1400</v>
      </c>
      <c r="M66" s="22">
        <v>100</v>
      </c>
      <c r="N66" s="23">
        <v>24</v>
      </c>
      <c r="Y66" s="127"/>
    </row>
    <row r="67" spans="2:25" ht="13.95" customHeight="1" x14ac:dyDescent="0.2">
      <c r="B67" s="1">
        <f t="shared" si="2"/>
        <v>57</v>
      </c>
      <c r="C67" s="6"/>
      <c r="D67" s="6"/>
      <c r="E67" s="123"/>
      <c r="F67" s="123" t="s">
        <v>254</v>
      </c>
      <c r="G67" s="123"/>
      <c r="H67" s="123"/>
      <c r="I67" s="123"/>
      <c r="J67" s="123"/>
      <c r="K67" s="22" t="s">
        <v>167</v>
      </c>
      <c r="L67" s="22"/>
      <c r="M67" s="22"/>
      <c r="N67" s="23" t="s">
        <v>167</v>
      </c>
      <c r="Y67" s="125"/>
    </row>
    <row r="68" spans="2:25" ht="13.5" customHeight="1" x14ac:dyDescent="0.2">
      <c r="B68" s="1">
        <f t="shared" si="2"/>
        <v>58</v>
      </c>
      <c r="C68" s="6"/>
      <c r="D68" s="6"/>
      <c r="E68" s="123"/>
      <c r="F68" s="123" t="s">
        <v>108</v>
      </c>
      <c r="G68" s="123"/>
      <c r="H68" s="123"/>
      <c r="I68" s="123"/>
      <c r="J68" s="123"/>
      <c r="K68" s="22">
        <v>100</v>
      </c>
      <c r="L68" s="22" t="s">
        <v>167</v>
      </c>
      <c r="M68" s="22">
        <v>600</v>
      </c>
      <c r="N68" s="23">
        <v>1200</v>
      </c>
      <c r="Y68" s="127"/>
    </row>
    <row r="69" spans="2:25" ht="13.95" customHeight="1" x14ac:dyDescent="0.2">
      <c r="B69" s="1">
        <f t="shared" si="2"/>
        <v>59</v>
      </c>
      <c r="C69" s="6"/>
      <c r="D69" s="6"/>
      <c r="E69" s="123"/>
      <c r="F69" s="123" t="s">
        <v>255</v>
      </c>
      <c r="G69" s="123"/>
      <c r="H69" s="123"/>
      <c r="I69" s="123"/>
      <c r="J69" s="123"/>
      <c r="K69" s="22"/>
      <c r="L69" s="22">
        <v>50</v>
      </c>
      <c r="M69" s="22"/>
      <c r="N69" s="23">
        <v>50</v>
      </c>
      <c r="Y69" s="125"/>
    </row>
    <row r="70" spans="2:25" ht="13.5" customHeight="1" x14ac:dyDescent="0.2">
      <c r="B70" s="1">
        <f t="shared" si="2"/>
        <v>60</v>
      </c>
      <c r="C70" s="6"/>
      <c r="D70" s="6"/>
      <c r="E70" s="123"/>
      <c r="F70" s="123" t="s">
        <v>256</v>
      </c>
      <c r="G70" s="123"/>
      <c r="H70" s="123"/>
      <c r="I70" s="123"/>
      <c r="J70" s="123"/>
      <c r="K70" s="22"/>
      <c r="L70" s="22">
        <v>96</v>
      </c>
      <c r="M70" s="22">
        <v>96</v>
      </c>
      <c r="N70" s="23"/>
      <c r="Y70" s="125"/>
    </row>
    <row r="71" spans="2:25" ht="13.95" customHeight="1" x14ac:dyDescent="0.2">
      <c r="B71" s="1">
        <f t="shared" si="2"/>
        <v>61</v>
      </c>
      <c r="C71" s="6"/>
      <c r="D71" s="6"/>
      <c r="E71" s="123"/>
      <c r="F71" s="123" t="s">
        <v>257</v>
      </c>
      <c r="G71" s="123"/>
      <c r="H71" s="123"/>
      <c r="I71" s="123"/>
      <c r="J71" s="123"/>
      <c r="K71" s="22">
        <v>25</v>
      </c>
      <c r="L71" s="128">
        <v>100</v>
      </c>
      <c r="M71" s="22">
        <v>150</v>
      </c>
      <c r="N71" s="23">
        <v>325</v>
      </c>
      <c r="Y71" s="125"/>
    </row>
    <row r="72" spans="2:25" ht="13.5" customHeight="1" x14ac:dyDescent="0.2">
      <c r="B72" s="1">
        <f t="shared" si="2"/>
        <v>62</v>
      </c>
      <c r="C72" s="6"/>
      <c r="D72" s="6"/>
      <c r="E72" s="123"/>
      <c r="F72" s="123" t="s">
        <v>213</v>
      </c>
      <c r="G72" s="123"/>
      <c r="H72" s="123"/>
      <c r="I72" s="123"/>
      <c r="J72" s="123"/>
      <c r="K72" s="22">
        <v>48</v>
      </c>
      <c r="L72" s="22"/>
      <c r="M72" s="22" t="s">
        <v>167</v>
      </c>
      <c r="N72" s="23">
        <v>24</v>
      </c>
      <c r="Y72" s="125"/>
    </row>
    <row r="73" spans="2:25" ht="13.95" customHeight="1" x14ac:dyDescent="0.2">
      <c r="B73" s="1">
        <f t="shared" si="2"/>
        <v>63</v>
      </c>
      <c r="C73" s="6"/>
      <c r="D73" s="6"/>
      <c r="E73" s="123"/>
      <c r="F73" s="123" t="s">
        <v>109</v>
      </c>
      <c r="G73" s="123"/>
      <c r="H73" s="123"/>
      <c r="I73" s="123"/>
      <c r="J73" s="123"/>
      <c r="K73" s="22" t="s">
        <v>167</v>
      </c>
      <c r="L73" s="22"/>
      <c r="M73" s="22">
        <v>100</v>
      </c>
      <c r="N73" s="23">
        <v>600</v>
      </c>
      <c r="Y73" s="125"/>
    </row>
    <row r="74" spans="2:25" ht="13.5" customHeight="1" x14ac:dyDescent="0.2">
      <c r="B74" s="1">
        <f t="shared" si="2"/>
        <v>64</v>
      </c>
      <c r="C74" s="6"/>
      <c r="D74" s="6"/>
      <c r="E74" s="123"/>
      <c r="F74" s="123" t="s">
        <v>110</v>
      </c>
      <c r="G74" s="123"/>
      <c r="H74" s="123"/>
      <c r="I74" s="123"/>
      <c r="J74" s="123"/>
      <c r="K74" s="22">
        <v>225</v>
      </c>
      <c r="L74" s="22">
        <v>125</v>
      </c>
      <c r="M74" s="22">
        <v>250</v>
      </c>
      <c r="N74" s="23">
        <v>175</v>
      </c>
      <c r="Y74" s="125"/>
    </row>
    <row r="75" spans="2:25" ht="13.5" customHeight="1" x14ac:dyDescent="0.2">
      <c r="B75" s="1">
        <f t="shared" si="2"/>
        <v>65</v>
      </c>
      <c r="C75" s="6"/>
      <c r="D75" s="6"/>
      <c r="E75" s="123"/>
      <c r="F75" s="123" t="s">
        <v>160</v>
      </c>
      <c r="G75" s="123"/>
      <c r="H75" s="123"/>
      <c r="I75" s="123"/>
      <c r="J75" s="123"/>
      <c r="K75" s="22" t="s">
        <v>167</v>
      </c>
      <c r="L75" s="22">
        <v>50</v>
      </c>
      <c r="M75" s="22">
        <v>100</v>
      </c>
      <c r="N75" s="23">
        <v>150</v>
      </c>
      <c r="Y75" s="125"/>
    </row>
    <row r="76" spans="2:25" ht="13.95" customHeight="1" x14ac:dyDescent="0.2">
      <c r="B76" s="1">
        <f t="shared" ref="B76:B95" si="5">B75+1</f>
        <v>66</v>
      </c>
      <c r="C76" s="6"/>
      <c r="D76" s="6"/>
      <c r="E76" s="123"/>
      <c r="F76" s="123" t="s">
        <v>214</v>
      </c>
      <c r="G76" s="123"/>
      <c r="H76" s="123"/>
      <c r="I76" s="123"/>
      <c r="J76" s="123"/>
      <c r="K76" s="22">
        <v>24</v>
      </c>
      <c r="L76" s="22">
        <v>112</v>
      </c>
      <c r="M76" s="22">
        <v>64</v>
      </c>
      <c r="N76" s="23">
        <v>32</v>
      </c>
      <c r="Y76" s="125"/>
    </row>
    <row r="77" spans="2:25" ht="13.5" customHeight="1" x14ac:dyDescent="0.2">
      <c r="B77" s="1">
        <f t="shared" si="5"/>
        <v>67</v>
      </c>
      <c r="C77" s="6"/>
      <c r="D77" s="6"/>
      <c r="E77" s="123"/>
      <c r="F77" s="123" t="s">
        <v>31</v>
      </c>
      <c r="G77" s="123"/>
      <c r="H77" s="123"/>
      <c r="I77" s="123"/>
      <c r="J77" s="123"/>
      <c r="K77" s="22">
        <v>64</v>
      </c>
      <c r="L77" s="22">
        <v>88</v>
      </c>
      <c r="M77" s="22">
        <v>56</v>
      </c>
      <c r="N77" s="23">
        <v>88</v>
      </c>
      <c r="Y77" s="125"/>
    </row>
    <row r="78" spans="2:25" ht="13.5" customHeight="1" x14ac:dyDescent="0.2">
      <c r="B78" s="1">
        <f t="shared" si="5"/>
        <v>68</v>
      </c>
      <c r="C78" s="6"/>
      <c r="D78" s="6"/>
      <c r="E78" s="123"/>
      <c r="F78" s="123" t="s">
        <v>32</v>
      </c>
      <c r="G78" s="123"/>
      <c r="H78" s="123"/>
      <c r="I78" s="123"/>
      <c r="J78" s="123"/>
      <c r="K78" s="22">
        <v>56</v>
      </c>
      <c r="L78" s="22">
        <v>80</v>
      </c>
      <c r="M78" s="22">
        <v>72</v>
      </c>
      <c r="N78" s="23">
        <v>136</v>
      </c>
      <c r="Y78" s="125"/>
    </row>
    <row r="79" spans="2:25" ht="13.95" customHeight="1" x14ac:dyDescent="0.2">
      <c r="B79" s="1">
        <f t="shared" si="5"/>
        <v>69</v>
      </c>
      <c r="C79" s="6"/>
      <c r="D79" s="6"/>
      <c r="E79" s="123"/>
      <c r="F79" s="123" t="s">
        <v>215</v>
      </c>
      <c r="G79" s="123"/>
      <c r="H79" s="123"/>
      <c r="I79" s="123"/>
      <c r="J79" s="123"/>
      <c r="K79" s="22">
        <v>16</v>
      </c>
      <c r="L79" s="22" t="s">
        <v>167</v>
      </c>
      <c r="M79" s="22" t="s">
        <v>167</v>
      </c>
      <c r="N79" s="23">
        <v>8</v>
      </c>
      <c r="Y79" s="125"/>
    </row>
    <row r="80" spans="2:25" ht="13.95" customHeight="1" x14ac:dyDescent="0.2">
      <c r="B80" s="1">
        <f t="shared" si="5"/>
        <v>70</v>
      </c>
      <c r="C80" s="6"/>
      <c r="D80" s="6"/>
      <c r="E80" s="123"/>
      <c r="F80" s="123" t="s">
        <v>258</v>
      </c>
      <c r="G80" s="123"/>
      <c r="H80" s="123"/>
      <c r="I80" s="123"/>
      <c r="J80" s="123"/>
      <c r="K80" s="22"/>
      <c r="L80" s="22"/>
      <c r="M80" s="22">
        <v>25</v>
      </c>
      <c r="N80" s="23"/>
      <c r="Y80" s="125"/>
    </row>
    <row r="81" spans="2:25" ht="13.95" customHeight="1" x14ac:dyDescent="0.2">
      <c r="B81" s="1">
        <f t="shared" si="5"/>
        <v>71</v>
      </c>
      <c r="C81" s="6"/>
      <c r="D81" s="6"/>
      <c r="E81" s="123"/>
      <c r="F81" s="123" t="s">
        <v>85</v>
      </c>
      <c r="G81" s="123"/>
      <c r="H81" s="123"/>
      <c r="I81" s="123"/>
      <c r="J81" s="123"/>
      <c r="K81" s="22" t="s">
        <v>167</v>
      </c>
      <c r="L81" s="22">
        <v>400</v>
      </c>
      <c r="M81" s="22" t="s">
        <v>167</v>
      </c>
      <c r="N81" s="23">
        <v>200</v>
      </c>
      <c r="Y81" s="125"/>
    </row>
    <row r="82" spans="2:25" ht="13.95" customHeight="1" x14ac:dyDescent="0.2">
      <c r="B82" s="1">
        <f t="shared" si="5"/>
        <v>72</v>
      </c>
      <c r="C82" s="6"/>
      <c r="D82" s="6"/>
      <c r="E82" s="123"/>
      <c r="F82" s="123" t="s">
        <v>86</v>
      </c>
      <c r="G82" s="123"/>
      <c r="H82" s="123"/>
      <c r="I82" s="123"/>
      <c r="J82" s="123"/>
      <c r="K82" s="22" t="s">
        <v>167</v>
      </c>
      <c r="L82" s="22" t="s">
        <v>167</v>
      </c>
      <c r="M82" s="22" t="s">
        <v>167</v>
      </c>
      <c r="N82" s="23">
        <v>50</v>
      </c>
      <c r="Y82" s="125"/>
    </row>
    <row r="83" spans="2:25" ht="13.95" customHeight="1" x14ac:dyDescent="0.2">
      <c r="B83" s="1">
        <f t="shared" si="5"/>
        <v>73</v>
      </c>
      <c r="C83" s="6"/>
      <c r="D83" s="6"/>
      <c r="E83" s="123"/>
      <c r="F83" s="123" t="s">
        <v>265</v>
      </c>
      <c r="G83" s="123"/>
      <c r="H83" s="123"/>
      <c r="I83" s="123"/>
      <c r="J83" s="123"/>
      <c r="K83" s="22" t="s">
        <v>167</v>
      </c>
      <c r="L83" s="22" t="s">
        <v>167</v>
      </c>
      <c r="M83" s="22">
        <v>100</v>
      </c>
      <c r="N83" s="23">
        <v>250</v>
      </c>
      <c r="Y83" s="125"/>
    </row>
    <row r="84" spans="2:25" ht="13.5" customHeight="1" x14ac:dyDescent="0.2">
      <c r="B84" s="1">
        <f t="shared" si="5"/>
        <v>74</v>
      </c>
      <c r="C84" s="6"/>
      <c r="D84" s="6"/>
      <c r="E84" s="123"/>
      <c r="F84" s="123" t="s">
        <v>111</v>
      </c>
      <c r="G84" s="123"/>
      <c r="H84" s="123"/>
      <c r="I84" s="123"/>
      <c r="J84" s="123"/>
      <c r="K84" s="22">
        <v>2700</v>
      </c>
      <c r="L84" s="22">
        <v>1600</v>
      </c>
      <c r="M84" s="22">
        <v>2050</v>
      </c>
      <c r="N84" s="23">
        <v>1050</v>
      </c>
      <c r="Y84" s="125"/>
    </row>
    <row r="85" spans="2:25" ht="13.95" customHeight="1" x14ac:dyDescent="0.2">
      <c r="B85" s="1">
        <f t="shared" si="5"/>
        <v>75</v>
      </c>
      <c r="C85" s="6"/>
      <c r="D85" s="6"/>
      <c r="E85" s="123"/>
      <c r="F85" s="123" t="s">
        <v>123</v>
      </c>
      <c r="G85" s="123"/>
      <c r="H85" s="123"/>
      <c r="I85" s="123"/>
      <c r="J85" s="123"/>
      <c r="K85" s="22" t="s">
        <v>167</v>
      </c>
      <c r="L85" s="22">
        <v>100</v>
      </c>
      <c r="M85" s="22">
        <v>200</v>
      </c>
      <c r="N85" s="23">
        <v>250</v>
      </c>
      <c r="Y85" s="125"/>
    </row>
    <row r="86" spans="2:25" ht="13.5" customHeight="1" x14ac:dyDescent="0.2">
      <c r="B86" s="1">
        <f t="shared" si="5"/>
        <v>76</v>
      </c>
      <c r="C86" s="6"/>
      <c r="D86" s="6"/>
      <c r="E86" s="123"/>
      <c r="F86" s="123" t="s">
        <v>161</v>
      </c>
      <c r="G86" s="123"/>
      <c r="H86" s="123"/>
      <c r="I86" s="123"/>
      <c r="J86" s="123"/>
      <c r="K86" s="22"/>
      <c r="L86" s="22"/>
      <c r="M86" s="22">
        <v>1</v>
      </c>
      <c r="N86" s="23" t="s">
        <v>167</v>
      </c>
      <c r="Y86" s="125"/>
    </row>
    <row r="87" spans="2:25" ht="13.95" customHeight="1" x14ac:dyDescent="0.2">
      <c r="B87" s="1">
        <f t="shared" si="5"/>
        <v>77</v>
      </c>
      <c r="C87" s="6"/>
      <c r="D87" s="6"/>
      <c r="E87" s="123"/>
      <c r="F87" s="123" t="s">
        <v>116</v>
      </c>
      <c r="G87" s="123"/>
      <c r="H87" s="123"/>
      <c r="I87" s="123"/>
      <c r="J87" s="123"/>
      <c r="K87" s="22" t="s">
        <v>167</v>
      </c>
      <c r="L87" s="22">
        <v>75</v>
      </c>
      <c r="M87" s="22" t="s">
        <v>167</v>
      </c>
      <c r="N87" s="23">
        <v>75</v>
      </c>
      <c r="Y87" s="125"/>
    </row>
    <row r="88" spans="2:25" ht="13.5" customHeight="1" x14ac:dyDescent="0.2">
      <c r="B88" s="1">
        <f t="shared" si="5"/>
        <v>78</v>
      </c>
      <c r="C88" s="6"/>
      <c r="D88" s="6"/>
      <c r="E88" s="123"/>
      <c r="F88" s="123" t="s">
        <v>264</v>
      </c>
      <c r="G88" s="123"/>
      <c r="H88" s="123"/>
      <c r="I88" s="123"/>
      <c r="J88" s="123"/>
      <c r="K88" s="22">
        <v>100</v>
      </c>
      <c r="L88" s="22">
        <v>400</v>
      </c>
      <c r="M88" s="22">
        <v>100</v>
      </c>
      <c r="N88" s="23">
        <v>400</v>
      </c>
      <c r="Y88" s="125"/>
    </row>
    <row r="89" spans="2:25" ht="13.95" customHeight="1" x14ac:dyDescent="0.2">
      <c r="B89" s="1">
        <f t="shared" si="5"/>
        <v>79</v>
      </c>
      <c r="C89" s="6"/>
      <c r="D89" s="6"/>
      <c r="E89" s="123"/>
      <c r="F89" s="123" t="s">
        <v>395</v>
      </c>
      <c r="G89" s="123"/>
      <c r="H89" s="123"/>
      <c r="I89" s="123"/>
      <c r="J89" s="123"/>
      <c r="K89" s="22"/>
      <c r="L89" s="22"/>
      <c r="M89" s="22">
        <v>25</v>
      </c>
      <c r="N89" s="23"/>
      <c r="Y89" s="125"/>
    </row>
    <row r="90" spans="2:25" ht="13.5" customHeight="1" x14ac:dyDescent="0.2">
      <c r="B90" s="1">
        <f t="shared" si="5"/>
        <v>80</v>
      </c>
      <c r="C90" s="6"/>
      <c r="D90" s="6"/>
      <c r="E90" s="123"/>
      <c r="F90" s="123" t="s">
        <v>306</v>
      </c>
      <c r="G90" s="123"/>
      <c r="H90" s="123"/>
      <c r="I90" s="123"/>
      <c r="J90" s="123"/>
      <c r="K90" s="22">
        <v>32</v>
      </c>
      <c r="L90" s="22">
        <v>64</v>
      </c>
      <c r="M90" s="22">
        <v>64</v>
      </c>
      <c r="N90" s="23"/>
      <c r="Y90" s="125"/>
    </row>
    <row r="91" spans="2:25" ht="13.95" customHeight="1" x14ac:dyDescent="0.2">
      <c r="B91" s="1">
        <f t="shared" si="5"/>
        <v>81</v>
      </c>
      <c r="C91" s="6"/>
      <c r="D91" s="6"/>
      <c r="E91" s="123"/>
      <c r="F91" s="123" t="s">
        <v>33</v>
      </c>
      <c r="G91" s="123"/>
      <c r="H91" s="123"/>
      <c r="I91" s="123"/>
      <c r="J91" s="123"/>
      <c r="K91" s="22">
        <v>2150</v>
      </c>
      <c r="L91" s="22">
        <v>1750</v>
      </c>
      <c r="M91" s="22">
        <v>1350</v>
      </c>
      <c r="N91" s="23">
        <v>1075</v>
      </c>
      <c r="Y91" s="125"/>
    </row>
    <row r="92" spans="2:25" ht="13.5" customHeight="1" x14ac:dyDescent="0.2">
      <c r="B92" s="1">
        <f t="shared" si="5"/>
        <v>82</v>
      </c>
      <c r="C92" s="2" t="s">
        <v>34</v>
      </c>
      <c r="D92" s="2" t="s">
        <v>35</v>
      </c>
      <c r="E92" s="123"/>
      <c r="F92" s="123" t="s">
        <v>195</v>
      </c>
      <c r="G92" s="123"/>
      <c r="H92" s="123"/>
      <c r="I92" s="123"/>
      <c r="J92" s="123"/>
      <c r="K92" s="22" t="s">
        <v>167</v>
      </c>
      <c r="L92" s="22"/>
      <c r="M92" s="22">
        <v>1</v>
      </c>
      <c r="N92" s="23" t="s">
        <v>167</v>
      </c>
    </row>
    <row r="93" spans="2:25" ht="13.95" customHeight="1" x14ac:dyDescent="0.2">
      <c r="B93" s="1">
        <f t="shared" si="5"/>
        <v>83</v>
      </c>
      <c r="C93" s="6"/>
      <c r="D93" s="6"/>
      <c r="E93" s="123"/>
      <c r="F93" s="123" t="s">
        <v>180</v>
      </c>
      <c r="G93" s="123"/>
      <c r="H93" s="123"/>
      <c r="I93" s="123"/>
      <c r="J93" s="123"/>
      <c r="K93" s="22"/>
      <c r="L93" s="22"/>
      <c r="M93" s="22" t="s">
        <v>167</v>
      </c>
      <c r="N93" s="23">
        <v>1</v>
      </c>
    </row>
    <row r="94" spans="2:25" ht="14.25" customHeight="1" x14ac:dyDescent="0.2">
      <c r="B94" s="1">
        <f t="shared" si="5"/>
        <v>84</v>
      </c>
      <c r="C94" s="6"/>
      <c r="D94" s="6"/>
      <c r="E94" s="123"/>
      <c r="F94" s="123" t="s">
        <v>236</v>
      </c>
      <c r="G94" s="123"/>
      <c r="H94" s="123"/>
      <c r="I94" s="123"/>
      <c r="J94" s="123"/>
      <c r="K94" s="22"/>
      <c r="L94" s="22">
        <v>1</v>
      </c>
      <c r="M94" s="22">
        <v>2</v>
      </c>
      <c r="N94" s="23">
        <v>1</v>
      </c>
    </row>
    <row r="95" spans="2:25" ht="13.5" customHeight="1" thickBot="1" x14ac:dyDescent="0.25">
      <c r="B95" s="1">
        <f t="shared" si="5"/>
        <v>85</v>
      </c>
      <c r="C95" s="6"/>
      <c r="D95" s="6"/>
      <c r="E95" s="123"/>
      <c r="F95" s="123" t="s">
        <v>262</v>
      </c>
      <c r="G95" s="123"/>
      <c r="H95" s="123"/>
      <c r="I95" s="123"/>
      <c r="J95" s="123"/>
      <c r="K95" s="22"/>
      <c r="L95" s="22" t="s">
        <v>167</v>
      </c>
      <c r="M95" s="22" t="s">
        <v>167</v>
      </c>
      <c r="N95" s="23"/>
    </row>
    <row r="96" spans="2:25" ht="13.95" customHeight="1" x14ac:dyDescent="0.2">
      <c r="B96" s="84"/>
      <c r="C96" s="85"/>
      <c r="D96" s="85"/>
      <c r="E96" s="25"/>
      <c r="F96" s="25"/>
      <c r="G96" s="25"/>
      <c r="H96" s="25"/>
      <c r="I96" s="25"/>
      <c r="J96" s="25"/>
      <c r="K96" s="25"/>
      <c r="L96" s="25"/>
      <c r="M96" s="25"/>
      <c r="N96" s="25"/>
      <c r="U96">
        <f>COUNTA(K11:K117)</f>
        <v>69</v>
      </c>
      <c r="V96">
        <f>COUNTA(L11:L117)</f>
        <v>71</v>
      </c>
      <c r="W96">
        <f>COUNTA(M11:M117)</f>
        <v>80</v>
      </c>
      <c r="X96">
        <f>COUNTA(N11:N117)</f>
        <v>87</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SUM(U11:U26,K27:K117)</f>
        <v>20111</v>
      </c>
      <c r="V100">
        <f>SUM(V11:V26,L27:L117)</f>
        <v>35277</v>
      </c>
      <c r="W100">
        <f>SUM(W11:W26,M27:M117)</f>
        <v>35970</v>
      </c>
      <c r="X100">
        <f>SUM(X11:X26,N27:N117)</f>
        <v>32035</v>
      </c>
    </row>
    <row r="101" spans="2:24" ht="18" customHeight="1" thickBot="1" x14ac:dyDescent="0.25">
      <c r="B101" s="74"/>
      <c r="C101" s="9"/>
      <c r="D101" s="142" t="s">
        <v>2</v>
      </c>
      <c r="E101" s="142"/>
      <c r="F101" s="142"/>
      <c r="G101" s="142"/>
      <c r="H101" s="9"/>
      <c r="I101" s="9"/>
      <c r="J101" s="76"/>
      <c r="K101" s="32" t="str">
        <f>K5</f>
        <v>2021.9.27</v>
      </c>
      <c r="L101" s="32" t="str">
        <f>L5</f>
        <v>2021.9.27</v>
      </c>
      <c r="M101" s="32" t="str">
        <f>M5</f>
        <v>2021.9.27</v>
      </c>
      <c r="N101" s="51" t="str">
        <f>N5</f>
        <v>2021.9.27</v>
      </c>
    </row>
    <row r="102" spans="2:24" ht="18" customHeight="1" thickTop="1" x14ac:dyDescent="0.2">
      <c r="B102" s="77" t="s">
        <v>9</v>
      </c>
      <c r="C102" s="78" t="s">
        <v>10</v>
      </c>
      <c r="D102" s="78" t="s">
        <v>11</v>
      </c>
      <c r="E102" s="79"/>
      <c r="F102" s="80"/>
      <c r="G102" s="159" t="s">
        <v>12</v>
      </c>
      <c r="H102" s="159"/>
      <c r="I102" s="80"/>
      <c r="J102" s="81"/>
      <c r="K102" s="33"/>
      <c r="L102" s="33"/>
      <c r="M102" s="33"/>
      <c r="N102" s="130"/>
    </row>
    <row r="103" spans="2:24" ht="13.5" customHeight="1" x14ac:dyDescent="0.2">
      <c r="B103" s="1">
        <f>B95+1</f>
        <v>86</v>
      </c>
      <c r="C103" s="6"/>
      <c r="D103" s="6"/>
      <c r="E103" s="123"/>
      <c r="F103" s="123" t="s">
        <v>147</v>
      </c>
      <c r="G103" s="123"/>
      <c r="H103" s="123"/>
      <c r="I103" s="123"/>
      <c r="J103" s="123"/>
      <c r="K103" s="22"/>
      <c r="L103" s="22"/>
      <c r="M103" s="22"/>
      <c r="N103" s="23">
        <v>2</v>
      </c>
    </row>
    <row r="104" spans="2:24" ht="13.95" customHeight="1" x14ac:dyDescent="0.2">
      <c r="B104" s="1">
        <f t="shared" ref="B104:B117" si="6">B103+1</f>
        <v>87</v>
      </c>
      <c r="C104" s="6"/>
      <c r="D104" s="6"/>
      <c r="E104" s="123"/>
      <c r="F104" s="123" t="s">
        <v>124</v>
      </c>
      <c r="G104" s="123"/>
      <c r="H104" s="123"/>
      <c r="I104" s="123"/>
      <c r="J104" s="123"/>
      <c r="K104" s="22">
        <v>3</v>
      </c>
      <c r="L104" s="22">
        <v>20</v>
      </c>
      <c r="M104" s="22">
        <v>12</v>
      </c>
      <c r="N104" s="23">
        <v>10</v>
      </c>
    </row>
    <row r="105" spans="2:24" ht="13.95" customHeight="1" x14ac:dyDescent="0.2">
      <c r="B105" s="1">
        <f t="shared" si="6"/>
        <v>88</v>
      </c>
      <c r="C105" s="6"/>
      <c r="D105" s="6"/>
      <c r="E105" s="123"/>
      <c r="F105" s="123" t="s">
        <v>163</v>
      </c>
      <c r="G105" s="123"/>
      <c r="H105" s="123"/>
      <c r="I105" s="123"/>
      <c r="J105" s="123"/>
      <c r="K105" s="22">
        <v>1</v>
      </c>
      <c r="L105" s="22">
        <v>4</v>
      </c>
      <c r="M105" s="22">
        <v>3</v>
      </c>
      <c r="N105" s="23">
        <v>5</v>
      </c>
    </row>
    <row r="106" spans="2:24" ht="13.5" customHeight="1" x14ac:dyDescent="0.2">
      <c r="B106" s="1">
        <f t="shared" si="6"/>
        <v>89</v>
      </c>
      <c r="C106" s="6"/>
      <c r="D106" s="6"/>
      <c r="E106" s="123"/>
      <c r="F106" s="123" t="s">
        <v>36</v>
      </c>
      <c r="G106" s="123"/>
      <c r="H106" s="123"/>
      <c r="I106" s="123"/>
      <c r="J106" s="123"/>
      <c r="K106" s="22">
        <v>1</v>
      </c>
      <c r="L106" s="22">
        <v>2</v>
      </c>
      <c r="M106" s="22"/>
      <c r="N106" s="23">
        <v>4</v>
      </c>
    </row>
    <row r="107" spans="2:24" ht="13.5" customHeight="1" x14ac:dyDescent="0.2">
      <c r="B107" s="1">
        <f t="shared" si="6"/>
        <v>90</v>
      </c>
      <c r="C107" s="2" t="s">
        <v>142</v>
      </c>
      <c r="D107" s="2" t="s">
        <v>76</v>
      </c>
      <c r="E107" s="123"/>
      <c r="F107" s="123" t="s">
        <v>182</v>
      </c>
      <c r="G107" s="123"/>
      <c r="H107" s="123"/>
      <c r="I107" s="123"/>
      <c r="J107" s="123"/>
      <c r="K107" s="22"/>
      <c r="L107" s="22"/>
      <c r="M107" s="22" t="s">
        <v>167</v>
      </c>
      <c r="N107" s="23" t="s">
        <v>167</v>
      </c>
    </row>
    <row r="108" spans="2:24" ht="13.5" customHeight="1" x14ac:dyDescent="0.2">
      <c r="B108" s="1">
        <f t="shared" si="6"/>
        <v>91</v>
      </c>
      <c r="C108" s="6"/>
      <c r="D108" s="2" t="s">
        <v>77</v>
      </c>
      <c r="E108" s="123"/>
      <c r="F108" s="123" t="s">
        <v>101</v>
      </c>
      <c r="G108" s="123"/>
      <c r="H108" s="123"/>
      <c r="I108" s="123"/>
      <c r="J108" s="123"/>
      <c r="K108" s="22">
        <v>1</v>
      </c>
      <c r="L108" s="22"/>
      <c r="M108" s="22"/>
      <c r="N108" s="23">
        <v>5</v>
      </c>
    </row>
    <row r="109" spans="2:24" ht="13.5" customHeight="1" x14ac:dyDescent="0.2">
      <c r="B109" s="1">
        <f t="shared" si="6"/>
        <v>92</v>
      </c>
      <c r="C109" s="6"/>
      <c r="D109" s="2" t="s">
        <v>37</v>
      </c>
      <c r="E109" s="123"/>
      <c r="F109" s="123" t="s">
        <v>121</v>
      </c>
      <c r="G109" s="123"/>
      <c r="H109" s="123"/>
      <c r="I109" s="123"/>
      <c r="J109" s="123"/>
      <c r="K109" s="22">
        <v>2</v>
      </c>
      <c r="L109" s="22" t="s">
        <v>167</v>
      </c>
      <c r="M109" s="22">
        <v>2</v>
      </c>
      <c r="N109" s="23" t="s">
        <v>167</v>
      </c>
    </row>
    <row r="110" spans="2:24" ht="13.5" customHeight="1" x14ac:dyDescent="0.2">
      <c r="B110" s="1">
        <f t="shared" si="6"/>
        <v>93</v>
      </c>
      <c r="C110" s="6"/>
      <c r="D110" s="6"/>
      <c r="E110" s="123"/>
      <c r="F110" s="123" t="s">
        <v>396</v>
      </c>
      <c r="G110" s="123"/>
      <c r="H110" s="123"/>
      <c r="I110" s="123"/>
      <c r="J110" s="123"/>
      <c r="K110" s="22"/>
      <c r="L110" s="22">
        <v>1</v>
      </c>
      <c r="M110" s="22"/>
      <c r="N110" s="23"/>
    </row>
    <row r="111" spans="2:24" ht="13.5" customHeight="1" x14ac:dyDescent="0.2">
      <c r="B111" s="1">
        <f t="shared" si="6"/>
        <v>94</v>
      </c>
      <c r="C111" s="6"/>
      <c r="D111" s="7"/>
      <c r="E111" s="123"/>
      <c r="F111" s="123" t="s">
        <v>38</v>
      </c>
      <c r="G111" s="123"/>
      <c r="H111" s="123"/>
      <c r="I111" s="123"/>
      <c r="J111" s="123"/>
      <c r="K111" s="22">
        <v>50</v>
      </c>
      <c r="L111" s="22"/>
      <c r="M111" s="22">
        <v>50</v>
      </c>
      <c r="N111" s="23">
        <v>25</v>
      </c>
    </row>
    <row r="112" spans="2:24" ht="13.5" customHeight="1" x14ac:dyDescent="0.2">
      <c r="B112" s="1">
        <f t="shared" si="6"/>
        <v>95</v>
      </c>
      <c r="C112" s="7"/>
      <c r="D112" s="8" t="s">
        <v>39</v>
      </c>
      <c r="E112" s="123"/>
      <c r="F112" s="123" t="s">
        <v>40</v>
      </c>
      <c r="G112" s="123"/>
      <c r="H112" s="123"/>
      <c r="I112" s="123"/>
      <c r="J112" s="123"/>
      <c r="K112" s="22">
        <v>25</v>
      </c>
      <c r="L112" s="22">
        <v>25</v>
      </c>
      <c r="M112" s="22" t="s">
        <v>167</v>
      </c>
      <c r="N112" s="23">
        <v>25</v>
      </c>
    </row>
    <row r="113" spans="2:24" ht="13.95" customHeight="1" x14ac:dyDescent="0.2">
      <c r="B113" s="1">
        <f t="shared" si="6"/>
        <v>96</v>
      </c>
      <c r="C113" s="2" t="s">
        <v>0</v>
      </c>
      <c r="D113" s="2" t="s">
        <v>261</v>
      </c>
      <c r="E113" s="123"/>
      <c r="F113" s="123" t="s">
        <v>260</v>
      </c>
      <c r="G113" s="123"/>
      <c r="H113" s="123"/>
      <c r="I113" s="123"/>
      <c r="J113" s="123"/>
      <c r="K113" s="22"/>
      <c r="L113" s="22"/>
      <c r="M113" s="22"/>
      <c r="N113" s="23">
        <v>25</v>
      </c>
    </row>
    <row r="114" spans="2:24" ht="13.5" customHeight="1" x14ac:dyDescent="0.2">
      <c r="B114" s="1">
        <f t="shared" si="6"/>
        <v>97</v>
      </c>
      <c r="C114" s="6"/>
      <c r="D114" s="8" t="s">
        <v>41</v>
      </c>
      <c r="E114" s="123"/>
      <c r="F114" s="123" t="s">
        <v>42</v>
      </c>
      <c r="G114" s="123"/>
      <c r="H114" s="123"/>
      <c r="I114" s="123"/>
      <c r="J114" s="123"/>
      <c r="K114" s="22" t="s">
        <v>167</v>
      </c>
      <c r="L114" s="22">
        <v>25</v>
      </c>
      <c r="M114" s="22" t="s">
        <v>167</v>
      </c>
      <c r="N114" s="23"/>
      <c r="U114">
        <f>COUNTA(K92:K114)</f>
        <v>11</v>
      </c>
      <c r="V114">
        <f>COUNTA(L92:L114)</f>
        <v>11</v>
      </c>
      <c r="W114">
        <f>COUNTA(M92:M114)</f>
        <v>13</v>
      </c>
      <c r="X114">
        <f>COUNTA(N92:N114)</f>
        <v>15</v>
      </c>
    </row>
    <row r="115" spans="2:24" ht="13.5" customHeight="1" x14ac:dyDescent="0.2">
      <c r="B115" s="1">
        <f t="shared" si="6"/>
        <v>98</v>
      </c>
      <c r="C115" s="147" t="s">
        <v>43</v>
      </c>
      <c r="D115" s="148"/>
      <c r="E115" s="123"/>
      <c r="F115" s="123" t="s">
        <v>44</v>
      </c>
      <c r="G115" s="123"/>
      <c r="H115" s="123"/>
      <c r="I115" s="123"/>
      <c r="J115" s="123"/>
      <c r="K115" s="22">
        <v>100</v>
      </c>
      <c r="L115" s="22">
        <v>50</v>
      </c>
      <c r="M115" s="22">
        <v>150</v>
      </c>
      <c r="N115" s="23">
        <v>300</v>
      </c>
    </row>
    <row r="116" spans="2:24" ht="13.5" customHeight="1" x14ac:dyDescent="0.2">
      <c r="B116" s="1">
        <f t="shared" si="6"/>
        <v>99</v>
      </c>
      <c r="C116" s="3"/>
      <c r="D116" s="83"/>
      <c r="E116" s="123"/>
      <c r="F116" s="123" t="s">
        <v>45</v>
      </c>
      <c r="G116" s="123"/>
      <c r="H116" s="123"/>
      <c r="I116" s="123"/>
      <c r="J116" s="123"/>
      <c r="K116" s="22">
        <v>50</v>
      </c>
      <c r="L116" s="22">
        <v>200</v>
      </c>
      <c r="M116" s="22">
        <v>150</v>
      </c>
      <c r="N116" s="23">
        <v>50</v>
      </c>
    </row>
    <row r="117" spans="2:24" ht="13.95" customHeight="1" thickBot="1" x14ac:dyDescent="0.25">
      <c r="B117" s="1">
        <f t="shared" si="6"/>
        <v>100</v>
      </c>
      <c r="C117" s="3"/>
      <c r="D117" s="83"/>
      <c r="E117" s="123"/>
      <c r="F117" s="123" t="s">
        <v>78</v>
      </c>
      <c r="G117" s="123"/>
      <c r="H117" s="123"/>
      <c r="I117" s="123"/>
      <c r="J117" s="123"/>
      <c r="K117" s="22">
        <v>200</v>
      </c>
      <c r="L117" s="22">
        <v>100</v>
      </c>
      <c r="M117" s="22">
        <v>150</v>
      </c>
      <c r="N117" s="139">
        <v>300</v>
      </c>
    </row>
    <row r="118" spans="2:24" ht="19.95" customHeight="1" thickTop="1" x14ac:dyDescent="0.2">
      <c r="B118" s="150" t="s">
        <v>47</v>
      </c>
      <c r="C118" s="151"/>
      <c r="D118" s="151"/>
      <c r="E118" s="151"/>
      <c r="F118" s="151"/>
      <c r="G118" s="151"/>
      <c r="H118" s="151"/>
      <c r="I118" s="151"/>
      <c r="J118" s="86"/>
      <c r="K118" s="35">
        <f>SUM(K119:K127)</f>
        <v>20111</v>
      </c>
      <c r="L118" s="35">
        <f>SUM(L119:L127)</f>
        <v>35277</v>
      </c>
      <c r="M118" s="35">
        <f>SUM(M119:M127)</f>
        <v>35970</v>
      </c>
      <c r="N118" s="53">
        <f>SUM(N119:N127)</f>
        <v>32035</v>
      </c>
    </row>
    <row r="119" spans="2:24" ht="13.95" customHeight="1" x14ac:dyDescent="0.2">
      <c r="B119" s="152" t="s">
        <v>48</v>
      </c>
      <c r="C119" s="153"/>
      <c r="D119" s="154"/>
      <c r="E119" s="12"/>
      <c r="F119" s="13"/>
      <c r="G119" s="144" t="s">
        <v>13</v>
      </c>
      <c r="H119" s="144"/>
      <c r="I119" s="13"/>
      <c r="J119" s="14"/>
      <c r="K119" s="4">
        <f>SUM(U$11:U$26)</f>
        <v>3150</v>
      </c>
      <c r="L119" s="4">
        <f>SUM(V$11:V$26)</f>
        <v>4750</v>
      </c>
      <c r="M119" s="4">
        <f>SUM(W$11:W$26)</f>
        <v>9800</v>
      </c>
      <c r="N119" s="5">
        <f>SUM(X$11:X$26)</f>
        <v>14350</v>
      </c>
    </row>
    <row r="120" spans="2:24" ht="13.95" customHeight="1" x14ac:dyDescent="0.2">
      <c r="B120" s="87"/>
      <c r="C120" s="65"/>
      <c r="D120" s="88"/>
      <c r="E120" s="15"/>
      <c r="F120" s="123"/>
      <c r="G120" s="144" t="s">
        <v>26</v>
      </c>
      <c r="H120" s="144"/>
      <c r="I120" s="119"/>
      <c r="J120" s="16"/>
      <c r="K120" s="4">
        <f>SUM(K$27)</f>
        <v>2000</v>
      </c>
      <c r="L120" s="4">
        <f>SUM(L$27)</f>
        <v>350</v>
      </c>
      <c r="M120" s="4">
        <f>SUM(M$27)</f>
        <v>425</v>
      </c>
      <c r="N120" s="5">
        <f>SUM(N$27)</f>
        <v>550</v>
      </c>
    </row>
    <row r="121" spans="2:24" ht="13.95" customHeight="1" x14ac:dyDescent="0.2">
      <c r="B121" s="87"/>
      <c r="C121" s="65"/>
      <c r="D121" s="88"/>
      <c r="E121" s="15"/>
      <c r="F121" s="123"/>
      <c r="G121" s="144" t="s">
        <v>28</v>
      </c>
      <c r="H121" s="144"/>
      <c r="I121" s="13"/>
      <c r="J121" s="14"/>
      <c r="K121" s="4">
        <f>SUM(K$28:K$29)</f>
        <v>150</v>
      </c>
      <c r="L121" s="4">
        <f>SUM(L$28:L$29)</f>
        <v>100</v>
      </c>
      <c r="M121" s="4">
        <f>SUM(M$28:M$29)</f>
        <v>150</v>
      </c>
      <c r="N121" s="5">
        <f>SUM(N$28:N$29)</f>
        <v>200</v>
      </c>
    </row>
    <row r="122" spans="2:24" ht="13.95" customHeight="1" x14ac:dyDescent="0.2">
      <c r="B122" s="87"/>
      <c r="C122" s="65"/>
      <c r="D122" s="88"/>
      <c r="E122" s="15"/>
      <c r="F122" s="123"/>
      <c r="G122" s="144" t="s">
        <v>83</v>
      </c>
      <c r="H122" s="144"/>
      <c r="I122" s="13"/>
      <c r="J122" s="14"/>
      <c r="K122" s="4">
        <f>SUM(K$30:K$30)</f>
        <v>25</v>
      </c>
      <c r="L122" s="4">
        <f>SUM(L$30:L$30)</f>
        <v>0</v>
      </c>
      <c r="M122" s="4">
        <f>SUM(M$30:M$30)</f>
        <v>0</v>
      </c>
      <c r="N122" s="5">
        <f>SUM(N$30:N$30)</f>
        <v>0</v>
      </c>
    </row>
    <row r="123" spans="2:24" ht="13.95" customHeight="1" x14ac:dyDescent="0.2">
      <c r="B123" s="87"/>
      <c r="C123" s="65"/>
      <c r="D123" s="88"/>
      <c r="E123" s="15"/>
      <c r="F123" s="123"/>
      <c r="G123" s="144" t="s">
        <v>84</v>
      </c>
      <c r="H123" s="144"/>
      <c r="I123" s="13"/>
      <c r="J123" s="14"/>
      <c r="K123" s="4">
        <f>SUM(K32:K53)</f>
        <v>7750</v>
      </c>
      <c r="L123" s="4">
        <f>SUM(L$32:L$53)</f>
        <v>21819</v>
      </c>
      <c r="M123" s="4">
        <f>SUM(M$32:M$53)</f>
        <v>18512</v>
      </c>
      <c r="N123" s="5">
        <f>SUM(N$32:N$53)</f>
        <v>9683</v>
      </c>
    </row>
    <row r="124" spans="2:24" ht="13.95" customHeight="1" x14ac:dyDescent="0.2">
      <c r="B124" s="87"/>
      <c r="C124" s="65"/>
      <c r="D124" s="88"/>
      <c r="E124" s="15"/>
      <c r="F124" s="123"/>
      <c r="G124" s="144" t="s">
        <v>80</v>
      </c>
      <c r="H124" s="144"/>
      <c r="I124" s="13"/>
      <c r="J124" s="14"/>
      <c r="K124" s="4">
        <f>SUM(K$54:K$55)</f>
        <v>700</v>
      </c>
      <c r="L124" s="4">
        <f>SUM(L$54:L$55)</f>
        <v>325</v>
      </c>
      <c r="M124" s="4">
        <f>SUM(M$54:M$55)</f>
        <v>125</v>
      </c>
      <c r="N124" s="5">
        <f>SUM(N$54:N$55)</f>
        <v>200</v>
      </c>
    </row>
    <row r="125" spans="2:24" ht="13.95" customHeight="1" x14ac:dyDescent="0.2">
      <c r="B125" s="87"/>
      <c r="C125" s="65"/>
      <c r="D125" s="88"/>
      <c r="E125" s="15"/>
      <c r="F125" s="123"/>
      <c r="G125" s="144" t="s">
        <v>29</v>
      </c>
      <c r="H125" s="144"/>
      <c r="I125" s="13"/>
      <c r="J125" s="14"/>
      <c r="K125" s="4">
        <f>SUM(K$56:K$91)</f>
        <v>5665</v>
      </c>
      <c r="L125" s="4">
        <f>SUM(L$56:L$91)</f>
        <v>7465</v>
      </c>
      <c r="M125" s="4">
        <f>SUM(M$56:M$91)</f>
        <v>6403</v>
      </c>
      <c r="N125" s="5">
        <f>SUM(N$56:N$91)</f>
        <v>6287</v>
      </c>
    </row>
    <row r="126" spans="2:24" ht="13.95" customHeight="1" x14ac:dyDescent="0.2">
      <c r="B126" s="87"/>
      <c r="C126" s="65"/>
      <c r="D126" s="88"/>
      <c r="E126" s="15"/>
      <c r="F126" s="123"/>
      <c r="G126" s="144" t="s">
        <v>49</v>
      </c>
      <c r="H126" s="144"/>
      <c r="I126" s="13"/>
      <c r="J126" s="14"/>
      <c r="K126" s="4">
        <f>SUM(K$31:K$31,K$115:K$116)</f>
        <v>388</v>
      </c>
      <c r="L126" s="4">
        <f>SUM(L31:L31,L$115:L$116)</f>
        <v>290</v>
      </c>
      <c r="M126" s="4">
        <f>SUM(M31:M31,M$115:M$116)</f>
        <v>335</v>
      </c>
      <c r="N126" s="5">
        <f>SUM(N31:N31,N$115:N$116)</f>
        <v>362</v>
      </c>
    </row>
    <row r="127" spans="2:24" ht="13.95" customHeight="1" thickBot="1" x14ac:dyDescent="0.25">
      <c r="B127" s="89"/>
      <c r="C127" s="90"/>
      <c r="D127" s="91"/>
      <c r="E127" s="17"/>
      <c r="F127" s="9"/>
      <c r="G127" s="142" t="s">
        <v>46</v>
      </c>
      <c r="H127" s="142"/>
      <c r="I127" s="18"/>
      <c r="J127" s="19"/>
      <c r="K127" s="10">
        <f>SUM(K$92:K$114,K$117)</f>
        <v>283</v>
      </c>
      <c r="L127" s="10">
        <f>SUM(L$92:L$114,L$117)</f>
        <v>178</v>
      </c>
      <c r="M127" s="10">
        <f>SUM(M$92:M$114,M$117)</f>
        <v>220</v>
      </c>
      <c r="N127" s="11">
        <f>SUM(N$92:N$114,N$117)</f>
        <v>403</v>
      </c>
    </row>
    <row r="128" spans="2:24" ht="18" customHeight="1" thickTop="1" x14ac:dyDescent="0.2">
      <c r="B128" s="155" t="s">
        <v>50</v>
      </c>
      <c r="C128" s="156"/>
      <c r="D128" s="157"/>
      <c r="E128" s="92"/>
      <c r="F128" s="120"/>
      <c r="G128" s="158" t="s">
        <v>51</v>
      </c>
      <c r="H128" s="158"/>
      <c r="I128" s="120"/>
      <c r="J128" s="121"/>
      <c r="K128" s="36" t="s">
        <v>52</v>
      </c>
      <c r="L128" s="42"/>
      <c r="M128" s="42"/>
      <c r="N128" s="54"/>
    </row>
    <row r="129" spans="2:14" ht="18" customHeight="1" x14ac:dyDescent="0.2">
      <c r="B129" s="93"/>
      <c r="C129" s="94"/>
      <c r="D129" s="94"/>
      <c r="E129" s="95"/>
      <c r="F129" s="96"/>
      <c r="G129" s="97"/>
      <c r="H129" s="97"/>
      <c r="I129" s="96"/>
      <c r="J129" s="98"/>
      <c r="K129" s="37" t="s">
        <v>53</v>
      </c>
      <c r="L129" s="43"/>
      <c r="M129" s="43"/>
      <c r="N129" s="46"/>
    </row>
    <row r="130" spans="2:14" ht="18" customHeight="1" x14ac:dyDescent="0.2">
      <c r="B130" s="87"/>
      <c r="C130" s="65"/>
      <c r="D130" s="65"/>
      <c r="E130" s="99"/>
      <c r="F130" s="24"/>
      <c r="G130" s="149" t="s">
        <v>54</v>
      </c>
      <c r="H130" s="149"/>
      <c r="I130" s="118"/>
      <c r="J130" s="122"/>
      <c r="K130" s="38" t="s">
        <v>55</v>
      </c>
      <c r="L130" s="44"/>
      <c r="M130" s="48"/>
      <c r="N130" s="44"/>
    </row>
    <row r="131" spans="2:14" ht="18" customHeight="1" x14ac:dyDescent="0.2">
      <c r="B131" s="87"/>
      <c r="C131" s="65"/>
      <c r="D131" s="65"/>
      <c r="E131" s="100"/>
      <c r="F131" s="65"/>
      <c r="G131" s="101"/>
      <c r="H131" s="101"/>
      <c r="I131" s="94"/>
      <c r="J131" s="102"/>
      <c r="K131" s="39" t="s">
        <v>94</v>
      </c>
      <c r="L131" s="45"/>
      <c r="M131" s="27"/>
      <c r="N131" s="45"/>
    </row>
    <row r="132" spans="2:14" ht="18" customHeight="1" x14ac:dyDescent="0.2">
      <c r="B132" s="87"/>
      <c r="C132" s="65"/>
      <c r="D132" s="65"/>
      <c r="E132" s="100"/>
      <c r="F132" s="65"/>
      <c r="G132" s="101"/>
      <c r="H132" s="101"/>
      <c r="I132" s="94"/>
      <c r="J132" s="102"/>
      <c r="K132" s="39" t="s">
        <v>87</v>
      </c>
      <c r="L132" s="43"/>
      <c r="M132" s="27"/>
      <c r="N132" s="45"/>
    </row>
    <row r="133" spans="2:14" ht="18" customHeight="1" x14ac:dyDescent="0.2">
      <c r="B133" s="87"/>
      <c r="C133" s="65"/>
      <c r="D133" s="65"/>
      <c r="E133" s="99"/>
      <c r="F133" s="24"/>
      <c r="G133" s="149" t="s">
        <v>56</v>
      </c>
      <c r="H133" s="149"/>
      <c r="I133" s="118"/>
      <c r="J133" s="122"/>
      <c r="K133" s="38" t="s">
        <v>98</v>
      </c>
      <c r="L133" s="44"/>
      <c r="M133" s="48"/>
      <c r="N133" s="44"/>
    </row>
    <row r="134" spans="2:14" ht="18" customHeight="1" x14ac:dyDescent="0.2">
      <c r="B134" s="87"/>
      <c r="C134" s="65"/>
      <c r="D134" s="65"/>
      <c r="E134" s="100"/>
      <c r="F134" s="65"/>
      <c r="G134" s="101"/>
      <c r="H134" s="101"/>
      <c r="I134" s="94"/>
      <c r="J134" s="102"/>
      <c r="K134" s="39" t="s">
        <v>95</v>
      </c>
      <c r="L134" s="45"/>
      <c r="M134" s="27"/>
      <c r="N134" s="45"/>
    </row>
    <row r="135" spans="2:14" ht="18" customHeight="1" x14ac:dyDescent="0.2">
      <c r="B135" s="87"/>
      <c r="C135" s="65"/>
      <c r="D135" s="65"/>
      <c r="E135" s="100"/>
      <c r="F135" s="65"/>
      <c r="G135" s="101"/>
      <c r="H135" s="101"/>
      <c r="I135" s="94"/>
      <c r="J135" s="102"/>
      <c r="K135" s="39" t="s">
        <v>96</v>
      </c>
      <c r="L135" s="45"/>
      <c r="M135" s="45"/>
      <c r="N135" s="45"/>
    </row>
    <row r="136" spans="2:14" ht="18" customHeight="1" x14ac:dyDescent="0.2">
      <c r="B136" s="87"/>
      <c r="C136" s="65"/>
      <c r="D136" s="65"/>
      <c r="E136" s="79"/>
      <c r="F136" s="80"/>
      <c r="G136" s="97"/>
      <c r="H136" s="97"/>
      <c r="I136" s="96"/>
      <c r="J136" s="98"/>
      <c r="K136" s="39" t="s">
        <v>97</v>
      </c>
      <c r="L136" s="46"/>
      <c r="M136" s="43"/>
      <c r="N136" s="46"/>
    </row>
    <row r="137" spans="2:14" ht="18" customHeight="1" x14ac:dyDescent="0.2">
      <c r="B137" s="103"/>
      <c r="C137" s="80"/>
      <c r="D137" s="80"/>
      <c r="E137" s="15"/>
      <c r="F137" s="123"/>
      <c r="G137" s="144" t="s">
        <v>57</v>
      </c>
      <c r="H137" s="144"/>
      <c r="I137" s="13"/>
      <c r="J137" s="14"/>
      <c r="K137" s="28" t="s">
        <v>148</v>
      </c>
      <c r="L137" s="47"/>
      <c r="M137" s="49"/>
      <c r="N137" s="47"/>
    </row>
    <row r="138" spans="2:14" ht="18" customHeight="1" x14ac:dyDescent="0.2">
      <c r="B138" s="152" t="s">
        <v>58</v>
      </c>
      <c r="C138" s="153"/>
      <c r="D138" s="153"/>
      <c r="E138" s="24"/>
      <c r="F138" s="24"/>
      <c r="G138" s="24"/>
      <c r="H138" s="24"/>
      <c r="I138" s="24"/>
      <c r="J138" s="24"/>
      <c r="K138" s="24"/>
      <c r="L138" s="24"/>
      <c r="M138" s="24"/>
      <c r="N138" s="55"/>
    </row>
    <row r="139" spans="2:14" ht="14.1" customHeight="1" x14ac:dyDescent="0.2">
      <c r="B139" s="104"/>
      <c r="C139" s="40" t="s">
        <v>59</v>
      </c>
      <c r="D139" s="105"/>
      <c r="E139" s="40"/>
      <c r="F139" s="40"/>
      <c r="G139" s="40"/>
      <c r="H139" s="40"/>
      <c r="I139" s="40"/>
      <c r="J139" s="40"/>
      <c r="K139" s="40"/>
      <c r="L139" s="40"/>
      <c r="M139" s="40"/>
      <c r="N139" s="56"/>
    </row>
    <row r="140" spans="2:14" ht="14.1" customHeight="1" x14ac:dyDescent="0.2">
      <c r="B140" s="104"/>
      <c r="C140" s="40" t="s">
        <v>60</v>
      </c>
      <c r="D140" s="105"/>
      <c r="E140" s="40"/>
      <c r="F140" s="40"/>
      <c r="G140" s="40"/>
      <c r="H140" s="40"/>
      <c r="I140" s="40"/>
      <c r="J140" s="40"/>
      <c r="K140" s="40"/>
      <c r="L140" s="40"/>
      <c r="M140" s="40"/>
      <c r="N140" s="56"/>
    </row>
    <row r="141" spans="2:14" ht="14.1" customHeight="1" x14ac:dyDescent="0.2">
      <c r="B141" s="104"/>
      <c r="C141" s="40" t="s">
        <v>61</v>
      </c>
      <c r="D141" s="105"/>
      <c r="E141" s="40"/>
      <c r="F141" s="40"/>
      <c r="G141" s="40"/>
      <c r="H141" s="40"/>
      <c r="I141" s="40"/>
      <c r="J141" s="40"/>
      <c r="K141" s="40"/>
      <c r="L141" s="40"/>
      <c r="M141" s="40"/>
      <c r="N141" s="56"/>
    </row>
    <row r="142" spans="2:14" ht="14.1" customHeight="1" x14ac:dyDescent="0.2">
      <c r="B142" s="104"/>
      <c r="C142" s="40" t="s">
        <v>132</v>
      </c>
      <c r="D142" s="105"/>
      <c r="E142" s="40"/>
      <c r="F142" s="40"/>
      <c r="G142" s="40"/>
      <c r="H142" s="40"/>
      <c r="I142" s="40"/>
      <c r="J142" s="40"/>
      <c r="K142" s="40"/>
      <c r="L142" s="40"/>
      <c r="M142" s="40"/>
      <c r="N142" s="56"/>
    </row>
    <row r="143" spans="2:14" ht="14.1" customHeight="1" x14ac:dyDescent="0.2">
      <c r="B143" s="106"/>
      <c r="C143" s="40" t="s">
        <v>133</v>
      </c>
      <c r="D143" s="40"/>
      <c r="E143" s="40"/>
      <c r="F143" s="40"/>
      <c r="G143" s="40"/>
      <c r="H143" s="40"/>
      <c r="I143" s="40"/>
      <c r="J143" s="40"/>
      <c r="K143" s="40"/>
      <c r="L143" s="40"/>
      <c r="M143" s="40"/>
      <c r="N143" s="56"/>
    </row>
    <row r="144" spans="2:14" ht="14.1" customHeight="1" x14ac:dyDescent="0.2">
      <c r="B144" s="106"/>
      <c r="C144" s="40" t="s">
        <v>129</v>
      </c>
      <c r="D144" s="40"/>
      <c r="E144" s="40"/>
      <c r="F144" s="40"/>
      <c r="G144" s="40"/>
      <c r="H144" s="40"/>
      <c r="I144" s="40"/>
      <c r="J144" s="40"/>
      <c r="K144" s="40"/>
      <c r="L144" s="40"/>
      <c r="M144" s="40"/>
      <c r="N144" s="56"/>
    </row>
    <row r="145" spans="2:14" ht="14.1" customHeight="1" x14ac:dyDescent="0.2">
      <c r="B145" s="106"/>
      <c r="C145" s="40" t="s">
        <v>92</v>
      </c>
      <c r="D145" s="40"/>
      <c r="E145" s="40"/>
      <c r="F145" s="40"/>
      <c r="G145" s="40"/>
      <c r="H145" s="40"/>
      <c r="I145" s="40"/>
      <c r="J145" s="40"/>
      <c r="K145" s="40"/>
      <c r="L145" s="40"/>
      <c r="M145" s="40"/>
      <c r="N145" s="56"/>
    </row>
    <row r="146" spans="2:14" ht="14.1" customHeight="1" x14ac:dyDescent="0.2">
      <c r="B146" s="106"/>
      <c r="C146" s="40" t="s">
        <v>93</v>
      </c>
      <c r="D146" s="40"/>
      <c r="E146" s="40"/>
      <c r="F146" s="40"/>
      <c r="G146" s="40"/>
      <c r="H146" s="40"/>
      <c r="I146" s="40"/>
      <c r="J146" s="40"/>
      <c r="K146" s="40"/>
      <c r="L146" s="40"/>
      <c r="M146" s="40"/>
      <c r="N146" s="56"/>
    </row>
    <row r="147" spans="2:14" ht="14.1" customHeight="1" x14ac:dyDescent="0.2">
      <c r="B147" s="106"/>
      <c r="C147" s="40" t="s">
        <v>81</v>
      </c>
      <c r="D147" s="40"/>
      <c r="E147" s="40"/>
      <c r="F147" s="40"/>
      <c r="G147" s="40"/>
      <c r="H147" s="40"/>
      <c r="I147" s="40"/>
      <c r="J147" s="40"/>
      <c r="K147" s="40"/>
      <c r="L147" s="40"/>
      <c r="M147" s="40"/>
      <c r="N147" s="56"/>
    </row>
    <row r="148" spans="2:14" ht="14.1" customHeight="1" x14ac:dyDescent="0.2">
      <c r="B148" s="106"/>
      <c r="C148" s="40" t="s">
        <v>138</v>
      </c>
      <c r="D148" s="40"/>
      <c r="E148" s="40"/>
      <c r="F148" s="40"/>
      <c r="G148" s="40"/>
      <c r="H148" s="40"/>
      <c r="I148" s="40"/>
      <c r="J148" s="40"/>
      <c r="K148" s="40"/>
      <c r="L148" s="40"/>
      <c r="M148" s="40"/>
      <c r="N148" s="56"/>
    </row>
    <row r="149" spans="2:14" ht="14.1" customHeight="1" x14ac:dyDescent="0.2">
      <c r="B149" s="106"/>
      <c r="C149" s="40" t="s">
        <v>134</v>
      </c>
      <c r="D149" s="40"/>
      <c r="E149" s="40"/>
      <c r="F149" s="40"/>
      <c r="G149" s="40"/>
      <c r="H149" s="40"/>
      <c r="I149" s="40"/>
      <c r="J149" s="40"/>
      <c r="K149" s="40"/>
      <c r="L149" s="40"/>
      <c r="M149" s="40"/>
      <c r="N149" s="56"/>
    </row>
    <row r="150" spans="2:14" ht="14.1" customHeight="1" x14ac:dyDescent="0.2">
      <c r="B150" s="106"/>
      <c r="C150" s="40" t="s">
        <v>135</v>
      </c>
      <c r="D150" s="40"/>
      <c r="E150" s="40"/>
      <c r="F150" s="40"/>
      <c r="G150" s="40"/>
      <c r="H150" s="40"/>
      <c r="I150" s="40"/>
      <c r="J150" s="40"/>
      <c r="K150" s="40"/>
      <c r="L150" s="40"/>
      <c r="M150" s="40"/>
      <c r="N150" s="56"/>
    </row>
    <row r="151" spans="2:14" ht="14.1" customHeight="1" x14ac:dyDescent="0.2">
      <c r="B151" s="106"/>
      <c r="C151" s="40" t="s">
        <v>136</v>
      </c>
      <c r="D151" s="40"/>
      <c r="E151" s="40"/>
      <c r="F151" s="40"/>
      <c r="G151" s="40"/>
      <c r="H151" s="40"/>
      <c r="I151" s="40"/>
      <c r="J151" s="40"/>
      <c r="K151" s="40"/>
      <c r="L151" s="40"/>
      <c r="M151" s="40"/>
      <c r="N151" s="56"/>
    </row>
    <row r="152" spans="2:14" ht="14.1" customHeight="1" x14ac:dyDescent="0.2">
      <c r="B152" s="106"/>
      <c r="C152" s="40" t="s">
        <v>125</v>
      </c>
      <c r="D152" s="40"/>
      <c r="E152" s="40"/>
      <c r="F152" s="40"/>
      <c r="G152" s="40"/>
      <c r="H152" s="40"/>
      <c r="I152" s="40"/>
      <c r="J152" s="40"/>
      <c r="K152" s="40"/>
      <c r="L152" s="40"/>
      <c r="M152" s="40"/>
      <c r="N152" s="56"/>
    </row>
    <row r="153" spans="2:14" ht="14.1" customHeight="1" x14ac:dyDescent="0.2">
      <c r="B153" s="106"/>
      <c r="C153" s="40" t="s">
        <v>137</v>
      </c>
      <c r="D153" s="40"/>
      <c r="E153" s="40"/>
      <c r="F153" s="40"/>
      <c r="G153" s="40"/>
      <c r="H153" s="40"/>
      <c r="I153" s="40"/>
      <c r="J153" s="40"/>
      <c r="K153" s="40"/>
      <c r="L153" s="40"/>
      <c r="M153" s="40"/>
      <c r="N153" s="56"/>
    </row>
    <row r="154" spans="2:14" ht="14.1" customHeight="1" x14ac:dyDescent="0.2">
      <c r="B154" s="106"/>
      <c r="C154" s="40" t="s">
        <v>217</v>
      </c>
      <c r="D154" s="40"/>
      <c r="E154" s="40"/>
      <c r="F154" s="40"/>
      <c r="G154" s="40"/>
      <c r="H154" s="40"/>
      <c r="I154" s="40"/>
      <c r="J154" s="40"/>
      <c r="K154" s="40"/>
      <c r="L154" s="40"/>
      <c r="M154" s="40"/>
      <c r="N154" s="56"/>
    </row>
    <row r="155" spans="2:14" ht="14.1" customHeight="1" x14ac:dyDescent="0.2">
      <c r="B155" s="106"/>
      <c r="C155" s="40" t="s">
        <v>131</v>
      </c>
      <c r="D155" s="40"/>
      <c r="E155" s="40"/>
      <c r="F155" s="40"/>
      <c r="G155" s="40"/>
      <c r="H155" s="40"/>
      <c r="I155" s="40"/>
      <c r="J155" s="40"/>
      <c r="K155" s="40"/>
      <c r="L155" s="40"/>
      <c r="M155" s="40"/>
      <c r="N155" s="56"/>
    </row>
    <row r="156" spans="2:14" x14ac:dyDescent="0.2">
      <c r="B156" s="107"/>
      <c r="C156" s="40" t="s">
        <v>143</v>
      </c>
      <c r="N156" s="64"/>
    </row>
    <row r="157" spans="2:14" x14ac:dyDescent="0.2">
      <c r="B157" s="107"/>
      <c r="C157" s="40" t="s">
        <v>140</v>
      </c>
      <c r="N157" s="64"/>
    </row>
    <row r="158" spans="2:14" ht="14.1" customHeight="1" x14ac:dyDescent="0.2">
      <c r="B158" s="106"/>
      <c r="C158" s="40" t="s">
        <v>112</v>
      </c>
      <c r="D158" s="40"/>
      <c r="E158" s="40"/>
      <c r="F158" s="40"/>
      <c r="G158" s="40"/>
      <c r="H158" s="40"/>
      <c r="I158" s="40"/>
      <c r="J158" s="40"/>
      <c r="K158" s="40"/>
      <c r="L158" s="40"/>
      <c r="M158" s="40"/>
      <c r="N158" s="56"/>
    </row>
    <row r="159" spans="2:14" ht="18" customHeight="1" x14ac:dyDescent="0.2">
      <c r="B159" s="106"/>
      <c r="C159" s="40" t="s">
        <v>62</v>
      </c>
      <c r="D159" s="40"/>
      <c r="E159" s="40"/>
      <c r="F159" s="40"/>
      <c r="G159" s="40"/>
      <c r="H159" s="40"/>
      <c r="I159" s="40"/>
      <c r="J159" s="40"/>
      <c r="K159" s="40"/>
      <c r="L159" s="40"/>
      <c r="M159" s="40"/>
      <c r="N159" s="56"/>
    </row>
    <row r="160" spans="2:14" x14ac:dyDescent="0.2">
      <c r="B160" s="107"/>
      <c r="C160" s="40" t="s">
        <v>130</v>
      </c>
      <c r="N160" s="64"/>
    </row>
    <row r="161" spans="2:14" x14ac:dyDescent="0.2">
      <c r="B161" s="107"/>
      <c r="C161" s="40" t="s">
        <v>155</v>
      </c>
      <c r="N161" s="64"/>
    </row>
    <row r="162" spans="2:14" ht="13.8" thickBot="1" x14ac:dyDescent="0.25">
      <c r="B162" s="108"/>
      <c r="C162" s="41" t="s">
        <v>141</v>
      </c>
      <c r="D162" s="62"/>
      <c r="E162" s="62"/>
      <c r="F162" s="62"/>
      <c r="G162" s="62"/>
      <c r="H162" s="62"/>
      <c r="I162" s="62"/>
      <c r="J162" s="62"/>
      <c r="K162" s="62"/>
      <c r="L162" s="62"/>
      <c r="M162" s="62"/>
      <c r="N162" s="63"/>
    </row>
  </sheetData>
  <mergeCells count="28">
    <mergeCell ref="D9:F9"/>
    <mergeCell ref="D4:G4"/>
    <mergeCell ref="D5:G5"/>
    <mergeCell ref="D6:G6"/>
    <mergeCell ref="D7:F7"/>
    <mergeCell ref="D8:F8"/>
    <mergeCell ref="G123:H123"/>
    <mergeCell ref="G10:H10"/>
    <mergeCell ref="D100:G100"/>
    <mergeCell ref="D101:G101"/>
    <mergeCell ref="G102:H102"/>
    <mergeCell ref="C115:D115"/>
    <mergeCell ref="B118:I118"/>
    <mergeCell ref="B119:D119"/>
    <mergeCell ref="G119:H119"/>
    <mergeCell ref="G120:H120"/>
    <mergeCell ref="G121:H121"/>
    <mergeCell ref="G122:H122"/>
    <mergeCell ref="G130:H130"/>
    <mergeCell ref="G133:H133"/>
    <mergeCell ref="G137:H137"/>
    <mergeCell ref="B138:D138"/>
    <mergeCell ref="G124:H124"/>
    <mergeCell ref="G125:H125"/>
    <mergeCell ref="G126:H126"/>
    <mergeCell ref="G127:H127"/>
    <mergeCell ref="B128:D128"/>
    <mergeCell ref="G128:H128"/>
  </mergeCells>
  <phoneticPr fontId="23"/>
  <conditionalFormatting sqref="O11:O16 O18:O95 O103:O117">
    <cfRule type="expression" dxfId="13" priority="2" stopIfTrue="1">
      <formula>COUNTBLANK(K11:N11)=4</formula>
    </cfRule>
  </conditionalFormatting>
  <conditionalFormatting sqref="O17">
    <cfRule type="expression" dxfId="12" priority="1" stopIfTrue="1">
      <formula>COUNTBLANK(K17:N17)=4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B1:AC166"/>
  <sheetViews>
    <sheetView view="pageBreakPreview" zoomScale="75" zoomScaleNormal="75" zoomScaleSheetLayoutView="75" workbookViewId="0">
      <pane xSplit="10" ySplit="10" topLeftCell="K107" activePane="bottomRight" state="frozen"/>
      <selection activeCell="N48" sqref="N48"/>
      <selection pane="topRight" activeCell="N48" sqref="N48"/>
      <selection pane="bottomLeft" activeCell="N48" sqref="N48"/>
      <selection pane="bottomRight" activeCell="L120" sqref="L120"/>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397</v>
      </c>
      <c r="L5" s="30" t="str">
        <f>K5</f>
        <v>2021.10.11</v>
      </c>
      <c r="M5" s="30" t="str">
        <f>K5</f>
        <v>2021.10.11</v>
      </c>
      <c r="N5" s="114" t="str">
        <f>K5</f>
        <v>2021.10.11</v>
      </c>
    </row>
    <row r="6" spans="2:24" ht="18" customHeight="1" x14ac:dyDescent="0.2">
      <c r="B6" s="69"/>
      <c r="C6" s="123"/>
      <c r="D6" s="144" t="s">
        <v>3</v>
      </c>
      <c r="E6" s="144"/>
      <c r="F6" s="144"/>
      <c r="G6" s="144"/>
      <c r="H6" s="123"/>
      <c r="I6" s="123"/>
      <c r="J6" s="70"/>
      <c r="K6" s="109">
        <v>0.42499999999999999</v>
      </c>
      <c r="L6" s="109">
        <v>0.38611111111111113</v>
      </c>
      <c r="M6" s="109">
        <v>0.44444444444444442</v>
      </c>
      <c r="N6" s="110">
        <v>0.46666666666666662</v>
      </c>
    </row>
    <row r="7" spans="2:24" ht="18" customHeight="1" x14ac:dyDescent="0.2">
      <c r="B7" s="69"/>
      <c r="C7" s="123"/>
      <c r="D7" s="144" t="s">
        <v>4</v>
      </c>
      <c r="E7" s="145"/>
      <c r="F7" s="145"/>
      <c r="G7" s="71" t="s">
        <v>5</v>
      </c>
      <c r="H7" s="123"/>
      <c r="I7" s="123"/>
      <c r="J7" s="70"/>
      <c r="K7" s="111">
        <v>2.2000000000000002</v>
      </c>
      <c r="L7" s="111">
        <v>1.35</v>
      </c>
      <c r="M7" s="111">
        <v>1.41</v>
      </c>
      <c r="N7" s="112">
        <v>1.42</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200</v>
      </c>
      <c r="G11" s="123"/>
      <c r="H11" s="123"/>
      <c r="I11" s="123"/>
      <c r="J11" s="123"/>
      <c r="K11" s="20" t="s">
        <v>222</v>
      </c>
      <c r="L11" s="20" t="s">
        <v>185</v>
      </c>
      <c r="M11" s="20" t="s">
        <v>170</v>
      </c>
      <c r="N11" s="21" t="s">
        <v>174</v>
      </c>
      <c r="P11" t="s">
        <v>14</v>
      </c>
      <c r="Q11">
        <f>IF(K11="",0,VALUE(MID(K11,2,LEN(K11)-2)))</f>
        <v>125</v>
      </c>
      <c r="R11">
        <f t="shared" ref="R11:T14" si="0">IF(L11="",0,VALUE(MID(L11,2,LEN(L11)-2)))</f>
        <v>200</v>
      </c>
      <c r="S11">
        <f t="shared" si="0"/>
        <v>375</v>
      </c>
      <c r="T11">
        <f t="shared" si="0"/>
        <v>225</v>
      </c>
      <c r="U11">
        <f>IF(K11="＋",0,IF(K11="(＋)",0,ABS(K11)))</f>
        <v>125</v>
      </c>
      <c r="V11">
        <f t="shared" ref="U11:X26" si="1">IF(L11="＋",0,IF(L11="(＋)",0,ABS(L11)))</f>
        <v>200</v>
      </c>
      <c r="W11">
        <f t="shared" si="1"/>
        <v>375</v>
      </c>
      <c r="X11">
        <f t="shared" si="1"/>
        <v>225</v>
      </c>
    </row>
    <row r="12" spans="2:24" ht="13.95" customHeight="1" x14ac:dyDescent="0.2">
      <c r="B12" s="1">
        <f>B11+1</f>
        <v>2</v>
      </c>
      <c r="C12" s="3"/>
      <c r="D12" s="6"/>
      <c r="E12" s="123"/>
      <c r="F12" s="123" t="s">
        <v>197</v>
      </c>
      <c r="G12" s="123"/>
      <c r="H12" s="123"/>
      <c r="I12" s="123"/>
      <c r="J12" s="123"/>
      <c r="K12" s="20"/>
      <c r="L12" s="20" t="s">
        <v>166</v>
      </c>
      <c r="M12" s="20" t="s">
        <v>166</v>
      </c>
      <c r="N12" s="21" t="s">
        <v>166</v>
      </c>
      <c r="P12" t="s">
        <v>14</v>
      </c>
      <c r="Q12">
        <f>IF(K12="",0,VALUE(MID(K12,2,LEN(K12)-2)))</f>
        <v>0</v>
      </c>
      <c r="R12" t="e">
        <f t="shared" si="0"/>
        <v>#VALUE!</v>
      </c>
      <c r="S12" t="e">
        <f t="shared" si="0"/>
        <v>#VALUE!</v>
      </c>
      <c r="T12" t="e">
        <f t="shared" si="0"/>
        <v>#VALUE!</v>
      </c>
      <c r="U12">
        <f>IF(K12="＋",0,IF(K12="(＋)",0,ABS(K12)))</f>
        <v>0</v>
      </c>
      <c r="V12">
        <f t="shared" si="1"/>
        <v>0</v>
      </c>
      <c r="W12">
        <f t="shared" si="1"/>
        <v>0</v>
      </c>
      <c r="X12">
        <f t="shared" si="1"/>
        <v>0</v>
      </c>
    </row>
    <row r="13" spans="2:24" ht="13.5" customHeight="1" x14ac:dyDescent="0.2">
      <c r="B13" s="1">
        <f t="shared" ref="B13:B76" si="2">B12+1</f>
        <v>3</v>
      </c>
      <c r="C13" s="3"/>
      <c r="D13" s="6"/>
      <c r="E13" s="123"/>
      <c r="F13" s="123" t="s">
        <v>219</v>
      </c>
      <c r="G13" s="123"/>
      <c r="H13" s="123"/>
      <c r="I13" s="123"/>
      <c r="J13" s="123"/>
      <c r="K13" s="20"/>
      <c r="L13" s="20"/>
      <c r="M13" s="20" t="s">
        <v>166</v>
      </c>
      <c r="N13" s="21" t="s">
        <v>169</v>
      </c>
      <c r="P13" t="s">
        <v>14</v>
      </c>
      <c r="Q13">
        <f>IF(K13="",0,VALUE(MID(K13,2,LEN(K13)-2)))</f>
        <v>0</v>
      </c>
      <c r="R13">
        <f t="shared" si="0"/>
        <v>0</v>
      </c>
      <c r="S13" t="e">
        <f t="shared" si="0"/>
        <v>#VALUE!</v>
      </c>
      <c r="T13">
        <f t="shared" si="0"/>
        <v>25</v>
      </c>
      <c r="U13">
        <f t="shared" si="1"/>
        <v>0</v>
      </c>
      <c r="V13">
        <f t="shared" si="1"/>
        <v>0</v>
      </c>
      <c r="W13">
        <f t="shared" si="1"/>
        <v>0</v>
      </c>
      <c r="X13">
        <f t="shared" si="1"/>
        <v>25</v>
      </c>
    </row>
    <row r="14" spans="2:24" ht="13.5" customHeight="1" x14ac:dyDescent="0.2">
      <c r="B14" s="1">
        <f t="shared" si="2"/>
        <v>4</v>
      </c>
      <c r="C14" s="3"/>
      <c r="D14" s="6"/>
      <c r="E14" s="123"/>
      <c r="F14" s="123" t="s">
        <v>241</v>
      </c>
      <c r="G14" s="123"/>
      <c r="H14" s="123"/>
      <c r="I14" s="123"/>
      <c r="J14" s="123"/>
      <c r="K14" s="20"/>
      <c r="L14" s="20"/>
      <c r="M14" s="20"/>
      <c r="N14" s="21" t="s">
        <v>166</v>
      </c>
      <c r="P14" t="s">
        <v>14</v>
      </c>
      <c r="Q14">
        <f>IF(K14="",0,VALUE(MID(K14,2,LEN(K14)-2)))</f>
        <v>0</v>
      </c>
      <c r="R14">
        <f t="shared" si="0"/>
        <v>0</v>
      </c>
      <c r="S14">
        <f t="shared" si="0"/>
        <v>0</v>
      </c>
      <c r="T14" t="e">
        <f t="shared" si="0"/>
        <v>#VALUE!</v>
      </c>
      <c r="U14">
        <f t="shared" si="1"/>
        <v>0</v>
      </c>
      <c r="V14">
        <f t="shared" si="1"/>
        <v>0</v>
      </c>
      <c r="W14">
        <f t="shared" si="1"/>
        <v>0</v>
      </c>
      <c r="X14">
        <f t="shared" si="1"/>
        <v>0</v>
      </c>
    </row>
    <row r="15" spans="2:24" ht="13.95" customHeight="1" x14ac:dyDescent="0.2">
      <c r="B15" s="1">
        <f t="shared" si="2"/>
        <v>5</v>
      </c>
      <c r="C15" s="3"/>
      <c r="D15" s="6"/>
      <c r="E15" s="123"/>
      <c r="F15" s="123" t="s">
        <v>149</v>
      </c>
      <c r="G15" s="123"/>
      <c r="H15" s="123"/>
      <c r="I15" s="123"/>
      <c r="J15" s="123"/>
      <c r="K15" s="20" t="s">
        <v>174</v>
      </c>
      <c r="L15" s="20" t="s">
        <v>224</v>
      </c>
      <c r="M15" s="20" t="s">
        <v>302</v>
      </c>
      <c r="N15" s="21" t="s">
        <v>174</v>
      </c>
      <c r="P15" s="82" t="s">
        <v>15</v>
      </c>
      <c r="Q15" t="str">
        <f>K15</f>
        <v>(225)</v>
      </c>
      <c r="R15" t="str">
        <f>L15</f>
        <v>(400)</v>
      </c>
      <c r="S15" t="str">
        <f>M15</f>
        <v>(525)</v>
      </c>
      <c r="T15" t="str">
        <f>N15</f>
        <v>(225)</v>
      </c>
      <c r="U15">
        <f t="shared" si="1"/>
        <v>225</v>
      </c>
      <c r="V15">
        <f>IF(L15="＋",0,IF(L15="(＋)",0,ABS(L15)))</f>
        <v>400</v>
      </c>
      <c r="W15">
        <f t="shared" si="1"/>
        <v>525</v>
      </c>
      <c r="X15">
        <f t="shared" si="1"/>
        <v>225</v>
      </c>
    </row>
    <row r="16" spans="2:24" ht="13.95" customHeight="1" x14ac:dyDescent="0.2">
      <c r="B16" s="1">
        <f t="shared" si="2"/>
        <v>6</v>
      </c>
      <c r="C16" s="3"/>
      <c r="D16" s="6"/>
      <c r="E16" s="123"/>
      <c r="F16" s="123" t="s">
        <v>16</v>
      </c>
      <c r="G16" s="123"/>
      <c r="H16" s="123"/>
      <c r="I16" s="123"/>
      <c r="J16" s="123"/>
      <c r="K16" s="20" t="s">
        <v>398</v>
      </c>
      <c r="L16" s="20" t="s">
        <v>384</v>
      </c>
      <c r="M16" s="20" t="s">
        <v>399</v>
      </c>
      <c r="N16" s="21" t="s">
        <v>400</v>
      </c>
      <c r="P16" t="s">
        <v>14</v>
      </c>
      <c r="Q16">
        <f>IF(K16="",0,VALUE(MID(K16,2,LEN(K16)-2)))</f>
        <v>25</v>
      </c>
      <c r="R16">
        <f>IF(L16="",0,VALUE(MID(L16,2,LEN(L16)-2)))</f>
        <v>20</v>
      </c>
      <c r="S16">
        <f>IF(M16="",0,VALUE(MID(M16,2,LEN(M16)-2)))</f>
        <v>20</v>
      </c>
      <c r="T16">
        <f>IF(N16="",0,VALUE(MID(N16,2,LEN(N16)-2)))</f>
        <v>2</v>
      </c>
      <c r="U16">
        <f>IF(K16="＋",0,IF(K16="(＋)",0,ABS(K16)))</f>
        <v>2250</v>
      </c>
      <c r="V16">
        <f>IF(L16="＋",0,IF(L16="(＋)",0,ABS(L16)))</f>
        <v>1200</v>
      </c>
      <c r="W16">
        <f>IF(M16="＋",0,IF(M16="(＋)",0,ABS(M16)))</f>
        <v>2200</v>
      </c>
      <c r="X16">
        <f>IF(N16="＋",0,IF(N16="(＋)",0,ABS(N16)))</f>
        <v>525</v>
      </c>
    </row>
    <row r="17" spans="2:24" ht="13.5" customHeight="1" x14ac:dyDescent="0.2">
      <c r="B17" s="1">
        <f t="shared" si="2"/>
        <v>7</v>
      </c>
      <c r="C17" s="3"/>
      <c r="D17" s="6"/>
      <c r="E17" s="123"/>
      <c r="F17" s="123" t="s">
        <v>318</v>
      </c>
      <c r="G17" s="123"/>
      <c r="H17" s="123"/>
      <c r="I17" s="123"/>
      <c r="J17" s="123"/>
      <c r="K17" s="20"/>
      <c r="L17" s="20" t="s">
        <v>167</v>
      </c>
      <c r="M17" s="20" t="s">
        <v>167</v>
      </c>
      <c r="N17" s="21" t="s">
        <v>401</v>
      </c>
      <c r="P17" t="s">
        <v>14</v>
      </c>
      <c r="Q17">
        <f t="shared" ref="Q17:T18" si="3">IF(K17="",0,VALUE(MID(K17,2,LEN(K17)-2)))</f>
        <v>0</v>
      </c>
      <c r="R17" t="e">
        <f t="shared" si="3"/>
        <v>#VALUE!</v>
      </c>
      <c r="S17" t="e">
        <f t="shared" si="3"/>
        <v>#VALUE!</v>
      </c>
      <c r="T17" t="e">
        <f t="shared" si="3"/>
        <v>#VALUE!</v>
      </c>
      <c r="U17">
        <f t="shared" si="1"/>
        <v>0</v>
      </c>
      <c r="V17">
        <f t="shared" si="1"/>
        <v>0</v>
      </c>
      <c r="W17">
        <f t="shared" si="1"/>
        <v>0</v>
      </c>
      <c r="X17">
        <f t="shared" si="1"/>
        <v>61</v>
      </c>
    </row>
    <row r="18" spans="2:24" ht="13.5" customHeight="1" x14ac:dyDescent="0.2">
      <c r="B18" s="1">
        <f t="shared" si="2"/>
        <v>8</v>
      </c>
      <c r="C18" s="3"/>
      <c r="D18" s="6"/>
      <c r="E18" s="123"/>
      <c r="F18" s="123" t="s">
        <v>246</v>
      </c>
      <c r="G18" s="123"/>
      <c r="H18" s="123"/>
      <c r="I18" s="123"/>
      <c r="J18" s="123"/>
      <c r="K18" s="20" t="s">
        <v>167</v>
      </c>
      <c r="L18" s="20" t="s">
        <v>167</v>
      </c>
      <c r="M18" s="20" t="s">
        <v>167</v>
      </c>
      <c r="N18" s="21" t="s">
        <v>402</v>
      </c>
      <c r="P18" t="s">
        <v>14</v>
      </c>
      <c r="Q18" t="e">
        <f t="shared" si="3"/>
        <v>#VALUE!</v>
      </c>
      <c r="R18" t="e">
        <f t="shared" si="3"/>
        <v>#VALUE!</v>
      </c>
      <c r="S18" t="e">
        <f t="shared" si="3"/>
        <v>#VALUE!</v>
      </c>
      <c r="T18">
        <f t="shared" si="3"/>
        <v>0</v>
      </c>
      <c r="U18">
        <f t="shared" si="1"/>
        <v>0</v>
      </c>
      <c r="V18">
        <f t="shared" si="1"/>
        <v>0</v>
      </c>
      <c r="W18">
        <f t="shared" si="1"/>
        <v>0</v>
      </c>
      <c r="X18">
        <f t="shared" si="1"/>
        <v>103</v>
      </c>
    </row>
    <row r="19" spans="2:24" ht="13.95" customHeight="1" x14ac:dyDescent="0.2">
      <c r="B19" s="1">
        <f t="shared" si="2"/>
        <v>9</v>
      </c>
      <c r="C19" s="3"/>
      <c r="D19" s="6"/>
      <c r="E19" s="123"/>
      <c r="F19" s="123" t="s">
        <v>247</v>
      </c>
      <c r="G19" s="123"/>
      <c r="H19" s="123"/>
      <c r="I19" s="123"/>
      <c r="J19" s="123"/>
      <c r="K19" s="20"/>
      <c r="L19" s="20"/>
      <c r="M19" s="20" t="s">
        <v>166</v>
      </c>
      <c r="N19" s="21"/>
      <c r="P19" s="82" t="s">
        <v>15</v>
      </c>
      <c r="Q19">
        <f>K19</f>
        <v>0</v>
      </c>
      <c r="R19">
        <f>L19</f>
        <v>0</v>
      </c>
      <c r="S19" t="str">
        <f>M19</f>
        <v>(＋)</v>
      </c>
      <c r="T19">
        <f>N19</f>
        <v>0</v>
      </c>
      <c r="U19">
        <f t="shared" si="1"/>
        <v>0</v>
      </c>
      <c r="V19">
        <f t="shared" si="1"/>
        <v>0</v>
      </c>
      <c r="W19">
        <f t="shared" si="1"/>
        <v>0</v>
      </c>
      <c r="X19">
        <f t="shared" si="1"/>
        <v>0</v>
      </c>
    </row>
    <row r="20" spans="2:24" ht="13.95" customHeight="1" x14ac:dyDescent="0.2">
      <c r="B20" s="1">
        <f t="shared" si="2"/>
        <v>10</v>
      </c>
      <c r="C20" s="3"/>
      <c r="D20" s="6"/>
      <c r="E20" s="123"/>
      <c r="F20" s="123" t="s">
        <v>281</v>
      </c>
      <c r="G20" s="123"/>
      <c r="H20" s="123"/>
      <c r="I20" s="123"/>
      <c r="J20" s="123"/>
      <c r="K20" s="20" t="s">
        <v>289</v>
      </c>
      <c r="L20" s="20" t="s">
        <v>329</v>
      </c>
      <c r="M20" s="20" t="s">
        <v>403</v>
      </c>
      <c r="N20" s="21" t="s">
        <v>404</v>
      </c>
      <c r="P20" t="s">
        <v>14</v>
      </c>
      <c r="Q20">
        <f t="shared" ref="Q20:T22" si="4">IF(K20="",0,VALUE(MID(K20,2,LEN(K20)-2)))</f>
        <v>900</v>
      </c>
      <c r="R20">
        <f t="shared" si="4"/>
        <v>625</v>
      </c>
      <c r="S20">
        <f t="shared" si="4"/>
        <v>2300</v>
      </c>
      <c r="T20">
        <f t="shared" si="4"/>
        <v>1450</v>
      </c>
      <c r="U20">
        <f t="shared" si="1"/>
        <v>900</v>
      </c>
      <c r="V20">
        <f t="shared" si="1"/>
        <v>625</v>
      </c>
      <c r="W20">
        <f t="shared" si="1"/>
        <v>2300</v>
      </c>
      <c r="X20">
        <f t="shared" si="1"/>
        <v>1450</v>
      </c>
    </row>
    <row r="21" spans="2:24" ht="13.5" customHeight="1" x14ac:dyDescent="0.2">
      <c r="B21" s="1">
        <f t="shared" si="2"/>
        <v>11</v>
      </c>
      <c r="C21" s="3"/>
      <c r="D21" s="6"/>
      <c r="E21" s="123"/>
      <c r="F21" s="123" t="s">
        <v>280</v>
      </c>
      <c r="G21" s="123"/>
      <c r="H21" s="123"/>
      <c r="I21" s="123"/>
      <c r="J21" s="123"/>
      <c r="K21" s="20" t="s">
        <v>186</v>
      </c>
      <c r="L21" s="20" t="s">
        <v>185</v>
      </c>
      <c r="M21" s="20" t="s">
        <v>224</v>
      </c>
      <c r="N21" s="21" t="s">
        <v>170</v>
      </c>
      <c r="Q21">
        <f t="shared" si="4"/>
        <v>175</v>
      </c>
      <c r="R21">
        <f t="shared" si="4"/>
        <v>200</v>
      </c>
      <c r="S21">
        <f t="shared" si="4"/>
        <v>400</v>
      </c>
      <c r="T21">
        <f t="shared" si="4"/>
        <v>375</v>
      </c>
      <c r="U21">
        <f t="shared" si="1"/>
        <v>175</v>
      </c>
      <c r="V21">
        <f t="shared" si="1"/>
        <v>200</v>
      </c>
      <c r="W21">
        <f t="shared" si="1"/>
        <v>400</v>
      </c>
      <c r="X21">
        <f t="shared" si="1"/>
        <v>375</v>
      </c>
    </row>
    <row r="22" spans="2:24" ht="13.5" customHeight="1" x14ac:dyDescent="0.2">
      <c r="B22" s="1">
        <f t="shared" si="2"/>
        <v>12</v>
      </c>
      <c r="C22" s="3"/>
      <c r="D22" s="6"/>
      <c r="E22" s="123"/>
      <c r="F22" s="123" t="s">
        <v>153</v>
      </c>
      <c r="G22" s="140"/>
      <c r="H22" s="123"/>
      <c r="I22" s="123"/>
      <c r="J22" s="123"/>
      <c r="K22" s="20" t="s">
        <v>166</v>
      </c>
      <c r="L22" s="20"/>
      <c r="M22" s="20"/>
      <c r="N22" s="21"/>
      <c r="Q22" t="e">
        <f t="shared" si="4"/>
        <v>#VALUE!</v>
      </c>
      <c r="R22">
        <f>IF(L22="",0,VALUE(MID(L22,2,LEN(L22)-2)))</f>
        <v>0</v>
      </c>
      <c r="S22">
        <f>IF(M22="",0,VALUE(MID(M22,2,LEN(M22)-2)))</f>
        <v>0</v>
      </c>
      <c r="T22">
        <f>IF(N22="",0,VALUE(MID(N22,2,LEN(N22)-2)))</f>
        <v>0</v>
      </c>
      <c r="U22">
        <f>IF(K22="＋",0,IF(K22="(＋)",0,ABS(K22)))</f>
        <v>0</v>
      </c>
      <c r="V22">
        <f>IF(L22="＋",0,IF(L22="(＋)",0,ABS(L22)))</f>
        <v>0</v>
      </c>
      <c r="W22">
        <f>IF(M22="＋",0,IF(M22="(＋)",0,ABS(M22)))</f>
        <v>0</v>
      </c>
      <c r="X22">
        <f>IF(N22="＋",0,IF(N22="(＋)",0,ABS(N22)))</f>
        <v>0</v>
      </c>
    </row>
    <row r="23" spans="2:24" ht="13.95" customHeight="1" x14ac:dyDescent="0.2">
      <c r="B23" s="1">
        <f t="shared" si="2"/>
        <v>13</v>
      </c>
      <c r="C23" s="3"/>
      <c r="D23" s="6"/>
      <c r="E23" s="123"/>
      <c r="F23" s="123" t="s">
        <v>126</v>
      </c>
      <c r="G23" s="123"/>
      <c r="H23" s="123"/>
      <c r="I23" s="123"/>
      <c r="J23" s="123"/>
      <c r="K23" s="20"/>
      <c r="L23" s="20"/>
      <c r="M23" s="20" t="s">
        <v>169</v>
      </c>
      <c r="N23" s="21" t="s">
        <v>169</v>
      </c>
      <c r="P23" s="82" t="s">
        <v>15</v>
      </c>
      <c r="Q23">
        <f>K23</f>
        <v>0</v>
      </c>
      <c r="R23">
        <f>L23</f>
        <v>0</v>
      </c>
      <c r="S23" t="str">
        <f>M23</f>
        <v>(25)</v>
      </c>
      <c r="T23" t="str">
        <f>N23</f>
        <v>(25)</v>
      </c>
      <c r="U23">
        <f t="shared" si="1"/>
        <v>0</v>
      </c>
      <c r="V23">
        <f t="shared" si="1"/>
        <v>0</v>
      </c>
      <c r="W23">
        <f t="shared" si="1"/>
        <v>25</v>
      </c>
      <c r="X23">
        <f t="shared" si="1"/>
        <v>25</v>
      </c>
    </row>
    <row r="24" spans="2:24" ht="13.95" customHeight="1" x14ac:dyDescent="0.2">
      <c r="B24" s="1">
        <f t="shared" si="2"/>
        <v>14</v>
      </c>
      <c r="C24" s="3"/>
      <c r="D24" s="6"/>
      <c r="E24" s="123"/>
      <c r="F24" s="123" t="s">
        <v>118</v>
      </c>
      <c r="G24" s="123"/>
      <c r="H24" s="123"/>
      <c r="I24" s="123"/>
      <c r="J24" s="123"/>
      <c r="K24" s="20"/>
      <c r="L24" s="20" t="s">
        <v>166</v>
      </c>
      <c r="M24" s="20"/>
      <c r="N24" s="21"/>
      <c r="P24" t="s">
        <v>14</v>
      </c>
      <c r="Q24">
        <f>IF(K24="",0,VALUE(MID(K24,2,LEN(K24)-2)))</f>
        <v>0</v>
      </c>
      <c r="R24">
        <f>IF(L26="",0,VALUE(MID(L26,2,LEN(L26)-2)))</f>
        <v>1150</v>
      </c>
      <c r="S24">
        <f>IF(M24="",0,VALUE(MID(M24,2,LEN(M24)-2)))</f>
        <v>0</v>
      </c>
      <c r="T24">
        <f>IF(N24="",0,VALUE(MID(N24,2,LEN(N24)-2)))</f>
        <v>0</v>
      </c>
      <c r="U24">
        <f t="shared" si="1"/>
        <v>0</v>
      </c>
      <c r="V24">
        <f t="shared" si="1"/>
        <v>0</v>
      </c>
      <c r="W24">
        <f t="shared" si="1"/>
        <v>0</v>
      </c>
      <c r="X24">
        <f t="shared" si="1"/>
        <v>0</v>
      </c>
    </row>
    <row r="25" spans="2:24" ht="13.5" customHeight="1" x14ac:dyDescent="0.2">
      <c r="B25" s="1">
        <f t="shared" si="2"/>
        <v>15</v>
      </c>
      <c r="C25" s="3"/>
      <c r="D25" s="6"/>
      <c r="E25" s="123"/>
      <c r="F25" s="123" t="s">
        <v>119</v>
      </c>
      <c r="G25" s="123"/>
      <c r="H25" s="123"/>
      <c r="I25" s="123"/>
      <c r="J25" s="123"/>
      <c r="K25" s="20" t="s">
        <v>172</v>
      </c>
      <c r="L25" s="20" t="s">
        <v>184</v>
      </c>
      <c r="M25" s="20" t="s">
        <v>172</v>
      </c>
      <c r="N25" s="21"/>
      <c r="U25">
        <f t="shared" si="1"/>
        <v>50</v>
      </c>
      <c r="V25">
        <f t="shared" si="1"/>
        <v>75</v>
      </c>
      <c r="W25">
        <f t="shared" si="1"/>
        <v>50</v>
      </c>
      <c r="X25">
        <f t="shared" si="1"/>
        <v>0</v>
      </c>
    </row>
    <row r="26" spans="2:24" ht="13.5" customHeight="1" x14ac:dyDescent="0.2">
      <c r="B26" s="1">
        <f t="shared" si="2"/>
        <v>16</v>
      </c>
      <c r="C26" s="3"/>
      <c r="D26" s="6"/>
      <c r="E26" s="123"/>
      <c r="F26" s="123" t="s">
        <v>117</v>
      </c>
      <c r="G26" s="123"/>
      <c r="H26" s="123"/>
      <c r="I26" s="123"/>
      <c r="J26" s="123"/>
      <c r="K26" s="20" t="s">
        <v>288</v>
      </c>
      <c r="L26" s="20" t="s">
        <v>350</v>
      </c>
      <c r="M26" s="20" t="s">
        <v>331</v>
      </c>
      <c r="N26" s="21" t="s">
        <v>300</v>
      </c>
      <c r="P26" t="s">
        <v>14</v>
      </c>
      <c r="Q26">
        <f t="shared" ref="Q26:T26" si="5">IF(K26="",0,VALUE(MID(K26,2,LEN(K26)-2)))</f>
        <v>325</v>
      </c>
      <c r="R26" t="e">
        <f>IF(#REF!="",0,VALUE(MID(#REF!,2,LEN(#REF!)-2)))</f>
        <v>#REF!</v>
      </c>
      <c r="S26">
        <f t="shared" si="5"/>
        <v>1350</v>
      </c>
      <c r="T26">
        <f t="shared" si="5"/>
        <v>1050</v>
      </c>
      <c r="U26">
        <f t="shared" si="1"/>
        <v>325</v>
      </c>
      <c r="V26">
        <f t="shared" si="1"/>
        <v>1150</v>
      </c>
      <c r="W26">
        <f t="shared" si="1"/>
        <v>1350</v>
      </c>
      <c r="X26">
        <f t="shared" si="1"/>
        <v>1050</v>
      </c>
    </row>
    <row r="27" spans="2:24" ht="13.5" customHeight="1" x14ac:dyDescent="0.2">
      <c r="B27" s="1">
        <f t="shared" si="2"/>
        <v>17</v>
      </c>
      <c r="C27" s="2" t="s">
        <v>25</v>
      </c>
      <c r="D27" s="2" t="s">
        <v>26</v>
      </c>
      <c r="E27" s="123"/>
      <c r="F27" s="123" t="s">
        <v>115</v>
      </c>
      <c r="G27" s="123"/>
      <c r="H27" s="123"/>
      <c r="I27" s="123"/>
      <c r="J27" s="123"/>
      <c r="K27" s="22">
        <v>1600</v>
      </c>
      <c r="L27" s="22">
        <v>160</v>
      </c>
      <c r="M27" s="22">
        <v>1100</v>
      </c>
      <c r="N27" s="23">
        <v>900</v>
      </c>
      <c r="P27" s="82"/>
    </row>
    <row r="28" spans="2:24" ht="13.5" customHeight="1" x14ac:dyDescent="0.2">
      <c r="B28" s="1">
        <f t="shared" si="2"/>
        <v>18</v>
      </c>
      <c r="C28" s="2" t="s">
        <v>27</v>
      </c>
      <c r="D28" s="2" t="s">
        <v>28</v>
      </c>
      <c r="E28" s="123"/>
      <c r="F28" s="123" t="s">
        <v>277</v>
      </c>
      <c r="G28" s="123"/>
      <c r="H28" s="123"/>
      <c r="I28" s="123"/>
      <c r="J28" s="123"/>
      <c r="K28" s="22"/>
      <c r="L28" s="22">
        <v>2</v>
      </c>
      <c r="M28" s="22">
        <v>1</v>
      </c>
      <c r="N28" s="23"/>
      <c r="P28" s="82"/>
      <c r="U28">
        <f>COUNTA(K11:K26)</f>
        <v>9</v>
      </c>
    </row>
    <row r="29" spans="2:24" ht="13.5" customHeight="1" x14ac:dyDescent="0.2">
      <c r="B29" s="1">
        <f t="shared" si="2"/>
        <v>19</v>
      </c>
      <c r="C29" s="6"/>
      <c r="D29" s="6"/>
      <c r="E29" s="123"/>
      <c r="F29" s="123" t="s">
        <v>276</v>
      </c>
      <c r="G29" s="123"/>
      <c r="H29" s="123"/>
      <c r="I29" s="123"/>
      <c r="J29" s="123"/>
      <c r="K29" s="20" t="s">
        <v>167</v>
      </c>
      <c r="L29" s="22"/>
      <c r="M29" s="22"/>
      <c r="N29" s="129" t="s">
        <v>167</v>
      </c>
      <c r="P29" s="82"/>
    </row>
    <row r="30" spans="2:24" ht="13.5" customHeight="1" x14ac:dyDescent="0.2">
      <c r="B30" s="1">
        <f t="shared" si="2"/>
        <v>20</v>
      </c>
      <c r="C30" s="6"/>
      <c r="D30" s="6"/>
      <c r="E30" s="123"/>
      <c r="F30" s="123" t="s">
        <v>102</v>
      </c>
      <c r="G30" s="123"/>
      <c r="H30" s="123"/>
      <c r="I30" s="123"/>
      <c r="J30" s="123"/>
      <c r="K30" s="22">
        <v>300</v>
      </c>
      <c r="L30" s="22">
        <v>75</v>
      </c>
      <c r="M30" s="22">
        <v>75</v>
      </c>
      <c r="N30" s="23">
        <v>150</v>
      </c>
      <c r="P30" s="82"/>
    </row>
    <row r="31" spans="2:24" ht="14.85" customHeight="1" x14ac:dyDescent="0.2">
      <c r="B31" s="1">
        <f t="shared" si="2"/>
        <v>21</v>
      </c>
      <c r="C31" s="2" t="s">
        <v>90</v>
      </c>
      <c r="D31" s="2" t="s">
        <v>17</v>
      </c>
      <c r="E31" s="123"/>
      <c r="F31" s="123" t="s">
        <v>150</v>
      </c>
      <c r="G31" s="123"/>
      <c r="H31" s="123"/>
      <c r="I31" s="123"/>
      <c r="J31" s="123"/>
      <c r="K31" s="22">
        <v>25</v>
      </c>
      <c r="L31" s="22" t="s">
        <v>167</v>
      </c>
      <c r="M31" s="22"/>
      <c r="N31" s="23">
        <v>75</v>
      </c>
    </row>
    <row r="32" spans="2:24" ht="13.5" customHeight="1" x14ac:dyDescent="0.2">
      <c r="B32" s="1">
        <f t="shared" si="2"/>
        <v>22</v>
      </c>
      <c r="C32" s="6"/>
      <c r="D32" s="8" t="s">
        <v>72</v>
      </c>
      <c r="E32" s="123"/>
      <c r="F32" s="123" t="s">
        <v>82</v>
      </c>
      <c r="G32" s="123"/>
      <c r="H32" s="123"/>
      <c r="I32" s="123"/>
      <c r="J32" s="123"/>
      <c r="K32" s="22">
        <v>246</v>
      </c>
      <c r="L32" s="22">
        <v>40</v>
      </c>
      <c r="M32" s="22">
        <v>36</v>
      </c>
      <c r="N32" s="23">
        <v>54</v>
      </c>
      <c r="U32">
        <f>COUNTA(K32)</f>
        <v>1</v>
      </c>
      <c r="V32">
        <f>COUNTA(L32)</f>
        <v>1</v>
      </c>
      <c r="W32">
        <f>COUNTA(M32)</f>
        <v>1</v>
      </c>
      <c r="X32">
        <f>COUNTA(N32)</f>
        <v>1</v>
      </c>
    </row>
    <row r="33" spans="2:14" ht="13.95" customHeight="1" x14ac:dyDescent="0.2">
      <c r="B33" s="1">
        <f t="shared" si="2"/>
        <v>23</v>
      </c>
      <c r="C33" s="6"/>
      <c r="D33" s="2" t="s">
        <v>18</v>
      </c>
      <c r="E33" s="123"/>
      <c r="F33" s="123" t="s">
        <v>273</v>
      </c>
      <c r="G33" s="123"/>
      <c r="H33" s="123"/>
      <c r="I33" s="123"/>
      <c r="J33" s="123"/>
      <c r="K33" s="22" t="s">
        <v>167</v>
      </c>
      <c r="L33" s="22">
        <v>50</v>
      </c>
      <c r="M33" s="22">
        <v>50</v>
      </c>
      <c r="N33" s="23">
        <v>75</v>
      </c>
    </row>
    <row r="34" spans="2:14" ht="13.5" customHeight="1" x14ac:dyDescent="0.2">
      <c r="B34" s="1">
        <f t="shared" si="2"/>
        <v>24</v>
      </c>
      <c r="C34" s="6"/>
      <c r="D34" s="6"/>
      <c r="E34" s="123"/>
      <c r="F34" s="123" t="s">
        <v>103</v>
      </c>
      <c r="G34" s="123"/>
      <c r="H34" s="123"/>
      <c r="I34" s="123"/>
      <c r="J34" s="123"/>
      <c r="K34" s="22" t="s">
        <v>167</v>
      </c>
      <c r="L34" s="117">
        <v>3425</v>
      </c>
      <c r="M34" s="22">
        <v>4850</v>
      </c>
      <c r="N34" s="23">
        <v>2050</v>
      </c>
    </row>
    <row r="35" spans="2:14" ht="13.5" customHeight="1" x14ac:dyDescent="0.2">
      <c r="B35" s="1">
        <f t="shared" si="2"/>
        <v>25</v>
      </c>
      <c r="C35" s="6"/>
      <c r="D35" s="6"/>
      <c r="E35" s="123"/>
      <c r="F35" s="123" t="s">
        <v>114</v>
      </c>
      <c r="G35" s="123"/>
      <c r="H35" s="123"/>
      <c r="I35" s="123"/>
      <c r="J35" s="123"/>
      <c r="K35" s="22">
        <v>950</v>
      </c>
      <c r="L35" s="22">
        <v>175</v>
      </c>
      <c r="M35" s="22">
        <v>550</v>
      </c>
      <c r="N35" s="23">
        <v>300</v>
      </c>
    </row>
    <row r="36" spans="2:14" ht="13.95" customHeight="1" x14ac:dyDescent="0.2">
      <c r="B36" s="1">
        <f t="shared" si="2"/>
        <v>26</v>
      </c>
      <c r="C36" s="6"/>
      <c r="D36" s="6"/>
      <c r="E36" s="123"/>
      <c r="F36" s="123" t="s">
        <v>104</v>
      </c>
      <c r="G36" s="123"/>
      <c r="H36" s="123"/>
      <c r="I36" s="123"/>
      <c r="J36" s="123"/>
      <c r="K36" s="22">
        <v>900</v>
      </c>
      <c r="L36" s="22">
        <v>3275</v>
      </c>
      <c r="M36" s="22">
        <v>4850</v>
      </c>
      <c r="N36" s="23">
        <v>2000</v>
      </c>
    </row>
    <row r="37" spans="2:14" ht="13.95" customHeight="1" x14ac:dyDescent="0.2">
      <c r="B37" s="1">
        <f t="shared" si="2"/>
        <v>27</v>
      </c>
      <c r="C37" s="6"/>
      <c r="D37" s="6"/>
      <c r="E37" s="123"/>
      <c r="F37" s="123" t="s">
        <v>127</v>
      </c>
      <c r="G37" s="123"/>
      <c r="H37" s="123"/>
      <c r="I37" s="123"/>
      <c r="J37" s="123"/>
      <c r="K37" s="22"/>
      <c r="L37" s="22" t="s">
        <v>167</v>
      </c>
      <c r="M37" s="22"/>
      <c r="N37" s="23"/>
    </row>
    <row r="38" spans="2:14" ht="13.95" customHeight="1" x14ac:dyDescent="0.2">
      <c r="B38" s="1">
        <f t="shared" si="2"/>
        <v>28</v>
      </c>
      <c r="C38" s="6"/>
      <c r="D38" s="6"/>
      <c r="E38" s="123"/>
      <c r="F38" s="123" t="s">
        <v>392</v>
      </c>
      <c r="G38" s="123"/>
      <c r="H38" s="123"/>
      <c r="I38" s="123"/>
      <c r="J38" s="123"/>
      <c r="K38" s="22"/>
      <c r="L38" s="22">
        <v>1</v>
      </c>
      <c r="M38" s="22"/>
      <c r="N38" s="23"/>
    </row>
    <row r="39" spans="2:14" ht="13.95" customHeight="1" x14ac:dyDescent="0.2">
      <c r="B39" s="1">
        <f t="shared" si="2"/>
        <v>29</v>
      </c>
      <c r="C39" s="6"/>
      <c r="D39" s="6"/>
      <c r="E39" s="123"/>
      <c r="F39" s="123" t="s">
        <v>405</v>
      </c>
      <c r="G39" s="123"/>
      <c r="H39" s="123"/>
      <c r="I39" s="123"/>
      <c r="J39" s="123"/>
      <c r="K39" s="22"/>
      <c r="L39" s="22"/>
      <c r="M39" s="22" t="s">
        <v>167</v>
      </c>
      <c r="N39" s="23" t="s">
        <v>167</v>
      </c>
    </row>
    <row r="40" spans="2:14" ht="13.95" customHeight="1" x14ac:dyDescent="0.2">
      <c r="B40" s="1">
        <f t="shared" si="2"/>
        <v>30</v>
      </c>
      <c r="C40" s="6"/>
      <c r="D40" s="6"/>
      <c r="E40" s="123"/>
      <c r="F40" s="123" t="s">
        <v>73</v>
      </c>
      <c r="G40" s="123"/>
      <c r="H40" s="123"/>
      <c r="I40" s="123"/>
      <c r="J40" s="123"/>
      <c r="K40" s="22"/>
      <c r="L40" s="22">
        <v>50</v>
      </c>
      <c r="M40" s="22"/>
      <c r="N40" s="23"/>
    </row>
    <row r="41" spans="2:14" ht="13.5" customHeight="1" x14ac:dyDescent="0.2">
      <c r="B41" s="1">
        <f t="shared" si="2"/>
        <v>31</v>
      </c>
      <c r="C41" s="6"/>
      <c r="D41" s="6"/>
      <c r="E41" s="123"/>
      <c r="F41" s="123" t="s">
        <v>381</v>
      </c>
      <c r="G41" s="123"/>
      <c r="H41" s="123"/>
      <c r="I41" s="123"/>
      <c r="J41" s="123"/>
      <c r="K41" s="22"/>
      <c r="L41" s="22"/>
      <c r="M41" s="22"/>
      <c r="N41" s="23" t="s">
        <v>167</v>
      </c>
    </row>
    <row r="42" spans="2:14" ht="13.5" customHeight="1" x14ac:dyDescent="0.2">
      <c r="B42" s="1">
        <f t="shared" si="2"/>
        <v>32</v>
      </c>
      <c r="C42" s="6"/>
      <c r="D42" s="6"/>
      <c r="E42" s="123"/>
      <c r="F42" s="123" t="s">
        <v>19</v>
      </c>
      <c r="G42" s="123"/>
      <c r="H42" s="123"/>
      <c r="I42" s="123"/>
      <c r="J42" s="123"/>
      <c r="K42" s="22">
        <v>900</v>
      </c>
      <c r="L42" s="22">
        <v>1875</v>
      </c>
      <c r="M42" s="22">
        <v>2000</v>
      </c>
      <c r="N42" s="23">
        <v>2000</v>
      </c>
    </row>
    <row r="43" spans="2:14" ht="13.5" customHeight="1" x14ac:dyDescent="0.2">
      <c r="B43" s="1">
        <f t="shared" si="2"/>
        <v>33</v>
      </c>
      <c r="C43" s="6"/>
      <c r="D43" s="6"/>
      <c r="E43" s="123"/>
      <c r="F43" s="123" t="s">
        <v>106</v>
      </c>
      <c r="G43" s="123"/>
      <c r="H43" s="123"/>
      <c r="I43" s="123"/>
      <c r="J43" s="123"/>
      <c r="K43" s="22" t="s">
        <v>167</v>
      </c>
      <c r="L43" s="22">
        <v>300</v>
      </c>
      <c r="M43" s="22" t="s">
        <v>167</v>
      </c>
      <c r="N43" s="23">
        <v>200</v>
      </c>
    </row>
    <row r="44" spans="2:14" ht="13.5" customHeight="1" x14ac:dyDescent="0.2">
      <c r="B44" s="1">
        <f t="shared" si="2"/>
        <v>34</v>
      </c>
      <c r="C44" s="6"/>
      <c r="D44" s="6"/>
      <c r="E44" s="123"/>
      <c r="F44" s="123" t="s">
        <v>107</v>
      </c>
      <c r="G44" s="123"/>
      <c r="H44" s="123"/>
      <c r="I44" s="123"/>
      <c r="J44" s="123"/>
      <c r="K44" s="22">
        <v>225</v>
      </c>
      <c r="L44" s="22">
        <v>225</v>
      </c>
      <c r="M44" s="22">
        <v>400</v>
      </c>
      <c r="N44" s="23">
        <v>175</v>
      </c>
    </row>
    <row r="45" spans="2:14" ht="13.95" customHeight="1" x14ac:dyDescent="0.2">
      <c r="B45" s="1">
        <f t="shared" si="2"/>
        <v>35</v>
      </c>
      <c r="C45" s="6"/>
      <c r="D45" s="6"/>
      <c r="E45" s="123"/>
      <c r="F45" s="123" t="s">
        <v>20</v>
      </c>
      <c r="G45" s="123"/>
      <c r="H45" s="123"/>
      <c r="I45" s="123"/>
      <c r="J45" s="123"/>
      <c r="K45" s="22">
        <v>1725</v>
      </c>
      <c r="L45" s="22">
        <v>5800</v>
      </c>
      <c r="M45" s="22">
        <v>1900</v>
      </c>
      <c r="N45" s="23">
        <v>400</v>
      </c>
    </row>
    <row r="46" spans="2:14" ht="13.95" customHeight="1" x14ac:dyDescent="0.2">
      <c r="B46" s="1">
        <f t="shared" si="2"/>
        <v>36</v>
      </c>
      <c r="C46" s="6"/>
      <c r="D46" s="6"/>
      <c r="E46" s="123"/>
      <c r="F46" s="123" t="s">
        <v>105</v>
      </c>
      <c r="G46" s="123"/>
      <c r="H46" s="123"/>
      <c r="I46" s="123"/>
      <c r="J46" s="123"/>
      <c r="K46" s="22"/>
      <c r="L46" s="22"/>
      <c r="M46" s="22" t="s">
        <v>167</v>
      </c>
      <c r="N46" s="23"/>
    </row>
    <row r="47" spans="2:14" ht="13.5" customHeight="1" x14ac:dyDescent="0.2">
      <c r="B47" s="1">
        <f t="shared" si="2"/>
        <v>37</v>
      </c>
      <c r="C47" s="6"/>
      <c r="D47" s="6"/>
      <c r="E47" s="123"/>
      <c r="F47" s="123" t="s">
        <v>151</v>
      </c>
      <c r="G47" s="123"/>
      <c r="H47" s="123"/>
      <c r="I47" s="123"/>
      <c r="J47" s="123"/>
      <c r="K47" s="22"/>
      <c r="L47" s="22">
        <v>9</v>
      </c>
      <c r="M47" s="22">
        <v>8</v>
      </c>
      <c r="N47" s="23">
        <v>13</v>
      </c>
    </row>
    <row r="48" spans="2:14" ht="13.5" customHeight="1" x14ac:dyDescent="0.2">
      <c r="B48" s="1">
        <f t="shared" si="2"/>
        <v>38</v>
      </c>
      <c r="C48" s="6"/>
      <c r="D48" s="6"/>
      <c r="E48" s="123"/>
      <c r="F48" s="123" t="s">
        <v>128</v>
      </c>
      <c r="G48" s="123"/>
      <c r="H48" s="123"/>
      <c r="I48" s="123"/>
      <c r="J48" s="123"/>
      <c r="K48" s="22">
        <v>50</v>
      </c>
      <c r="L48" s="22">
        <v>25</v>
      </c>
      <c r="M48" s="22"/>
      <c r="N48" s="23">
        <v>25</v>
      </c>
    </row>
    <row r="49" spans="2:29" ht="13.95" customHeight="1" x14ac:dyDescent="0.2">
      <c r="B49" s="1">
        <f t="shared" si="2"/>
        <v>39</v>
      </c>
      <c r="C49" s="6"/>
      <c r="D49" s="6"/>
      <c r="E49" s="123"/>
      <c r="F49" s="123" t="s">
        <v>152</v>
      </c>
      <c r="G49" s="123"/>
      <c r="H49" s="123"/>
      <c r="I49" s="123"/>
      <c r="J49" s="123"/>
      <c r="K49" s="22"/>
      <c r="L49" s="22"/>
      <c r="M49" s="22"/>
      <c r="N49" s="23">
        <v>25</v>
      </c>
    </row>
    <row r="50" spans="2:29" ht="13.95" customHeight="1" x14ac:dyDescent="0.2">
      <c r="B50" s="1">
        <f t="shared" si="2"/>
        <v>40</v>
      </c>
      <c r="C50" s="6"/>
      <c r="D50" s="6"/>
      <c r="E50" s="123"/>
      <c r="F50" s="123" t="s">
        <v>271</v>
      </c>
      <c r="G50" s="123"/>
      <c r="H50" s="123"/>
      <c r="I50" s="123"/>
      <c r="J50" s="123"/>
      <c r="K50" s="22">
        <v>25</v>
      </c>
      <c r="L50" s="22">
        <v>25</v>
      </c>
      <c r="M50" s="22">
        <v>50</v>
      </c>
      <c r="N50" s="23">
        <v>50</v>
      </c>
      <c r="Y50" s="137"/>
    </row>
    <row r="51" spans="2:29" ht="13.95" customHeight="1" x14ac:dyDescent="0.2">
      <c r="B51" s="1">
        <f t="shared" si="2"/>
        <v>41</v>
      </c>
      <c r="C51" s="6"/>
      <c r="D51" s="6"/>
      <c r="E51" s="123"/>
      <c r="F51" s="123" t="s">
        <v>21</v>
      </c>
      <c r="G51" s="123"/>
      <c r="H51" s="123"/>
      <c r="I51" s="123"/>
      <c r="J51" s="123"/>
      <c r="K51" s="22">
        <v>6250</v>
      </c>
      <c r="L51" s="22">
        <v>3000</v>
      </c>
      <c r="M51" s="22">
        <v>2125</v>
      </c>
      <c r="N51" s="23">
        <v>1000</v>
      </c>
    </row>
    <row r="52" spans="2:29" ht="13.5" customHeight="1" x14ac:dyDescent="0.2">
      <c r="B52" s="1">
        <f t="shared" si="2"/>
        <v>42</v>
      </c>
      <c r="C52" s="6"/>
      <c r="D52" s="6"/>
      <c r="E52" s="123"/>
      <c r="F52" s="123" t="s">
        <v>22</v>
      </c>
      <c r="G52" s="123"/>
      <c r="H52" s="123"/>
      <c r="I52" s="123"/>
      <c r="J52" s="123"/>
      <c r="K52" s="22">
        <v>3000</v>
      </c>
      <c r="L52" s="22">
        <v>6500</v>
      </c>
      <c r="M52" s="57">
        <v>4000</v>
      </c>
      <c r="N52" s="61">
        <v>1875</v>
      </c>
    </row>
    <row r="53" spans="2:29" ht="13.95" customHeight="1" x14ac:dyDescent="0.2">
      <c r="B53" s="1">
        <f t="shared" si="2"/>
        <v>43</v>
      </c>
      <c r="C53" s="6"/>
      <c r="D53" s="6"/>
      <c r="E53" s="123"/>
      <c r="F53" s="123" t="s">
        <v>23</v>
      </c>
      <c r="G53" s="123"/>
      <c r="H53" s="123"/>
      <c r="I53" s="123"/>
      <c r="J53" s="123"/>
      <c r="K53" s="22"/>
      <c r="L53" s="22">
        <v>25</v>
      </c>
      <c r="M53" s="22" t="s">
        <v>167</v>
      </c>
      <c r="N53" s="23" t="s">
        <v>167</v>
      </c>
    </row>
    <row r="54" spans="2:29" ht="13.5" customHeight="1" x14ac:dyDescent="0.2">
      <c r="B54" s="1">
        <f t="shared" si="2"/>
        <v>44</v>
      </c>
      <c r="C54" s="2" t="s">
        <v>79</v>
      </c>
      <c r="D54" s="2" t="s">
        <v>80</v>
      </c>
      <c r="E54" s="123"/>
      <c r="F54" s="123" t="s">
        <v>100</v>
      </c>
      <c r="G54" s="123"/>
      <c r="H54" s="123"/>
      <c r="I54" s="123"/>
      <c r="J54" s="123"/>
      <c r="K54" s="22" t="s">
        <v>167</v>
      </c>
      <c r="L54" s="22">
        <v>75</v>
      </c>
      <c r="M54" s="22">
        <v>50</v>
      </c>
      <c r="N54" s="23">
        <v>75</v>
      </c>
    </row>
    <row r="55" spans="2:29" ht="13.95" customHeight="1" x14ac:dyDescent="0.2">
      <c r="B55" s="1">
        <f t="shared" si="2"/>
        <v>45</v>
      </c>
      <c r="C55" s="6"/>
      <c r="D55" s="6"/>
      <c r="E55" s="123"/>
      <c r="F55" s="123" t="s">
        <v>159</v>
      </c>
      <c r="G55" s="123"/>
      <c r="H55" s="123"/>
      <c r="I55" s="123"/>
      <c r="J55" s="123"/>
      <c r="K55" s="22" t="s">
        <v>167</v>
      </c>
      <c r="L55" s="22"/>
      <c r="M55" s="22" t="s">
        <v>167</v>
      </c>
      <c r="N55" s="23" t="s">
        <v>167</v>
      </c>
    </row>
    <row r="56" spans="2:29" ht="13.95" customHeight="1" x14ac:dyDescent="0.2">
      <c r="B56" s="1">
        <f t="shared" si="2"/>
        <v>46</v>
      </c>
      <c r="C56" s="6"/>
      <c r="D56" s="6"/>
      <c r="E56" s="123"/>
      <c r="F56" s="123" t="s">
        <v>252</v>
      </c>
      <c r="G56" s="123"/>
      <c r="H56" s="123"/>
      <c r="I56" s="123"/>
      <c r="J56" s="123"/>
      <c r="K56" s="22"/>
      <c r="L56" s="22"/>
      <c r="M56" s="22"/>
      <c r="N56" s="23" t="s">
        <v>167</v>
      </c>
      <c r="U56">
        <f>COUNTA(K54:K56)</f>
        <v>2</v>
      </c>
      <c r="V56">
        <f>COUNTA(L54:L56)</f>
        <v>1</v>
      </c>
      <c r="W56">
        <f>COUNTA(M54:M56)</f>
        <v>2</v>
      </c>
      <c r="X56">
        <f>COUNTA(N54:N56)</f>
        <v>3</v>
      </c>
    </row>
    <row r="57" spans="2:29" ht="13.95" customHeight="1" x14ac:dyDescent="0.2">
      <c r="B57" s="1">
        <f t="shared" si="2"/>
        <v>47</v>
      </c>
      <c r="C57" s="2" t="s">
        <v>91</v>
      </c>
      <c r="D57" s="2" t="s">
        <v>29</v>
      </c>
      <c r="E57" s="123"/>
      <c r="F57" s="123" t="s">
        <v>122</v>
      </c>
      <c r="G57" s="123"/>
      <c r="H57" s="123"/>
      <c r="I57" s="123"/>
      <c r="J57" s="123"/>
      <c r="K57" s="22" t="s">
        <v>167</v>
      </c>
      <c r="L57" s="22" t="s">
        <v>167</v>
      </c>
      <c r="M57" s="22" t="s">
        <v>167</v>
      </c>
      <c r="N57" s="23" t="s">
        <v>167</v>
      </c>
      <c r="Y57" s="125"/>
    </row>
    <row r="58" spans="2:29" ht="13.95" customHeight="1" x14ac:dyDescent="0.2">
      <c r="B58" s="1">
        <f t="shared" si="2"/>
        <v>48</v>
      </c>
      <c r="C58" s="6"/>
      <c r="D58" s="6"/>
      <c r="E58" s="123"/>
      <c r="F58" s="123" t="s">
        <v>210</v>
      </c>
      <c r="G58" s="123"/>
      <c r="H58" s="123"/>
      <c r="I58" s="123"/>
      <c r="J58" s="123"/>
      <c r="K58" s="22">
        <v>175</v>
      </c>
      <c r="L58" s="22" t="s">
        <v>167</v>
      </c>
      <c r="M58" s="22" t="s">
        <v>167</v>
      </c>
      <c r="N58" s="23" t="s">
        <v>167</v>
      </c>
      <c r="Y58" s="125"/>
    </row>
    <row r="59" spans="2:29" ht="13.95" customHeight="1" x14ac:dyDescent="0.2">
      <c r="B59" s="1">
        <f t="shared" si="2"/>
        <v>49</v>
      </c>
      <c r="C59" s="6"/>
      <c r="D59" s="6"/>
      <c r="E59" s="123"/>
      <c r="F59" s="123" t="s">
        <v>146</v>
      </c>
      <c r="G59" s="123"/>
      <c r="H59" s="123"/>
      <c r="I59" s="123"/>
      <c r="J59" s="123"/>
      <c r="K59" s="22">
        <v>75</v>
      </c>
      <c r="L59" s="22">
        <v>50</v>
      </c>
      <c r="M59" s="22">
        <v>175</v>
      </c>
      <c r="N59" s="23">
        <v>75</v>
      </c>
      <c r="U59" s="126">
        <f>COUNTA($K11:$K61)</f>
        <v>33</v>
      </c>
      <c r="V59" s="126">
        <f>COUNTA($L11:$L61)</f>
        <v>38</v>
      </c>
      <c r="W59" s="126">
        <f>COUNTA($M11:$M61)</f>
        <v>38</v>
      </c>
      <c r="X59" s="126">
        <f>COUNTA($N11:$N61)</f>
        <v>40</v>
      </c>
      <c r="Y59" s="126"/>
      <c r="Z59" s="126"/>
      <c r="AA59" s="126"/>
      <c r="AB59" s="126"/>
      <c r="AC59" s="125"/>
    </row>
    <row r="60" spans="2:29" ht="13.95" customHeight="1" x14ac:dyDescent="0.2">
      <c r="B60" s="1">
        <f t="shared" si="2"/>
        <v>50</v>
      </c>
      <c r="C60" s="6"/>
      <c r="D60" s="6"/>
      <c r="E60" s="123"/>
      <c r="F60" s="123" t="s">
        <v>333</v>
      </c>
      <c r="G60" s="123"/>
      <c r="H60" s="123"/>
      <c r="I60" s="123"/>
      <c r="J60" s="123"/>
      <c r="K60" s="22">
        <v>25</v>
      </c>
      <c r="L60" s="22"/>
      <c r="M60" s="22"/>
      <c r="N60" s="23"/>
      <c r="U60" s="125">
        <f>SUM($U11:$U26,$K27:$K61)</f>
        <v>20521</v>
      </c>
      <c r="V60" s="125">
        <f>SUM($V11:$V26,$L27:$L61)</f>
        <v>29037</v>
      </c>
      <c r="W60" s="125">
        <f>SUM($W11:$W26,$M27:$M61)</f>
        <v>29470</v>
      </c>
      <c r="X60" s="125">
        <f>SUM($X11:$X26,$N27:$N61)</f>
        <v>15581</v>
      </c>
      <c r="Y60" s="125"/>
      <c r="Z60" s="125"/>
      <c r="AA60" s="125"/>
      <c r="AB60" s="125"/>
      <c r="AC60" s="125"/>
    </row>
    <row r="61" spans="2:29" ht="13.5" customHeight="1" x14ac:dyDescent="0.2">
      <c r="B61" s="1">
        <f t="shared" si="2"/>
        <v>51</v>
      </c>
      <c r="C61" s="6"/>
      <c r="D61" s="6"/>
      <c r="E61" s="123"/>
      <c r="F61" s="123" t="s">
        <v>88</v>
      </c>
      <c r="G61" s="123"/>
      <c r="H61" s="123"/>
      <c r="I61" s="123"/>
      <c r="J61" s="123"/>
      <c r="K61" s="22" t="s">
        <v>167</v>
      </c>
      <c r="L61" s="22">
        <v>25</v>
      </c>
      <c r="M61" s="22">
        <v>25</v>
      </c>
      <c r="N61" s="23"/>
      <c r="Y61" s="127"/>
    </row>
    <row r="62" spans="2:29" ht="13.95" customHeight="1" x14ac:dyDescent="0.2">
      <c r="B62" s="1">
        <f t="shared" si="2"/>
        <v>52</v>
      </c>
      <c r="C62" s="6"/>
      <c r="D62" s="6"/>
      <c r="E62" s="123"/>
      <c r="F62" s="123" t="s">
        <v>253</v>
      </c>
      <c r="G62" s="123"/>
      <c r="H62" s="123"/>
      <c r="I62" s="123"/>
      <c r="J62" s="123"/>
      <c r="K62" s="22" t="s">
        <v>167</v>
      </c>
      <c r="L62" s="22" t="s">
        <v>167</v>
      </c>
      <c r="M62" s="22"/>
      <c r="N62" s="23"/>
      <c r="Y62" s="127"/>
    </row>
    <row r="63" spans="2:29" ht="13.95" customHeight="1" x14ac:dyDescent="0.2">
      <c r="B63" s="1">
        <f t="shared" si="2"/>
        <v>53</v>
      </c>
      <c r="C63" s="6"/>
      <c r="D63" s="6"/>
      <c r="E63" s="123"/>
      <c r="F63" s="123" t="s">
        <v>211</v>
      </c>
      <c r="G63" s="123"/>
      <c r="H63" s="123"/>
      <c r="I63" s="123"/>
      <c r="J63" s="123"/>
      <c r="K63" s="22"/>
      <c r="L63" s="22"/>
      <c r="M63" s="22">
        <v>2</v>
      </c>
      <c r="N63" s="23" t="s">
        <v>167</v>
      </c>
      <c r="Y63" s="127"/>
    </row>
    <row r="64" spans="2:29" ht="13.5" customHeight="1" x14ac:dyDescent="0.2">
      <c r="B64" s="1">
        <f t="shared" si="2"/>
        <v>54</v>
      </c>
      <c r="C64" s="6"/>
      <c r="D64" s="6"/>
      <c r="E64" s="123"/>
      <c r="F64" s="123" t="s">
        <v>158</v>
      </c>
      <c r="G64" s="123"/>
      <c r="H64" s="123"/>
      <c r="I64" s="123"/>
      <c r="J64" s="123"/>
      <c r="K64" s="22" t="s">
        <v>167</v>
      </c>
      <c r="L64" s="22" t="s">
        <v>167</v>
      </c>
      <c r="M64" s="22" t="s">
        <v>167</v>
      </c>
      <c r="N64" s="23" t="s">
        <v>167</v>
      </c>
      <c r="Y64" s="127"/>
    </row>
    <row r="65" spans="2:25" ht="13.5" customHeight="1" x14ac:dyDescent="0.2">
      <c r="B65" s="1">
        <f t="shared" si="2"/>
        <v>55</v>
      </c>
      <c r="C65" s="6"/>
      <c r="D65" s="6"/>
      <c r="E65" s="123"/>
      <c r="F65" s="123" t="s">
        <v>229</v>
      </c>
      <c r="G65" s="123"/>
      <c r="H65" s="123"/>
      <c r="I65" s="123"/>
      <c r="J65" s="123"/>
      <c r="K65" s="22" t="s">
        <v>167</v>
      </c>
      <c r="L65" s="22"/>
      <c r="M65" s="22" t="s">
        <v>167</v>
      </c>
      <c r="N65" s="23" t="s">
        <v>167</v>
      </c>
      <c r="Y65" s="127"/>
    </row>
    <row r="66" spans="2:25" ht="13.5" customHeight="1" x14ac:dyDescent="0.2">
      <c r="B66" s="1">
        <f t="shared" si="2"/>
        <v>56</v>
      </c>
      <c r="C66" s="6"/>
      <c r="D66" s="6"/>
      <c r="E66" s="123"/>
      <c r="F66" s="123" t="s">
        <v>212</v>
      </c>
      <c r="G66" s="123"/>
      <c r="H66" s="123"/>
      <c r="I66" s="123"/>
      <c r="J66" s="123"/>
      <c r="K66" s="22"/>
      <c r="L66" s="22" t="s">
        <v>167</v>
      </c>
      <c r="M66" s="22"/>
      <c r="N66" s="23"/>
      <c r="Y66" s="127"/>
    </row>
    <row r="67" spans="2:25" ht="13.95" customHeight="1" x14ac:dyDescent="0.2">
      <c r="B67" s="1">
        <f t="shared" si="2"/>
        <v>57</v>
      </c>
      <c r="C67" s="6"/>
      <c r="D67" s="6"/>
      <c r="E67" s="123"/>
      <c r="F67" s="123" t="s">
        <v>270</v>
      </c>
      <c r="G67" s="123"/>
      <c r="H67" s="123"/>
      <c r="I67" s="123"/>
      <c r="J67" s="123"/>
      <c r="K67" s="22"/>
      <c r="L67" s="22"/>
      <c r="M67" s="22"/>
      <c r="N67" s="23">
        <v>800</v>
      </c>
      <c r="Y67" s="127"/>
    </row>
    <row r="68" spans="2:25" ht="13.5" customHeight="1" x14ac:dyDescent="0.2">
      <c r="B68" s="1">
        <f t="shared" si="2"/>
        <v>58</v>
      </c>
      <c r="C68" s="6"/>
      <c r="D68" s="6"/>
      <c r="E68" s="123"/>
      <c r="F68" s="123" t="s">
        <v>230</v>
      </c>
      <c r="G68" s="123"/>
      <c r="H68" s="123"/>
      <c r="I68" s="123"/>
      <c r="J68" s="123"/>
      <c r="K68" s="22" t="s">
        <v>167</v>
      </c>
      <c r="L68" s="22">
        <v>500</v>
      </c>
      <c r="M68" s="22">
        <v>400</v>
      </c>
      <c r="N68" s="23" t="s">
        <v>167</v>
      </c>
      <c r="Y68" s="127"/>
    </row>
    <row r="69" spans="2:25" ht="13.95" customHeight="1" x14ac:dyDescent="0.2">
      <c r="B69" s="1">
        <f t="shared" si="2"/>
        <v>59</v>
      </c>
      <c r="C69" s="6"/>
      <c r="D69" s="6"/>
      <c r="E69" s="123"/>
      <c r="F69" s="123" t="s">
        <v>254</v>
      </c>
      <c r="G69" s="123"/>
      <c r="H69" s="123"/>
      <c r="I69" s="123"/>
      <c r="J69" s="123"/>
      <c r="K69" s="22" t="s">
        <v>167</v>
      </c>
      <c r="L69" s="22"/>
      <c r="M69" s="22"/>
      <c r="N69" s="23" t="s">
        <v>167</v>
      </c>
      <c r="Y69" s="125"/>
    </row>
    <row r="70" spans="2:25" ht="13.5" customHeight="1" x14ac:dyDescent="0.2">
      <c r="B70" s="1">
        <f t="shared" si="2"/>
        <v>60</v>
      </c>
      <c r="C70" s="6"/>
      <c r="D70" s="6"/>
      <c r="E70" s="123"/>
      <c r="F70" s="123" t="s">
        <v>108</v>
      </c>
      <c r="G70" s="123"/>
      <c r="H70" s="123"/>
      <c r="I70" s="123"/>
      <c r="J70" s="123"/>
      <c r="K70" s="22">
        <v>500</v>
      </c>
      <c r="L70" s="22">
        <v>100</v>
      </c>
      <c r="M70" s="22">
        <v>1500</v>
      </c>
      <c r="N70" s="23">
        <v>400</v>
      </c>
      <c r="Y70" s="127"/>
    </row>
    <row r="71" spans="2:25" ht="13.95" customHeight="1" x14ac:dyDescent="0.2">
      <c r="B71" s="1">
        <f t="shared" si="2"/>
        <v>61</v>
      </c>
      <c r="C71" s="6"/>
      <c r="D71" s="6"/>
      <c r="E71" s="123"/>
      <c r="F71" s="123" t="s">
        <v>179</v>
      </c>
      <c r="G71" s="123"/>
      <c r="H71" s="123"/>
      <c r="I71" s="123"/>
      <c r="J71" s="123"/>
      <c r="K71" s="22"/>
      <c r="L71" s="22"/>
      <c r="M71" s="22">
        <v>50</v>
      </c>
      <c r="N71" s="23"/>
      <c r="Y71" s="125"/>
    </row>
    <row r="72" spans="2:25" ht="13.5" customHeight="1" x14ac:dyDescent="0.2">
      <c r="B72" s="1">
        <f t="shared" si="2"/>
        <v>62</v>
      </c>
      <c r="C72" s="6"/>
      <c r="D72" s="6"/>
      <c r="E72" s="123"/>
      <c r="F72" s="123" t="s">
        <v>256</v>
      </c>
      <c r="G72" s="123"/>
      <c r="H72" s="123"/>
      <c r="I72" s="123"/>
      <c r="J72" s="123"/>
      <c r="K72" s="22">
        <v>32</v>
      </c>
      <c r="L72" s="22"/>
      <c r="M72" s="22">
        <v>64</v>
      </c>
      <c r="N72" s="23">
        <v>32</v>
      </c>
      <c r="Y72" s="125"/>
    </row>
    <row r="73" spans="2:25" ht="13.95" customHeight="1" x14ac:dyDescent="0.2">
      <c r="B73" s="1">
        <f t="shared" si="2"/>
        <v>63</v>
      </c>
      <c r="C73" s="6"/>
      <c r="D73" s="6"/>
      <c r="E73" s="123"/>
      <c r="F73" s="123" t="s">
        <v>257</v>
      </c>
      <c r="G73" s="123"/>
      <c r="H73" s="123"/>
      <c r="I73" s="123"/>
      <c r="J73" s="123"/>
      <c r="K73" s="22">
        <v>50</v>
      </c>
      <c r="L73" s="128">
        <v>150</v>
      </c>
      <c r="M73" s="22">
        <v>175</v>
      </c>
      <c r="N73" s="23">
        <v>275</v>
      </c>
      <c r="Y73" s="125"/>
    </row>
    <row r="74" spans="2:25" ht="13.5" customHeight="1" x14ac:dyDescent="0.2">
      <c r="B74" s="1">
        <f t="shared" si="2"/>
        <v>64</v>
      </c>
      <c r="C74" s="6"/>
      <c r="D74" s="6"/>
      <c r="E74" s="123"/>
      <c r="F74" s="123" t="s">
        <v>213</v>
      </c>
      <c r="G74" s="123"/>
      <c r="H74" s="123"/>
      <c r="I74" s="123"/>
      <c r="J74" s="123"/>
      <c r="K74" s="22">
        <v>80</v>
      </c>
      <c r="L74" s="22">
        <v>32</v>
      </c>
      <c r="M74" s="22">
        <v>16</v>
      </c>
      <c r="N74" s="23">
        <v>16</v>
      </c>
      <c r="Y74" s="125"/>
    </row>
    <row r="75" spans="2:25" ht="13.95" customHeight="1" x14ac:dyDescent="0.2">
      <c r="B75" s="1">
        <f t="shared" si="2"/>
        <v>65</v>
      </c>
      <c r="C75" s="6"/>
      <c r="D75" s="6"/>
      <c r="E75" s="123"/>
      <c r="F75" s="123" t="s">
        <v>268</v>
      </c>
      <c r="G75" s="123"/>
      <c r="H75" s="123"/>
      <c r="I75" s="123"/>
      <c r="J75" s="123"/>
      <c r="K75" s="22"/>
      <c r="L75" s="22"/>
      <c r="M75" s="22"/>
      <c r="N75" s="23">
        <v>25</v>
      </c>
      <c r="Y75" s="125"/>
    </row>
    <row r="76" spans="2:25" ht="13.95" customHeight="1" x14ac:dyDescent="0.2">
      <c r="B76" s="1">
        <f t="shared" si="2"/>
        <v>66</v>
      </c>
      <c r="C76" s="6"/>
      <c r="D76" s="6"/>
      <c r="E76" s="123"/>
      <c r="F76" s="123" t="s">
        <v>109</v>
      </c>
      <c r="G76" s="123"/>
      <c r="H76" s="123"/>
      <c r="I76" s="123"/>
      <c r="J76" s="123"/>
      <c r="K76" s="22" t="s">
        <v>167</v>
      </c>
      <c r="L76" s="22">
        <v>100</v>
      </c>
      <c r="M76" s="22">
        <v>600</v>
      </c>
      <c r="N76" s="23">
        <v>400</v>
      </c>
      <c r="Y76" s="125"/>
    </row>
    <row r="77" spans="2:25" ht="13.5" customHeight="1" x14ac:dyDescent="0.2">
      <c r="B77" s="1">
        <f t="shared" ref="B77:B95" si="6">B76+1</f>
        <v>67</v>
      </c>
      <c r="C77" s="6"/>
      <c r="D77" s="6"/>
      <c r="E77" s="123"/>
      <c r="F77" s="123" t="s">
        <v>110</v>
      </c>
      <c r="G77" s="123"/>
      <c r="H77" s="123"/>
      <c r="I77" s="123"/>
      <c r="J77" s="123"/>
      <c r="K77" s="22">
        <v>100</v>
      </c>
      <c r="L77" s="22">
        <v>50</v>
      </c>
      <c r="M77" s="22">
        <v>225</v>
      </c>
      <c r="N77" s="23">
        <v>75</v>
      </c>
      <c r="Y77" s="125"/>
    </row>
    <row r="78" spans="2:25" ht="13.5" customHeight="1" x14ac:dyDescent="0.2">
      <c r="B78" s="1">
        <f t="shared" si="6"/>
        <v>68</v>
      </c>
      <c r="C78" s="6"/>
      <c r="D78" s="6"/>
      <c r="E78" s="123"/>
      <c r="F78" s="123" t="s">
        <v>160</v>
      </c>
      <c r="G78" s="123"/>
      <c r="H78" s="123"/>
      <c r="I78" s="123"/>
      <c r="J78" s="123"/>
      <c r="K78" s="22" t="s">
        <v>167</v>
      </c>
      <c r="L78" s="22">
        <v>50</v>
      </c>
      <c r="M78" s="22">
        <v>50</v>
      </c>
      <c r="N78" s="23">
        <v>50</v>
      </c>
      <c r="Y78" s="125"/>
    </row>
    <row r="79" spans="2:25" ht="13.95" customHeight="1" x14ac:dyDescent="0.2">
      <c r="B79" s="1">
        <f t="shared" si="6"/>
        <v>69</v>
      </c>
      <c r="C79" s="6"/>
      <c r="D79" s="6"/>
      <c r="E79" s="123"/>
      <c r="F79" s="123" t="s">
        <v>214</v>
      </c>
      <c r="G79" s="123"/>
      <c r="H79" s="123"/>
      <c r="I79" s="123"/>
      <c r="J79" s="123"/>
      <c r="K79" s="22">
        <v>16</v>
      </c>
      <c r="L79" s="22">
        <v>48</v>
      </c>
      <c r="M79" s="22" t="s">
        <v>167</v>
      </c>
      <c r="N79" s="23">
        <v>32</v>
      </c>
      <c r="Y79" s="125"/>
    </row>
    <row r="80" spans="2:25" ht="13.5" customHeight="1" x14ac:dyDescent="0.2">
      <c r="B80" s="1">
        <f t="shared" si="6"/>
        <v>70</v>
      </c>
      <c r="C80" s="6"/>
      <c r="D80" s="6"/>
      <c r="E80" s="123"/>
      <c r="F80" s="123" t="s">
        <v>31</v>
      </c>
      <c r="G80" s="123"/>
      <c r="H80" s="123"/>
      <c r="I80" s="123"/>
      <c r="J80" s="123"/>
      <c r="K80" s="22">
        <v>112</v>
      </c>
      <c r="L80" s="22">
        <v>112</v>
      </c>
      <c r="M80" s="22">
        <v>104</v>
      </c>
      <c r="N80" s="23">
        <v>144</v>
      </c>
      <c r="Y80" s="125"/>
    </row>
    <row r="81" spans="2:25" ht="13.5" customHeight="1" x14ac:dyDescent="0.2">
      <c r="B81" s="1">
        <f t="shared" si="6"/>
        <v>71</v>
      </c>
      <c r="C81" s="6"/>
      <c r="D81" s="6"/>
      <c r="E81" s="123"/>
      <c r="F81" s="123" t="s">
        <v>32</v>
      </c>
      <c r="G81" s="123"/>
      <c r="H81" s="123"/>
      <c r="I81" s="123"/>
      <c r="J81" s="123"/>
      <c r="K81" s="22">
        <v>40</v>
      </c>
      <c r="L81" s="22">
        <v>48</v>
      </c>
      <c r="M81" s="22" t="s">
        <v>167</v>
      </c>
      <c r="N81" s="23">
        <v>80</v>
      </c>
      <c r="Y81" s="125"/>
    </row>
    <row r="82" spans="2:25" ht="13.95" customHeight="1" x14ac:dyDescent="0.2">
      <c r="B82" s="1">
        <f t="shared" si="6"/>
        <v>72</v>
      </c>
      <c r="C82" s="6"/>
      <c r="D82" s="6"/>
      <c r="E82" s="123"/>
      <c r="F82" s="123" t="s">
        <v>215</v>
      </c>
      <c r="G82" s="123"/>
      <c r="H82" s="123"/>
      <c r="I82" s="123"/>
      <c r="J82" s="123"/>
      <c r="K82" s="22">
        <v>8</v>
      </c>
      <c r="L82" s="22" t="s">
        <v>167</v>
      </c>
      <c r="M82" s="22">
        <v>8</v>
      </c>
      <c r="N82" s="23">
        <v>8</v>
      </c>
      <c r="Y82" s="125"/>
    </row>
    <row r="83" spans="2:25" ht="13.95" customHeight="1" x14ac:dyDescent="0.2">
      <c r="B83" s="1">
        <f t="shared" si="6"/>
        <v>73</v>
      </c>
      <c r="C83" s="6"/>
      <c r="D83" s="6"/>
      <c r="E83" s="123"/>
      <c r="F83" s="123" t="s">
        <v>258</v>
      </c>
      <c r="G83" s="123"/>
      <c r="H83" s="123"/>
      <c r="I83" s="123"/>
      <c r="J83" s="123"/>
      <c r="K83" s="22"/>
      <c r="L83" s="22" t="s">
        <v>167</v>
      </c>
      <c r="M83" s="22" t="s">
        <v>167</v>
      </c>
      <c r="N83" s="23" t="s">
        <v>167</v>
      </c>
      <c r="Y83" s="125"/>
    </row>
    <row r="84" spans="2:25" ht="13.95" customHeight="1" x14ac:dyDescent="0.2">
      <c r="B84" s="1">
        <f t="shared" si="6"/>
        <v>74</v>
      </c>
      <c r="C84" s="6"/>
      <c r="D84" s="6"/>
      <c r="E84" s="123"/>
      <c r="F84" s="123" t="s">
        <v>85</v>
      </c>
      <c r="G84" s="123"/>
      <c r="H84" s="123"/>
      <c r="I84" s="123"/>
      <c r="J84" s="123"/>
      <c r="K84" s="22" t="s">
        <v>167</v>
      </c>
      <c r="L84" s="22">
        <v>100</v>
      </c>
      <c r="M84" s="22">
        <v>200</v>
      </c>
      <c r="N84" s="23" t="s">
        <v>167</v>
      </c>
      <c r="Y84" s="125"/>
    </row>
    <row r="85" spans="2:25" ht="13.95" customHeight="1" x14ac:dyDescent="0.2">
      <c r="B85" s="1">
        <f t="shared" si="6"/>
        <v>75</v>
      </c>
      <c r="C85" s="6"/>
      <c r="D85" s="6"/>
      <c r="E85" s="123"/>
      <c r="F85" s="123" t="s">
        <v>86</v>
      </c>
      <c r="G85" s="123"/>
      <c r="H85" s="123"/>
      <c r="I85" s="123"/>
      <c r="J85" s="123"/>
      <c r="K85" s="22"/>
      <c r="L85" s="22" t="s">
        <v>167</v>
      </c>
      <c r="M85" s="22" t="s">
        <v>167</v>
      </c>
      <c r="N85" s="23"/>
      <c r="Y85" s="125"/>
    </row>
    <row r="86" spans="2:25" ht="13.95" customHeight="1" x14ac:dyDescent="0.2">
      <c r="B86" s="1">
        <f t="shared" si="6"/>
        <v>76</v>
      </c>
      <c r="C86" s="6"/>
      <c r="D86" s="6"/>
      <c r="E86" s="123"/>
      <c r="F86" s="123" t="s">
        <v>265</v>
      </c>
      <c r="G86" s="123"/>
      <c r="H86" s="123"/>
      <c r="I86" s="123"/>
      <c r="J86" s="123"/>
      <c r="K86" s="22" t="s">
        <v>167</v>
      </c>
      <c r="L86" s="22"/>
      <c r="M86" s="22" t="s">
        <v>167</v>
      </c>
      <c r="N86" s="23">
        <v>100</v>
      </c>
      <c r="Y86" s="125"/>
    </row>
    <row r="87" spans="2:25" ht="13.5" customHeight="1" x14ac:dyDescent="0.2">
      <c r="B87" s="1">
        <f t="shared" si="6"/>
        <v>77</v>
      </c>
      <c r="C87" s="6"/>
      <c r="D87" s="6"/>
      <c r="E87" s="123"/>
      <c r="F87" s="123" t="s">
        <v>111</v>
      </c>
      <c r="G87" s="123"/>
      <c r="H87" s="123"/>
      <c r="I87" s="123"/>
      <c r="J87" s="123"/>
      <c r="K87" s="22">
        <v>650</v>
      </c>
      <c r="L87" s="22">
        <v>1150</v>
      </c>
      <c r="M87" s="22">
        <v>950</v>
      </c>
      <c r="N87" s="23">
        <v>750</v>
      </c>
      <c r="Y87" s="125"/>
    </row>
    <row r="88" spans="2:25" ht="13.95" customHeight="1" x14ac:dyDescent="0.2">
      <c r="B88" s="1">
        <f t="shared" si="6"/>
        <v>78</v>
      </c>
      <c r="C88" s="6"/>
      <c r="D88" s="6"/>
      <c r="E88" s="123"/>
      <c r="F88" s="123" t="s">
        <v>123</v>
      </c>
      <c r="G88" s="123"/>
      <c r="H88" s="123"/>
      <c r="I88" s="123"/>
      <c r="J88" s="123"/>
      <c r="K88" s="22">
        <v>25</v>
      </c>
      <c r="L88" s="22">
        <v>125</v>
      </c>
      <c r="M88" s="22">
        <v>150</v>
      </c>
      <c r="N88" s="23">
        <v>250</v>
      </c>
      <c r="Y88" s="125"/>
    </row>
    <row r="89" spans="2:25" ht="13.5" customHeight="1" x14ac:dyDescent="0.2">
      <c r="B89" s="1">
        <f t="shared" si="6"/>
        <v>79</v>
      </c>
      <c r="C89" s="6"/>
      <c r="D89" s="6"/>
      <c r="E89" s="123"/>
      <c r="F89" s="123" t="s">
        <v>161</v>
      </c>
      <c r="G89" s="123"/>
      <c r="H89" s="123"/>
      <c r="I89" s="123"/>
      <c r="J89" s="123"/>
      <c r="K89" s="22" t="s">
        <v>167</v>
      </c>
      <c r="L89" s="22">
        <v>1</v>
      </c>
      <c r="M89" s="22">
        <v>2</v>
      </c>
      <c r="N89" s="23">
        <v>1</v>
      </c>
      <c r="Y89" s="125"/>
    </row>
    <row r="90" spans="2:25" ht="13.95" customHeight="1" x14ac:dyDescent="0.2">
      <c r="B90" s="1">
        <f t="shared" si="6"/>
        <v>80</v>
      </c>
      <c r="C90" s="6"/>
      <c r="D90" s="6"/>
      <c r="E90" s="123"/>
      <c r="F90" s="123" t="s">
        <v>116</v>
      </c>
      <c r="G90" s="123"/>
      <c r="H90" s="123"/>
      <c r="I90" s="123"/>
      <c r="J90" s="123"/>
      <c r="K90" s="22">
        <v>50</v>
      </c>
      <c r="L90" s="22">
        <v>25</v>
      </c>
      <c r="M90" s="22">
        <v>75</v>
      </c>
      <c r="N90" s="23">
        <v>75</v>
      </c>
      <c r="Y90" s="125"/>
    </row>
    <row r="91" spans="2:25" ht="13.5" customHeight="1" x14ac:dyDescent="0.2">
      <c r="B91" s="1">
        <f t="shared" si="6"/>
        <v>81</v>
      </c>
      <c r="C91" s="6"/>
      <c r="D91" s="6"/>
      <c r="E91" s="123"/>
      <c r="F91" s="123" t="s">
        <v>264</v>
      </c>
      <c r="G91" s="123"/>
      <c r="H91" s="123"/>
      <c r="I91" s="123"/>
      <c r="J91" s="123"/>
      <c r="K91" s="22"/>
      <c r="L91" s="22">
        <v>100</v>
      </c>
      <c r="M91" s="22"/>
      <c r="N91" s="23"/>
      <c r="Y91" s="125"/>
    </row>
    <row r="92" spans="2:25" ht="13.95" customHeight="1" x14ac:dyDescent="0.2">
      <c r="B92" s="1">
        <f t="shared" si="6"/>
        <v>82</v>
      </c>
      <c r="C92" s="6"/>
      <c r="D92" s="6"/>
      <c r="E92" s="123"/>
      <c r="F92" s="123" t="s">
        <v>406</v>
      </c>
      <c r="G92" s="123"/>
      <c r="H92" s="123"/>
      <c r="I92" s="123"/>
      <c r="J92" s="123"/>
      <c r="K92" s="22"/>
      <c r="L92" s="22"/>
      <c r="M92" s="22">
        <v>100</v>
      </c>
      <c r="N92" s="23"/>
      <c r="Y92" s="125"/>
    </row>
    <row r="93" spans="2:25" ht="13.95" customHeight="1" x14ac:dyDescent="0.2">
      <c r="B93" s="1">
        <f t="shared" si="6"/>
        <v>83</v>
      </c>
      <c r="C93" s="6"/>
      <c r="D93" s="6"/>
      <c r="E93" s="123"/>
      <c r="F93" s="123" t="s">
        <v>395</v>
      </c>
      <c r="G93" s="123"/>
      <c r="H93" s="123"/>
      <c r="I93" s="123"/>
      <c r="J93" s="123"/>
      <c r="K93" s="22"/>
      <c r="L93" s="22"/>
      <c r="M93" s="22"/>
      <c r="N93" s="23" t="s">
        <v>167</v>
      </c>
      <c r="Y93" s="125"/>
    </row>
    <row r="94" spans="2:25" ht="13.5" customHeight="1" x14ac:dyDescent="0.2">
      <c r="B94" s="1">
        <f t="shared" si="6"/>
        <v>84</v>
      </c>
      <c r="C94" s="6"/>
      <c r="D94" s="6"/>
      <c r="E94" s="123"/>
      <c r="F94" s="123" t="s">
        <v>306</v>
      </c>
      <c r="G94" s="123"/>
      <c r="H94" s="123"/>
      <c r="I94" s="123"/>
      <c r="J94" s="123"/>
      <c r="K94" s="22"/>
      <c r="L94" s="22">
        <v>64</v>
      </c>
      <c r="M94" s="22">
        <v>32</v>
      </c>
      <c r="N94" s="23"/>
      <c r="Y94" s="125"/>
    </row>
    <row r="95" spans="2:25" ht="13.95" customHeight="1" thickBot="1" x14ac:dyDescent="0.25">
      <c r="B95" s="1">
        <f t="shared" si="6"/>
        <v>85</v>
      </c>
      <c r="C95" s="6"/>
      <c r="D95" s="6"/>
      <c r="E95" s="123"/>
      <c r="F95" s="123" t="s">
        <v>33</v>
      </c>
      <c r="G95" s="123"/>
      <c r="H95" s="123"/>
      <c r="I95" s="123"/>
      <c r="J95" s="123"/>
      <c r="K95" s="22">
        <v>1800</v>
      </c>
      <c r="L95" s="22">
        <v>550</v>
      </c>
      <c r="M95" s="22">
        <v>1200</v>
      </c>
      <c r="N95" s="23">
        <v>450</v>
      </c>
      <c r="Y95" s="125"/>
    </row>
    <row r="96" spans="2:25" ht="13.95" customHeight="1" x14ac:dyDescent="0.2">
      <c r="B96" s="84"/>
      <c r="C96" s="85"/>
      <c r="D96" s="85"/>
      <c r="E96" s="25"/>
      <c r="F96" s="25"/>
      <c r="G96" s="25"/>
      <c r="H96" s="25"/>
      <c r="I96" s="25"/>
      <c r="J96" s="25"/>
      <c r="K96" s="25"/>
      <c r="L96" s="25"/>
      <c r="M96" s="25"/>
      <c r="N96" s="25"/>
      <c r="U96">
        <f>COUNTA(K11:K121)</f>
        <v>70</v>
      </c>
      <c r="V96">
        <f>COUNTA(L11:L121)</f>
        <v>78</v>
      </c>
      <c r="W96">
        <f>COUNTA(M11:M121)</f>
        <v>83</v>
      </c>
      <c r="X96">
        <f>COUNTA(N11:N121)</f>
        <v>83</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SUM(U11:U26,K27:K121)</f>
        <v>24294</v>
      </c>
      <c r="V100">
        <f>SUM(V11:V26,L27:L121)</f>
        <v>33133</v>
      </c>
      <c r="W100">
        <f>SUM(W11:W26,M27:M121)</f>
        <v>36239</v>
      </c>
      <c r="X100">
        <f>SUM(X11:X26,N27:N121)</f>
        <v>19882</v>
      </c>
    </row>
    <row r="101" spans="2:24" ht="18" customHeight="1" thickBot="1" x14ac:dyDescent="0.25">
      <c r="B101" s="72"/>
      <c r="C101" s="24"/>
      <c r="D101" s="149" t="s">
        <v>2</v>
      </c>
      <c r="E101" s="149"/>
      <c r="F101" s="149"/>
      <c r="G101" s="149"/>
      <c r="H101" s="24"/>
      <c r="I101" s="24"/>
      <c r="J101" s="73"/>
      <c r="K101" s="34" t="str">
        <f>K5</f>
        <v>2021.10.11</v>
      </c>
      <c r="L101" s="34" t="str">
        <f>L5</f>
        <v>2021.10.11</v>
      </c>
      <c r="M101" s="34" t="str">
        <f>M5</f>
        <v>2021.10.11</v>
      </c>
      <c r="N101" s="136" t="str">
        <f>N5</f>
        <v>2021.10.11</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3.5" customHeight="1" x14ac:dyDescent="0.2">
      <c r="B103" s="77">
        <f>B95+1</f>
        <v>86</v>
      </c>
      <c r="C103" s="6" t="s">
        <v>34</v>
      </c>
      <c r="D103" s="6" t="s">
        <v>35</v>
      </c>
      <c r="E103" s="80"/>
      <c r="F103" s="80" t="s">
        <v>195</v>
      </c>
      <c r="G103" s="80"/>
      <c r="H103" s="80"/>
      <c r="I103" s="80"/>
      <c r="J103" s="80"/>
      <c r="K103" s="131"/>
      <c r="L103" s="131" t="s">
        <v>167</v>
      </c>
      <c r="M103" s="131" t="s">
        <v>167</v>
      </c>
      <c r="N103" s="130" t="s">
        <v>167</v>
      </c>
    </row>
    <row r="104" spans="2:24" ht="13.95" customHeight="1" x14ac:dyDescent="0.2">
      <c r="B104" s="1">
        <f t="shared" ref="B104:B121" si="7">B103+1</f>
        <v>87</v>
      </c>
      <c r="C104" s="6"/>
      <c r="D104" s="6"/>
      <c r="E104" s="123"/>
      <c r="F104" s="123" t="s">
        <v>180</v>
      </c>
      <c r="G104" s="123"/>
      <c r="H104" s="123"/>
      <c r="I104" s="123"/>
      <c r="J104" s="123"/>
      <c r="K104" s="22">
        <v>1</v>
      </c>
      <c r="L104" s="22">
        <v>1</v>
      </c>
      <c r="M104" s="22" t="s">
        <v>167</v>
      </c>
      <c r="N104" s="23"/>
    </row>
    <row r="105" spans="2:24" ht="14.25" customHeight="1" x14ac:dyDescent="0.2">
      <c r="B105" s="1">
        <f t="shared" si="7"/>
        <v>88</v>
      </c>
      <c r="C105" s="6"/>
      <c r="D105" s="6"/>
      <c r="E105" s="123"/>
      <c r="F105" s="123" t="s">
        <v>236</v>
      </c>
      <c r="G105" s="123"/>
      <c r="H105" s="123"/>
      <c r="I105" s="123"/>
      <c r="J105" s="123"/>
      <c r="K105" s="22"/>
      <c r="L105" s="22" t="s">
        <v>167</v>
      </c>
      <c r="M105" s="22">
        <v>2</v>
      </c>
      <c r="N105" s="23">
        <v>1</v>
      </c>
    </row>
    <row r="106" spans="2:24" ht="13.5" customHeight="1" x14ac:dyDescent="0.2">
      <c r="B106" s="1">
        <f t="shared" si="7"/>
        <v>89</v>
      </c>
      <c r="C106" s="6"/>
      <c r="D106" s="6"/>
      <c r="E106" s="123"/>
      <c r="F106" s="123" t="s">
        <v>147</v>
      </c>
      <c r="G106" s="123"/>
      <c r="H106" s="123"/>
      <c r="I106" s="123"/>
      <c r="J106" s="123"/>
      <c r="K106" s="22">
        <v>1</v>
      </c>
      <c r="L106" s="22"/>
      <c r="M106" s="22"/>
      <c r="N106" s="23">
        <v>2</v>
      </c>
    </row>
    <row r="107" spans="2:24" ht="13.95" customHeight="1" x14ac:dyDescent="0.2">
      <c r="B107" s="1">
        <f t="shared" si="7"/>
        <v>90</v>
      </c>
      <c r="C107" s="6"/>
      <c r="D107" s="6"/>
      <c r="E107" s="123"/>
      <c r="F107" s="123" t="s">
        <v>124</v>
      </c>
      <c r="G107" s="123"/>
      <c r="H107" s="123"/>
      <c r="I107" s="123"/>
      <c r="J107" s="123"/>
      <c r="K107" s="22">
        <v>2</v>
      </c>
      <c r="L107" s="22">
        <v>7</v>
      </c>
      <c r="M107" s="22">
        <v>9</v>
      </c>
      <c r="N107" s="23">
        <v>7</v>
      </c>
    </row>
    <row r="108" spans="2:24" ht="13.5" customHeight="1" x14ac:dyDescent="0.2">
      <c r="B108" s="1">
        <f t="shared" si="7"/>
        <v>91</v>
      </c>
      <c r="C108" s="6"/>
      <c r="D108" s="6"/>
      <c r="E108" s="123"/>
      <c r="F108" s="123" t="s">
        <v>99</v>
      </c>
      <c r="G108" s="123"/>
      <c r="H108" s="123"/>
      <c r="I108" s="123"/>
      <c r="J108" s="123"/>
      <c r="K108" s="22"/>
      <c r="L108" s="22" t="s">
        <v>167</v>
      </c>
      <c r="M108" s="22"/>
      <c r="N108" s="23"/>
    </row>
    <row r="109" spans="2:24" ht="13.95" customHeight="1" x14ac:dyDescent="0.2">
      <c r="B109" s="1">
        <f t="shared" si="7"/>
        <v>92</v>
      </c>
      <c r="C109" s="6"/>
      <c r="D109" s="6"/>
      <c r="E109" s="123"/>
      <c r="F109" s="123" t="s">
        <v>307</v>
      </c>
      <c r="G109" s="123"/>
      <c r="H109" s="123"/>
      <c r="I109" s="123"/>
      <c r="J109" s="123"/>
      <c r="K109" s="22">
        <v>2</v>
      </c>
      <c r="L109" s="22"/>
      <c r="M109" s="22">
        <v>2</v>
      </c>
      <c r="N109" s="23">
        <v>1</v>
      </c>
    </row>
    <row r="110" spans="2:24" ht="13.95" customHeight="1" x14ac:dyDescent="0.2">
      <c r="B110" s="1">
        <f t="shared" si="7"/>
        <v>93</v>
      </c>
      <c r="C110" s="6"/>
      <c r="D110" s="6"/>
      <c r="E110" s="123"/>
      <c r="F110" s="123" t="s">
        <v>337</v>
      </c>
      <c r="G110" s="123"/>
      <c r="H110" s="123"/>
      <c r="I110" s="123"/>
      <c r="J110" s="123"/>
      <c r="K110" s="22"/>
      <c r="L110" s="22" t="s">
        <v>167</v>
      </c>
      <c r="M110" s="22"/>
      <c r="N110" s="23"/>
    </row>
    <row r="111" spans="2:24" ht="13.95" customHeight="1" x14ac:dyDescent="0.2">
      <c r="B111" s="1">
        <f t="shared" si="7"/>
        <v>94</v>
      </c>
      <c r="C111" s="6"/>
      <c r="D111" s="6"/>
      <c r="E111" s="123"/>
      <c r="F111" s="123" t="s">
        <v>163</v>
      </c>
      <c r="G111" s="123"/>
      <c r="H111" s="123"/>
      <c r="I111" s="123"/>
      <c r="J111" s="123"/>
      <c r="K111" s="22">
        <v>3</v>
      </c>
      <c r="L111" s="22">
        <v>2</v>
      </c>
      <c r="M111" s="22">
        <v>2</v>
      </c>
      <c r="N111" s="23">
        <v>1</v>
      </c>
    </row>
    <row r="112" spans="2:24" ht="13.5" customHeight="1" x14ac:dyDescent="0.2">
      <c r="B112" s="1">
        <f t="shared" si="7"/>
        <v>95</v>
      </c>
      <c r="C112" s="6"/>
      <c r="D112" s="6"/>
      <c r="E112" s="123"/>
      <c r="F112" s="123" t="s">
        <v>36</v>
      </c>
      <c r="G112" s="123"/>
      <c r="H112" s="123"/>
      <c r="I112" s="123"/>
      <c r="J112" s="123"/>
      <c r="K112" s="22"/>
      <c r="L112" s="22">
        <v>1</v>
      </c>
      <c r="M112" s="22" t="s">
        <v>167</v>
      </c>
      <c r="N112" s="23"/>
    </row>
    <row r="113" spans="2:24" ht="13.5" customHeight="1" x14ac:dyDescent="0.2">
      <c r="B113" s="1">
        <f t="shared" si="7"/>
        <v>96</v>
      </c>
      <c r="C113" s="2" t="s">
        <v>142</v>
      </c>
      <c r="D113" s="2" t="s">
        <v>76</v>
      </c>
      <c r="E113" s="123"/>
      <c r="F113" s="123" t="s">
        <v>182</v>
      </c>
      <c r="G113" s="123"/>
      <c r="H113" s="123"/>
      <c r="I113" s="123"/>
      <c r="J113" s="123"/>
      <c r="K113" s="22"/>
      <c r="L113" s="22"/>
      <c r="M113" s="22" t="s">
        <v>167</v>
      </c>
      <c r="N113" s="23" t="s">
        <v>167</v>
      </c>
    </row>
    <row r="114" spans="2:24" ht="13.5" customHeight="1" x14ac:dyDescent="0.2">
      <c r="B114" s="1">
        <f t="shared" si="7"/>
        <v>97</v>
      </c>
      <c r="C114" s="6"/>
      <c r="D114" s="2" t="s">
        <v>37</v>
      </c>
      <c r="E114" s="123"/>
      <c r="F114" s="123" t="s">
        <v>121</v>
      </c>
      <c r="G114" s="123"/>
      <c r="H114" s="123"/>
      <c r="I114" s="123"/>
      <c r="J114" s="123"/>
      <c r="K114" s="22">
        <v>1</v>
      </c>
      <c r="L114" s="22">
        <v>5</v>
      </c>
      <c r="M114" s="22">
        <v>1</v>
      </c>
      <c r="N114" s="23">
        <v>1</v>
      </c>
    </row>
    <row r="115" spans="2:24" ht="13.5" customHeight="1" x14ac:dyDescent="0.2">
      <c r="B115" s="1">
        <f t="shared" si="7"/>
        <v>98</v>
      </c>
      <c r="C115" s="6"/>
      <c r="D115" s="7"/>
      <c r="E115" s="123"/>
      <c r="F115" s="123" t="s">
        <v>38</v>
      </c>
      <c r="G115" s="123"/>
      <c r="H115" s="123"/>
      <c r="I115" s="123"/>
      <c r="J115" s="123"/>
      <c r="K115" s="22">
        <v>50</v>
      </c>
      <c r="L115" s="22" t="s">
        <v>167</v>
      </c>
      <c r="M115" s="22">
        <v>50</v>
      </c>
      <c r="N115" s="23" t="s">
        <v>167</v>
      </c>
    </row>
    <row r="116" spans="2:24" ht="13.5" customHeight="1" x14ac:dyDescent="0.2">
      <c r="B116" s="1">
        <f t="shared" si="7"/>
        <v>99</v>
      </c>
      <c r="C116" s="7"/>
      <c r="D116" s="8" t="s">
        <v>39</v>
      </c>
      <c r="E116" s="123"/>
      <c r="F116" s="123" t="s">
        <v>40</v>
      </c>
      <c r="G116" s="123"/>
      <c r="H116" s="123"/>
      <c r="I116" s="123"/>
      <c r="J116" s="123"/>
      <c r="K116" s="22">
        <v>25</v>
      </c>
      <c r="L116" s="22">
        <v>50</v>
      </c>
      <c r="M116" s="22">
        <v>50</v>
      </c>
      <c r="N116" s="23">
        <v>25</v>
      </c>
    </row>
    <row r="117" spans="2:24" ht="13.95" customHeight="1" x14ac:dyDescent="0.2">
      <c r="B117" s="1">
        <f t="shared" si="7"/>
        <v>100</v>
      </c>
      <c r="C117" s="2" t="s">
        <v>0</v>
      </c>
      <c r="D117" s="2" t="s">
        <v>261</v>
      </c>
      <c r="E117" s="123"/>
      <c r="F117" s="123" t="s">
        <v>260</v>
      </c>
      <c r="G117" s="123"/>
      <c r="H117" s="123"/>
      <c r="I117" s="123"/>
      <c r="J117" s="123"/>
      <c r="K117" s="22"/>
      <c r="L117" s="22"/>
      <c r="M117" s="22" t="s">
        <v>167</v>
      </c>
      <c r="N117" s="23"/>
    </row>
    <row r="118" spans="2:24" ht="13.5" customHeight="1" x14ac:dyDescent="0.2">
      <c r="B118" s="1">
        <f t="shared" si="7"/>
        <v>101</v>
      </c>
      <c r="C118" s="6"/>
      <c r="D118" s="8" t="s">
        <v>41</v>
      </c>
      <c r="E118" s="123"/>
      <c r="F118" s="123" t="s">
        <v>42</v>
      </c>
      <c r="G118" s="123"/>
      <c r="H118" s="123"/>
      <c r="I118" s="123"/>
      <c r="J118" s="123"/>
      <c r="K118" s="22">
        <v>25</v>
      </c>
      <c r="L118" s="22"/>
      <c r="M118" s="22">
        <v>25</v>
      </c>
      <c r="N118" s="23" t="s">
        <v>167</v>
      </c>
      <c r="U118">
        <f>COUNTA(K103:K118)</f>
        <v>9</v>
      </c>
      <c r="V118">
        <f>COUNTA(L103:L118)</f>
        <v>11</v>
      </c>
      <c r="W118">
        <f>COUNTA(M103:M118)</f>
        <v>13</v>
      </c>
      <c r="X118">
        <f>COUNTA(N103:N118)</f>
        <v>11</v>
      </c>
    </row>
    <row r="119" spans="2:24" ht="13.5" customHeight="1" x14ac:dyDescent="0.2">
      <c r="B119" s="1">
        <f t="shared" si="7"/>
        <v>102</v>
      </c>
      <c r="C119" s="147" t="s">
        <v>43</v>
      </c>
      <c r="D119" s="148"/>
      <c r="E119" s="123"/>
      <c r="F119" s="123" t="s">
        <v>44</v>
      </c>
      <c r="G119" s="123"/>
      <c r="H119" s="123"/>
      <c r="I119" s="123"/>
      <c r="J119" s="123"/>
      <c r="K119" s="22">
        <v>50</v>
      </c>
      <c r="L119" s="22">
        <v>150</v>
      </c>
      <c r="M119" s="22">
        <v>100</v>
      </c>
      <c r="N119" s="23">
        <v>100</v>
      </c>
    </row>
    <row r="120" spans="2:24" ht="13.5" customHeight="1" x14ac:dyDescent="0.2">
      <c r="B120" s="1">
        <f t="shared" si="7"/>
        <v>103</v>
      </c>
      <c r="C120" s="3"/>
      <c r="D120" s="83"/>
      <c r="E120" s="123"/>
      <c r="F120" s="123" t="s">
        <v>45</v>
      </c>
      <c r="G120" s="123"/>
      <c r="H120" s="123"/>
      <c r="I120" s="123"/>
      <c r="J120" s="123"/>
      <c r="K120" s="22">
        <v>100</v>
      </c>
      <c r="L120" s="22">
        <v>200</v>
      </c>
      <c r="M120" s="22">
        <v>75</v>
      </c>
      <c r="N120" s="23">
        <v>25</v>
      </c>
    </row>
    <row r="121" spans="2:24" ht="13.95" customHeight="1" thickBot="1" x14ac:dyDescent="0.25">
      <c r="B121" s="1">
        <f t="shared" si="7"/>
        <v>104</v>
      </c>
      <c r="C121" s="3"/>
      <c r="D121" s="83"/>
      <c r="E121" s="123"/>
      <c r="F121" s="123" t="s">
        <v>78</v>
      </c>
      <c r="G121" s="123"/>
      <c r="H121" s="123"/>
      <c r="I121" s="123"/>
      <c r="J121" s="123"/>
      <c r="K121" s="22">
        <v>50</v>
      </c>
      <c r="L121" s="22">
        <v>375</v>
      </c>
      <c r="M121" s="22">
        <v>550</v>
      </c>
      <c r="N121" s="139">
        <v>175</v>
      </c>
    </row>
    <row r="122" spans="2:24" ht="19.95" customHeight="1" thickTop="1" x14ac:dyDescent="0.2">
      <c r="B122" s="150" t="s">
        <v>47</v>
      </c>
      <c r="C122" s="151"/>
      <c r="D122" s="151"/>
      <c r="E122" s="151"/>
      <c r="F122" s="151"/>
      <c r="G122" s="151"/>
      <c r="H122" s="151"/>
      <c r="I122" s="151"/>
      <c r="J122" s="86"/>
      <c r="K122" s="35">
        <f>SUM(K123:K131)</f>
        <v>24294</v>
      </c>
      <c r="L122" s="35">
        <f>SUM(L123:L131)</f>
        <v>33133</v>
      </c>
      <c r="M122" s="35">
        <f>SUM(M123:M131)</f>
        <v>36239</v>
      </c>
      <c r="N122" s="53">
        <f>SUM(N123:N131)</f>
        <v>19882</v>
      </c>
    </row>
    <row r="123" spans="2:24" ht="13.95" customHeight="1" x14ac:dyDescent="0.2">
      <c r="B123" s="152" t="s">
        <v>48</v>
      </c>
      <c r="C123" s="153"/>
      <c r="D123" s="154"/>
      <c r="E123" s="12"/>
      <c r="F123" s="13"/>
      <c r="G123" s="144" t="s">
        <v>13</v>
      </c>
      <c r="H123" s="144"/>
      <c r="I123" s="13"/>
      <c r="J123" s="14"/>
      <c r="K123" s="4">
        <f>SUM(U$11:U$26)</f>
        <v>4050</v>
      </c>
      <c r="L123" s="4">
        <f>SUM(V$11:V$26)</f>
        <v>3850</v>
      </c>
      <c r="M123" s="4">
        <f>SUM(W$11:W$26)</f>
        <v>7225</v>
      </c>
      <c r="N123" s="5">
        <f>SUM(X$11:X$26)</f>
        <v>4064</v>
      </c>
    </row>
    <row r="124" spans="2:24" ht="13.95" customHeight="1" x14ac:dyDescent="0.2">
      <c r="B124" s="87"/>
      <c r="C124" s="65"/>
      <c r="D124" s="88"/>
      <c r="E124" s="15"/>
      <c r="F124" s="123"/>
      <c r="G124" s="144" t="s">
        <v>26</v>
      </c>
      <c r="H124" s="144"/>
      <c r="I124" s="119"/>
      <c r="J124" s="16"/>
      <c r="K124" s="4">
        <f>SUM(K$27)</f>
        <v>1600</v>
      </c>
      <c r="L124" s="4">
        <f>SUM(L$27)</f>
        <v>160</v>
      </c>
      <c r="M124" s="4">
        <f>SUM(M$27)</f>
        <v>1100</v>
      </c>
      <c r="N124" s="5">
        <f>SUM(N$27)</f>
        <v>900</v>
      </c>
    </row>
    <row r="125" spans="2:24" ht="13.95" customHeight="1" x14ac:dyDescent="0.2">
      <c r="B125" s="87"/>
      <c r="C125" s="65"/>
      <c r="D125" s="88"/>
      <c r="E125" s="15"/>
      <c r="F125" s="123"/>
      <c r="G125" s="144" t="s">
        <v>28</v>
      </c>
      <c r="H125" s="144"/>
      <c r="I125" s="13"/>
      <c r="J125" s="14"/>
      <c r="K125" s="4">
        <f>SUM(K$28:K$30)</f>
        <v>300</v>
      </c>
      <c r="L125" s="4">
        <f>SUM(L$28:L$30)</f>
        <v>77</v>
      </c>
      <c r="M125" s="4">
        <f>SUM(M$28:M$30)</f>
        <v>76</v>
      </c>
      <c r="N125" s="5">
        <f>SUM(N$28:N$30)</f>
        <v>150</v>
      </c>
    </row>
    <row r="126" spans="2:24" ht="13.95" customHeight="1" x14ac:dyDescent="0.2">
      <c r="B126" s="87"/>
      <c r="C126" s="65"/>
      <c r="D126" s="88"/>
      <c r="E126" s="15"/>
      <c r="F126" s="123"/>
      <c r="G126" s="144" t="s">
        <v>83</v>
      </c>
      <c r="H126" s="144"/>
      <c r="I126" s="13"/>
      <c r="J126" s="14"/>
      <c r="K126" s="4">
        <f>SUM(K$31:K$31)</f>
        <v>25</v>
      </c>
      <c r="L126" s="4">
        <f>SUM(L$31:L$31)</f>
        <v>0</v>
      </c>
      <c r="M126" s="4">
        <f>SUM(M$31:M$31)</f>
        <v>0</v>
      </c>
      <c r="N126" s="5">
        <f>SUM(N$31:N$31)</f>
        <v>75</v>
      </c>
    </row>
    <row r="127" spans="2:24" ht="13.95" customHeight="1" x14ac:dyDescent="0.2">
      <c r="B127" s="87"/>
      <c r="C127" s="65"/>
      <c r="D127" s="88"/>
      <c r="E127" s="15"/>
      <c r="F127" s="123"/>
      <c r="G127" s="144" t="s">
        <v>84</v>
      </c>
      <c r="H127" s="144"/>
      <c r="I127" s="13"/>
      <c r="J127" s="14"/>
      <c r="K127" s="4">
        <f>SUM(K33:K53)</f>
        <v>14025</v>
      </c>
      <c r="L127" s="4">
        <f>SUM(L$33:L$53)</f>
        <v>24760</v>
      </c>
      <c r="M127" s="4">
        <f>SUM(M$33:M$53)</f>
        <v>20783</v>
      </c>
      <c r="N127" s="5">
        <f>SUM(N$33:N$53)</f>
        <v>10188</v>
      </c>
    </row>
    <row r="128" spans="2:24" ht="13.95" customHeight="1" x14ac:dyDescent="0.2">
      <c r="B128" s="87"/>
      <c r="C128" s="65"/>
      <c r="D128" s="88"/>
      <c r="E128" s="15"/>
      <c r="F128" s="123"/>
      <c r="G128" s="144" t="s">
        <v>80</v>
      </c>
      <c r="H128" s="144"/>
      <c r="I128" s="13"/>
      <c r="J128" s="14"/>
      <c r="K128" s="4">
        <f>SUM(K$54:K$56)</f>
        <v>0</v>
      </c>
      <c r="L128" s="4">
        <f>SUM(L$54:L$56)</f>
        <v>75</v>
      </c>
      <c r="M128" s="4">
        <f>SUM(M$54:M$56)</f>
        <v>50</v>
      </c>
      <c r="N128" s="5">
        <f>SUM(N$54:N$56)</f>
        <v>75</v>
      </c>
    </row>
    <row r="129" spans="2:14" ht="13.95" customHeight="1" x14ac:dyDescent="0.2">
      <c r="B129" s="87"/>
      <c r="C129" s="65"/>
      <c r="D129" s="88"/>
      <c r="E129" s="15"/>
      <c r="F129" s="123"/>
      <c r="G129" s="144" t="s">
        <v>29</v>
      </c>
      <c r="H129" s="144"/>
      <c r="I129" s="13"/>
      <c r="J129" s="14"/>
      <c r="K129" s="4">
        <f>SUM(K$57:K$95)</f>
        <v>3738</v>
      </c>
      <c r="L129" s="4">
        <f>SUM(L$57:L$95)</f>
        <v>3380</v>
      </c>
      <c r="M129" s="4">
        <f>SUM(M$57:M$95)</f>
        <v>6103</v>
      </c>
      <c r="N129" s="5">
        <f>SUM(N$57:N$95)</f>
        <v>4038</v>
      </c>
    </row>
    <row r="130" spans="2:14" ht="13.95" customHeight="1" x14ac:dyDescent="0.2">
      <c r="B130" s="87"/>
      <c r="C130" s="65"/>
      <c r="D130" s="88"/>
      <c r="E130" s="15"/>
      <c r="F130" s="123"/>
      <c r="G130" s="144" t="s">
        <v>49</v>
      </c>
      <c r="H130" s="144"/>
      <c r="I130" s="13"/>
      <c r="J130" s="14"/>
      <c r="K130" s="4">
        <f>SUM(K$32:K$32,K$119:K$120)</f>
        <v>396</v>
      </c>
      <c r="L130" s="4">
        <f>SUM(L32:L32,L$119:L$120)</f>
        <v>390</v>
      </c>
      <c r="M130" s="4">
        <f>SUM(M32:M32,M$119:M$120)</f>
        <v>211</v>
      </c>
      <c r="N130" s="5">
        <f>SUM(N32:N32,N$119:N$120)</f>
        <v>179</v>
      </c>
    </row>
    <row r="131" spans="2:14" ht="13.95" customHeight="1" thickBot="1" x14ac:dyDescent="0.25">
      <c r="B131" s="89"/>
      <c r="C131" s="90"/>
      <c r="D131" s="91"/>
      <c r="E131" s="17"/>
      <c r="F131" s="9"/>
      <c r="G131" s="142" t="s">
        <v>46</v>
      </c>
      <c r="H131" s="142"/>
      <c r="I131" s="18"/>
      <c r="J131" s="19"/>
      <c r="K131" s="10">
        <f>SUM(K$103:K$118,K$121)</f>
        <v>160</v>
      </c>
      <c r="L131" s="10">
        <f>SUM(L$103:L$118,L$121)</f>
        <v>441</v>
      </c>
      <c r="M131" s="10">
        <f>SUM(M$103:M$118,M$121)</f>
        <v>691</v>
      </c>
      <c r="N131" s="11">
        <f>SUM(N$103:N$118,N$121)</f>
        <v>213</v>
      </c>
    </row>
    <row r="132" spans="2:14" ht="18" customHeight="1" thickTop="1" x14ac:dyDescent="0.2">
      <c r="B132" s="155" t="s">
        <v>50</v>
      </c>
      <c r="C132" s="156"/>
      <c r="D132" s="157"/>
      <c r="E132" s="92"/>
      <c r="F132" s="120"/>
      <c r="G132" s="158" t="s">
        <v>51</v>
      </c>
      <c r="H132" s="158"/>
      <c r="I132" s="120"/>
      <c r="J132" s="121"/>
      <c r="K132" s="36" t="s">
        <v>52</v>
      </c>
      <c r="L132" s="42"/>
      <c r="M132" s="42"/>
      <c r="N132" s="54"/>
    </row>
    <row r="133" spans="2:14" ht="18" customHeight="1" x14ac:dyDescent="0.2">
      <c r="B133" s="93"/>
      <c r="C133" s="94"/>
      <c r="D133" s="94"/>
      <c r="E133" s="95"/>
      <c r="F133" s="96"/>
      <c r="G133" s="97"/>
      <c r="H133" s="97"/>
      <c r="I133" s="96"/>
      <c r="J133" s="98"/>
      <c r="K133" s="37" t="s">
        <v>53</v>
      </c>
      <c r="L133" s="43"/>
      <c r="M133" s="43"/>
      <c r="N133" s="46"/>
    </row>
    <row r="134" spans="2:14" ht="18" customHeight="1" x14ac:dyDescent="0.2">
      <c r="B134" s="87"/>
      <c r="C134" s="65"/>
      <c r="D134" s="65"/>
      <c r="E134" s="99"/>
      <c r="F134" s="24"/>
      <c r="G134" s="149" t="s">
        <v>54</v>
      </c>
      <c r="H134" s="149"/>
      <c r="I134" s="118"/>
      <c r="J134" s="122"/>
      <c r="K134" s="38" t="s">
        <v>55</v>
      </c>
      <c r="L134" s="44"/>
      <c r="M134" s="48"/>
      <c r="N134" s="44"/>
    </row>
    <row r="135" spans="2:14" ht="18" customHeight="1" x14ac:dyDescent="0.2">
      <c r="B135" s="87"/>
      <c r="C135" s="65"/>
      <c r="D135" s="65"/>
      <c r="E135" s="100"/>
      <c r="F135" s="65"/>
      <c r="G135" s="101"/>
      <c r="H135" s="101"/>
      <c r="I135" s="94"/>
      <c r="J135" s="102"/>
      <c r="K135" s="39" t="s">
        <v>94</v>
      </c>
      <c r="L135" s="45"/>
      <c r="M135" s="27"/>
      <c r="N135" s="45"/>
    </row>
    <row r="136" spans="2:14" ht="18" customHeight="1" x14ac:dyDescent="0.2">
      <c r="B136" s="87"/>
      <c r="C136" s="65"/>
      <c r="D136" s="65"/>
      <c r="E136" s="100"/>
      <c r="F136" s="65"/>
      <c r="G136" s="101"/>
      <c r="H136" s="101"/>
      <c r="I136" s="94"/>
      <c r="J136" s="102"/>
      <c r="K136" s="39" t="s">
        <v>87</v>
      </c>
      <c r="L136" s="43"/>
      <c r="M136" s="27"/>
      <c r="N136" s="45"/>
    </row>
    <row r="137" spans="2:14" ht="18" customHeight="1" x14ac:dyDescent="0.2">
      <c r="B137" s="87"/>
      <c r="C137" s="65"/>
      <c r="D137" s="65"/>
      <c r="E137" s="99"/>
      <c r="F137" s="24"/>
      <c r="G137" s="149" t="s">
        <v>56</v>
      </c>
      <c r="H137" s="149"/>
      <c r="I137" s="118"/>
      <c r="J137" s="122"/>
      <c r="K137" s="38" t="s">
        <v>98</v>
      </c>
      <c r="L137" s="44"/>
      <c r="M137" s="48"/>
      <c r="N137" s="44"/>
    </row>
    <row r="138" spans="2:14" ht="18" customHeight="1" x14ac:dyDescent="0.2">
      <c r="B138" s="87"/>
      <c r="C138" s="65"/>
      <c r="D138" s="65"/>
      <c r="E138" s="100"/>
      <c r="F138" s="65"/>
      <c r="G138" s="101"/>
      <c r="H138" s="101"/>
      <c r="I138" s="94"/>
      <c r="J138" s="102"/>
      <c r="K138" s="39" t="s">
        <v>95</v>
      </c>
      <c r="L138" s="45"/>
      <c r="M138" s="27"/>
      <c r="N138" s="45"/>
    </row>
    <row r="139" spans="2:14" ht="18" customHeight="1" x14ac:dyDescent="0.2">
      <c r="B139" s="87"/>
      <c r="C139" s="65"/>
      <c r="D139" s="65"/>
      <c r="E139" s="100"/>
      <c r="F139" s="65"/>
      <c r="G139" s="101"/>
      <c r="H139" s="101"/>
      <c r="I139" s="94"/>
      <c r="J139" s="102"/>
      <c r="K139" s="39" t="s">
        <v>96</v>
      </c>
      <c r="L139" s="45"/>
      <c r="M139" s="45"/>
      <c r="N139" s="45"/>
    </row>
    <row r="140" spans="2:14" ht="18" customHeight="1" x14ac:dyDescent="0.2">
      <c r="B140" s="87"/>
      <c r="C140" s="65"/>
      <c r="D140" s="65"/>
      <c r="E140" s="79"/>
      <c r="F140" s="80"/>
      <c r="G140" s="97"/>
      <c r="H140" s="97"/>
      <c r="I140" s="96"/>
      <c r="J140" s="98"/>
      <c r="K140" s="39" t="s">
        <v>97</v>
      </c>
      <c r="L140" s="46"/>
      <c r="M140" s="43"/>
      <c r="N140" s="46"/>
    </row>
    <row r="141" spans="2:14" ht="18" customHeight="1" x14ac:dyDescent="0.2">
      <c r="B141" s="103"/>
      <c r="C141" s="80"/>
      <c r="D141" s="80"/>
      <c r="E141" s="15"/>
      <c r="F141" s="123"/>
      <c r="G141" s="144" t="s">
        <v>57</v>
      </c>
      <c r="H141" s="144"/>
      <c r="I141" s="13"/>
      <c r="J141" s="14"/>
      <c r="K141" s="28" t="s">
        <v>148</v>
      </c>
      <c r="L141" s="47"/>
      <c r="M141" s="49"/>
      <c r="N141" s="47"/>
    </row>
    <row r="142" spans="2:14" ht="18" customHeight="1" x14ac:dyDescent="0.2">
      <c r="B142" s="152" t="s">
        <v>58</v>
      </c>
      <c r="C142" s="153"/>
      <c r="D142" s="153"/>
      <c r="E142" s="24"/>
      <c r="F142" s="24"/>
      <c r="G142" s="24"/>
      <c r="H142" s="24"/>
      <c r="I142" s="24"/>
      <c r="J142" s="24"/>
      <c r="K142" s="24"/>
      <c r="L142" s="24"/>
      <c r="M142" s="24"/>
      <c r="N142" s="55"/>
    </row>
    <row r="143" spans="2:14" ht="14.1" customHeight="1" x14ac:dyDescent="0.2">
      <c r="B143" s="104"/>
      <c r="C143" s="40" t="s">
        <v>59</v>
      </c>
      <c r="D143" s="105"/>
      <c r="E143" s="40"/>
      <c r="F143" s="40"/>
      <c r="G143" s="40"/>
      <c r="H143" s="40"/>
      <c r="I143" s="40"/>
      <c r="J143" s="40"/>
      <c r="K143" s="40"/>
      <c r="L143" s="40"/>
      <c r="M143" s="40"/>
      <c r="N143" s="56"/>
    </row>
    <row r="144" spans="2:14" ht="14.1" customHeight="1" x14ac:dyDescent="0.2">
      <c r="B144" s="104"/>
      <c r="C144" s="40" t="s">
        <v>60</v>
      </c>
      <c r="D144" s="105"/>
      <c r="E144" s="40"/>
      <c r="F144" s="40"/>
      <c r="G144" s="40"/>
      <c r="H144" s="40"/>
      <c r="I144" s="40"/>
      <c r="J144" s="40"/>
      <c r="K144" s="40"/>
      <c r="L144" s="40"/>
      <c r="M144" s="40"/>
      <c r="N144" s="56"/>
    </row>
    <row r="145" spans="2:14" ht="14.1" customHeight="1" x14ac:dyDescent="0.2">
      <c r="B145" s="104"/>
      <c r="C145" s="40" t="s">
        <v>61</v>
      </c>
      <c r="D145" s="105"/>
      <c r="E145" s="40"/>
      <c r="F145" s="40"/>
      <c r="G145" s="40"/>
      <c r="H145" s="40"/>
      <c r="I145" s="40"/>
      <c r="J145" s="40"/>
      <c r="K145" s="40"/>
      <c r="L145" s="40"/>
      <c r="M145" s="40"/>
      <c r="N145" s="56"/>
    </row>
    <row r="146" spans="2:14" ht="14.1" customHeight="1" x14ac:dyDescent="0.2">
      <c r="B146" s="104"/>
      <c r="C146" s="40" t="s">
        <v>132</v>
      </c>
      <c r="D146" s="105"/>
      <c r="E146" s="40"/>
      <c r="F146" s="40"/>
      <c r="G146" s="40"/>
      <c r="H146" s="40"/>
      <c r="I146" s="40"/>
      <c r="J146" s="40"/>
      <c r="K146" s="40"/>
      <c r="L146" s="40"/>
      <c r="M146" s="40"/>
      <c r="N146" s="56"/>
    </row>
    <row r="147" spans="2:14" ht="14.1" customHeight="1" x14ac:dyDescent="0.2">
      <c r="B147" s="106"/>
      <c r="C147" s="40" t="s">
        <v>133</v>
      </c>
      <c r="D147" s="40"/>
      <c r="E147" s="40"/>
      <c r="F147" s="40"/>
      <c r="G147" s="40"/>
      <c r="H147" s="40"/>
      <c r="I147" s="40"/>
      <c r="J147" s="40"/>
      <c r="K147" s="40"/>
      <c r="L147" s="40"/>
      <c r="M147" s="40"/>
      <c r="N147" s="56"/>
    </row>
    <row r="148" spans="2:14" ht="14.1" customHeight="1" x14ac:dyDescent="0.2">
      <c r="B148" s="106"/>
      <c r="C148" s="40" t="s">
        <v>129</v>
      </c>
      <c r="D148" s="40"/>
      <c r="E148" s="40"/>
      <c r="F148" s="40"/>
      <c r="G148" s="40"/>
      <c r="H148" s="40"/>
      <c r="I148" s="40"/>
      <c r="J148" s="40"/>
      <c r="K148" s="40"/>
      <c r="L148" s="40"/>
      <c r="M148" s="40"/>
      <c r="N148" s="56"/>
    </row>
    <row r="149" spans="2:14" ht="14.1" customHeight="1" x14ac:dyDescent="0.2">
      <c r="B149" s="106"/>
      <c r="C149" s="40" t="s">
        <v>92</v>
      </c>
      <c r="D149" s="40"/>
      <c r="E149" s="40"/>
      <c r="F149" s="40"/>
      <c r="G149" s="40"/>
      <c r="H149" s="40"/>
      <c r="I149" s="40"/>
      <c r="J149" s="40"/>
      <c r="K149" s="40"/>
      <c r="L149" s="40"/>
      <c r="M149" s="40"/>
      <c r="N149" s="56"/>
    </row>
    <row r="150" spans="2:14" ht="14.1" customHeight="1" x14ac:dyDescent="0.2">
      <c r="B150" s="106"/>
      <c r="C150" s="40" t="s">
        <v>93</v>
      </c>
      <c r="D150" s="40"/>
      <c r="E150" s="40"/>
      <c r="F150" s="40"/>
      <c r="G150" s="40"/>
      <c r="H150" s="40"/>
      <c r="I150" s="40"/>
      <c r="J150" s="40"/>
      <c r="K150" s="40"/>
      <c r="L150" s="40"/>
      <c r="M150" s="40"/>
      <c r="N150" s="56"/>
    </row>
    <row r="151" spans="2:14" ht="14.1" customHeight="1" x14ac:dyDescent="0.2">
      <c r="B151" s="106"/>
      <c r="C151" s="40" t="s">
        <v>81</v>
      </c>
      <c r="D151" s="40"/>
      <c r="E151" s="40"/>
      <c r="F151" s="40"/>
      <c r="G151" s="40"/>
      <c r="H151" s="40"/>
      <c r="I151" s="40"/>
      <c r="J151" s="40"/>
      <c r="K151" s="40"/>
      <c r="L151" s="40"/>
      <c r="M151" s="40"/>
      <c r="N151" s="56"/>
    </row>
    <row r="152" spans="2:14" ht="14.1" customHeight="1" x14ac:dyDescent="0.2">
      <c r="B152" s="106"/>
      <c r="C152" s="40" t="s">
        <v>138</v>
      </c>
      <c r="D152" s="40"/>
      <c r="E152" s="40"/>
      <c r="F152" s="40"/>
      <c r="G152" s="40"/>
      <c r="H152" s="40"/>
      <c r="I152" s="40"/>
      <c r="J152" s="40"/>
      <c r="K152" s="40"/>
      <c r="L152" s="40"/>
      <c r="M152" s="40"/>
      <c r="N152" s="56"/>
    </row>
    <row r="153" spans="2:14" ht="14.1" customHeight="1" x14ac:dyDescent="0.2">
      <c r="B153" s="106"/>
      <c r="C153" s="40" t="s">
        <v>134</v>
      </c>
      <c r="D153" s="40"/>
      <c r="E153" s="40"/>
      <c r="F153" s="40"/>
      <c r="G153" s="40"/>
      <c r="H153" s="40"/>
      <c r="I153" s="40"/>
      <c r="J153" s="40"/>
      <c r="K153" s="40"/>
      <c r="L153" s="40"/>
      <c r="M153" s="40"/>
      <c r="N153" s="56"/>
    </row>
    <row r="154" spans="2:14" ht="14.1" customHeight="1" x14ac:dyDescent="0.2">
      <c r="B154" s="106"/>
      <c r="C154" s="40" t="s">
        <v>135</v>
      </c>
      <c r="D154" s="40"/>
      <c r="E154" s="40"/>
      <c r="F154" s="40"/>
      <c r="G154" s="40"/>
      <c r="H154" s="40"/>
      <c r="I154" s="40"/>
      <c r="J154" s="40"/>
      <c r="K154" s="40"/>
      <c r="L154" s="40"/>
      <c r="M154" s="40"/>
      <c r="N154" s="56"/>
    </row>
    <row r="155" spans="2:14" ht="14.1" customHeight="1" x14ac:dyDescent="0.2">
      <c r="B155" s="106"/>
      <c r="C155" s="40" t="s">
        <v>136</v>
      </c>
      <c r="D155" s="40"/>
      <c r="E155" s="40"/>
      <c r="F155" s="40"/>
      <c r="G155" s="40"/>
      <c r="H155" s="40"/>
      <c r="I155" s="40"/>
      <c r="J155" s="40"/>
      <c r="K155" s="40"/>
      <c r="L155" s="40"/>
      <c r="M155" s="40"/>
      <c r="N155" s="56"/>
    </row>
    <row r="156" spans="2:14" ht="14.1" customHeight="1" x14ac:dyDescent="0.2">
      <c r="B156" s="106"/>
      <c r="C156" s="40" t="s">
        <v>125</v>
      </c>
      <c r="D156" s="40"/>
      <c r="E156" s="40"/>
      <c r="F156" s="40"/>
      <c r="G156" s="40"/>
      <c r="H156" s="40"/>
      <c r="I156" s="40"/>
      <c r="J156" s="40"/>
      <c r="K156" s="40"/>
      <c r="L156" s="40"/>
      <c r="M156" s="40"/>
      <c r="N156" s="56"/>
    </row>
    <row r="157" spans="2:14" ht="14.1" customHeight="1" x14ac:dyDescent="0.2">
      <c r="B157" s="106"/>
      <c r="C157" s="40" t="s">
        <v>137</v>
      </c>
      <c r="D157" s="40"/>
      <c r="E157" s="40"/>
      <c r="F157" s="40"/>
      <c r="G157" s="40"/>
      <c r="H157" s="40"/>
      <c r="I157" s="40"/>
      <c r="J157" s="40"/>
      <c r="K157" s="40"/>
      <c r="L157" s="40"/>
      <c r="M157" s="40"/>
      <c r="N157" s="56"/>
    </row>
    <row r="158" spans="2:14" ht="14.1" customHeight="1" x14ac:dyDescent="0.2">
      <c r="B158" s="106"/>
      <c r="C158" s="40" t="s">
        <v>217</v>
      </c>
      <c r="D158" s="40"/>
      <c r="E158" s="40"/>
      <c r="F158" s="40"/>
      <c r="G158" s="40"/>
      <c r="H158" s="40"/>
      <c r="I158" s="40"/>
      <c r="J158" s="40"/>
      <c r="K158" s="40"/>
      <c r="L158" s="40"/>
      <c r="M158" s="40"/>
      <c r="N158" s="56"/>
    </row>
    <row r="159" spans="2:14" ht="14.1" customHeight="1" x14ac:dyDescent="0.2">
      <c r="B159" s="106"/>
      <c r="C159" s="40" t="s">
        <v>131</v>
      </c>
      <c r="D159" s="40"/>
      <c r="E159" s="40"/>
      <c r="F159" s="40"/>
      <c r="G159" s="40"/>
      <c r="H159" s="40"/>
      <c r="I159" s="40"/>
      <c r="J159" s="40"/>
      <c r="K159" s="40"/>
      <c r="L159" s="40"/>
      <c r="M159" s="40"/>
      <c r="N159" s="56"/>
    </row>
    <row r="160" spans="2:14" x14ac:dyDescent="0.2">
      <c r="B160" s="107"/>
      <c r="C160" s="40" t="s">
        <v>143</v>
      </c>
      <c r="N160" s="64"/>
    </row>
    <row r="161" spans="2:14" x14ac:dyDescent="0.2">
      <c r="B161" s="107"/>
      <c r="C161" s="40" t="s">
        <v>140</v>
      </c>
      <c r="N161" s="64"/>
    </row>
    <row r="162" spans="2:14" ht="14.1" customHeight="1" x14ac:dyDescent="0.2">
      <c r="B162" s="106"/>
      <c r="C162" s="40" t="s">
        <v>112</v>
      </c>
      <c r="D162" s="40"/>
      <c r="E162" s="40"/>
      <c r="F162" s="40"/>
      <c r="G162" s="40"/>
      <c r="H162" s="40"/>
      <c r="I162" s="40"/>
      <c r="J162" s="40"/>
      <c r="K162" s="40"/>
      <c r="L162" s="40"/>
      <c r="M162" s="40"/>
      <c r="N162" s="56"/>
    </row>
    <row r="163" spans="2:14" ht="18" customHeight="1" x14ac:dyDescent="0.2">
      <c r="B163" s="106"/>
      <c r="C163" s="40" t="s">
        <v>62</v>
      </c>
      <c r="D163" s="40"/>
      <c r="E163" s="40"/>
      <c r="F163" s="40"/>
      <c r="G163" s="40"/>
      <c r="H163" s="40"/>
      <c r="I163" s="40"/>
      <c r="J163" s="40"/>
      <c r="K163" s="40"/>
      <c r="L163" s="40"/>
      <c r="M163" s="40"/>
      <c r="N163" s="56"/>
    </row>
    <row r="164" spans="2:14" x14ac:dyDescent="0.2">
      <c r="B164" s="107"/>
      <c r="C164" s="40" t="s">
        <v>130</v>
      </c>
      <c r="N164" s="64"/>
    </row>
    <row r="165" spans="2:14" x14ac:dyDescent="0.2">
      <c r="B165" s="107"/>
      <c r="C165" s="40" t="s">
        <v>155</v>
      </c>
      <c r="N165" s="64"/>
    </row>
    <row r="166" spans="2:14" ht="13.8" thickBot="1" x14ac:dyDescent="0.25">
      <c r="B166" s="108"/>
      <c r="C166" s="41" t="s">
        <v>141</v>
      </c>
      <c r="D166" s="62"/>
      <c r="E166" s="62"/>
      <c r="F166" s="62"/>
      <c r="G166" s="62"/>
      <c r="H166" s="62"/>
      <c r="I166" s="62"/>
      <c r="J166" s="62"/>
      <c r="K166" s="62"/>
      <c r="L166" s="62"/>
      <c r="M166" s="62"/>
      <c r="N166" s="63"/>
    </row>
  </sheetData>
  <mergeCells count="28">
    <mergeCell ref="D9:F9"/>
    <mergeCell ref="D4:G4"/>
    <mergeCell ref="D5:G5"/>
    <mergeCell ref="D6:G6"/>
    <mergeCell ref="D7:F7"/>
    <mergeCell ref="D8:F8"/>
    <mergeCell ref="G127:H127"/>
    <mergeCell ref="G10:H10"/>
    <mergeCell ref="D100:G100"/>
    <mergeCell ref="D101:G101"/>
    <mergeCell ref="G102:H102"/>
    <mergeCell ref="C119:D119"/>
    <mergeCell ref="B122:I122"/>
    <mergeCell ref="B123:D123"/>
    <mergeCell ref="G123:H123"/>
    <mergeCell ref="G124:H124"/>
    <mergeCell ref="G125:H125"/>
    <mergeCell ref="G126:H126"/>
    <mergeCell ref="G134:H134"/>
    <mergeCell ref="G137:H137"/>
    <mergeCell ref="G141:H141"/>
    <mergeCell ref="B142:D142"/>
    <mergeCell ref="G128:H128"/>
    <mergeCell ref="G129:H129"/>
    <mergeCell ref="G130:H130"/>
    <mergeCell ref="G131:H131"/>
    <mergeCell ref="B132:D132"/>
    <mergeCell ref="G132:H132"/>
  </mergeCells>
  <phoneticPr fontId="23"/>
  <conditionalFormatting sqref="O11:O95 O103:O121">
    <cfRule type="expression" dxfId="1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B1:AC157"/>
  <sheetViews>
    <sheetView view="pageBreakPreview" zoomScale="75" zoomScaleNormal="75" zoomScaleSheetLayoutView="75" workbookViewId="0">
      <pane xSplit="10" ySplit="10" topLeftCell="K11" activePane="bottomRight" state="frozen"/>
      <selection activeCell="N48" sqref="N48"/>
      <selection pane="topRight" activeCell="N48" sqref="N48"/>
      <selection pane="bottomLeft" activeCell="N48" sqref="N48"/>
      <selection pane="bottomRight" activeCell="I28" sqref="I2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407</v>
      </c>
      <c r="L5" s="30" t="str">
        <f>K5</f>
        <v>2021.10.19</v>
      </c>
      <c r="M5" s="30" t="str">
        <f>K5</f>
        <v>2021.10.19</v>
      </c>
      <c r="N5" s="114" t="str">
        <f>K5</f>
        <v>2021.10.19</v>
      </c>
    </row>
    <row r="6" spans="2:24" ht="18" customHeight="1" x14ac:dyDescent="0.2">
      <c r="B6" s="69"/>
      <c r="C6" s="123"/>
      <c r="D6" s="144" t="s">
        <v>3</v>
      </c>
      <c r="E6" s="144"/>
      <c r="F6" s="144"/>
      <c r="G6" s="144"/>
      <c r="H6" s="123"/>
      <c r="I6" s="123"/>
      <c r="J6" s="70"/>
      <c r="K6" s="109">
        <v>0.42708333333333331</v>
      </c>
      <c r="L6" s="109">
        <v>0.38611111111111113</v>
      </c>
      <c r="M6" s="109">
        <v>0.44791666666666669</v>
      </c>
      <c r="N6" s="110">
        <v>0.46875</v>
      </c>
    </row>
    <row r="7" spans="2:24" ht="18" customHeight="1" x14ac:dyDescent="0.2">
      <c r="B7" s="69"/>
      <c r="C7" s="123"/>
      <c r="D7" s="144" t="s">
        <v>4</v>
      </c>
      <c r="E7" s="145"/>
      <c r="F7" s="145"/>
      <c r="G7" s="71" t="s">
        <v>5</v>
      </c>
      <c r="H7" s="123"/>
      <c r="I7" s="123"/>
      <c r="J7" s="70"/>
      <c r="K7" s="111">
        <v>2.44</v>
      </c>
      <c r="L7" s="111">
        <v>1.5</v>
      </c>
      <c r="M7" s="111">
        <v>1.53</v>
      </c>
      <c r="N7" s="112">
        <v>1.53</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238</v>
      </c>
      <c r="G11" s="123"/>
      <c r="H11" s="123"/>
      <c r="I11" s="123"/>
      <c r="J11" s="123"/>
      <c r="K11" s="20"/>
      <c r="L11" s="20"/>
      <c r="M11" s="20"/>
      <c r="N11" s="21" t="s">
        <v>166</v>
      </c>
      <c r="P11" t="s">
        <v>14</v>
      </c>
      <c r="Q11">
        <f t="shared" ref="Q11:T14" si="0">IF(K11="",0,VALUE(MID(K11,2,LEN(K11)-2)))</f>
        <v>0</v>
      </c>
      <c r="R11">
        <f t="shared" si="0"/>
        <v>0</v>
      </c>
      <c r="S11">
        <f t="shared" si="0"/>
        <v>0</v>
      </c>
      <c r="T11" t="e">
        <f t="shared" si="0"/>
        <v>#VALUE!</v>
      </c>
      <c r="U11">
        <f t="shared" ref="U11:X25" si="1">IF(K11="＋",0,IF(K11="(＋)",0,ABS(K11)))</f>
        <v>0</v>
      </c>
      <c r="V11">
        <f t="shared" si="1"/>
        <v>0</v>
      </c>
      <c r="W11">
        <f t="shared" si="1"/>
        <v>0</v>
      </c>
      <c r="X11">
        <f t="shared" si="1"/>
        <v>0</v>
      </c>
    </row>
    <row r="12" spans="2:24" ht="13.5" customHeight="1" x14ac:dyDescent="0.2">
      <c r="B12" s="1">
        <f>B11+1</f>
        <v>2</v>
      </c>
      <c r="C12" s="3"/>
      <c r="D12" s="6"/>
      <c r="E12" s="123"/>
      <c r="F12" s="123" t="s">
        <v>200</v>
      </c>
      <c r="G12" s="123"/>
      <c r="H12" s="123"/>
      <c r="I12" s="123"/>
      <c r="J12" s="123"/>
      <c r="K12" s="20" t="s">
        <v>166</v>
      </c>
      <c r="L12" s="20" t="s">
        <v>185</v>
      </c>
      <c r="M12" s="20" t="s">
        <v>168</v>
      </c>
      <c r="N12" s="21" t="s">
        <v>185</v>
      </c>
      <c r="P12" t="s">
        <v>14</v>
      </c>
      <c r="Q12" t="e">
        <f>IF(K12="",0,VALUE(MID(K12,2,LEN(K12)-2)))</f>
        <v>#VALUE!</v>
      </c>
      <c r="R12">
        <f t="shared" si="0"/>
        <v>200</v>
      </c>
      <c r="S12">
        <f t="shared" si="0"/>
        <v>100</v>
      </c>
      <c r="T12">
        <f t="shared" si="0"/>
        <v>200</v>
      </c>
      <c r="U12">
        <f>IF(K12="＋",0,IF(K12="(＋)",0,ABS(K12)))</f>
        <v>0</v>
      </c>
      <c r="V12">
        <f t="shared" si="1"/>
        <v>200</v>
      </c>
      <c r="W12">
        <f t="shared" si="1"/>
        <v>100</v>
      </c>
      <c r="X12">
        <f t="shared" si="1"/>
        <v>200</v>
      </c>
    </row>
    <row r="13" spans="2:24" ht="13.5" customHeight="1" x14ac:dyDescent="0.2">
      <c r="B13" s="1">
        <f t="shared" ref="B13:B76" si="2">B12+1</f>
        <v>3</v>
      </c>
      <c r="C13" s="3"/>
      <c r="D13" s="6"/>
      <c r="E13" s="123"/>
      <c r="F13" s="123" t="s">
        <v>219</v>
      </c>
      <c r="G13" s="123"/>
      <c r="H13" s="123"/>
      <c r="I13" s="123"/>
      <c r="J13" s="123"/>
      <c r="K13" s="20"/>
      <c r="L13" s="20" t="s">
        <v>169</v>
      </c>
      <c r="M13" s="20"/>
      <c r="N13" s="21" t="s">
        <v>166</v>
      </c>
      <c r="P13" t="s">
        <v>14</v>
      </c>
      <c r="Q13">
        <f>IF(K13="",0,VALUE(MID(K13,2,LEN(K13)-2)))</f>
        <v>0</v>
      </c>
      <c r="R13">
        <f t="shared" si="0"/>
        <v>25</v>
      </c>
      <c r="S13">
        <f t="shared" si="0"/>
        <v>0</v>
      </c>
      <c r="T13" t="e">
        <f t="shared" si="0"/>
        <v>#VALUE!</v>
      </c>
      <c r="U13">
        <f t="shared" si="1"/>
        <v>0</v>
      </c>
      <c r="V13">
        <f t="shared" si="1"/>
        <v>25</v>
      </c>
      <c r="W13">
        <f t="shared" si="1"/>
        <v>0</v>
      </c>
      <c r="X13">
        <f t="shared" si="1"/>
        <v>0</v>
      </c>
    </row>
    <row r="14" spans="2:24" ht="13.5" customHeight="1" x14ac:dyDescent="0.2">
      <c r="B14" s="1">
        <f t="shared" si="2"/>
        <v>4</v>
      </c>
      <c r="C14" s="3"/>
      <c r="D14" s="6"/>
      <c r="E14" s="123"/>
      <c r="F14" s="123" t="s">
        <v>408</v>
      </c>
      <c r="G14" s="123"/>
      <c r="H14" s="123"/>
      <c r="I14" s="123"/>
      <c r="J14" s="123"/>
      <c r="K14" s="20"/>
      <c r="L14" s="20"/>
      <c r="M14" s="20"/>
      <c r="N14" s="21" t="s">
        <v>409</v>
      </c>
      <c r="P14" t="s">
        <v>14</v>
      </c>
      <c r="Q14">
        <f>IF(K14="",0,VALUE(MID(K14,2,LEN(K14)-2)))</f>
        <v>0</v>
      </c>
      <c r="R14">
        <f t="shared" si="0"/>
        <v>0</v>
      </c>
      <c r="S14">
        <f t="shared" si="0"/>
        <v>0</v>
      </c>
      <c r="T14">
        <f t="shared" si="0"/>
        <v>3</v>
      </c>
      <c r="U14">
        <f t="shared" si="1"/>
        <v>0</v>
      </c>
      <c r="V14">
        <f t="shared" si="1"/>
        <v>0</v>
      </c>
      <c r="W14">
        <f t="shared" si="1"/>
        <v>0</v>
      </c>
      <c r="X14">
        <f t="shared" si="1"/>
        <v>3</v>
      </c>
    </row>
    <row r="15" spans="2:24" ht="13.95" customHeight="1" x14ac:dyDescent="0.2">
      <c r="B15" s="1">
        <f t="shared" si="2"/>
        <v>5</v>
      </c>
      <c r="C15" s="3"/>
      <c r="D15" s="6"/>
      <c r="E15" s="123"/>
      <c r="F15" s="123" t="s">
        <v>149</v>
      </c>
      <c r="G15" s="123"/>
      <c r="H15" s="123"/>
      <c r="I15" s="123"/>
      <c r="J15" s="123"/>
      <c r="K15" s="20" t="s">
        <v>184</v>
      </c>
      <c r="L15" s="20" t="s">
        <v>190</v>
      </c>
      <c r="M15" s="20" t="s">
        <v>168</v>
      </c>
      <c r="N15" s="21" t="s">
        <v>186</v>
      </c>
      <c r="P15" s="82" t="s">
        <v>15</v>
      </c>
      <c r="Q15" t="str">
        <f>K15</f>
        <v>(75)</v>
      </c>
      <c r="R15" t="str">
        <f>L15</f>
        <v>(150)</v>
      </c>
      <c r="S15" t="str">
        <f>M15</f>
        <v>(100)</v>
      </c>
      <c r="T15" t="str">
        <f>N15</f>
        <v>(175)</v>
      </c>
      <c r="U15">
        <f t="shared" si="1"/>
        <v>75</v>
      </c>
      <c r="V15">
        <f>IF(L15="＋",0,IF(L15="(＋)",0,ABS(L15)))</f>
        <v>150</v>
      </c>
      <c r="W15">
        <f t="shared" si="1"/>
        <v>100</v>
      </c>
      <c r="X15">
        <f t="shared" si="1"/>
        <v>175</v>
      </c>
    </row>
    <row r="16" spans="2:24" ht="13.95" customHeight="1" x14ac:dyDescent="0.2">
      <c r="B16" s="1">
        <f t="shared" si="2"/>
        <v>6</v>
      </c>
      <c r="C16" s="3"/>
      <c r="D16" s="6"/>
      <c r="E16" s="123"/>
      <c r="F16" s="123" t="s">
        <v>16</v>
      </c>
      <c r="G16" s="123"/>
      <c r="H16" s="123"/>
      <c r="I16" s="123"/>
      <c r="J16" s="123"/>
      <c r="K16" s="20" t="s">
        <v>221</v>
      </c>
      <c r="L16" s="20" t="s">
        <v>410</v>
      </c>
      <c r="M16" s="20" t="s">
        <v>411</v>
      </c>
      <c r="N16" s="21" t="s">
        <v>221</v>
      </c>
      <c r="P16" t="s">
        <v>14</v>
      </c>
      <c r="Q16">
        <f>IF(K16="",0,VALUE(MID(K16,2,LEN(K16)-2)))</f>
        <v>5</v>
      </c>
      <c r="R16">
        <f>IF(L16="",0,VALUE(MID(L16,2,LEN(L16)-2)))</f>
        <v>2</v>
      </c>
      <c r="S16">
        <f>IF(M16="",0,VALUE(MID(M16,2,LEN(M16)-2)))</f>
        <v>68</v>
      </c>
      <c r="T16">
        <f>IF(N16="",0,VALUE(MID(N16,2,LEN(N16)-2)))</f>
        <v>5</v>
      </c>
      <c r="U16">
        <f>IF(K16="＋",0,IF(K16="(＋)",0,ABS(K16)))</f>
        <v>650</v>
      </c>
      <c r="V16">
        <f>IF(L16="＋",0,IF(L16="(＋)",0,ABS(L16)))</f>
        <v>925</v>
      </c>
      <c r="W16">
        <f>IF(M16="＋",0,IF(M16="(＋)",0,ABS(M16)))</f>
        <v>1680</v>
      </c>
      <c r="X16">
        <f>IF(N16="＋",0,IF(N16="(＋)",0,ABS(N16)))</f>
        <v>650</v>
      </c>
    </row>
    <row r="17" spans="2:24" ht="13.5" customHeight="1" x14ac:dyDescent="0.2">
      <c r="B17" s="1">
        <f t="shared" si="2"/>
        <v>7</v>
      </c>
      <c r="C17" s="3"/>
      <c r="D17" s="6"/>
      <c r="E17" s="123"/>
      <c r="F17" s="123" t="s">
        <v>246</v>
      </c>
      <c r="G17" s="123"/>
      <c r="H17" s="123"/>
      <c r="I17" s="123"/>
      <c r="J17" s="123"/>
      <c r="K17" s="20" t="s">
        <v>412</v>
      </c>
      <c r="L17" s="20" t="s">
        <v>413</v>
      </c>
      <c r="M17" s="20"/>
      <c r="N17" s="21" t="s">
        <v>414</v>
      </c>
      <c r="P17" t="s">
        <v>14</v>
      </c>
      <c r="Q17">
        <f t="shared" ref="Q17:T17" si="3">IF(K17="",0,VALUE(MID(K17,2,LEN(K17)-2)))</f>
        <v>5</v>
      </c>
      <c r="R17">
        <f t="shared" si="3"/>
        <v>2</v>
      </c>
      <c r="S17">
        <f t="shared" si="3"/>
        <v>0</v>
      </c>
      <c r="T17">
        <f t="shared" si="3"/>
        <v>0</v>
      </c>
      <c r="U17">
        <f t="shared" si="1"/>
        <v>150</v>
      </c>
      <c r="V17">
        <f t="shared" si="1"/>
        <v>225</v>
      </c>
      <c r="W17">
        <f t="shared" si="1"/>
        <v>0</v>
      </c>
      <c r="X17">
        <f t="shared" si="1"/>
        <v>201</v>
      </c>
    </row>
    <row r="18" spans="2:24" ht="13.95" customHeight="1" x14ac:dyDescent="0.2">
      <c r="B18" s="1">
        <f t="shared" si="2"/>
        <v>8</v>
      </c>
      <c r="C18" s="3"/>
      <c r="D18" s="6"/>
      <c r="E18" s="123"/>
      <c r="F18" s="123" t="s">
        <v>247</v>
      </c>
      <c r="G18" s="123"/>
      <c r="H18" s="123"/>
      <c r="I18" s="123"/>
      <c r="J18" s="123"/>
      <c r="K18" s="20"/>
      <c r="L18" s="20"/>
      <c r="M18" s="20" t="s">
        <v>166</v>
      </c>
      <c r="N18" s="21"/>
      <c r="P18" s="82" t="s">
        <v>15</v>
      </c>
      <c r="Q18">
        <f>K18</f>
        <v>0</v>
      </c>
      <c r="R18">
        <f>L18</f>
        <v>0</v>
      </c>
      <c r="S18" t="str">
        <f>M18</f>
        <v>(＋)</v>
      </c>
      <c r="T18">
        <f>N18</f>
        <v>0</v>
      </c>
      <c r="U18">
        <f t="shared" si="1"/>
        <v>0</v>
      </c>
      <c r="V18">
        <f t="shared" si="1"/>
        <v>0</v>
      </c>
      <c r="W18">
        <f t="shared" si="1"/>
        <v>0</v>
      </c>
      <c r="X18">
        <f t="shared" si="1"/>
        <v>0</v>
      </c>
    </row>
    <row r="19" spans="2:24" ht="13.95" customHeight="1" x14ac:dyDescent="0.2">
      <c r="B19" s="1">
        <f t="shared" si="2"/>
        <v>9</v>
      </c>
      <c r="C19" s="3"/>
      <c r="D19" s="6"/>
      <c r="E19" s="123"/>
      <c r="F19" s="123" t="s">
        <v>281</v>
      </c>
      <c r="G19" s="123"/>
      <c r="H19" s="123"/>
      <c r="I19" s="123"/>
      <c r="J19" s="123"/>
      <c r="K19" s="20" t="s">
        <v>415</v>
      </c>
      <c r="L19" s="20" t="s">
        <v>300</v>
      </c>
      <c r="M19" s="20" t="s">
        <v>207</v>
      </c>
      <c r="N19" s="21" t="s">
        <v>378</v>
      </c>
      <c r="P19" t="s">
        <v>14</v>
      </c>
      <c r="Q19">
        <f t="shared" ref="Q19:T21" si="4">IF(K19="",0,VALUE(MID(K19,2,LEN(K19)-2)))</f>
        <v>35</v>
      </c>
      <c r="R19">
        <f t="shared" si="4"/>
        <v>1050</v>
      </c>
      <c r="S19">
        <f t="shared" si="4"/>
        <v>1000</v>
      </c>
      <c r="T19">
        <f t="shared" si="4"/>
        <v>850</v>
      </c>
      <c r="U19">
        <f t="shared" si="1"/>
        <v>35</v>
      </c>
      <c r="V19">
        <f t="shared" si="1"/>
        <v>1050</v>
      </c>
      <c r="W19">
        <f t="shared" si="1"/>
        <v>1000</v>
      </c>
      <c r="X19">
        <f t="shared" si="1"/>
        <v>850</v>
      </c>
    </row>
    <row r="20" spans="2:24" ht="13.5" customHeight="1" x14ac:dyDescent="0.2">
      <c r="B20" s="1">
        <f t="shared" si="2"/>
        <v>10</v>
      </c>
      <c r="C20" s="3"/>
      <c r="D20" s="6"/>
      <c r="E20" s="123"/>
      <c r="F20" s="123" t="s">
        <v>280</v>
      </c>
      <c r="G20" s="123"/>
      <c r="H20" s="123"/>
      <c r="I20" s="123"/>
      <c r="J20" s="123"/>
      <c r="K20" s="20"/>
      <c r="L20" s="20"/>
      <c r="M20" s="20" t="s">
        <v>169</v>
      </c>
      <c r="N20" s="21" t="s">
        <v>190</v>
      </c>
      <c r="Q20">
        <f t="shared" si="4"/>
        <v>0</v>
      </c>
      <c r="R20">
        <f t="shared" si="4"/>
        <v>0</v>
      </c>
      <c r="S20">
        <f t="shared" si="4"/>
        <v>25</v>
      </c>
      <c r="T20">
        <f t="shared" si="4"/>
        <v>150</v>
      </c>
      <c r="U20">
        <f t="shared" si="1"/>
        <v>0</v>
      </c>
      <c r="V20">
        <f t="shared" si="1"/>
        <v>0</v>
      </c>
      <c r="W20">
        <f t="shared" si="1"/>
        <v>25</v>
      </c>
      <c r="X20">
        <f t="shared" si="1"/>
        <v>150</v>
      </c>
    </row>
    <row r="21" spans="2:24" ht="13.5" customHeight="1" x14ac:dyDescent="0.2">
      <c r="B21" s="1">
        <f t="shared" si="2"/>
        <v>11</v>
      </c>
      <c r="C21" s="3"/>
      <c r="D21" s="6"/>
      <c r="E21" s="123"/>
      <c r="F21" s="123" t="s">
        <v>153</v>
      </c>
      <c r="G21" s="140"/>
      <c r="H21" s="123"/>
      <c r="I21" s="123"/>
      <c r="J21" s="123"/>
      <c r="K21" s="20"/>
      <c r="L21" s="20"/>
      <c r="M21" s="20"/>
      <c r="N21" s="21" t="s">
        <v>166</v>
      </c>
      <c r="Q21">
        <f t="shared" si="4"/>
        <v>0</v>
      </c>
      <c r="R21">
        <f>IF(L21="",0,VALUE(MID(L21,2,LEN(L21)-2)))</f>
        <v>0</v>
      </c>
      <c r="S21">
        <f>IF(M21="",0,VALUE(MID(M21,2,LEN(M21)-2)))</f>
        <v>0</v>
      </c>
      <c r="T21" t="e">
        <f>IF(N21="",0,VALUE(MID(N21,2,LEN(N21)-2)))</f>
        <v>#VALUE!</v>
      </c>
      <c r="U21">
        <f>IF(K21="＋",0,IF(K21="(＋)",0,ABS(K21)))</f>
        <v>0</v>
      </c>
      <c r="V21">
        <f>IF(L21="＋",0,IF(L21="(＋)",0,ABS(L21)))</f>
        <v>0</v>
      </c>
      <c r="W21">
        <f>IF(M21="＋",0,IF(M21="(＋)",0,ABS(M21)))</f>
        <v>0</v>
      </c>
      <c r="X21">
        <f>IF(N21="＋",0,IF(N21="(＋)",0,ABS(N21)))</f>
        <v>0</v>
      </c>
    </row>
    <row r="22" spans="2:24" ht="13.95" customHeight="1" x14ac:dyDescent="0.2">
      <c r="B22" s="1">
        <f t="shared" si="2"/>
        <v>12</v>
      </c>
      <c r="C22" s="3"/>
      <c r="D22" s="6"/>
      <c r="E22" s="123"/>
      <c r="F22" s="123" t="s">
        <v>126</v>
      </c>
      <c r="G22" s="123"/>
      <c r="H22" s="123"/>
      <c r="I22" s="123"/>
      <c r="J22" s="123"/>
      <c r="K22" s="20" t="s">
        <v>358</v>
      </c>
      <c r="L22" s="20" t="s">
        <v>409</v>
      </c>
      <c r="M22" s="20" t="s">
        <v>365</v>
      </c>
      <c r="N22" s="21" t="s">
        <v>356</v>
      </c>
      <c r="P22" s="82" t="s">
        <v>15</v>
      </c>
      <c r="Q22" t="str">
        <f>K22</f>
        <v>(5)</v>
      </c>
      <c r="R22" t="str">
        <f>L22</f>
        <v>(3)</v>
      </c>
      <c r="S22" t="str">
        <f>M22</f>
        <v>(10)</v>
      </c>
      <c r="T22" t="str">
        <f>N22</f>
        <v>(20)</v>
      </c>
      <c r="U22">
        <f t="shared" si="1"/>
        <v>5</v>
      </c>
      <c r="V22">
        <f t="shared" si="1"/>
        <v>3</v>
      </c>
      <c r="W22">
        <f t="shared" si="1"/>
        <v>10</v>
      </c>
      <c r="X22">
        <f t="shared" si="1"/>
        <v>20</v>
      </c>
    </row>
    <row r="23" spans="2:24" ht="13.95" customHeight="1" x14ac:dyDescent="0.2">
      <c r="B23" s="1">
        <f t="shared" si="2"/>
        <v>13</v>
      </c>
      <c r="C23" s="3"/>
      <c r="D23" s="6"/>
      <c r="E23" s="123"/>
      <c r="F23" s="123" t="s">
        <v>118</v>
      </c>
      <c r="G23" s="123"/>
      <c r="H23" s="123"/>
      <c r="I23" s="123"/>
      <c r="J23" s="123"/>
      <c r="K23" s="20"/>
      <c r="L23" s="20" t="s">
        <v>166</v>
      </c>
      <c r="M23" s="20"/>
      <c r="N23" s="21"/>
      <c r="P23" t="s">
        <v>14</v>
      </c>
      <c r="Q23">
        <f>IF(K23="",0,VALUE(MID(K23,2,LEN(K23)-2)))</f>
        <v>0</v>
      </c>
      <c r="R23">
        <f>IF(L25="",0,VALUE(MID(L25,2,LEN(L25)-2)))</f>
        <v>1250</v>
      </c>
      <c r="S23">
        <f>IF(M23="",0,VALUE(MID(M23,2,LEN(M23)-2)))</f>
        <v>0</v>
      </c>
      <c r="T23">
        <f>IF(N23="",0,VALUE(MID(N23,2,LEN(N23)-2)))</f>
        <v>0</v>
      </c>
      <c r="U23">
        <f t="shared" si="1"/>
        <v>0</v>
      </c>
      <c r="V23">
        <f t="shared" si="1"/>
        <v>0</v>
      </c>
      <c r="W23">
        <f t="shared" si="1"/>
        <v>0</v>
      </c>
      <c r="X23">
        <f t="shared" si="1"/>
        <v>0</v>
      </c>
    </row>
    <row r="24" spans="2:24" ht="13.5" customHeight="1" x14ac:dyDescent="0.2">
      <c r="B24" s="1">
        <f t="shared" si="2"/>
        <v>14</v>
      </c>
      <c r="C24" s="3"/>
      <c r="D24" s="6"/>
      <c r="E24" s="123"/>
      <c r="F24" s="123" t="s">
        <v>119</v>
      </c>
      <c r="G24" s="123"/>
      <c r="H24" s="123"/>
      <c r="I24" s="123"/>
      <c r="J24" s="123"/>
      <c r="K24" s="20"/>
      <c r="L24" s="20" t="s">
        <v>172</v>
      </c>
      <c r="M24" s="20"/>
      <c r="N24" s="21" t="s">
        <v>184</v>
      </c>
      <c r="U24">
        <f t="shared" si="1"/>
        <v>0</v>
      </c>
      <c r="V24">
        <f t="shared" si="1"/>
        <v>50</v>
      </c>
      <c r="W24">
        <f t="shared" si="1"/>
        <v>0</v>
      </c>
      <c r="X24">
        <f t="shared" si="1"/>
        <v>75</v>
      </c>
    </row>
    <row r="25" spans="2:24" ht="13.5" customHeight="1" x14ac:dyDescent="0.2">
      <c r="B25" s="1">
        <f t="shared" si="2"/>
        <v>15</v>
      </c>
      <c r="C25" s="3"/>
      <c r="D25" s="6"/>
      <c r="E25" s="123"/>
      <c r="F25" s="123" t="s">
        <v>117</v>
      </c>
      <c r="G25" s="123"/>
      <c r="H25" s="123"/>
      <c r="I25" s="123"/>
      <c r="J25" s="123"/>
      <c r="K25" s="20" t="s">
        <v>222</v>
      </c>
      <c r="L25" s="20" t="s">
        <v>295</v>
      </c>
      <c r="M25" s="20" t="s">
        <v>288</v>
      </c>
      <c r="N25" s="21" t="s">
        <v>207</v>
      </c>
      <c r="P25" t="s">
        <v>14</v>
      </c>
      <c r="Q25">
        <f t="shared" ref="Q25:T25" si="5">IF(K25="",0,VALUE(MID(K25,2,LEN(K25)-2)))</f>
        <v>125</v>
      </c>
      <c r="R25" t="e">
        <f>IF(#REF!="",0,VALUE(MID(#REF!,2,LEN(#REF!)-2)))</f>
        <v>#REF!</v>
      </c>
      <c r="S25">
        <f t="shared" si="5"/>
        <v>325</v>
      </c>
      <c r="T25">
        <f t="shared" si="5"/>
        <v>1000</v>
      </c>
      <c r="U25">
        <f t="shared" si="1"/>
        <v>125</v>
      </c>
      <c r="V25">
        <f t="shared" si="1"/>
        <v>1250</v>
      </c>
      <c r="W25">
        <f t="shared" si="1"/>
        <v>325</v>
      </c>
      <c r="X25">
        <f t="shared" si="1"/>
        <v>1000</v>
      </c>
    </row>
    <row r="26" spans="2:24" ht="13.5" customHeight="1" x14ac:dyDescent="0.2">
      <c r="B26" s="1">
        <f t="shared" si="2"/>
        <v>16</v>
      </c>
      <c r="C26" s="2" t="s">
        <v>25</v>
      </c>
      <c r="D26" s="2" t="s">
        <v>26</v>
      </c>
      <c r="E26" s="123"/>
      <c r="F26" s="123" t="s">
        <v>115</v>
      </c>
      <c r="G26" s="123"/>
      <c r="H26" s="123"/>
      <c r="I26" s="123"/>
      <c r="J26" s="123"/>
      <c r="K26" s="22">
        <v>850</v>
      </c>
      <c r="L26" s="22"/>
      <c r="M26" s="22">
        <v>225</v>
      </c>
      <c r="N26" s="23">
        <v>600</v>
      </c>
      <c r="P26" s="82"/>
    </row>
    <row r="27" spans="2:24" ht="13.5" customHeight="1" x14ac:dyDescent="0.2">
      <c r="B27" s="1">
        <f t="shared" si="2"/>
        <v>17</v>
      </c>
      <c r="C27" s="2" t="s">
        <v>27</v>
      </c>
      <c r="D27" s="2" t="s">
        <v>28</v>
      </c>
      <c r="E27" s="123"/>
      <c r="F27" s="123" t="s">
        <v>277</v>
      </c>
      <c r="G27" s="123"/>
      <c r="H27" s="123"/>
      <c r="I27" s="123"/>
      <c r="J27" s="123"/>
      <c r="K27" s="22"/>
      <c r="L27" s="22"/>
      <c r="M27" s="22"/>
      <c r="N27" s="23" t="s">
        <v>167</v>
      </c>
      <c r="P27" s="82"/>
      <c r="U27">
        <f>COUNTA(K11:K25)</f>
        <v>7</v>
      </c>
    </row>
    <row r="28" spans="2:24" ht="13.5" customHeight="1" x14ac:dyDescent="0.2">
      <c r="B28" s="1">
        <f t="shared" si="2"/>
        <v>18</v>
      </c>
      <c r="C28" s="6"/>
      <c r="D28" s="6"/>
      <c r="E28" s="123"/>
      <c r="F28" s="123" t="s">
        <v>276</v>
      </c>
      <c r="G28" s="123"/>
      <c r="H28" s="123"/>
      <c r="I28" s="123"/>
      <c r="J28" s="123"/>
      <c r="K28" s="20" t="s">
        <v>167</v>
      </c>
      <c r="L28" s="20" t="s">
        <v>167</v>
      </c>
      <c r="M28" s="22"/>
      <c r="N28" s="129">
        <v>75</v>
      </c>
      <c r="P28" s="82"/>
    </row>
    <row r="29" spans="2:24" ht="13.5" customHeight="1" x14ac:dyDescent="0.2">
      <c r="B29" s="1">
        <f t="shared" si="2"/>
        <v>19</v>
      </c>
      <c r="C29" s="6"/>
      <c r="D29" s="6"/>
      <c r="E29" s="123"/>
      <c r="F29" s="123" t="s">
        <v>102</v>
      </c>
      <c r="G29" s="123"/>
      <c r="H29" s="123"/>
      <c r="I29" s="123"/>
      <c r="J29" s="123"/>
      <c r="K29" s="22">
        <v>75</v>
      </c>
      <c r="L29" s="22">
        <v>75</v>
      </c>
      <c r="M29" s="22">
        <v>75</v>
      </c>
      <c r="N29" s="23">
        <v>50</v>
      </c>
      <c r="P29" s="82"/>
    </row>
    <row r="30" spans="2:24" ht="13.5" customHeight="1" x14ac:dyDescent="0.2">
      <c r="B30" s="1">
        <f t="shared" si="2"/>
        <v>20</v>
      </c>
      <c r="C30" s="2" t="s">
        <v>90</v>
      </c>
      <c r="D30" s="2" t="s">
        <v>17</v>
      </c>
      <c r="E30" s="123"/>
      <c r="F30" s="123" t="s">
        <v>192</v>
      </c>
      <c r="G30" s="123"/>
      <c r="H30" s="123"/>
      <c r="I30" s="123"/>
      <c r="J30" s="123"/>
      <c r="K30" s="22"/>
      <c r="L30" s="22"/>
      <c r="M30" s="22"/>
      <c r="N30" s="23">
        <v>16</v>
      </c>
    </row>
    <row r="31" spans="2:24" ht="14.85" customHeight="1" x14ac:dyDescent="0.2">
      <c r="B31" s="1">
        <f t="shared" si="2"/>
        <v>21</v>
      </c>
      <c r="C31" s="6"/>
      <c r="D31" s="6"/>
      <c r="E31" s="123"/>
      <c r="F31" s="123" t="s">
        <v>150</v>
      </c>
      <c r="G31" s="123"/>
      <c r="H31" s="123"/>
      <c r="I31" s="123"/>
      <c r="J31" s="123"/>
      <c r="K31" s="20"/>
      <c r="L31" s="22"/>
      <c r="M31" s="22">
        <v>75</v>
      </c>
      <c r="N31" s="23">
        <v>25</v>
      </c>
    </row>
    <row r="32" spans="2:24" ht="13.95" customHeight="1" x14ac:dyDescent="0.2">
      <c r="B32" s="1">
        <f t="shared" si="2"/>
        <v>22</v>
      </c>
      <c r="C32" s="6"/>
      <c r="D32" s="2" t="s">
        <v>275</v>
      </c>
      <c r="E32" s="123"/>
      <c r="F32" s="123" t="s">
        <v>274</v>
      </c>
      <c r="G32" s="123"/>
      <c r="H32" s="123"/>
      <c r="I32" s="123"/>
      <c r="J32" s="123"/>
      <c r="K32" s="22"/>
      <c r="L32" s="22">
        <v>25</v>
      </c>
      <c r="M32" s="22"/>
      <c r="N32" s="129"/>
      <c r="U32">
        <f>COUNTA(K32:K32)</f>
        <v>0</v>
      </c>
      <c r="V32">
        <f>COUNTA(L32:L32)</f>
        <v>1</v>
      </c>
      <c r="W32">
        <f>COUNTA(M32:M32)</f>
        <v>0</v>
      </c>
      <c r="X32">
        <f>COUNTA(N32:N32)</f>
        <v>0</v>
      </c>
    </row>
    <row r="33" spans="2:24" ht="13.5" customHeight="1" x14ac:dyDescent="0.2">
      <c r="B33" s="1">
        <f t="shared" si="2"/>
        <v>23</v>
      </c>
      <c r="C33" s="6"/>
      <c r="D33" s="8" t="s">
        <v>72</v>
      </c>
      <c r="E33" s="123"/>
      <c r="F33" s="123" t="s">
        <v>82</v>
      </c>
      <c r="G33" s="123"/>
      <c r="H33" s="123"/>
      <c r="I33" s="123"/>
      <c r="J33" s="123"/>
      <c r="K33" s="22">
        <v>50</v>
      </c>
      <c r="L33" s="22">
        <v>55</v>
      </c>
      <c r="M33" s="22">
        <v>55</v>
      </c>
      <c r="N33" s="23">
        <v>80</v>
      </c>
      <c r="U33">
        <f>COUNTA(K33)</f>
        <v>1</v>
      </c>
      <c r="V33">
        <f>COUNTA(L33)</f>
        <v>1</v>
      </c>
      <c r="W33">
        <f>COUNTA(M33)</f>
        <v>1</v>
      </c>
      <c r="X33">
        <f>COUNTA(N33)</f>
        <v>1</v>
      </c>
    </row>
    <row r="34" spans="2:24" ht="13.95" customHeight="1" x14ac:dyDescent="0.2">
      <c r="B34" s="1">
        <f t="shared" si="2"/>
        <v>24</v>
      </c>
      <c r="C34" s="6"/>
      <c r="D34" s="2" t="s">
        <v>18</v>
      </c>
      <c r="E34" s="123"/>
      <c r="F34" s="123" t="s">
        <v>273</v>
      </c>
      <c r="G34" s="123"/>
      <c r="H34" s="123"/>
      <c r="I34" s="123"/>
      <c r="J34" s="123"/>
      <c r="K34" s="22">
        <v>25</v>
      </c>
      <c r="L34" s="22">
        <v>50</v>
      </c>
      <c r="M34" s="22">
        <v>25</v>
      </c>
      <c r="N34" s="23">
        <v>100</v>
      </c>
    </row>
    <row r="35" spans="2:24" ht="13.5" customHeight="1" x14ac:dyDescent="0.2">
      <c r="B35" s="1">
        <f t="shared" si="2"/>
        <v>25</v>
      </c>
      <c r="C35" s="6"/>
      <c r="D35" s="6"/>
      <c r="E35" s="123"/>
      <c r="F35" s="123" t="s">
        <v>103</v>
      </c>
      <c r="G35" s="123"/>
      <c r="H35" s="123"/>
      <c r="I35" s="123"/>
      <c r="J35" s="123"/>
      <c r="K35" s="22">
        <v>375</v>
      </c>
      <c r="L35" s="117">
        <v>1775</v>
      </c>
      <c r="M35" s="22">
        <v>2675</v>
      </c>
      <c r="N35" s="23">
        <v>4525</v>
      </c>
    </row>
    <row r="36" spans="2:24" ht="13.5" customHeight="1" x14ac:dyDescent="0.2">
      <c r="B36" s="1">
        <f t="shared" si="2"/>
        <v>26</v>
      </c>
      <c r="C36" s="6"/>
      <c r="D36" s="6"/>
      <c r="E36" s="123"/>
      <c r="F36" s="123" t="s">
        <v>114</v>
      </c>
      <c r="G36" s="123"/>
      <c r="H36" s="123"/>
      <c r="I36" s="123"/>
      <c r="J36" s="123"/>
      <c r="K36" s="22">
        <v>500</v>
      </c>
      <c r="L36" s="22">
        <v>100</v>
      </c>
      <c r="M36" s="22">
        <v>725</v>
      </c>
      <c r="N36" s="23">
        <v>400</v>
      </c>
    </row>
    <row r="37" spans="2:24" ht="13.95" customHeight="1" x14ac:dyDescent="0.2">
      <c r="B37" s="1">
        <f t="shared" si="2"/>
        <v>27</v>
      </c>
      <c r="C37" s="6"/>
      <c r="D37" s="6"/>
      <c r="E37" s="123"/>
      <c r="F37" s="123" t="s">
        <v>104</v>
      </c>
      <c r="G37" s="123"/>
      <c r="H37" s="123"/>
      <c r="I37" s="123"/>
      <c r="J37" s="123"/>
      <c r="K37" s="22">
        <v>2350</v>
      </c>
      <c r="L37" s="22">
        <v>3175</v>
      </c>
      <c r="M37" s="22">
        <v>3850</v>
      </c>
      <c r="N37" s="23">
        <v>5000</v>
      </c>
    </row>
    <row r="38" spans="2:24" ht="13.95" customHeight="1" x14ac:dyDescent="0.2">
      <c r="B38" s="1">
        <f t="shared" si="2"/>
        <v>28</v>
      </c>
      <c r="C38" s="6"/>
      <c r="D38" s="6"/>
      <c r="E38" s="123"/>
      <c r="F38" s="123" t="s">
        <v>127</v>
      </c>
      <c r="G38" s="123"/>
      <c r="H38" s="123"/>
      <c r="I38" s="123"/>
      <c r="J38" s="123"/>
      <c r="K38" s="22" t="s">
        <v>167</v>
      </c>
      <c r="L38" s="22"/>
      <c r="M38" s="22"/>
      <c r="N38" s="23"/>
    </row>
    <row r="39" spans="2:24" ht="13.95" customHeight="1" x14ac:dyDescent="0.2">
      <c r="B39" s="1">
        <f t="shared" si="2"/>
        <v>29</v>
      </c>
      <c r="C39" s="6"/>
      <c r="D39" s="6"/>
      <c r="E39" s="123"/>
      <c r="F39" s="123" t="s">
        <v>416</v>
      </c>
      <c r="G39" s="123"/>
      <c r="H39" s="123"/>
      <c r="I39" s="123"/>
      <c r="J39" s="123"/>
      <c r="K39" s="22"/>
      <c r="L39" s="22"/>
      <c r="M39" s="22"/>
      <c r="N39" s="23" t="s">
        <v>167</v>
      </c>
    </row>
    <row r="40" spans="2:24" ht="13.95" customHeight="1" x14ac:dyDescent="0.2">
      <c r="B40" s="1">
        <f t="shared" si="2"/>
        <v>30</v>
      </c>
      <c r="C40" s="6"/>
      <c r="D40" s="6"/>
      <c r="E40" s="123"/>
      <c r="F40" s="123" t="s">
        <v>209</v>
      </c>
      <c r="G40" s="123"/>
      <c r="H40" s="123"/>
      <c r="I40" s="123"/>
      <c r="J40" s="123"/>
      <c r="K40" s="22"/>
      <c r="L40" s="22"/>
      <c r="M40" s="22"/>
      <c r="N40" s="23" t="s">
        <v>167</v>
      </c>
    </row>
    <row r="41" spans="2:24" ht="13.95" customHeight="1" x14ac:dyDescent="0.2">
      <c r="B41" s="1">
        <f t="shared" si="2"/>
        <v>31</v>
      </c>
      <c r="C41" s="6"/>
      <c r="D41" s="6"/>
      <c r="E41" s="123"/>
      <c r="F41" s="123" t="s">
        <v>73</v>
      </c>
      <c r="G41" s="123"/>
      <c r="H41" s="123"/>
      <c r="I41" s="123"/>
      <c r="J41" s="123"/>
      <c r="K41" s="22"/>
      <c r="L41" s="22" t="s">
        <v>167</v>
      </c>
      <c r="M41" s="22"/>
      <c r="N41" s="23"/>
    </row>
    <row r="42" spans="2:24" ht="13.5" customHeight="1" x14ac:dyDescent="0.2">
      <c r="B42" s="1">
        <f t="shared" si="2"/>
        <v>32</v>
      </c>
      <c r="C42" s="6"/>
      <c r="D42" s="6"/>
      <c r="E42" s="123"/>
      <c r="F42" s="123" t="s">
        <v>393</v>
      </c>
      <c r="G42" s="123"/>
      <c r="H42" s="123"/>
      <c r="I42" s="123"/>
      <c r="J42" s="123"/>
      <c r="K42" s="22" t="s">
        <v>167</v>
      </c>
      <c r="L42" s="22"/>
      <c r="M42" s="22"/>
      <c r="N42" s="23" t="s">
        <v>167</v>
      </c>
    </row>
    <row r="43" spans="2:24" ht="13.5" customHeight="1" x14ac:dyDescent="0.2">
      <c r="B43" s="1">
        <f t="shared" si="2"/>
        <v>33</v>
      </c>
      <c r="C43" s="6"/>
      <c r="D43" s="6"/>
      <c r="E43" s="123"/>
      <c r="F43" s="123" t="s">
        <v>19</v>
      </c>
      <c r="G43" s="123"/>
      <c r="H43" s="123"/>
      <c r="I43" s="123"/>
      <c r="J43" s="123"/>
      <c r="K43" s="22">
        <v>75</v>
      </c>
      <c r="L43" s="22">
        <v>775</v>
      </c>
      <c r="M43" s="22">
        <v>450</v>
      </c>
      <c r="N43" s="23">
        <v>750</v>
      </c>
    </row>
    <row r="44" spans="2:24" ht="13.5" customHeight="1" x14ac:dyDescent="0.2">
      <c r="B44" s="1">
        <f t="shared" si="2"/>
        <v>34</v>
      </c>
      <c r="C44" s="6"/>
      <c r="D44" s="6"/>
      <c r="E44" s="123"/>
      <c r="F44" s="123" t="s">
        <v>106</v>
      </c>
      <c r="G44" s="123"/>
      <c r="H44" s="123"/>
      <c r="I44" s="123"/>
      <c r="J44" s="123"/>
      <c r="K44" s="22" t="s">
        <v>167</v>
      </c>
      <c r="L44" s="22">
        <v>200</v>
      </c>
      <c r="M44" s="22">
        <v>500</v>
      </c>
      <c r="N44" s="23">
        <v>200</v>
      </c>
    </row>
    <row r="45" spans="2:24" ht="13.5" customHeight="1" x14ac:dyDescent="0.2">
      <c r="B45" s="1">
        <f t="shared" si="2"/>
        <v>35</v>
      </c>
      <c r="C45" s="6"/>
      <c r="D45" s="6"/>
      <c r="E45" s="123"/>
      <c r="F45" s="123" t="s">
        <v>107</v>
      </c>
      <c r="G45" s="123"/>
      <c r="H45" s="123"/>
      <c r="I45" s="123"/>
      <c r="J45" s="123"/>
      <c r="K45" s="22">
        <v>75</v>
      </c>
      <c r="L45" s="22">
        <v>250</v>
      </c>
      <c r="M45" s="22">
        <v>275</v>
      </c>
      <c r="N45" s="23">
        <v>400</v>
      </c>
    </row>
    <row r="46" spans="2:24" ht="13.95" customHeight="1" x14ac:dyDescent="0.2">
      <c r="B46" s="1">
        <f t="shared" si="2"/>
        <v>36</v>
      </c>
      <c r="C46" s="6"/>
      <c r="D46" s="6"/>
      <c r="E46" s="123"/>
      <c r="F46" s="123" t="s">
        <v>20</v>
      </c>
      <c r="G46" s="123"/>
      <c r="H46" s="123"/>
      <c r="I46" s="123"/>
      <c r="J46" s="123"/>
      <c r="K46" s="22">
        <v>375</v>
      </c>
      <c r="L46" s="22">
        <v>1600</v>
      </c>
      <c r="M46" s="22">
        <v>1275</v>
      </c>
      <c r="N46" s="23">
        <v>250</v>
      </c>
    </row>
    <row r="47" spans="2:24" ht="13.95" customHeight="1" x14ac:dyDescent="0.2">
      <c r="B47" s="1">
        <f t="shared" si="2"/>
        <v>37</v>
      </c>
      <c r="C47" s="6"/>
      <c r="D47" s="6"/>
      <c r="E47" s="123"/>
      <c r="F47" s="123" t="s">
        <v>105</v>
      </c>
      <c r="G47" s="123"/>
      <c r="H47" s="123"/>
      <c r="I47" s="123"/>
      <c r="J47" s="123"/>
      <c r="K47" s="22" t="s">
        <v>167</v>
      </c>
      <c r="L47" s="22" t="s">
        <v>167</v>
      </c>
      <c r="M47" s="22"/>
      <c r="N47" s="23"/>
    </row>
    <row r="48" spans="2:24" ht="13.5" customHeight="1" x14ac:dyDescent="0.2">
      <c r="B48" s="1">
        <f t="shared" si="2"/>
        <v>38</v>
      </c>
      <c r="C48" s="6"/>
      <c r="D48" s="6"/>
      <c r="E48" s="123"/>
      <c r="F48" s="123" t="s">
        <v>151</v>
      </c>
      <c r="G48" s="123"/>
      <c r="H48" s="123"/>
      <c r="I48" s="123"/>
      <c r="J48" s="123"/>
      <c r="K48" s="22"/>
      <c r="L48" s="22" t="s">
        <v>167</v>
      </c>
      <c r="M48" s="22">
        <v>3</v>
      </c>
      <c r="N48" s="23">
        <v>9</v>
      </c>
    </row>
    <row r="49" spans="2:29" ht="13.5" customHeight="1" x14ac:dyDescent="0.2">
      <c r="B49" s="1">
        <f t="shared" si="2"/>
        <v>39</v>
      </c>
      <c r="C49" s="6"/>
      <c r="D49" s="6"/>
      <c r="E49" s="123"/>
      <c r="F49" s="123" t="s">
        <v>128</v>
      </c>
      <c r="G49" s="123"/>
      <c r="H49" s="123"/>
      <c r="I49" s="123"/>
      <c r="J49" s="123"/>
      <c r="K49" s="22" t="s">
        <v>167</v>
      </c>
      <c r="L49" s="22">
        <v>25</v>
      </c>
      <c r="M49" s="22" t="s">
        <v>167</v>
      </c>
      <c r="N49" s="23" t="s">
        <v>167</v>
      </c>
    </row>
    <row r="50" spans="2:29" ht="13.95" customHeight="1" x14ac:dyDescent="0.2">
      <c r="B50" s="1">
        <f t="shared" si="2"/>
        <v>40</v>
      </c>
      <c r="C50" s="6"/>
      <c r="D50" s="6"/>
      <c r="E50" s="123"/>
      <c r="F50" s="123" t="s">
        <v>152</v>
      </c>
      <c r="G50" s="123"/>
      <c r="H50" s="123"/>
      <c r="I50" s="123"/>
      <c r="J50" s="123"/>
      <c r="K50" s="22"/>
      <c r="L50" s="22"/>
      <c r="M50" s="22"/>
      <c r="N50" s="23" t="s">
        <v>167</v>
      </c>
    </row>
    <row r="51" spans="2:29" ht="13.95" customHeight="1" x14ac:dyDescent="0.2">
      <c r="B51" s="1">
        <f t="shared" si="2"/>
        <v>41</v>
      </c>
      <c r="C51" s="6"/>
      <c r="D51" s="6"/>
      <c r="E51" s="123"/>
      <c r="F51" s="123" t="s">
        <v>271</v>
      </c>
      <c r="G51" s="123"/>
      <c r="H51" s="123"/>
      <c r="I51" s="123"/>
      <c r="J51" s="123"/>
      <c r="K51" s="22">
        <v>25</v>
      </c>
      <c r="L51" s="22">
        <v>75</v>
      </c>
      <c r="M51" s="22"/>
      <c r="N51" s="23"/>
      <c r="Y51" s="137"/>
    </row>
    <row r="52" spans="2:29" ht="13.95" customHeight="1" x14ac:dyDescent="0.2">
      <c r="B52" s="1">
        <f t="shared" si="2"/>
        <v>42</v>
      </c>
      <c r="C52" s="6"/>
      <c r="D52" s="6"/>
      <c r="E52" s="123"/>
      <c r="F52" s="123" t="s">
        <v>21</v>
      </c>
      <c r="G52" s="123"/>
      <c r="H52" s="123"/>
      <c r="I52" s="123"/>
      <c r="J52" s="123"/>
      <c r="K52" s="22">
        <v>900</v>
      </c>
      <c r="L52" s="22">
        <v>700</v>
      </c>
      <c r="M52" s="22">
        <v>600</v>
      </c>
      <c r="N52" s="23">
        <v>550</v>
      </c>
    </row>
    <row r="53" spans="2:29" ht="13.5" customHeight="1" x14ac:dyDescent="0.2">
      <c r="B53" s="1">
        <f t="shared" si="2"/>
        <v>43</v>
      </c>
      <c r="C53" s="6"/>
      <c r="D53" s="6"/>
      <c r="E53" s="123"/>
      <c r="F53" s="123" t="s">
        <v>22</v>
      </c>
      <c r="G53" s="123"/>
      <c r="H53" s="123"/>
      <c r="I53" s="123"/>
      <c r="J53" s="123"/>
      <c r="K53" s="22">
        <v>2750</v>
      </c>
      <c r="L53" s="22">
        <v>1450</v>
      </c>
      <c r="M53" s="57">
        <v>1750</v>
      </c>
      <c r="N53" s="61">
        <v>1450</v>
      </c>
    </row>
    <row r="54" spans="2:29" ht="13.95" customHeight="1" x14ac:dyDescent="0.2">
      <c r="B54" s="1">
        <f t="shared" si="2"/>
        <v>44</v>
      </c>
      <c r="C54" s="6"/>
      <c r="D54" s="6"/>
      <c r="E54" s="123"/>
      <c r="F54" s="123" t="s">
        <v>23</v>
      </c>
      <c r="G54" s="123"/>
      <c r="H54" s="123"/>
      <c r="I54" s="123"/>
      <c r="J54" s="123"/>
      <c r="K54" s="22" t="s">
        <v>167</v>
      </c>
      <c r="L54" s="22">
        <v>50</v>
      </c>
      <c r="M54" s="22">
        <v>25</v>
      </c>
      <c r="N54" s="23">
        <v>75</v>
      </c>
    </row>
    <row r="55" spans="2:29" ht="13.5" customHeight="1" x14ac:dyDescent="0.2">
      <c r="B55" s="1">
        <f t="shared" si="2"/>
        <v>45</v>
      </c>
      <c r="C55" s="2" t="s">
        <v>79</v>
      </c>
      <c r="D55" s="2" t="s">
        <v>80</v>
      </c>
      <c r="E55" s="123"/>
      <c r="F55" s="123" t="s">
        <v>100</v>
      </c>
      <c r="G55" s="123"/>
      <c r="H55" s="123"/>
      <c r="I55" s="123"/>
      <c r="J55" s="123"/>
      <c r="K55" s="22" t="s">
        <v>167</v>
      </c>
      <c r="L55" s="22">
        <v>25</v>
      </c>
      <c r="M55" s="22">
        <v>50</v>
      </c>
      <c r="N55" s="23">
        <v>25</v>
      </c>
    </row>
    <row r="56" spans="2:29" ht="13.95" customHeight="1" x14ac:dyDescent="0.2">
      <c r="B56" s="1">
        <f t="shared" si="2"/>
        <v>46</v>
      </c>
      <c r="C56" s="6"/>
      <c r="D56" s="6"/>
      <c r="E56" s="123"/>
      <c r="F56" s="123" t="s">
        <v>159</v>
      </c>
      <c r="G56" s="123"/>
      <c r="H56" s="123"/>
      <c r="I56" s="123"/>
      <c r="J56" s="123"/>
      <c r="K56" s="22" t="s">
        <v>167</v>
      </c>
      <c r="L56" s="20" t="s">
        <v>167</v>
      </c>
      <c r="M56" s="22"/>
      <c r="N56" s="23">
        <v>25</v>
      </c>
    </row>
    <row r="57" spans="2:29" ht="13.95" customHeight="1" x14ac:dyDescent="0.2">
      <c r="B57" s="1">
        <f t="shared" si="2"/>
        <v>47</v>
      </c>
      <c r="C57" s="2" t="s">
        <v>91</v>
      </c>
      <c r="D57" s="2" t="s">
        <v>29</v>
      </c>
      <c r="E57" s="123"/>
      <c r="F57" s="123" t="s">
        <v>332</v>
      </c>
      <c r="G57" s="123"/>
      <c r="H57" s="123"/>
      <c r="I57" s="123"/>
      <c r="J57" s="123"/>
      <c r="K57" s="22" t="s">
        <v>167</v>
      </c>
      <c r="L57" s="22"/>
      <c r="M57" s="22"/>
      <c r="N57" s="23"/>
    </row>
    <row r="58" spans="2:29" ht="13.95" customHeight="1" x14ac:dyDescent="0.2">
      <c r="B58" s="1">
        <f t="shared" si="2"/>
        <v>48</v>
      </c>
      <c r="C58" s="138"/>
      <c r="D58" s="138"/>
      <c r="E58" s="123"/>
      <c r="F58" s="123" t="s">
        <v>122</v>
      </c>
      <c r="G58" s="123"/>
      <c r="H58" s="123"/>
      <c r="I58" s="123"/>
      <c r="J58" s="123"/>
      <c r="K58" s="22"/>
      <c r="L58" s="22" t="s">
        <v>167</v>
      </c>
      <c r="M58" s="22" t="s">
        <v>167</v>
      </c>
      <c r="N58" s="23" t="s">
        <v>167</v>
      </c>
      <c r="Y58" s="125"/>
    </row>
    <row r="59" spans="2:29" ht="13.95" customHeight="1" x14ac:dyDescent="0.2">
      <c r="B59" s="1">
        <f t="shared" si="2"/>
        <v>49</v>
      </c>
      <c r="C59" s="6"/>
      <c r="D59" s="6"/>
      <c r="E59" s="123"/>
      <c r="F59" s="123" t="s">
        <v>210</v>
      </c>
      <c r="G59" s="123"/>
      <c r="H59" s="123"/>
      <c r="I59" s="123"/>
      <c r="J59" s="123"/>
      <c r="K59" s="22" t="s">
        <v>167</v>
      </c>
      <c r="L59" s="22" t="s">
        <v>167</v>
      </c>
      <c r="M59" s="22">
        <v>50</v>
      </c>
      <c r="N59" s="23" t="s">
        <v>167</v>
      </c>
      <c r="Y59" s="125"/>
    </row>
    <row r="60" spans="2:29" ht="13.95" customHeight="1" x14ac:dyDescent="0.2">
      <c r="B60" s="1">
        <f t="shared" si="2"/>
        <v>50</v>
      </c>
      <c r="C60" s="6"/>
      <c r="D60" s="6"/>
      <c r="E60" s="123"/>
      <c r="F60" s="123" t="s">
        <v>146</v>
      </c>
      <c r="G60" s="123"/>
      <c r="H60" s="123"/>
      <c r="I60" s="123"/>
      <c r="J60" s="123"/>
      <c r="K60" s="22"/>
      <c r="L60" s="22">
        <v>25</v>
      </c>
      <c r="M60" s="22">
        <v>25</v>
      </c>
      <c r="N60" s="23" t="s">
        <v>167</v>
      </c>
      <c r="U60" s="126">
        <f>COUNTA($K11:$K62)</f>
        <v>32</v>
      </c>
      <c r="V60" s="126">
        <f>COUNTA($L11:$L62)</f>
        <v>35</v>
      </c>
      <c r="W60" s="126">
        <f>COUNTA($M11:$M62)</f>
        <v>30</v>
      </c>
      <c r="X60" s="126">
        <f>COUNTA($N11:$N62)</f>
        <v>42</v>
      </c>
      <c r="Y60" s="126"/>
      <c r="Z60" s="126"/>
      <c r="AA60" s="126"/>
      <c r="AB60" s="126"/>
      <c r="AC60" s="125"/>
    </row>
    <row r="61" spans="2:29" ht="13.95" customHeight="1" x14ac:dyDescent="0.2">
      <c r="B61" s="1">
        <f t="shared" si="2"/>
        <v>51</v>
      </c>
      <c r="C61" s="6"/>
      <c r="D61" s="6"/>
      <c r="E61" s="123"/>
      <c r="F61" s="123" t="s">
        <v>333</v>
      </c>
      <c r="G61" s="123"/>
      <c r="H61" s="123"/>
      <c r="I61" s="123"/>
      <c r="J61" s="123"/>
      <c r="K61" s="22">
        <v>25</v>
      </c>
      <c r="L61" s="22"/>
      <c r="M61" s="22"/>
      <c r="N61" s="23"/>
      <c r="U61" s="125">
        <f>SUM($U11:$U25,$K26:$K62)</f>
        <v>9490</v>
      </c>
      <c r="V61" s="125">
        <f>SUM($V11:$V25,$L26:$L62)</f>
        <v>14308</v>
      </c>
      <c r="W61" s="125">
        <f>SUM($W11:$W25,$M26:$M62)</f>
        <v>15973</v>
      </c>
      <c r="X61" s="125">
        <f>SUM($X11:$X25,$N26:$N62)</f>
        <v>17929</v>
      </c>
      <c r="Y61" s="125"/>
      <c r="Z61" s="125"/>
      <c r="AA61" s="125"/>
      <c r="AB61" s="125"/>
      <c r="AC61" s="125"/>
    </row>
    <row r="62" spans="2:29" ht="13.5" customHeight="1" x14ac:dyDescent="0.2">
      <c r="B62" s="1">
        <f t="shared" si="2"/>
        <v>52</v>
      </c>
      <c r="C62" s="6"/>
      <c r="D62" s="6"/>
      <c r="E62" s="123"/>
      <c r="F62" s="123" t="s">
        <v>88</v>
      </c>
      <c r="G62" s="123"/>
      <c r="H62" s="123"/>
      <c r="I62" s="123"/>
      <c r="J62" s="123"/>
      <c r="K62" s="22"/>
      <c r="L62" s="22"/>
      <c r="M62" s="22">
        <v>25</v>
      </c>
      <c r="N62" s="23"/>
      <c r="Y62" s="127"/>
    </row>
    <row r="63" spans="2:29" ht="13.95" customHeight="1" x14ac:dyDescent="0.2">
      <c r="B63" s="1">
        <f t="shared" si="2"/>
        <v>53</v>
      </c>
      <c r="C63" s="6"/>
      <c r="D63" s="6"/>
      <c r="E63" s="123"/>
      <c r="F63" s="123" t="s">
        <v>228</v>
      </c>
      <c r="G63" s="123"/>
      <c r="H63" s="123"/>
      <c r="I63" s="123"/>
      <c r="J63" s="123"/>
      <c r="K63" s="22"/>
      <c r="L63" s="22"/>
      <c r="M63" s="22"/>
      <c r="N63" s="23" t="s">
        <v>167</v>
      </c>
      <c r="Y63" s="127"/>
    </row>
    <row r="64" spans="2:29" ht="13.95" customHeight="1" x14ac:dyDescent="0.2">
      <c r="B64" s="1">
        <f t="shared" si="2"/>
        <v>54</v>
      </c>
      <c r="C64" s="6"/>
      <c r="D64" s="6"/>
      <c r="E64" s="123"/>
      <c r="F64" s="123" t="s">
        <v>211</v>
      </c>
      <c r="G64" s="123"/>
      <c r="H64" s="123"/>
      <c r="I64" s="123"/>
      <c r="J64" s="123"/>
      <c r="K64" s="22">
        <v>1</v>
      </c>
      <c r="L64" s="22" t="s">
        <v>167</v>
      </c>
      <c r="M64" s="22"/>
      <c r="N64" s="23"/>
      <c r="Y64" s="127"/>
    </row>
    <row r="65" spans="2:25" ht="13.5" customHeight="1" x14ac:dyDescent="0.2">
      <c r="B65" s="1">
        <f t="shared" si="2"/>
        <v>55</v>
      </c>
      <c r="C65" s="6"/>
      <c r="D65" s="6"/>
      <c r="E65" s="123"/>
      <c r="F65" s="123" t="s">
        <v>158</v>
      </c>
      <c r="G65" s="123"/>
      <c r="H65" s="123"/>
      <c r="I65" s="123"/>
      <c r="J65" s="123"/>
      <c r="K65" s="22">
        <v>200</v>
      </c>
      <c r="L65" s="22" t="s">
        <v>167</v>
      </c>
      <c r="M65" s="22" t="s">
        <v>167</v>
      </c>
      <c r="N65" s="23">
        <v>400</v>
      </c>
      <c r="Y65" s="127"/>
    </row>
    <row r="66" spans="2:25" ht="13.5" customHeight="1" x14ac:dyDescent="0.2">
      <c r="B66" s="1">
        <f t="shared" si="2"/>
        <v>56</v>
      </c>
      <c r="C66" s="6"/>
      <c r="D66" s="6"/>
      <c r="E66" s="123"/>
      <c r="F66" s="123" t="s">
        <v>229</v>
      </c>
      <c r="G66" s="123"/>
      <c r="H66" s="123"/>
      <c r="I66" s="123"/>
      <c r="J66" s="123"/>
      <c r="K66" s="22"/>
      <c r="L66" s="22"/>
      <c r="M66" s="22">
        <v>25</v>
      </c>
      <c r="N66" s="23"/>
      <c r="Y66" s="127"/>
    </row>
    <row r="67" spans="2:25" ht="13.5" customHeight="1" x14ac:dyDescent="0.2">
      <c r="B67" s="1">
        <f t="shared" si="2"/>
        <v>57</v>
      </c>
      <c r="C67" s="6"/>
      <c r="D67" s="6"/>
      <c r="E67" s="123"/>
      <c r="F67" s="123" t="s">
        <v>230</v>
      </c>
      <c r="G67" s="123"/>
      <c r="H67" s="123"/>
      <c r="I67" s="123"/>
      <c r="J67" s="123"/>
      <c r="K67" s="22" t="s">
        <v>167</v>
      </c>
      <c r="L67" s="22" t="s">
        <v>167</v>
      </c>
      <c r="M67" s="22"/>
      <c r="N67" s="23" t="s">
        <v>167</v>
      </c>
      <c r="Y67" s="127"/>
    </row>
    <row r="68" spans="2:25" ht="13.5" customHeight="1" x14ac:dyDescent="0.2">
      <c r="B68" s="1">
        <f t="shared" si="2"/>
        <v>58</v>
      </c>
      <c r="C68" s="6"/>
      <c r="D68" s="6"/>
      <c r="E68" s="123"/>
      <c r="F68" s="123" t="s">
        <v>108</v>
      </c>
      <c r="G68" s="123"/>
      <c r="H68" s="123"/>
      <c r="I68" s="123"/>
      <c r="J68" s="123"/>
      <c r="K68" s="22" t="s">
        <v>167</v>
      </c>
      <c r="L68" s="22">
        <v>200</v>
      </c>
      <c r="M68" s="22" t="s">
        <v>167</v>
      </c>
      <c r="N68" s="23">
        <v>300</v>
      </c>
      <c r="Y68" s="127"/>
    </row>
    <row r="69" spans="2:25" ht="13.5" customHeight="1" x14ac:dyDescent="0.2">
      <c r="B69" s="1">
        <f t="shared" si="2"/>
        <v>59</v>
      </c>
      <c r="C69" s="6"/>
      <c r="D69" s="6"/>
      <c r="E69" s="123"/>
      <c r="F69" s="123" t="s">
        <v>256</v>
      </c>
      <c r="G69" s="123"/>
      <c r="H69" s="123"/>
      <c r="I69" s="123"/>
      <c r="J69" s="123"/>
      <c r="K69" s="22">
        <v>32</v>
      </c>
      <c r="L69" s="22"/>
      <c r="M69" s="22"/>
      <c r="N69" s="23">
        <v>32</v>
      </c>
      <c r="Y69" s="125"/>
    </row>
    <row r="70" spans="2:25" ht="13.95" customHeight="1" x14ac:dyDescent="0.2">
      <c r="B70" s="1">
        <f t="shared" si="2"/>
        <v>60</v>
      </c>
      <c r="C70" s="6"/>
      <c r="D70" s="6"/>
      <c r="E70" s="123"/>
      <c r="F70" s="123" t="s">
        <v>257</v>
      </c>
      <c r="G70" s="123"/>
      <c r="H70" s="123"/>
      <c r="I70" s="123"/>
      <c r="J70" s="123"/>
      <c r="K70" s="22">
        <v>50</v>
      </c>
      <c r="L70" s="128">
        <v>125</v>
      </c>
      <c r="M70" s="22">
        <v>100</v>
      </c>
      <c r="N70" s="23">
        <v>325</v>
      </c>
      <c r="Y70" s="125"/>
    </row>
    <row r="71" spans="2:25" ht="13.5" customHeight="1" x14ac:dyDescent="0.2">
      <c r="B71" s="1">
        <f t="shared" si="2"/>
        <v>61</v>
      </c>
      <c r="C71" s="6"/>
      <c r="D71" s="6"/>
      <c r="E71" s="123"/>
      <c r="F71" s="123" t="s">
        <v>213</v>
      </c>
      <c r="G71" s="123"/>
      <c r="H71" s="123"/>
      <c r="I71" s="123"/>
      <c r="J71" s="123"/>
      <c r="K71" s="22" t="s">
        <v>167</v>
      </c>
      <c r="L71" s="22"/>
      <c r="M71" s="22">
        <v>48</v>
      </c>
      <c r="N71" s="23">
        <v>32</v>
      </c>
      <c r="Y71" s="125"/>
    </row>
    <row r="72" spans="2:25" ht="13.95" customHeight="1" x14ac:dyDescent="0.2">
      <c r="B72" s="1">
        <f t="shared" si="2"/>
        <v>62</v>
      </c>
      <c r="C72" s="6"/>
      <c r="D72" s="6"/>
      <c r="E72" s="123"/>
      <c r="F72" s="123" t="s">
        <v>109</v>
      </c>
      <c r="G72" s="123"/>
      <c r="H72" s="123"/>
      <c r="I72" s="123"/>
      <c r="J72" s="123"/>
      <c r="K72" s="22">
        <v>200</v>
      </c>
      <c r="L72" s="22">
        <v>450</v>
      </c>
      <c r="M72" s="22">
        <v>50</v>
      </c>
      <c r="N72" s="23">
        <v>600</v>
      </c>
      <c r="Y72" s="125"/>
    </row>
    <row r="73" spans="2:25" ht="13.5" customHeight="1" x14ac:dyDescent="0.2">
      <c r="B73" s="1">
        <f t="shared" si="2"/>
        <v>63</v>
      </c>
      <c r="C73" s="6"/>
      <c r="D73" s="6"/>
      <c r="E73" s="123"/>
      <c r="F73" s="123" t="s">
        <v>110</v>
      </c>
      <c r="G73" s="123"/>
      <c r="H73" s="123"/>
      <c r="I73" s="123"/>
      <c r="J73" s="123"/>
      <c r="K73" s="22">
        <v>100</v>
      </c>
      <c r="L73" s="22">
        <v>125</v>
      </c>
      <c r="M73" s="22">
        <v>50</v>
      </c>
      <c r="N73" s="23">
        <v>75</v>
      </c>
      <c r="Y73" s="125"/>
    </row>
    <row r="74" spans="2:25" ht="13.95" customHeight="1" x14ac:dyDescent="0.2">
      <c r="B74" s="1">
        <f t="shared" si="2"/>
        <v>64</v>
      </c>
      <c r="C74" s="6"/>
      <c r="D74" s="6"/>
      <c r="E74" s="123"/>
      <c r="F74" s="123" t="s">
        <v>214</v>
      </c>
      <c r="G74" s="123"/>
      <c r="H74" s="123"/>
      <c r="I74" s="123"/>
      <c r="J74" s="123"/>
      <c r="K74" s="22">
        <v>16</v>
      </c>
      <c r="L74" s="22">
        <v>144</v>
      </c>
      <c r="M74" s="22">
        <v>48</v>
      </c>
      <c r="N74" s="23">
        <v>32</v>
      </c>
      <c r="Y74" s="125"/>
    </row>
    <row r="75" spans="2:25" ht="13.5" customHeight="1" x14ac:dyDescent="0.2">
      <c r="B75" s="1">
        <f t="shared" si="2"/>
        <v>65</v>
      </c>
      <c r="C75" s="6"/>
      <c r="D75" s="6"/>
      <c r="E75" s="123"/>
      <c r="F75" s="123" t="s">
        <v>31</v>
      </c>
      <c r="G75" s="123"/>
      <c r="H75" s="123"/>
      <c r="I75" s="123"/>
      <c r="J75" s="123"/>
      <c r="K75" s="22">
        <v>40</v>
      </c>
      <c r="L75" s="22">
        <v>88</v>
      </c>
      <c r="M75" s="22">
        <v>80</v>
      </c>
      <c r="N75" s="23">
        <v>144</v>
      </c>
      <c r="Y75" s="125"/>
    </row>
    <row r="76" spans="2:25" ht="13.5" customHeight="1" x14ac:dyDescent="0.2">
      <c r="B76" s="1">
        <f t="shared" si="2"/>
        <v>66</v>
      </c>
      <c r="C76" s="6"/>
      <c r="D76" s="6"/>
      <c r="E76" s="123"/>
      <c r="F76" s="123" t="s">
        <v>32</v>
      </c>
      <c r="G76" s="123"/>
      <c r="H76" s="123"/>
      <c r="I76" s="123"/>
      <c r="J76" s="123"/>
      <c r="K76" s="22">
        <v>40</v>
      </c>
      <c r="L76" s="22">
        <v>48</v>
      </c>
      <c r="M76" s="22">
        <v>48</v>
      </c>
      <c r="N76" s="23">
        <v>72</v>
      </c>
      <c r="Y76" s="125"/>
    </row>
    <row r="77" spans="2:25" ht="13.95" customHeight="1" x14ac:dyDescent="0.2">
      <c r="B77" s="1">
        <f t="shared" ref="B77:B95" si="6">B76+1</f>
        <v>67</v>
      </c>
      <c r="C77" s="6"/>
      <c r="D77" s="6"/>
      <c r="E77" s="123"/>
      <c r="F77" s="123" t="s">
        <v>215</v>
      </c>
      <c r="G77" s="123"/>
      <c r="H77" s="123"/>
      <c r="I77" s="123"/>
      <c r="J77" s="123"/>
      <c r="K77" s="22" t="s">
        <v>167</v>
      </c>
      <c r="L77" s="22">
        <v>16</v>
      </c>
      <c r="M77" s="22">
        <v>24</v>
      </c>
      <c r="N77" s="23">
        <v>8</v>
      </c>
      <c r="Y77" s="125"/>
    </row>
    <row r="78" spans="2:25" ht="13.95" customHeight="1" x14ac:dyDescent="0.2">
      <c r="B78" s="1">
        <f t="shared" si="6"/>
        <v>68</v>
      </c>
      <c r="C78" s="6"/>
      <c r="D78" s="6"/>
      <c r="E78" s="123"/>
      <c r="F78" s="123" t="s">
        <v>258</v>
      </c>
      <c r="G78" s="123"/>
      <c r="H78" s="123"/>
      <c r="I78" s="123"/>
      <c r="J78" s="123"/>
      <c r="K78" s="22"/>
      <c r="L78" s="22"/>
      <c r="M78" s="22">
        <v>25</v>
      </c>
      <c r="N78" s="23"/>
      <c r="Y78" s="125"/>
    </row>
    <row r="79" spans="2:25" ht="13.95" customHeight="1" x14ac:dyDescent="0.2">
      <c r="B79" s="1">
        <f t="shared" si="6"/>
        <v>69</v>
      </c>
      <c r="C79" s="6"/>
      <c r="D79" s="6"/>
      <c r="E79" s="123"/>
      <c r="F79" s="123" t="s">
        <v>85</v>
      </c>
      <c r="G79" s="123"/>
      <c r="H79" s="123"/>
      <c r="I79" s="123"/>
      <c r="J79" s="123"/>
      <c r="K79" s="22" t="s">
        <v>167</v>
      </c>
      <c r="L79" s="22" t="s">
        <v>167</v>
      </c>
      <c r="M79" s="22" t="s">
        <v>167</v>
      </c>
      <c r="N79" s="23">
        <v>300</v>
      </c>
      <c r="Y79" s="125"/>
    </row>
    <row r="80" spans="2:25" ht="13.95" customHeight="1" x14ac:dyDescent="0.2">
      <c r="B80" s="1">
        <f t="shared" si="6"/>
        <v>70</v>
      </c>
      <c r="C80" s="6"/>
      <c r="D80" s="6"/>
      <c r="E80" s="123"/>
      <c r="F80" s="123" t="s">
        <v>86</v>
      </c>
      <c r="G80" s="123"/>
      <c r="H80" s="123"/>
      <c r="I80" s="123"/>
      <c r="J80" s="123"/>
      <c r="K80" s="22"/>
      <c r="L80" s="22"/>
      <c r="M80" s="22"/>
      <c r="N80" s="23" t="s">
        <v>167</v>
      </c>
      <c r="Y80" s="125"/>
    </row>
    <row r="81" spans="2:25" ht="13.95" customHeight="1" x14ac:dyDescent="0.2">
      <c r="B81" s="1">
        <f t="shared" si="6"/>
        <v>71</v>
      </c>
      <c r="C81" s="6"/>
      <c r="D81" s="6"/>
      <c r="E81" s="123"/>
      <c r="F81" s="123" t="s">
        <v>265</v>
      </c>
      <c r="G81" s="123"/>
      <c r="H81" s="123"/>
      <c r="I81" s="123"/>
      <c r="J81" s="123"/>
      <c r="K81" s="22" t="s">
        <v>167</v>
      </c>
      <c r="L81" s="22" t="s">
        <v>167</v>
      </c>
      <c r="M81" s="22">
        <v>100</v>
      </c>
      <c r="N81" s="23">
        <v>100</v>
      </c>
      <c r="Y81" s="125"/>
    </row>
    <row r="82" spans="2:25" ht="13.5" customHeight="1" x14ac:dyDescent="0.2">
      <c r="B82" s="1">
        <f t="shared" si="6"/>
        <v>72</v>
      </c>
      <c r="C82" s="6"/>
      <c r="D82" s="6"/>
      <c r="E82" s="123"/>
      <c r="F82" s="123" t="s">
        <v>111</v>
      </c>
      <c r="G82" s="123"/>
      <c r="H82" s="123"/>
      <c r="I82" s="123"/>
      <c r="J82" s="123"/>
      <c r="K82" s="22">
        <v>600</v>
      </c>
      <c r="L82" s="22">
        <v>650</v>
      </c>
      <c r="M82" s="22">
        <v>600</v>
      </c>
      <c r="N82" s="23">
        <v>1150</v>
      </c>
      <c r="Y82" s="125"/>
    </row>
    <row r="83" spans="2:25" ht="13.95" customHeight="1" x14ac:dyDescent="0.2">
      <c r="B83" s="1">
        <f t="shared" si="6"/>
        <v>73</v>
      </c>
      <c r="C83" s="6"/>
      <c r="D83" s="6"/>
      <c r="E83" s="123"/>
      <c r="F83" s="123" t="s">
        <v>123</v>
      </c>
      <c r="G83" s="123"/>
      <c r="H83" s="123"/>
      <c r="I83" s="123"/>
      <c r="J83" s="123"/>
      <c r="K83" s="22">
        <v>25</v>
      </c>
      <c r="L83" s="22">
        <v>50</v>
      </c>
      <c r="M83" s="22">
        <v>25</v>
      </c>
      <c r="N83" s="23">
        <v>125</v>
      </c>
      <c r="Y83" s="125"/>
    </row>
    <row r="84" spans="2:25" ht="13.5" customHeight="1" x14ac:dyDescent="0.2">
      <c r="B84" s="1">
        <f t="shared" si="6"/>
        <v>74</v>
      </c>
      <c r="C84" s="6"/>
      <c r="D84" s="6"/>
      <c r="E84" s="123"/>
      <c r="F84" s="123" t="s">
        <v>161</v>
      </c>
      <c r="G84" s="123"/>
      <c r="H84" s="123"/>
      <c r="I84" s="123"/>
      <c r="J84" s="123"/>
      <c r="K84" s="22"/>
      <c r="L84" s="22"/>
      <c r="M84" s="22"/>
      <c r="N84" s="23">
        <v>2</v>
      </c>
      <c r="Y84" s="125"/>
    </row>
    <row r="85" spans="2:25" ht="13.95" customHeight="1" x14ac:dyDescent="0.2">
      <c r="B85" s="1">
        <f t="shared" si="6"/>
        <v>75</v>
      </c>
      <c r="C85" s="6"/>
      <c r="D85" s="6"/>
      <c r="E85" s="123"/>
      <c r="F85" s="123" t="s">
        <v>116</v>
      </c>
      <c r="G85" s="123"/>
      <c r="H85" s="123"/>
      <c r="I85" s="123"/>
      <c r="J85" s="123"/>
      <c r="K85" s="22"/>
      <c r="L85" s="22">
        <v>25</v>
      </c>
      <c r="M85" s="22" t="s">
        <v>167</v>
      </c>
      <c r="N85" s="23">
        <v>75</v>
      </c>
      <c r="Y85" s="125"/>
    </row>
    <row r="86" spans="2:25" ht="13.95" customHeight="1" x14ac:dyDescent="0.2">
      <c r="B86" s="1">
        <f t="shared" si="6"/>
        <v>76</v>
      </c>
      <c r="C86" s="6"/>
      <c r="D86" s="6"/>
      <c r="E86" s="123"/>
      <c r="F86" s="123" t="s">
        <v>263</v>
      </c>
      <c r="G86" s="123"/>
      <c r="H86" s="123"/>
      <c r="I86" s="123"/>
      <c r="J86" s="123"/>
      <c r="K86" s="22"/>
      <c r="L86" s="22">
        <v>50</v>
      </c>
      <c r="M86" s="22"/>
      <c r="N86" s="23">
        <v>25</v>
      </c>
      <c r="Y86" s="125"/>
    </row>
    <row r="87" spans="2:25" ht="13.5" customHeight="1" x14ac:dyDescent="0.2">
      <c r="B87" s="1">
        <f t="shared" si="6"/>
        <v>77</v>
      </c>
      <c r="C87" s="6"/>
      <c r="D87" s="6"/>
      <c r="E87" s="123"/>
      <c r="F87" s="123" t="s">
        <v>306</v>
      </c>
      <c r="G87" s="123"/>
      <c r="H87" s="123"/>
      <c r="I87" s="123"/>
      <c r="J87" s="123"/>
      <c r="K87" s="22"/>
      <c r="L87" s="22">
        <v>32</v>
      </c>
      <c r="M87" s="22"/>
      <c r="N87" s="23">
        <v>64</v>
      </c>
      <c r="Y87" s="125"/>
    </row>
    <row r="88" spans="2:25" ht="13.95" customHeight="1" x14ac:dyDescent="0.2">
      <c r="B88" s="1">
        <f t="shared" si="6"/>
        <v>78</v>
      </c>
      <c r="C88" s="6"/>
      <c r="D88" s="6"/>
      <c r="E88" s="123"/>
      <c r="F88" s="123" t="s">
        <v>33</v>
      </c>
      <c r="G88" s="123"/>
      <c r="H88" s="123"/>
      <c r="I88" s="123"/>
      <c r="J88" s="123"/>
      <c r="K88" s="22">
        <v>575</v>
      </c>
      <c r="L88" s="22">
        <v>1050</v>
      </c>
      <c r="M88" s="22">
        <v>1300</v>
      </c>
      <c r="N88" s="23">
        <v>1750</v>
      </c>
      <c r="Y88" s="125"/>
    </row>
    <row r="89" spans="2:25" ht="13.95" customHeight="1" x14ac:dyDescent="0.2">
      <c r="B89" s="1">
        <f t="shared" si="6"/>
        <v>79</v>
      </c>
      <c r="C89" s="2" t="s">
        <v>74</v>
      </c>
      <c r="D89" s="2" t="s">
        <v>75</v>
      </c>
      <c r="E89" s="123"/>
      <c r="F89" s="123" t="s">
        <v>120</v>
      </c>
      <c r="G89" s="123"/>
      <c r="H89" s="123"/>
      <c r="I89" s="123"/>
      <c r="J89" s="123"/>
      <c r="K89" s="22"/>
      <c r="L89" s="22"/>
      <c r="M89" s="22">
        <v>1</v>
      </c>
      <c r="N89" s="23"/>
    </row>
    <row r="90" spans="2:25" ht="13.5" customHeight="1" x14ac:dyDescent="0.2">
      <c r="B90" s="1">
        <f t="shared" si="6"/>
        <v>80</v>
      </c>
      <c r="C90" s="2" t="s">
        <v>34</v>
      </c>
      <c r="D90" s="2" t="s">
        <v>35</v>
      </c>
      <c r="E90" s="123"/>
      <c r="F90" s="123" t="s">
        <v>235</v>
      </c>
      <c r="G90" s="123"/>
      <c r="H90" s="123"/>
      <c r="I90" s="123"/>
      <c r="J90" s="123"/>
      <c r="K90" s="22"/>
      <c r="L90" s="22" t="s">
        <v>167</v>
      </c>
      <c r="M90" s="22"/>
      <c r="N90" s="23"/>
    </row>
    <row r="91" spans="2:25" ht="13.95" customHeight="1" x14ac:dyDescent="0.2">
      <c r="B91" s="1">
        <f t="shared" si="6"/>
        <v>81</v>
      </c>
      <c r="C91" s="6"/>
      <c r="D91" s="6"/>
      <c r="E91" s="123"/>
      <c r="F91" s="123" t="s">
        <v>417</v>
      </c>
      <c r="G91" s="123"/>
      <c r="H91" s="123"/>
      <c r="I91" s="123"/>
      <c r="J91" s="123"/>
      <c r="K91" s="22"/>
      <c r="L91" s="22" t="s">
        <v>167</v>
      </c>
      <c r="M91" s="22"/>
      <c r="N91" s="23"/>
    </row>
    <row r="92" spans="2:25" ht="14.25" customHeight="1" x14ac:dyDescent="0.2">
      <c r="B92" s="1">
        <f t="shared" si="6"/>
        <v>82</v>
      </c>
      <c r="C92" s="6"/>
      <c r="D92" s="6"/>
      <c r="E92" s="123"/>
      <c r="F92" s="123" t="s">
        <v>236</v>
      </c>
      <c r="G92" s="123"/>
      <c r="H92" s="123"/>
      <c r="I92" s="123"/>
      <c r="J92" s="123"/>
      <c r="K92" s="22" t="s">
        <v>167</v>
      </c>
      <c r="L92" s="22">
        <v>1</v>
      </c>
      <c r="M92" s="22"/>
      <c r="N92" s="23" t="s">
        <v>167</v>
      </c>
    </row>
    <row r="93" spans="2:25" ht="13.5" customHeight="1" x14ac:dyDescent="0.2">
      <c r="B93" s="1">
        <f t="shared" si="6"/>
        <v>83</v>
      </c>
      <c r="C93" s="6"/>
      <c r="D93" s="6"/>
      <c r="E93" s="123"/>
      <c r="F93" s="123" t="s">
        <v>196</v>
      </c>
      <c r="G93" s="123"/>
      <c r="H93" s="123"/>
      <c r="I93" s="123"/>
      <c r="J93" s="123"/>
      <c r="K93" s="22"/>
      <c r="L93" s="22"/>
      <c r="M93" s="22"/>
      <c r="N93" s="23">
        <v>1</v>
      </c>
    </row>
    <row r="94" spans="2:25" ht="13.95" customHeight="1" x14ac:dyDescent="0.2">
      <c r="B94" s="1">
        <f t="shared" si="6"/>
        <v>84</v>
      </c>
      <c r="C94" s="6"/>
      <c r="D94" s="6"/>
      <c r="E94" s="123"/>
      <c r="F94" s="123" t="s">
        <v>124</v>
      </c>
      <c r="G94" s="123"/>
      <c r="H94" s="123"/>
      <c r="I94" s="123"/>
      <c r="J94" s="123"/>
      <c r="K94" s="22">
        <v>1</v>
      </c>
      <c r="L94" s="22">
        <v>2</v>
      </c>
      <c r="M94" s="22">
        <v>1</v>
      </c>
      <c r="N94" s="23">
        <v>3</v>
      </c>
    </row>
    <row r="95" spans="2:25" ht="13.95" customHeight="1" thickBot="1" x14ac:dyDescent="0.25">
      <c r="B95" s="1">
        <f t="shared" si="6"/>
        <v>85</v>
      </c>
      <c r="C95" s="6"/>
      <c r="D95" s="6"/>
      <c r="E95" s="123"/>
      <c r="F95" s="123" t="s">
        <v>163</v>
      </c>
      <c r="G95" s="123"/>
      <c r="H95" s="123"/>
      <c r="I95" s="123"/>
      <c r="J95" s="123"/>
      <c r="K95" s="22">
        <v>2</v>
      </c>
      <c r="L95" s="22"/>
      <c r="M95" s="22">
        <v>2</v>
      </c>
      <c r="N95" s="23">
        <v>3</v>
      </c>
    </row>
    <row r="96" spans="2:25" ht="13.95" customHeight="1" x14ac:dyDescent="0.2">
      <c r="B96" s="84"/>
      <c r="C96" s="85"/>
      <c r="D96" s="85"/>
      <c r="E96" s="25"/>
      <c r="F96" s="25"/>
      <c r="G96" s="25"/>
      <c r="H96" s="25"/>
      <c r="I96" s="25"/>
      <c r="J96" s="25"/>
      <c r="K96" s="25"/>
      <c r="L96" s="25"/>
      <c r="M96" s="25"/>
      <c r="N96" s="25"/>
      <c r="U96">
        <f>COUNTA(K11:K112)</f>
        <v>62</v>
      </c>
      <c r="V96">
        <f>COUNTA(L11:L112)</f>
        <v>67</v>
      </c>
      <c r="W96">
        <f>COUNTA(M11:M112)</f>
        <v>60</v>
      </c>
      <c r="X96">
        <f>COUNTA(N11:N112)</f>
        <v>79</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SUM(U11:U25,K26:K112)</f>
        <v>11624</v>
      </c>
      <c r="V100">
        <f>SUM(V11:V25,L26:L112)</f>
        <v>17816</v>
      </c>
      <c r="W100">
        <f>SUM(W11:W25,M26:M112)</f>
        <v>19126</v>
      </c>
      <c r="X100">
        <f>SUM(X11:X25,N26:N112)</f>
        <v>24323</v>
      </c>
    </row>
    <row r="101" spans="2:24" ht="18" customHeight="1" thickBot="1" x14ac:dyDescent="0.25">
      <c r="B101" s="72"/>
      <c r="C101" s="24"/>
      <c r="D101" s="149" t="s">
        <v>2</v>
      </c>
      <c r="E101" s="149"/>
      <c r="F101" s="149"/>
      <c r="G101" s="149"/>
      <c r="H101" s="24"/>
      <c r="I101" s="24"/>
      <c r="J101" s="73"/>
      <c r="K101" s="34" t="str">
        <f>K5</f>
        <v>2021.10.19</v>
      </c>
      <c r="L101" s="34" t="str">
        <f>L5</f>
        <v>2021.10.19</v>
      </c>
      <c r="M101" s="34" t="str">
        <f>M5</f>
        <v>2021.10.19</v>
      </c>
      <c r="N101" s="136" t="str">
        <f>N5</f>
        <v>2021.10.19</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3.5" customHeight="1" x14ac:dyDescent="0.2">
      <c r="B103" s="1">
        <f>B95+1</f>
        <v>86</v>
      </c>
      <c r="C103" s="6" t="s">
        <v>34</v>
      </c>
      <c r="D103" s="6" t="s">
        <v>35</v>
      </c>
      <c r="E103" s="123"/>
      <c r="F103" s="123" t="s">
        <v>338</v>
      </c>
      <c r="G103" s="123"/>
      <c r="H103" s="123"/>
      <c r="I103" s="123"/>
      <c r="J103" s="123"/>
      <c r="K103" s="22"/>
      <c r="L103" s="22">
        <v>1</v>
      </c>
      <c r="M103" s="22"/>
      <c r="N103" s="23"/>
    </row>
    <row r="104" spans="2:24" ht="13.5" customHeight="1" x14ac:dyDescent="0.2">
      <c r="B104" s="1">
        <f t="shared" ref="B104:B112" si="7">B103+1</f>
        <v>87</v>
      </c>
      <c r="C104" s="6"/>
      <c r="D104" s="6"/>
      <c r="E104" s="123"/>
      <c r="F104" s="123" t="s">
        <v>36</v>
      </c>
      <c r="G104" s="123"/>
      <c r="H104" s="123"/>
      <c r="I104" s="123"/>
      <c r="J104" s="123"/>
      <c r="K104" s="22"/>
      <c r="L104" s="22"/>
      <c r="M104" s="22">
        <v>1</v>
      </c>
      <c r="N104" s="23">
        <v>1</v>
      </c>
    </row>
    <row r="105" spans="2:24" ht="13.5" customHeight="1" x14ac:dyDescent="0.2">
      <c r="B105" s="1">
        <f t="shared" si="7"/>
        <v>88</v>
      </c>
      <c r="C105" s="2" t="s">
        <v>142</v>
      </c>
      <c r="D105" s="2" t="s">
        <v>77</v>
      </c>
      <c r="E105" s="123"/>
      <c r="F105" s="123" t="s">
        <v>101</v>
      </c>
      <c r="G105" s="123"/>
      <c r="H105" s="123"/>
      <c r="I105" s="123"/>
      <c r="J105" s="123"/>
      <c r="K105" s="22"/>
      <c r="L105" s="22">
        <v>1</v>
      </c>
      <c r="M105" s="22"/>
      <c r="N105" s="23"/>
    </row>
    <row r="106" spans="2:24" ht="13.5" customHeight="1" x14ac:dyDescent="0.2">
      <c r="B106" s="1">
        <f t="shared" si="7"/>
        <v>89</v>
      </c>
      <c r="C106" s="6"/>
      <c r="D106" s="2" t="s">
        <v>37</v>
      </c>
      <c r="E106" s="123"/>
      <c r="F106" s="123" t="s">
        <v>121</v>
      </c>
      <c r="G106" s="123"/>
      <c r="H106" s="123"/>
      <c r="I106" s="123"/>
      <c r="J106" s="123"/>
      <c r="K106" s="22">
        <v>2</v>
      </c>
      <c r="L106" s="22"/>
      <c r="M106" s="22"/>
      <c r="N106" s="23" t="s">
        <v>167</v>
      </c>
    </row>
    <row r="107" spans="2:24" ht="13.5" customHeight="1" x14ac:dyDescent="0.2">
      <c r="B107" s="1">
        <f t="shared" si="7"/>
        <v>90</v>
      </c>
      <c r="C107" s="6"/>
      <c r="D107" s="7"/>
      <c r="E107" s="123"/>
      <c r="F107" s="123" t="s">
        <v>38</v>
      </c>
      <c r="G107" s="123"/>
      <c r="H107" s="123"/>
      <c r="I107" s="123"/>
      <c r="J107" s="123"/>
      <c r="K107" s="22" t="s">
        <v>167</v>
      </c>
      <c r="L107" s="22"/>
      <c r="M107" s="22" t="s">
        <v>167</v>
      </c>
      <c r="N107" s="23">
        <v>125</v>
      </c>
    </row>
    <row r="108" spans="2:24" ht="13.5" customHeight="1" x14ac:dyDescent="0.2">
      <c r="B108" s="1">
        <f t="shared" si="7"/>
        <v>91</v>
      </c>
      <c r="C108" s="7"/>
      <c r="D108" s="8" t="s">
        <v>39</v>
      </c>
      <c r="E108" s="123"/>
      <c r="F108" s="123" t="s">
        <v>40</v>
      </c>
      <c r="G108" s="123"/>
      <c r="H108" s="123"/>
      <c r="I108" s="123"/>
      <c r="J108" s="123"/>
      <c r="K108" s="22">
        <v>50</v>
      </c>
      <c r="L108" s="22">
        <v>50</v>
      </c>
      <c r="M108" s="22">
        <v>50</v>
      </c>
      <c r="N108" s="23">
        <v>125</v>
      </c>
    </row>
    <row r="109" spans="2:24" ht="13.5" customHeight="1" x14ac:dyDescent="0.2">
      <c r="B109" s="1">
        <f t="shared" si="7"/>
        <v>92</v>
      </c>
      <c r="C109" s="2" t="s">
        <v>0</v>
      </c>
      <c r="D109" s="8" t="s">
        <v>41</v>
      </c>
      <c r="E109" s="123"/>
      <c r="F109" s="123" t="s">
        <v>42</v>
      </c>
      <c r="G109" s="123"/>
      <c r="H109" s="123"/>
      <c r="I109" s="123"/>
      <c r="J109" s="123"/>
      <c r="K109" s="22" t="s">
        <v>167</v>
      </c>
      <c r="L109" s="22">
        <v>25</v>
      </c>
      <c r="M109" s="22" t="s">
        <v>167</v>
      </c>
      <c r="N109" s="23" t="s">
        <v>167</v>
      </c>
      <c r="U109">
        <f>COUNTA(K89:K109)</f>
        <v>9</v>
      </c>
      <c r="V109">
        <f>COUNTA(L89:L109)</f>
        <v>10</v>
      </c>
      <c r="W109">
        <f>COUNTA(M89:M109)</f>
        <v>9</v>
      </c>
      <c r="X109">
        <f>COUNTA(N89:N109)</f>
        <v>11</v>
      </c>
    </row>
    <row r="110" spans="2:24" ht="13.5" customHeight="1" x14ac:dyDescent="0.2">
      <c r="B110" s="1">
        <f t="shared" si="7"/>
        <v>93</v>
      </c>
      <c r="C110" s="147" t="s">
        <v>43</v>
      </c>
      <c r="D110" s="148"/>
      <c r="E110" s="123"/>
      <c r="F110" s="123" t="s">
        <v>44</v>
      </c>
      <c r="G110" s="123"/>
      <c r="H110" s="123"/>
      <c r="I110" s="123"/>
      <c r="J110" s="123"/>
      <c r="K110" s="22">
        <v>75</v>
      </c>
      <c r="L110" s="22">
        <v>25</v>
      </c>
      <c r="M110" s="22">
        <v>125</v>
      </c>
      <c r="N110" s="23">
        <v>150</v>
      </c>
    </row>
    <row r="111" spans="2:24" ht="13.5" customHeight="1" x14ac:dyDescent="0.2">
      <c r="B111" s="1">
        <f t="shared" si="7"/>
        <v>94</v>
      </c>
      <c r="C111" s="3"/>
      <c r="D111" s="83"/>
      <c r="E111" s="123"/>
      <c r="F111" s="123" t="s">
        <v>45</v>
      </c>
      <c r="G111" s="123"/>
      <c r="H111" s="123"/>
      <c r="I111" s="123"/>
      <c r="J111" s="123"/>
      <c r="K111" s="22">
        <v>50</v>
      </c>
      <c r="L111" s="22">
        <v>175</v>
      </c>
      <c r="M111" s="22">
        <v>25</v>
      </c>
      <c r="N111" s="23">
        <v>125</v>
      </c>
    </row>
    <row r="112" spans="2:24" ht="13.95" customHeight="1" thickBot="1" x14ac:dyDescent="0.25">
      <c r="B112" s="1">
        <f t="shared" si="7"/>
        <v>95</v>
      </c>
      <c r="C112" s="3"/>
      <c r="D112" s="83"/>
      <c r="E112" s="123"/>
      <c r="F112" s="123" t="s">
        <v>78</v>
      </c>
      <c r="G112" s="123"/>
      <c r="H112" s="123"/>
      <c r="I112" s="123"/>
      <c r="J112" s="123"/>
      <c r="K112" s="22">
        <v>75</v>
      </c>
      <c r="L112" s="22">
        <v>175</v>
      </c>
      <c r="M112" s="22">
        <v>425</v>
      </c>
      <c r="N112" s="139">
        <v>250</v>
      </c>
    </row>
    <row r="113" spans="2:14" ht="19.95" customHeight="1" thickTop="1" x14ac:dyDescent="0.2">
      <c r="B113" s="150" t="s">
        <v>47</v>
      </c>
      <c r="C113" s="151"/>
      <c r="D113" s="151"/>
      <c r="E113" s="151"/>
      <c r="F113" s="151"/>
      <c r="G113" s="151"/>
      <c r="H113" s="151"/>
      <c r="I113" s="151"/>
      <c r="J113" s="86"/>
      <c r="K113" s="35">
        <f>SUM(K114:K122)</f>
        <v>11624</v>
      </c>
      <c r="L113" s="35">
        <f>SUM(L114:L122)</f>
        <v>17816</v>
      </c>
      <c r="M113" s="35">
        <f>SUM(M114:M122)</f>
        <v>19126</v>
      </c>
      <c r="N113" s="53">
        <f>SUM(N114:N122)</f>
        <v>24323</v>
      </c>
    </row>
    <row r="114" spans="2:14" ht="13.95" customHeight="1" x14ac:dyDescent="0.2">
      <c r="B114" s="152" t="s">
        <v>48</v>
      </c>
      <c r="C114" s="153"/>
      <c r="D114" s="154"/>
      <c r="E114" s="12"/>
      <c r="F114" s="13"/>
      <c r="G114" s="144" t="s">
        <v>13</v>
      </c>
      <c r="H114" s="144"/>
      <c r="I114" s="13"/>
      <c r="J114" s="14"/>
      <c r="K114" s="4">
        <f>SUM(U$11:U$25)</f>
        <v>1040</v>
      </c>
      <c r="L114" s="4">
        <f>SUM(V$11:V$25)</f>
        <v>3878</v>
      </c>
      <c r="M114" s="4">
        <f>SUM(W$11:W$25)</f>
        <v>3240</v>
      </c>
      <c r="N114" s="5">
        <f>SUM(X$11:X$25)</f>
        <v>3324</v>
      </c>
    </row>
    <row r="115" spans="2:14" ht="13.95" customHeight="1" x14ac:dyDescent="0.2">
      <c r="B115" s="87"/>
      <c r="C115" s="65"/>
      <c r="D115" s="88"/>
      <c r="E115" s="15"/>
      <c r="F115" s="123"/>
      <c r="G115" s="144" t="s">
        <v>26</v>
      </c>
      <c r="H115" s="144"/>
      <c r="I115" s="119"/>
      <c r="J115" s="16"/>
      <c r="K115" s="4">
        <f>SUM(K$26)</f>
        <v>850</v>
      </c>
      <c r="L115" s="4">
        <f>SUM(L$26)</f>
        <v>0</v>
      </c>
      <c r="M115" s="4">
        <f>SUM(M$26)</f>
        <v>225</v>
      </c>
      <c r="N115" s="5">
        <f>SUM(N$26)</f>
        <v>600</v>
      </c>
    </row>
    <row r="116" spans="2:14" ht="13.95" customHeight="1" x14ac:dyDescent="0.2">
      <c r="B116" s="87"/>
      <c r="C116" s="65"/>
      <c r="D116" s="88"/>
      <c r="E116" s="15"/>
      <c r="F116" s="123"/>
      <c r="G116" s="144" t="s">
        <v>28</v>
      </c>
      <c r="H116" s="144"/>
      <c r="I116" s="13"/>
      <c r="J116" s="14"/>
      <c r="K116" s="4">
        <f>SUM(K$27:K$29)</f>
        <v>75</v>
      </c>
      <c r="L116" s="4">
        <f>SUM(L$27:L$29)</f>
        <v>75</v>
      </c>
      <c r="M116" s="4">
        <f>SUM(M$27:M$29)</f>
        <v>75</v>
      </c>
      <c r="N116" s="5">
        <f>SUM(N$27:N$29)</f>
        <v>125</v>
      </c>
    </row>
    <row r="117" spans="2:14" ht="13.95" customHeight="1" x14ac:dyDescent="0.2">
      <c r="B117" s="87"/>
      <c r="C117" s="65"/>
      <c r="D117" s="88"/>
      <c r="E117" s="15"/>
      <c r="F117" s="123"/>
      <c r="G117" s="144" t="s">
        <v>83</v>
      </c>
      <c r="H117" s="144"/>
      <c r="I117" s="13"/>
      <c r="J117" s="14"/>
      <c r="K117" s="4">
        <f>SUM(K$30:K$31)</f>
        <v>0</v>
      </c>
      <c r="L117" s="4">
        <f>SUM(L$30:L$31)</f>
        <v>0</v>
      </c>
      <c r="M117" s="4">
        <f>SUM(M$30:M$31)</f>
        <v>75</v>
      </c>
      <c r="N117" s="5">
        <f>SUM(N$30:N$31)</f>
        <v>41</v>
      </c>
    </row>
    <row r="118" spans="2:14" ht="13.95" customHeight="1" x14ac:dyDescent="0.2">
      <c r="B118" s="87"/>
      <c r="C118" s="65"/>
      <c r="D118" s="88"/>
      <c r="E118" s="15"/>
      <c r="F118" s="123"/>
      <c r="G118" s="144" t="s">
        <v>84</v>
      </c>
      <c r="H118" s="144"/>
      <c r="I118" s="13"/>
      <c r="J118" s="14"/>
      <c r="K118" s="4">
        <f>SUM(K34:K54)</f>
        <v>7450</v>
      </c>
      <c r="L118" s="4">
        <f>SUM(L$34:L$54)</f>
        <v>10225</v>
      </c>
      <c r="M118" s="4">
        <f>SUM(M$34:M$54)</f>
        <v>12153</v>
      </c>
      <c r="N118" s="5">
        <f>SUM(N$34:N$54)</f>
        <v>13709</v>
      </c>
    </row>
    <row r="119" spans="2:14" ht="13.95" customHeight="1" x14ac:dyDescent="0.2">
      <c r="B119" s="87"/>
      <c r="C119" s="65"/>
      <c r="D119" s="88"/>
      <c r="E119" s="15"/>
      <c r="F119" s="123"/>
      <c r="G119" s="144" t="s">
        <v>80</v>
      </c>
      <c r="H119" s="144"/>
      <c r="I119" s="13"/>
      <c r="J119" s="14"/>
      <c r="K119" s="4">
        <f>SUM(K$55:K$56)</f>
        <v>0</v>
      </c>
      <c r="L119" s="4">
        <f>SUM(L$55:L$56)</f>
        <v>25</v>
      </c>
      <c r="M119" s="4">
        <f>SUM(M$55:M$56)</f>
        <v>50</v>
      </c>
      <c r="N119" s="5">
        <f>SUM(N$55:N$56)</f>
        <v>50</v>
      </c>
    </row>
    <row r="120" spans="2:14" ht="13.95" customHeight="1" x14ac:dyDescent="0.2">
      <c r="B120" s="87"/>
      <c r="C120" s="65"/>
      <c r="D120" s="88"/>
      <c r="E120" s="15"/>
      <c r="F120" s="123"/>
      <c r="G120" s="144" t="s">
        <v>29</v>
      </c>
      <c r="H120" s="144"/>
      <c r="I120" s="13"/>
      <c r="J120" s="14"/>
      <c r="K120" s="4">
        <f>SUM(K$57:K$88)</f>
        <v>1904</v>
      </c>
      <c r="L120" s="4">
        <f>SUM(L$57:L$88)</f>
        <v>3078</v>
      </c>
      <c r="M120" s="4">
        <f>SUM(M$57:M$88)</f>
        <v>2623</v>
      </c>
      <c r="N120" s="5">
        <f>SUM(N$57:N$88)</f>
        <v>5611</v>
      </c>
    </row>
    <row r="121" spans="2:14" ht="13.95" customHeight="1" x14ac:dyDescent="0.2">
      <c r="B121" s="87"/>
      <c r="C121" s="65"/>
      <c r="D121" s="88"/>
      <c r="E121" s="15"/>
      <c r="F121" s="123"/>
      <c r="G121" s="144" t="s">
        <v>49</v>
      </c>
      <c r="H121" s="144"/>
      <c r="I121" s="13"/>
      <c r="J121" s="14"/>
      <c r="K121" s="4">
        <f>SUM(K$32:K$33,K$110:K$111)</f>
        <v>175</v>
      </c>
      <c r="L121" s="4">
        <f>SUM(L32:L33,L$110:L$111)</f>
        <v>280</v>
      </c>
      <c r="M121" s="4">
        <f>SUM(M32:M33,M$110:M$111)</f>
        <v>205</v>
      </c>
      <c r="N121" s="5">
        <f>SUM(N32:N33,N$110:N$111)</f>
        <v>355</v>
      </c>
    </row>
    <row r="122" spans="2:14" ht="13.95" customHeight="1" thickBot="1" x14ac:dyDescent="0.25">
      <c r="B122" s="89"/>
      <c r="C122" s="90"/>
      <c r="D122" s="91"/>
      <c r="E122" s="17"/>
      <c r="F122" s="9"/>
      <c r="G122" s="142" t="s">
        <v>46</v>
      </c>
      <c r="H122" s="142"/>
      <c r="I122" s="18"/>
      <c r="J122" s="19"/>
      <c r="K122" s="10">
        <f>SUM(K$89:K$109,K$112)</f>
        <v>130</v>
      </c>
      <c r="L122" s="10">
        <f>SUM(L$89:L$109,L$112)</f>
        <v>255</v>
      </c>
      <c r="M122" s="10">
        <f>SUM(M$89:M$109,M$112)</f>
        <v>480</v>
      </c>
      <c r="N122" s="11">
        <f>SUM(N$89:N$109,N$112)</f>
        <v>508</v>
      </c>
    </row>
    <row r="123" spans="2:14" ht="18" customHeight="1" thickTop="1" x14ac:dyDescent="0.2">
      <c r="B123" s="155" t="s">
        <v>50</v>
      </c>
      <c r="C123" s="156"/>
      <c r="D123" s="157"/>
      <c r="E123" s="92"/>
      <c r="F123" s="120"/>
      <c r="G123" s="158" t="s">
        <v>51</v>
      </c>
      <c r="H123" s="158"/>
      <c r="I123" s="120"/>
      <c r="J123" s="121"/>
      <c r="K123" s="36" t="s">
        <v>52</v>
      </c>
      <c r="L123" s="42"/>
      <c r="M123" s="42"/>
      <c r="N123" s="54"/>
    </row>
    <row r="124" spans="2:14" ht="18" customHeight="1" x14ac:dyDescent="0.2">
      <c r="B124" s="93"/>
      <c r="C124" s="94"/>
      <c r="D124" s="94"/>
      <c r="E124" s="95"/>
      <c r="F124" s="96"/>
      <c r="G124" s="97"/>
      <c r="H124" s="97"/>
      <c r="I124" s="96"/>
      <c r="J124" s="98"/>
      <c r="K124" s="37" t="s">
        <v>53</v>
      </c>
      <c r="L124" s="43"/>
      <c r="M124" s="43"/>
      <c r="N124" s="46"/>
    </row>
    <row r="125" spans="2:14" ht="18" customHeight="1" x14ac:dyDescent="0.2">
      <c r="B125" s="87"/>
      <c r="C125" s="65"/>
      <c r="D125" s="65"/>
      <c r="E125" s="99"/>
      <c r="F125" s="24"/>
      <c r="G125" s="149" t="s">
        <v>54</v>
      </c>
      <c r="H125" s="149"/>
      <c r="I125" s="118"/>
      <c r="J125" s="122"/>
      <c r="K125" s="38" t="s">
        <v>55</v>
      </c>
      <c r="L125" s="44"/>
      <c r="M125" s="48"/>
      <c r="N125" s="44"/>
    </row>
    <row r="126" spans="2:14" ht="18" customHeight="1" x14ac:dyDescent="0.2">
      <c r="B126" s="87"/>
      <c r="C126" s="65"/>
      <c r="D126" s="65"/>
      <c r="E126" s="100"/>
      <c r="F126" s="65"/>
      <c r="G126" s="101"/>
      <c r="H126" s="101"/>
      <c r="I126" s="94"/>
      <c r="J126" s="102"/>
      <c r="K126" s="39" t="s">
        <v>94</v>
      </c>
      <c r="L126" s="45"/>
      <c r="M126" s="27"/>
      <c r="N126" s="45"/>
    </row>
    <row r="127" spans="2:14" ht="18" customHeight="1" x14ac:dyDescent="0.2">
      <c r="B127" s="87"/>
      <c r="C127" s="65"/>
      <c r="D127" s="65"/>
      <c r="E127" s="100"/>
      <c r="F127" s="65"/>
      <c r="G127" s="101"/>
      <c r="H127" s="101"/>
      <c r="I127" s="94"/>
      <c r="J127" s="102"/>
      <c r="K127" s="39" t="s">
        <v>87</v>
      </c>
      <c r="L127" s="43"/>
      <c r="M127" s="27"/>
      <c r="N127" s="45"/>
    </row>
    <row r="128" spans="2:14" ht="18" customHeight="1" x14ac:dyDescent="0.2">
      <c r="B128" s="87"/>
      <c r="C128" s="65"/>
      <c r="D128" s="65"/>
      <c r="E128" s="99"/>
      <c r="F128" s="24"/>
      <c r="G128" s="149" t="s">
        <v>56</v>
      </c>
      <c r="H128" s="149"/>
      <c r="I128" s="118"/>
      <c r="J128" s="122"/>
      <c r="K128" s="38" t="s">
        <v>98</v>
      </c>
      <c r="L128" s="44"/>
      <c r="M128" s="48"/>
      <c r="N128" s="44"/>
    </row>
    <row r="129" spans="2:14" ht="18" customHeight="1" x14ac:dyDescent="0.2">
      <c r="B129" s="87"/>
      <c r="C129" s="65"/>
      <c r="D129" s="65"/>
      <c r="E129" s="100"/>
      <c r="F129" s="65"/>
      <c r="G129" s="101"/>
      <c r="H129" s="101"/>
      <c r="I129" s="94"/>
      <c r="J129" s="102"/>
      <c r="K129" s="39" t="s">
        <v>95</v>
      </c>
      <c r="L129" s="45"/>
      <c r="M129" s="27"/>
      <c r="N129" s="45"/>
    </row>
    <row r="130" spans="2:14" ht="18" customHeight="1" x14ac:dyDescent="0.2">
      <c r="B130" s="87"/>
      <c r="C130" s="65"/>
      <c r="D130" s="65"/>
      <c r="E130" s="100"/>
      <c r="F130" s="65"/>
      <c r="G130" s="101"/>
      <c r="H130" s="101"/>
      <c r="I130" s="94"/>
      <c r="J130" s="102"/>
      <c r="K130" s="39" t="s">
        <v>96</v>
      </c>
      <c r="L130" s="45"/>
      <c r="M130" s="45"/>
      <c r="N130" s="45"/>
    </row>
    <row r="131" spans="2:14" ht="18" customHeight="1" x14ac:dyDescent="0.2">
      <c r="B131" s="87"/>
      <c r="C131" s="65"/>
      <c r="D131" s="65"/>
      <c r="E131" s="79"/>
      <c r="F131" s="80"/>
      <c r="G131" s="97"/>
      <c r="H131" s="97"/>
      <c r="I131" s="96"/>
      <c r="J131" s="98"/>
      <c r="K131" s="39" t="s">
        <v>97</v>
      </c>
      <c r="L131" s="46"/>
      <c r="M131" s="43"/>
      <c r="N131" s="46"/>
    </row>
    <row r="132" spans="2:14" ht="18" customHeight="1" x14ac:dyDescent="0.2">
      <c r="B132" s="103"/>
      <c r="C132" s="80"/>
      <c r="D132" s="80"/>
      <c r="E132" s="15"/>
      <c r="F132" s="123"/>
      <c r="G132" s="144" t="s">
        <v>57</v>
      </c>
      <c r="H132" s="144"/>
      <c r="I132" s="13"/>
      <c r="J132" s="14"/>
      <c r="K132" s="28" t="s">
        <v>148</v>
      </c>
      <c r="L132" s="47"/>
      <c r="M132" s="49"/>
      <c r="N132" s="47"/>
    </row>
    <row r="133" spans="2:14" ht="18" customHeight="1" x14ac:dyDescent="0.2">
      <c r="B133" s="152" t="s">
        <v>58</v>
      </c>
      <c r="C133" s="153"/>
      <c r="D133" s="153"/>
      <c r="E133" s="24"/>
      <c r="F133" s="24"/>
      <c r="G133" s="24"/>
      <c r="H133" s="24"/>
      <c r="I133" s="24"/>
      <c r="J133" s="24"/>
      <c r="K133" s="24"/>
      <c r="L133" s="24"/>
      <c r="M133" s="24"/>
      <c r="N133" s="55"/>
    </row>
    <row r="134" spans="2:14" ht="14.1" customHeight="1" x14ac:dyDescent="0.2">
      <c r="B134" s="104"/>
      <c r="C134" s="40" t="s">
        <v>59</v>
      </c>
      <c r="D134" s="105"/>
      <c r="E134" s="40"/>
      <c r="F134" s="40"/>
      <c r="G134" s="40"/>
      <c r="H134" s="40"/>
      <c r="I134" s="40"/>
      <c r="J134" s="40"/>
      <c r="K134" s="40"/>
      <c r="L134" s="40"/>
      <c r="M134" s="40"/>
      <c r="N134" s="56"/>
    </row>
    <row r="135" spans="2:14" ht="14.1" customHeight="1" x14ac:dyDescent="0.2">
      <c r="B135" s="104"/>
      <c r="C135" s="40" t="s">
        <v>60</v>
      </c>
      <c r="D135" s="105"/>
      <c r="E135" s="40"/>
      <c r="F135" s="40"/>
      <c r="G135" s="40"/>
      <c r="H135" s="40"/>
      <c r="I135" s="40"/>
      <c r="J135" s="40"/>
      <c r="K135" s="40"/>
      <c r="L135" s="40"/>
      <c r="M135" s="40"/>
      <c r="N135" s="56"/>
    </row>
    <row r="136" spans="2:14" ht="14.1" customHeight="1" x14ac:dyDescent="0.2">
      <c r="B136" s="104"/>
      <c r="C136" s="40" t="s">
        <v>61</v>
      </c>
      <c r="D136" s="105"/>
      <c r="E136" s="40"/>
      <c r="F136" s="40"/>
      <c r="G136" s="40"/>
      <c r="H136" s="40"/>
      <c r="I136" s="40"/>
      <c r="J136" s="40"/>
      <c r="K136" s="40"/>
      <c r="L136" s="40"/>
      <c r="M136" s="40"/>
      <c r="N136" s="56"/>
    </row>
    <row r="137" spans="2:14" ht="14.1" customHeight="1" x14ac:dyDescent="0.2">
      <c r="B137" s="104"/>
      <c r="C137" s="40" t="s">
        <v>132</v>
      </c>
      <c r="D137" s="105"/>
      <c r="E137" s="40"/>
      <c r="F137" s="40"/>
      <c r="G137" s="40"/>
      <c r="H137" s="40"/>
      <c r="I137" s="40"/>
      <c r="J137" s="40"/>
      <c r="K137" s="40"/>
      <c r="L137" s="40"/>
      <c r="M137" s="40"/>
      <c r="N137" s="56"/>
    </row>
    <row r="138" spans="2:14" ht="14.1" customHeight="1" x14ac:dyDescent="0.2">
      <c r="B138" s="106"/>
      <c r="C138" s="40" t="s">
        <v>133</v>
      </c>
      <c r="D138" s="40"/>
      <c r="E138" s="40"/>
      <c r="F138" s="40"/>
      <c r="G138" s="40"/>
      <c r="H138" s="40"/>
      <c r="I138" s="40"/>
      <c r="J138" s="40"/>
      <c r="K138" s="40"/>
      <c r="L138" s="40"/>
      <c r="M138" s="40"/>
      <c r="N138" s="56"/>
    </row>
    <row r="139" spans="2:14" ht="14.1" customHeight="1" x14ac:dyDescent="0.2">
      <c r="B139" s="106"/>
      <c r="C139" s="40" t="s">
        <v>129</v>
      </c>
      <c r="D139" s="40"/>
      <c r="E139" s="40"/>
      <c r="F139" s="40"/>
      <c r="G139" s="40"/>
      <c r="H139" s="40"/>
      <c r="I139" s="40"/>
      <c r="J139" s="40"/>
      <c r="K139" s="40"/>
      <c r="L139" s="40"/>
      <c r="M139" s="40"/>
      <c r="N139" s="56"/>
    </row>
    <row r="140" spans="2:14" ht="14.1" customHeight="1" x14ac:dyDescent="0.2">
      <c r="B140" s="106"/>
      <c r="C140" s="40" t="s">
        <v>92</v>
      </c>
      <c r="D140" s="40"/>
      <c r="E140" s="40"/>
      <c r="F140" s="40"/>
      <c r="G140" s="40"/>
      <c r="H140" s="40"/>
      <c r="I140" s="40"/>
      <c r="J140" s="40"/>
      <c r="K140" s="40"/>
      <c r="L140" s="40"/>
      <c r="M140" s="40"/>
      <c r="N140" s="56"/>
    </row>
    <row r="141" spans="2:14" ht="14.1" customHeight="1" x14ac:dyDescent="0.2">
      <c r="B141" s="106"/>
      <c r="C141" s="40" t="s">
        <v>93</v>
      </c>
      <c r="D141" s="40"/>
      <c r="E141" s="40"/>
      <c r="F141" s="40"/>
      <c r="G141" s="40"/>
      <c r="H141" s="40"/>
      <c r="I141" s="40"/>
      <c r="J141" s="40"/>
      <c r="K141" s="40"/>
      <c r="L141" s="40"/>
      <c r="M141" s="40"/>
      <c r="N141" s="56"/>
    </row>
    <row r="142" spans="2:14" ht="14.1" customHeight="1" x14ac:dyDescent="0.2">
      <c r="B142" s="106"/>
      <c r="C142" s="40" t="s">
        <v>81</v>
      </c>
      <c r="D142" s="40"/>
      <c r="E142" s="40"/>
      <c r="F142" s="40"/>
      <c r="G142" s="40"/>
      <c r="H142" s="40"/>
      <c r="I142" s="40"/>
      <c r="J142" s="40"/>
      <c r="K142" s="40"/>
      <c r="L142" s="40"/>
      <c r="M142" s="40"/>
      <c r="N142" s="56"/>
    </row>
    <row r="143" spans="2:14" ht="14.1" customHeight="1" x14ac:dyDescent="0.2">
      <c r="B143" s="106"/>
      <c r="C143" s="40" t="s">
        <v>138</v>
      </c>
      <c r="D143" s="40"/>
      <c r="E143" s="40"/>
      <c r="F143" s="40"/>
      <c r="G143" s="40"/>
      <c r="H143" s="40"/>
      <c r="I143" s="40"/>
      <c r="J143" s="40"/>
      <c r="K143" s="40"/>
      <c r="L143" s="40"/>
      <c r="M143" s="40"/>
      <c r="N143" s="56"/>
    </row>
    <row r="144" spans="2:14" ht="14.1" customHeight="1" x14ac:dyDescent="0.2">
      <c r="B144" s="106"/>
      <c r="C144" s="40" t="s">
        <v>134</v>
      </c>
      <c r="D144" s="40"/>
      <c r="E144" s="40"/>
      <c r="F144" s="40"/>
      <c r="G144" s="40"/>
      <c r="H144" s="40"/>
      <c r="I144" s="40"/>
      <c r="J144" s="40"/>
      <c r="K144" s="40"/>
      <c r="L144" s="40"/>
      <c r="M144" s="40"/>
      <c r="N144" s="56"/>
    </row>
    <row r="145" spans="2:14" ht="14.1" customHeight="1" x14ac:dyDescent="0.2">
      <c r="B145" s="106"/>
      <c r="C145" s="40" t="s">
        <v>135</v>
      </c>
      <c r="D145" s="40"/>
      <c r="E145" s="40"/>
      <c r="F145" s="40"/>
      <c r="G145" s="40"/>
      <c r="H145" s="40"/>
      <c r="I145" s="40"/>
      <c r="J145" s="40"/>
      <c r="K145" s="40"/>
      <c r="L145" s="40"/>
      <c r="M145" s="40"/>
      <c r="N145" s="56"/>
    </row>
    <row r="146" spans="2:14" ht="14.1" customHeight="1" x14ac:dyDescent="0.2">
      <c r="B146" s="106"/>
      <c r="C146" s="40" t="s">
        <v>136</v>
      </c>
      <c r="D146" s="40"/>
      <c r="E146" s="40"/>
      <c r="F146" s="40"/>
      <c r="G146" s="40"/>
      <c r="H146" s="40"/>
      <c r="I146" s="40"/>
      <c r="J146" s="40"/>
      <c r="K146" s="40"/>
      <c r="L146" s="40"/>
      <c r="M146" s="40"/>
      <c r="N146" s="56"/>
    </row>
    <row r="147" spans="2:14" ht="14.1" customHeight="1" x14ac:dyDescent="0.2">
      <c r="B147" s="106"/>
      <c r="C147" s="40" t="s">
        <v>125</v>
      </c>
      <c r="D147" s="40"/>
      <c r="E147" s="40"/>
      <c r="F147" s="40"/>
      <c r="G147" s="40"/>
      <c r="H147" s="40"/>
      <c r="I147" s="40"/>
      <c r="J147" s="40"/>
      <c r="K147" s="40"/>
      <c r="L147" s="40"/>
      <c r="M147" s="40"/>
      <c r="N147" s="56"/>
    </row>
    <row r="148" spans="2:14" ht="14.1" customHeight="1" x14ac:dyDescent="0.2">
      <c r="B148" s="106"/>
      <c r="C148" s="40" t="s">
        <v>137</v>
      </c>
      <c r="D148" s="40"/>
      <c r="E148" s="40"/>
      <c r="F148" s="40"/>
      <c r="G148" s="40"/>
      <c r="H148" s="40"/>
      <c r="I148" s="40"/>
      <c r="J148" s="40"/>
      <c r="K148" s="40"/>
      <c r="L148" s="40"/>
      <c r="M148" s="40"/>
      <c r="N148" s="56"/>
    </row>
    <row r="149" spans="2:14" ht="14.1" customHeight="1" x14ac:dyDescent="0.2">
      <c r="B149" s="106"/>
      <c r="C149" s="40" t="s">
        <v>217</v>
      </c>
      <c r="D149" s="40"/>
      <c r="E149" s="40"/>
      <c r="F149" s="40"/>
      <c r="G149" s="40"/>
      <c r="H149" s="40"/>
      <c r="I149" s="40"/>
      <c r="J149" s="40"/>
      <c r="K149" s="40"/>
      <c r="L149" s="40"/>
      <c r="M149" s="40"/>
      <c r="N149" s="56"/>
    </row>
    <row r="150" spans="2:14" ht="14.1" customHeight="1" x14ac:dyDescent="0.2">
      <c r="B150" s="106"/>
      <c r="C150" s="40" t="s">
        <v>131</v>
      </c>
      <c r="D150" s="40"/>
      <c r="E150" s="40"/>
      <c r="F150" s="40"/>
      <c r="G150" s="40"/>
      <c r="H150" s="40"/>
      <c r="I150" s="40"/>
      <c r="J150" s="40"/>
      <c r="K150" s="40"/>
      <c r="L150" s="40"/>
      <c r="M150" s="40"/>
      <c r="N150" s="56"/>
    </row>
    <row r="151" spans="2:14" x14ac:dyDescent="0.2">
      <c r="B151" s="107"/>
      <c r="C151" s="40" t="s">
        <v>143</v>
      </c>
      <c r="N151" s="64"/>
    </row>
    <row r="152" spans="2:14" x14ac:dyDescent="0.2">
      <c r="B152" s="107"/>
      <c r="C152" s="40" t="s">
        <v>140</v>
      </c>
      <c r="N152" s="64"/>
    </row>
    <row r="153" spans="2:14" ht="14.1" customHeight="1" x14ac:dyDescent="0.2">
      <c r="B153" s="106"/>
      <c r="C153" s="40" t="s">
        <v>112</v>
      </c>
      <c r="D153" s="40"/>
      <c r="E153" s="40"/>
      <c r="F153" s="40"/>
      <c r="G153" s="40"/>
      <c r="H153" s="40"/>
      <c r="I153" s="40"/>
      <c r="J153" s="40"/>
      <c r="K153" s="40"/>
      <c r="L153" s="40"/>
      <c r="M153" s="40"/>
      <c r="N153" s="56"/>
    </row>
    <row r="154" spans="2:14" ht="18" customHeight="1" x14ac:dyDescent="0.2">
      <c r="B154" s="106"/>
      <c r="C154" s="40" t="s">
        <v>62</v>
      </c>
      <c r="D154" s="40"/>
      <c r="E154" s="40"/>
      <c r="F154" s="40"/>
      <c r="G154" s="40"/>
      <c r="H154" s="40"/>
      <c r="I154" s="40"/>
      <c r="J154" s="40"/>
      <c r="K154" s="40"/>
      <c r="L154" s="40"/>
      <c r="M154" s="40"/>
      <c r="N154" s="56"/>
    </row>
    <row r="155" spans="2:14" x14ac:dyDescent="0.2">
      <c r="B155" s="107"/>
      <c r="C155" s="40" t="s">
        <v>130</v>
      </c>
      <c r="N155" s="64"/>
    </row>
    <row r="156" spans="2:14" x14ac:dyDescent="0.2">
      <c r="B156" s="107"/>
      <c r="C156" s="40" t="s">
        <v>155</v>
      </c>
      <c r="N156" s="64"/>
    </row>
    <row r="157" spans="2:14" ht="13.8" thickBot="1" x14ac:dyDescent="0.25">
      <c r="B157" s="108"/>
      <c r="C157" s="41" t="s">
        <v>141</v>
      </c>
      <c r="D157" s="62"/>
      <c r="E157" s="62"/>
      <c r="F157" s="62"/>
      <c r="G157" s="62"/>
      <c r="H157" s="62"/>
      <c r="I157" s="62"/>
      <c r="J157" s="62"/>
      <c r="K157" s="62"/>
      <c r="L157" s="62"/>
      <c r="M157" s="62"/>
      <c r="N157" s="63"/>
    </row>
  </sheetData>
  <mergeCells count="28">
    <mergeCell ref="D9:F9"/>
    <mergeCell ref="D4:G4"/>
    <mergeCell ref="D5:G5"/>
    <mergeCell ref="D6:G6"/>
    <mergeCell ref="D7:F7"/>
    <mergeCell ref="D8:F8"/>
    <mergeCell ref="G118:H118"/>
    <mergeCell ref="G10:H10"/>
    <mergeCell ref="D100:G100"/>
    <mergeCell ref="D101:G101"/>
    <mergeCell ref="G102:H102"/>
    <mergeCell ref="C110:D110"/>
    <mergeCell ref="B113:I113"/>
    <mergeCell ref="B114:D114"/>
    <mergeCell ref="G114:H114"/>
    <mergeCell ref="G115:H115"/>
    <mergeCell ref="G116:H116"/>
    <mergeCell ref="G117:H117"/>
    <mergeCell ref="G125:H125"/>
    <mergeCell ref="G128:H128"/>
    <mergeCell ref="G132:H132"/>
    <mergeCell ref="B133:D133"/>
    <mergeCell ref="G119:H119"/>
    <mergeCell ref="G120:H120"/>
    <mergeCell ref="G121:H121"/>
    <mergeCell ref="G122:H122"/>
    <mergeCell ref="B123:D123"/>
    <mergeCell ref="G123:H123"/>
  </mergeCells>
  <phoneticPr fontId="23"/>
  <conditionalFormatting sqref="O11:O95 O103:O112">
    <cfRule type="expression" dxfId="1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B1:AC144"/>
  <sheetViews>
    <sheetView view="pageBreakPreview" zoomScale="75" zoomScaleNormal="75" zoomScaleSheetLayoutView="75" workbookViewId="0">
      <pane xSplit="10" ySplit="10" topLeftCell="K26" activePane="bottomRight" state="frozen"/>
      <selection activeCell="O51" sqref="O51"/>
      <selection pane="topRight" activeCell="O51" sqref="O51"/>
      <selection pane="bottomLeft" activeCell="O51" sqref="O51"/>
      <selection pane="bottomRight" activeCell="I46" sqref="I46"/>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418</v>
      </c>
      <c r="L5" s="30" t="str">
        <f>K5</f>
        <v>2021.11.1</v>
      </c>
      <c r="M5" s="30" t="str">
        <f>K5</f>
        <v>2021.11.1</v>
      </c>
      <c r="N5" s="114" t="str">
        <f>K5</f>
        <v>2021.11.1</v>
      </c>
    </row>
    <row r="6" spans="2:24" ht="18" customHeight="1" x14ac:dyDescent="0.2">
      <c r="B6" s="69"/>
      <c r="C6" s="123"/>
      <c r="D6" s="144" t="s">
        <v>3</v>
      </c>
      <c r="E6" s="144"/>
      <c r="F6" s="144"/>
      <c r="G6" s="144"/>
      <c r="H6" s="123"/>
      <c r="I6" s="123"/>
      <c r="J6" s="70"/>
      <c r="K6" s="109">
        <v>0.41666666666666669</v>
      </c>
      <c r="L6" s="109">
        <v>0.3840277777777778</v>
      </c>
      <c r="M6" s="109">
        <v>0.43958333333333338</v>
      </c>
      <c r="N6" s="110">
        <v>0.45902777777777781</v>
      </c>
    </row>
    <row r="7" spans="2:24" ht="18" customHeight="1" x14ac:dyDescent="0.2">
      <c r="B7" s="69"/>
      <c r="C7" s="123"/>
      <c r="D7" s="144" t="s">
        <v>4</v>
      </c>
      <c r="E7" s="145"/>
      <c r="F7" s="145"/>
      <c r="G7" s="71" t="s">
        <v>5</v>
      </c>
      <c r="H7" s="123"/>
      <c r="I7" s="123"/>
      <c r="J7" s="70"/>
      <c r="K7" s="111">
        <v>2.4</v>
      </c>
      <c r="L7" s="111">
        <v>1.4</v>
      </c>
      <c r="M7" s="111">
        <v>1.45</v>
      </c>
      <c r="N7" s="112">
        <v>1.4</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200</v>
      </c>
      <c r="G11" s="123"/>
      <c r="H11" s="123"/>
      <c r="I11" s="123"/>
      <c r="J11" s="123"/>
      <c r="K11" s="20" t="s">
        <v>172</v>
      </c>
      <c r="L11" s="20"/>
      <c r="M11" s="20" t="s">
        <v>169</v>
      </c>
      <c r="N11" s="21" t="s">
        <v>168</v>
      </c>
      <c r="P11" t="s">
        <v>14</v>
      </c>
      <c r="Q11">
        <f>IF(K11="",0,VALUE(MID(K11,2,LEN(K11)-2)))</f>
        <v>50</v>
      </c>
      <c r="R11">
        <f t="shared" ref="R11:T13" si="0">IF(L11="",0,VALUE(MID(L11,2,LEN(L11)-2)))</f>
        <v>0</v>
      </c>
      <c r="S11">
        <f t="shared" si="0"/>
        <v>25</v>
      </c>
      <c r="T11">
        <f t="shared" si="0"/>
        <v>100</v>
      </c>
      <c r="U11">
        <f>IF(K11="＋",0,IF(K11="(＋)",0,ABS(K11)))</f>
        <v>50</v>
      </c>
      <c r="V11">
        <f t="shared" ref="U11:X22" si="1">IF(L11="＋",0,IF(L11="(＋)",0,ABS(L11)))</f>
        <v>0</v>
      </c>
      <c r="W11">
        <f t="shared" si="1"/>
        <v>25</v>
      </c>
      <c r="X11">
        <f t="shared" si="1"/>
        <v>100</v>
      </c>
    </row>
    <row r="12" spans="2:24" ht="13.5" customHeight="1" x14ac:dyDescent="0.2">
      <c r="B12" s="1">
        <f>B11+1</f>
        <v>2</v>
      </c>
      <c r="C12" s="3"/>
      <c r="D12" s="6"/>
      <c r="E12" s="123"/>
      <c r="F12" s="123" t="s">
        <v>197</v>
      </c>
      <c r="G12" s="123"/>
      <c r="H12" s="123"/>
      <c r="I12" s="123"/>
      <c r="J12" s="123"/>
      <c r="K12" s="20" t="s">
        <v>169</v>
      </c>
      <c r="L12" s="20"/>
      <c r="M12" s="20"/>
      <c r="N12" s="21" t="s">
        <v>184</v>
      </c>
      <c r="P12" t="s">
        <v>14</v>
      </c>
      <c r="Q12">
        <f>IF(K12="",0,VALUE(MID(K12,2,LEN(K12)-2)))</f>
        <v>25</v>
      </c>
      <c r="R12">
        <f t="shared" si="0"/>
        <v>0</v>
      </c>
      <c r="S12">
        <f t="shared" si="0"/>
        <v>0</v>
      </c>
      <c r="T12">
        <f t="shared" si="0"/>
        <v>75</v>
      </c>
      <c r="U12">
        <f>IF(K12="＋",0,IF(K12="(＋)",0,ABS(K12)))</f>
        <v>25</v>
      </c>
      <c r="V12">
        <f t="shared" si="1"/>
        <v>0</v>
      </c>
      <c r="W12">
        <f t="shared" si="1"/>
        <v>0</v>
      </c>
      <c r="X12">
        <f t="shared" si="1"/>
        <v>75</v>
      </c>
    </row>
    <row r="13" spans="2:24" ht="13.5" customHeight="1" x14ac:dyDescent="0.2">
      <c r="B13" s="1">
        <f t="shared" ref="B13:B76" si="2">B12+1</f>
        <v>3</v>
      </c>
      <c r="C13" s="3"/>
      <c r="D13" s="6"/>
      <c r="E13" s="123"/>
      <c r="F13" s="123" t="s">
        <v>241</v>
      </c>
      <c r="G13" s="123"/>
      <c r="H13" s="123"/>
      <c r="I13" s="123"/>
      <c r="J13" s="123"/>
      <c r="K13" s="20"/>
      <c r="L13" s="20"/>
      <c r="M13" s="20"/>
      <c r="N13" s="21" t="s">
        <v>419</v>
      </c>
      <c r="P13" t="s">
        <v>14</v>
      </c>
      <c r="Q13">
        <f>IF(K13="",0,VALUE(MID(K13,2,LEN(K13)-2)))</f>
        <v>0</v>
      </c>
      <c r="R13">
        <f t="shared" si="0"/>
        <v>0</v>
      </c>
      <c r="S13">
        <f t="shared" si="0"/>
        <v>0</v>
      </c>
      <c r="T13">
        <f t="shared" si="0"/>
        <v>1</v>
      </c>
      <c r="U13">
        <f t="shared" si="1"/>
        <v>0</v>
      </c>
      <c r="V13">
        <f t="shared" si="1"/>
        <v>0</v>
      </c>
      <c r="W13">
        <f t="shared" si="1"/>
        <v>0</v>
      </c>
      <c r="X13">
        <f t="shared" si="1"/>
        <v>1</v>
      </c>
    </row>
    <row r="14" spans="2:24" ht="13.95" customHeight="1" x14ac:dyDescent="0.2">
      <c r="B14" s="1">
        <f t="shared" si="2"/>
        <v>4</v>
      </c>
      <c r="C14" s="3"/>
      <c r="D14" s="6"/>
      <c r="E14" s="123"/>
      <c r="F14" s="123" t="s">
        <v>149</v>
      </c>
      <c r="G14" s="123"/>
      <c r="H14" s="123"/>
      <c r="I14" s="123"/>
      <c r="J14" s="123"/>
      <c r="K14" s="20" t="s">
        <v>169</v>
      </c>
      <c r="L14" s="20" t="s">
        <v>222</v>
      </c>
      <c r="M14" s="20" t="s">
        <v>185</v>
      </c>
      <c r="N14" s="21" t="s">
        <v>239</v>
      </c>
      <c r="P14" s="82" t="s">
        <v>15</v>
      </c>
      <c r="Q14" t="str">
        <f>K14</f>
        <v>(25)</v>
      </c>
      <c r="R14" t="str">
        <f>L14</f>
        <v>(125)</v>
      </c>
      <c r="S14" t="str">
        <f>M14</f>
        <v>(200)</v>
      </c>
      <c r="T14" t="str">
        <f>N14</f>
        <v>(250)</v>
      </c>
      <c r="U14">
        <f t="shared" si="1"/>
        <v>25</v>
      </c>
      <c r="V14">
        <f>IF(L14="＋",0,IF(L14="(＋)",0,ABS(L14)))</f>
        <v>125</v>
      </c>
      <c r="W14">
        <f t="shared" si="1"/>
        <v>200</v>
      </c>
      <c r="X14">
        <f t="shared" si="1"/>
        <v>250</v>
      </c>
    </row>
    <row r="15" spans="2:24" ht="13.95" customHeight="1" x14ac:dyDescent="0.2">
      <c r="B15" s="1">
        <f t="shared" si="2"/>
        <v>5</v>
      </c>
      <c r="C15" s="3"/>
      <c r="D15" s="6"/>
      <c r="E15" s="123"/>
      <c r="F15" s="123" t="s">
        <v>16</v>
      </c>
      <c r="G15" s="123"/>
      <c r="H15" s="123"/>
      <c r="I15" s="123"/>
      <c r="J15" s="123"/>
      <c r="K15" s="20" t="s">
        <v>380</v>
      </c>
      <c r="L15" s="20" t="s">
        <v>420</v>
      </c>
      <c r="M15" s="20" t="s">
        <v>412</v>
      </c>
      <c r="N15" s="21" t="s">
        <v>421</v>
      </c>
      <c r="P15" t="s">
        <v>14</v>
      </c>
      <c r="Q15" t="e">
        <f>IF(K15="",0,VALUE(MID(K15,2,LEN(K15)-2)))</f>
        <v>#VALUE!</v>
      </c>
      <c r="R15" t="e">
        <f>IF(L15="",0,VALUE(MID(L15,2,LEN(L15)-2)))</f>
        <v>#VALUE!</v>
      </c>
      <c r="S15">
        <f>IF(M15="",0,VALUE(MID(M15,2,LEN(M15)-2)))</f>
        <v>5</v>
      </c>
      <c r="T15">
        <f>IF(N15="",0,VALUE(MID(N15,2,LEN(N15)-2)))</f>
        <v>5</v>
      </c>
      <c r="U15">
        <f>IF(K15="＋",0,IF(K15="(＋)",0,ABS(K15)))</f>
        <v>25</v>
      </c>
      <c r="V15">
        <f>IF(L15="＋",0,IF(L15="(＋)",0,ABS(L15)))</f>
        <v>30</v>
      </c>
      <c r="W15">
        <f>IF(M15="＋",0,IF(M15="(＋)",0,ABS(M15)))</f>
        <v>150</v>
      </c>
      <c r="X15">
        <f>IF(N15="＋",0,IF(N15="(＋)",0,ABS(N15)))</f>
        <v>155</v>
      </c>
    </row>
    <row r="16" spans="2:24" ht="13.5" customHeight="1" x14ac:dyDescent="0.2">
      <c r="B16" s="1">
        <f t="shared" si="2"/>
        <v>6</v>
      </c>
      <c r="C16" s="3"/>
      <c r="D16" s="6"/>
      <c r="E16" s="123"/>
      <c r="F16" s="123" t="s">
        <v>318</v>
      </c>
      <c r="G16" s="123"/>
      <c r="H16" s="123"/>
      <c r="I16" s="123"/>
      <c r="J16" s="123"/>
      <c r="K16" s="20"/>
      <c r="L16" s="20"/>
      <c r="M16" s="20" t="s">
        <v>167</v>
      </c>
      <c r="N16" s="21"/>
      <c r="P16" t="s">
        <v>14</v>
      </c>
      <c r="Q16">
        <f t="shared" ref="Q16:T19" si="3">IF(K16="",0,VALUE(MID(K16,2,LEN(K16)-2)))</f>
        <v>0</v>
      </c>
      <c r="R16">
        <f t="shared" si="3"/>
        <v>0</v>
      </c>
      <c r="S16" t="e">
        <f t="shared" si="3"/>
        <v>#VALUE!</v>
      </c>
      <c r="T16">
        <f t="shared" si="3"/>
        <v>0</v>
      </c>
      <c r="U16">
        <f t="shared" si="1"/>
        <v>0</v>
      </c>
      <c r="V16">
        <f t="shared" si="1"/>
        <v>0</v>
      </c>
      <c r="W16">
        <f t="shared" si="1"/>
        <v>0</v>
      </c>
      <c r="X16">
        <f t="shared" si="1"/>
        <v>0</v>
      </c>
    </row>
    <row r="17" spans="2:24" ht="13.5" customHeight="1" x14ac:dyDescent="0.2">
      <c r="B17" s="1">
        <f t="shared" si="2"/>
        <v>7</v>
      </c>
      <c r="C17" s="3"/>
      <c r="D17" s="6"/>
      <c r="E17" s="123"/>
      <c r="F17" s="123" t="s">
        <v>246</v>
      </c>
      <c r="G17" s="123"/>
      <c r="H17" s="123"/>
      <c r="I17" s="123"/>
      <c r="J17" s="123"/>
      <c r="K17" s="20" t="s">
        <v>422</v>
      </c>
      <c r="L17" s="20"/>
      <c r="M17" s="20"/>
      <c r="N17" s="21" t="s">
        <v>167</v>
      </c>
      <c r="P17" t="s">
        <v>14</v>
      </c>
      <c r="Q17" t="e">
        <f t="shared" si="3"/>
        <v>#VALUE!</v>
      </c>
      <c r="R17">
        <f t="shared" si="3"/>
        <v>0</v>
      </c>
      <c r="S17">
        <f t="shared" si="3"/>
        <v>0</v>
      </c>
      <c r="T17" t="e">
        <f t="shared" si="3"/>
        <v>#VALUE!</v>
      </c>
      <c r="U17">
        <f t="shared" si="1"/>
        <v>18</v>
      </c>
      <c r="V17">
        <f t="shared" si="1"/>
        <v>0</v>
      </c>
      <c r="W17">
        <f t="shared" si="1"/>
        <v>0</v>
      </c>
      <c r="X17">
        <f t="shared" si="1"/>
        <v>0</v>
      </c>
    </row>
    <row r="18" spans="2:24" ht="13.95" customHeight="1" x14ac:dyDescent="0.2">
      <c r="B18" s="1">
        <f t="shared" si="2"/>
        <v>8</v>
      </c>
      <c r="C18" s="3"/>
      <c r="D18" s="6"/>
      <c r="E18" s="123"/>
      <c r="F18" s="123" t="s">
        <v>281</v>
      </c>
      <c r="G18" s="123"/>
      <c r="H18" s="123"/>
      <c r="I18" s="123"/>
      <c r="J18" s="123"/>
      <c r="K18" s="20" t="s">
        <v>169</v>
      </c>
      <c r="L18" s="20"/>
      <c r="M18" s="20" t="s">
        <v>190</v>
      </c>
      <c r="N18" s="21" t="s">
        <v>172</v>
      </c>
      <c r="P18" t="s">
        <v>14</v>
      </c>
      <c r="Q18">
        <f t="shared" si="3"/>
        <v>25</v>
      </c>
      <c r="R18">
        <f t="shared" si="3"/>
        <v>0</v>
      </c>
      <c r="S18">
        <f t="shared" si="3"/>
        <v>150</v>
      </c>
      <c r="T18">
        <f t="shared" si="3"/>
        <v>50</v>
      </c>
      <c r="U18">
        <f t="shared" si="1"/>
        <v>25</v>
      </c>
      <c r="V18">
        <f t="shared" si="1"/>
        <v>0</v>
      </c>
      <c r="W18">
        <f t="shared" si="1"/>
        <v>150</v>
      </c>
      <c r="X18">
        <f t="shared" si="1"/>
        <v>50</v>
      </c>
    </row>
    <row r="19" spans="2:24" ht="13.5" customHeight="1" x14ac:dyDescent="0.2">
      <c r="B19" s="1">
        <f t="shared" si="2"/>
        <v>9</v>
      </c>
      <c r="C19" s="3"/>
      <c r="D19" s="6"/>
      <c r="E19" s="123"/>
      <c r="F19" s="123" t="s">
        <v>153</v>
      </c>
      <c r="G19" s="140"/>
      <c r="H19" s="123"/>
      <c r="I19" s="123"/>
      <c r="J19" s="123"/>
      <c r="K19" s="20"/>
      <c r="L19" s="20"/>
      <c r="M19" s="20"/>
      <c r="N19" s="21" t="s">
        <v>166</v>
      </c>
      <c r="Q19">
        <f t="shared" si="3"/>
        <v>0</v>
      </c>
      <c r="R19">
        <f>IF(L19="",0,VALUE(MID(L19,2,LEN(L19)-2)))</f>
        <v>0</v>
      </c>
      <c r="S19">
        <f>IF(M19="",0,VALUE(MID(M19,2,LEN(M19)-2)))</f>
        <v>0</v>
      </c>
      <c r="T19" t="e">
        <f>IF(N19="",0,VALUE(MID(N19,2,LEN(N19)-2)))</f>
        <v>#VALUE!</v>
      </c>
      <c r="U19">
        <f>IF(K19="＋",0,IF(K19="(＋)",0,ABS(K19)))</f>
        <v>0</v>
      </c>
      <c r="V19">
        <f>IF(L19="＋",0,IF(L19="(＋)",0,ABS(L19)))</f>
        <v>0</v>
      </c>
      <c r="W19">
        <f>IF(M19="＋",0,IF(M19="(＋)",0,ABS(M19)))</f>
        <v>0</v>
      </c>
      <c r="X19">
        <f>IF(N19="＋",0,IF(N19="(＋)",0,ABS(N19)))</f>
        <v>0</v>
      </c>
    </row>
    <row r="20" spans="2:24" ht="13.95" customHeight="1" x14ac:dyDescent="0.2">
      <c r="B20" s="1">
        <f t="shared" si="2"/>
        <v>10</v>
      </c>
      <c r="C20" s="3"/>
      <c r="D20" s="6"/>
      <c r="E20" s="123"/>
      <c r="F20" s="123" t="s">
        <v>126</v>
      </c>
      <c r="G20" s="123"/>
      <c r="H20" s="123"/>
      <c r="I20" s="123"/>
      <c r="J20" s="123"/>
      <c r="K20" s="20"/>
      <c r="L20" s="20" t="s">
        <v>166</v>
      </c>
      <c r="M20" s="20" t="s">
        <v>166</v>
      </c>
      <c r="N20" s="21" t="s">
        <v>423</v>
      </c>
      <c r="P20" s="82" t="s">
        <v>15</v>
      </c>
      <c r="Q20">
        <f>K20</f>
        <v>0</v>
      </c>
      <c r="R20" t="str">
        <f>L20</f>
        <v>(＋)</v>
      </c>
      <c r="S20" t="str">
        <f>M20</f>
        <v>(＋)</v>
      </c>
      <c r="T20" t="str">
        <f>N20</f>
        <v>(15)</v>
      </c>
      <c r="U20">
        <f t="shared" si="1"/>
        <v>0</v>
      </c>
      <c r="V20">
        <f t="shared" si="1"/>
        <v>0</v>
      </c>
      <c r="W20">
        <f t="shared" si="1"/>
        <v>0</v>
      </c>
      <c r="X20">
        <f t="shared" si="1"/>
        <v>15</v>
      </c>
    </row>
    <row r="21" spans="2:24" ht="13.5" customHeight="1" x14ac:dyDescent="0.2">
      <c r="B21" s="1">
        <f t="shared" si="2"/>
        <v>11</v>
      </c>
      <c r="C21" s="3"/>
      <c r="D21" s="6"/>
      <c r="E21" s="123"/>
      <c r="F21" s="123" t="s">
        <v>119</v>
      </c>
      <c r="G21" s="123"/>
      <c r="H21" s="123"/>
      <c r="I21" s="123"/>
      <c r="J21" s="123"/>
      <c r="K21" s="20" t="s">
        <v>166</v>
      </c>
      <c r="L21" s="20"/>
      <c r="M21" s="20" t="s">
        <v>169</v>
      </c>
      <c r="N21" s="21" t="s">
        <v>172</v>
      </c>
      <c r="U21">
        <f t="shared" si="1"/>
        <v>0</v>
      </c>
      <c r="V21">
        <f t="shared" si="1"/>
        <v>0</v>
      </c>
      <c r="W21">
        <f t="shared" si="1"/>
        <v>25</v>
      </c>
      <c r="X21">
        <f t="shared" si="1"/>
        <v>50</v>
      </c>
    </row>
    <row r="22" spans="2:24" ht="13.5" customHeight="1" x14ac:dyDescent="0.2">
      <c r="B22" s="1">
        <f t="shared" si="2"/>
        <v>12</v>
      </c>
      <c r="C22" s="3"/>
      <c r="D22" s="6"/>
      <c r="E22" s="123"/>
      <c r="F22" s="123" t="s">
        <v>117</v>
      </c>
      <c r="G22" s="123"/>
      <c r="H22" s="123"/>
      <c r="I22" s="123"/>
      <c r="J22" s="123"/>
      <c r="K22" s="20"/>
      <c r="L22" s="20" t="s">
        <v>172</v>
      </c>
      <c r="M22" s="20" t="s">
        <v>184</v>
      </c>
      <c r="N22" s="21" t="s">
        <v>186</v>
      </c>
      <c r="P22" t="s">
        <v>14</v>
      </c>
      <c r="Q22">
        <f t="shared" ref="Q22:T22" si="4">IF(K22="",0,VALUE(MID(K22,2,LEN(K22)-2)))</f>
        <v>0</v>
      </c>
      <c r="R22" t="e">
        <f>IF(#REF!="",0,VALUE(MID(#REF!,2,LEN(#REF!)-2)))</f>
        <v>#REF!</v>
      </c>
      <c r="S22">
        <f t="shared" si="4"/>
        <v>75</v>
      </c>
      <c r="T22">
        <f t="shared" si="4"/>
        <v>175</v>
      </c>
      <c r="U22">
        <f t="shared" si="1"/>
        <v>0</v>
      </c>
      <c r="V22">
        <f t="shared" si="1"/>
        <v>50</v>
      </c>
      <c r="W22">
        <f t="shared" si="1"/>
        <v>75</v>
      </c>
      <c r="X22">
        <f t="shared" si="1"/>
        <v>175</v>
      </c>
    </row>
    <row r="23" spans="2:24" ht="13.5" customHeight="1" x14ac:dyDescent="0.2">
      <c r="B23" s="1">
        <f t="shared" si="2"/>
        <v>13</v>
      </c>
      <c r="C23" s="2" t="s">
        <v>25</v>
      </c>
      <c r="D23" s="2" t="s">
        <v>26</v>
      </c>
      <c r="E23" s="123"/>
      <c r="F23" s="123" t="s">
        <v>115</v>
      </c>
      <c r="G23" s="123"/>
      <c r="H23" s="123"/>
      <c r="I23" s="123"/>
      <c r="J23" s="123"/>
      <c r="K23" s="22">
        <v>750</v>
      </c>
      <c r="L23" s="22">
        <v>1200</v>
      </c>
      <c r="M23" s="22">
        <v>2000</v>
      </c>
      <c r="N23" s="23">
        <v>3500</v>
      </c>
      <c r="P23" s="82"/>
    </row>
    <row r="24" spans="2:24" ht="13.5" customHeight="1" x14ac:dyDescent="0.2">
      <c r="B24" s="1">
        <f t="shared" si="2"/>
        <v>14</v>
      </c>
      <c r="C24" s="2" t="s">
        <v>27</v>
      </c>
      <c r="D24" s="2" t="s">
        <v>28</v>
      </c>
      <c r="E24" s="123"/>
      <c r="F24" s="123" t="s">
        <v>277</v>
      </c>
      <c r="G24" s="123"/>
      <c r="H24" s="123"/>
      <c r="I24" s="123"/>
      <c r="J24" s="123"/>
      <c r="K24" s="22"/>
      <c r="L24" s="22"/>
      <c r="M24" s="22">
        <v>2</v>
      </c>
      <c r="N24" s="23" t="s">
        <v>167</v>
      </c>
      <c r="P24" s="82"/>
      <c r="U24">
        <f>COUNTA(K11:K22)</f>
        <v>7</v>
      </c>
    </row>
    <row r="25" spans="2:24" ht="13.5" customHeight="1" x14ac:dyDescent="0.2">
      <c r="B25" s="1">
        <f t="shared" si="2"/>
        <v>15</v>
      </c>
      <c r="C25" s="6"/>
      <c r="D25" s="6"/>
      <c r="E25" s="123"/>
      <c r="F25" s="123" t="s">
        <v>102</v>
      </c>
      <c r="G25" s="123"/>
      <c r="H25" s="123"/>
      <c r="I25" s="123"/>
      <c r="J25" s="123"/>
      <c r="K25" s="22">
        <v>25</v>
      </c>
      <c r="L25" s="20" t="s">
        <v>167</v>
      </c>
      <c r="M25" s="22"/>
      <c r="N25" s="23">
        <v>25</v>
      </c>
      <c r="P25" s="82"/>
    </row>
    <row r="26" spans="2:24" ht="14.85" customHeight="1" x14ac:dyDescent="0.2">
      <c r="B26" s="1">
        <f t="shared" si="2"/>
        <v>16</v>
      </c>
      <c r="C26" s="2" t="s">
        <v>90</v>
      </c>
      <c r="D26" s="2" t="s">
        <v>17</v>
      </c>
      <c r="E26" s="123"/>
      <c r="F26" s="123" t="s">
        <v>150</v>
      </c>
      <c r="G26" s="123"/>
      <c r="H26" s="123"/>
      <c r="I26" s="123"/>
      <c r="J26" s="123"/>
      <c r="K26" s="22">
        <v>25</v>
      </c>
      <c r="L26" s="22">
        <v>75</v>
      </c>
      <c r="M26" s="22">
        <v>25</v>
      </c>
      <c r="N26" s="23">
        <v>150</v>
      </c>
    </row>
    <row r="27" spans="2:24" ht="13.5" customHeight="1" x14ac:dyDescent="0.2">
      <c r="B27" s="1">
        <f t="shared" si="2"/>
        <v>17</v>
      </c>
      <c r="C27" s="6"/>
      <c r="D27" s="6"/>
      <c r="E27" s="123"/>
      <c r="F27" s="123" t="s">
        <v>156</v>
      </c>
      <c r="G27" s="123"/>
      <c r="H27" s="123"/>
      <c r="I27" s="123"/>
      <c r="J27" s="123"/>
      <c r="K27" s="22"/>
      <c r="L27" s="22">
        <v>19</v>
      </c>
      <c r="M27" s="22"/>
      <c r="N27" s="23"/>
    </row>
    <row r="28" spans="2:24" ht="13.5" customHeight="1" x14ac:dyDescent="0.2">
      <c r="B28" s="1">
        <f t="shared" si="2"/>
        <v>18</v>
      </c>
      <c r="C28" s="6"/>
      <c r="D28" s="8" t="s">
        <v>72</v>
      </c>
      <c r="E28" s="123"/>
      <c r="F28" s="123" t="s">
        <v>82</v>
      </c>
      <c r="G28" s="123"/>
      <c r="H28" s="123"/>
      <c r="I28" s="123"/>
      <c r="J28" s="123"/>
      <c r="K28" s="22">
        <v>42</v>
      </c>
      <c r="L28" s="22">
        <v>240</v>
      </c>
      <c r="M28" s="22">
        <v>5</v>
      </c>
      <c r="N28" s="23">
        <v>38</v>
      </c>
      <c r="U28">
        <f>COUNTA(K28)</f>
        <v>1</v>
      </c>
      <c r="V28">
        <f>COUNTA(L28)</f>
        <v>1</v>
      </c>
      <c r="W28">
        <f>COUNTA(M28)</f>
        <v>1</v>
      </c>
      <c r="X28">
        <f>COUNTA(N28)</f>
        <v>1</v>
      </c>
    </row>
    <row r="29" spans="2:24" ht="13.95" customHeight="1" x14ac:dyDescent="0.2">
      <c r="B29" s="1">
        <f t="shared" si="2"/>
        <v>19</v>
      </c>
      <c r="C29" s="6"/>
      <c r="D29" s="2" t="s">
        <v>18</v>
      </c>
      <c r="E29" s="123"/>
      <c r="F29" s="123" t="s">
        <v>273</v>
      </c>
      <c r="G29" s="123"/>
      <c r="H29" s="123"/>
      <c r="I29" s="123"/>
      <c r="J29" s="123"/>
      <c r="K29" s="22">
        <v>50</v>
      </c>
      <c r="L29" s="22">
        <v>25</v>
      </c>
      <c r="M29" s="22">
        <v>25</v>
      </c>
      <c r="N29" s="23">
        <v>50</v>
      </c>
    </row>
    <row r="30" spans="2:24" ht="13.5" customHeight="1" x14ac:dyDescent="0.2">
      <c r="B30" s="1">
        <f t="shared" si="2"/>
        <v>20</v>
      </c>
      <c r="C30" s="6"/>
      <c r="D30" s="6"/>
      <c r="E30" s="123"/>
      <c r="F30" s="123" t="s">
        <v>103</v>
      </c>
      <c r="G30" s="123"/>
      <c r="H30" s="123"/>
      <c r="I30" s="123"/>
      <c r="J30" s="123"/>
      <c r="K30" s="22">
        <v>150</v>
      </c>
      <c r="L30" s="117">
        <v>925</v>
      </c>
      <c r="M30" s="22">
        <v>1400</v>
      </c>
      <c r="N30" s="23">
        <v>1275</v>
      </c>
    </row>
    <row r="31" spans="2:24" ht="13.5" customHeight="1" x14ac:dyDescent="0.2">
      <c r="B31" s="1">
        <f t="shared" si="2"/>
        <v>21</v>
      </c>
      <c r="C31" s="6"/>
      <c r="D31" s="6"/>
      <c r="E31" s="123"/>
      <c r="F31" s="123" t="s">
        <v>114</v>
      </c>
      <c r="G31" s="123"/>
      <c r="H31" s="123"/>
      <c r="I31" s="123"/>
      <c r="J31" s="123"/>
      <c r="K31" s="22">
        <v>1675</v>
      </c>
      <c r="L31" s="22">
        <v>375</v>
      </c>
      <c r="M31" s="22">
        <v>3125</v>
      </c>
      <c r="N31" s="23">
        <v>1175</v>
      </c>
    </row>
    <row r="32" spans="2:24" ht="13.95" customHeight="1" x14ac:dyDescent="0.2">
      <c r="B32" s="1">
        <f t="shared" si="2"/>
        <v>22</v>
      </c>
      <c r="C32" s="6"/>
      <c r="D32" s="6"/>
      <c r="E32" s="123"/>
      <c r="F32" s="123" t="s">
        <v>104</v>
      </c>
      <c r="G32" s="123"/>
      <c r="H32" s="123"/>
      <c r="I32" s="123"/>
      <c r="J32" s="123"/>
      <c r="K32" s="22">
        <v>1500</v>
      </c>
      <c r="L32" s="22">
        <v>1000</v>
      </c>
      <c r="M32" s="22">
        <v>4500</v>
      </c>
      <c r="N32" s="23">
        <v>3250</v>
      </c>
    </row>
    <row r="33" spans="2:25" ht="13.95" customHeight="1" x14ac:dyDescent="0.2">
      <c r="B33" s="1">
        <f t="shared" si="2"/>
        <v>23</v>
      </c>
      <c r="C33" s="6"/>
      <c r="D33" s="6"/>
      <c r="E33" s="123"/>
      <c r="F33" s="123" t="s">
        <v>392</v>
      </c>
      <c r="G33" s="123"/>
      <c r="H33" s="123"/>
      <c r="I33" s="123"/>
      <c r="J33" s="123"/>
      <c r="K33" s="22"/>
      <c r="L33" s="22"/>
      <c r="M33" s="22" t="s">
        <v>167</v>
      </c>
      <c r="N33" s="23"/>
    </row>
    <row r="34" spans="2:25" ht="13.95" customHeight="1" x14ac:dyDescent="0.2">
      <c r="B34" s="1">
        <f t="shared" si="2"/>
        <v>24</v>
      </c>
      <c r="C34" s="6"/>
      <c r="D34" s="6"/>
      <c r="E34" s="123"/>
      <c r="F34" s="123" t="s">
        <v>405</v>
      </c>
      <c r="G34" s="123"/>
      <c r="H34" s="123"/>
      <c r="I34" s="123"/>
      <c r="J34" s="123"/>
      <c r="K34" s="22"/>
      <c r="L34" s="22"/>
      <c r="M34" s="22">
        <v>1</v>
      </c>
      <c r="N34" s="23">
        <v>3</v>
      </c>
    </row>
    <row r="35" spans="2:25" ht="13.5" customHeight="1" x14ac:dyDescent="0.2">
      <c r="B35" s="1">
        <f t="shared" si="2"/>
        <v>25</v>
      </c>
      <c r="C35" s="6"/>
      <c r="D35" s="6"/>
      <c r="E35" s="123"/>
      <c r="F35" s="123" t="s">
        <v>381</v>
      </c>
      <c r="G35" s="123"/>
      <c r="H35" s="123"/>
      <c r="I35" s="123"/>
      <c r="J35" s="123"/>
      <c r="K35" s="22" t="s">
        <v>167</v>
      </c>
      <c r="L35" s="22"/>
      <c r="M35" s="22"/>
      <c r="N35" s="23"/>
      <c r="O35" s="141"/>
    </row>
    <row r="36" spans="2:25" ht="13.5" customHeight="1" x14ac:dyDescent="0.2">
      <c r="B36" s="1">
        <f t="shared" si="2"/>
        <v>26</v>
      </c>
      <c r="C36" s="6"/>
      <c r="D36" s="6"/>
      <c r="E36" s="123"/>
      <c r="F36" s="123" t="s">
        <v>19</v>
      </c>
      <c r="G36" s="123"/>
      <c r="H36" s="123"/>
      <c r="I36" s="123"/>
      <c r="J36" s="123"/>
      <c r="K36" s="22">
        <v>200</v>
      </c>
      <c r="L36" s="22">
        <v>625</v>
      </c>
      <c r="M36" s="22">
        <v>675</v>
      </c>
      <c r="N36" s="23">
        <v>900</v>
      </c>
    </row>
    <row r="37" spans="2:25" ht="13.5" customHeight="1" x14ac:dyDescent="0.2">
      <c r="B37" s="1">
        <f t="shared" si="2"/>
        <v>27</v>
      </c>
      <c r="C37" s="6"/>
      <c r="D37" s="6"/>
      <c r="E37" s="123"/>
      <c r="F37" s="123" t="s">
        <v>106</v>
      </c>
      <c r="G37" s="123"/>
      <c r="H37" s="123"/>
      <c r="I37" s="123"/>
      <c r="J37" s="123"/>
      <c r="K37" s="22" t="s">
        <v>167</v>
      </c>
      <c r="L37" s="22">
        <v>100</v>
      </c>
      <c r="M37" s="22">
        <v>550</v>
      </c>
      <c r="N37" s="23">
        <v>550</v>
      </c>
    </row>
    <row r="38" spans="2:25" ht="13.5" customHeight="1" x14ac:dyDescent="0.2">
      <c r="B38" s="1">
        <f t="shared" si="2"/>
        <v>28</v>
      </c>
      <c r="C38" s="6"/>
      <c r="D38" s="6"/>
      <c r="E38" s="123"/>
      <c r="F38" s="123" t="s">
        <v>107</v>
      </c>
      <c r="G38" s="123"/>
      <c r="H38" s="123"/>
      <c r="I38" s="123"/>
      <c r="J38" s="123"/>
      <c r="K38" s="22">
        <v>200</v>
      </c>
      <c r="L38" s="22">
        <v>175</v>
      </c>
      <c r="M38" s="22">
        <v>325</v>
      </c>
      <c r="N38" s="23">
        <v>225</v>
      </c>
    </row>
    <row r="39" spans="2:25" ht="13.95" customHeight="1" x14ac:dyDescent="0.2">
      <c r="B39" s="1">
        <f t="shared" si="2"/>
        <v>29</v>
      </c>
      <c r="C39" s="6"/>
      <c r="D39" s="6"/>
      <c r="E39" s="123"/>
      <c r="F39" s="123" t="s">
        <v>20</v>
      </c>
      <c r="G39" s="123"/>
      <c r="H39" s="123"/>
      <c r="I39" s="123"/>
      <c r="J39" s="123"/>
      <c r="K39" s="22">
        <v>6700</v>
      </c>
      <c r="L39" s="22">
        <v>3700</v>
      </c>
      <c r="M39" s="22">
        <v>9625</v>
      </c>
      <c r="N39" s="23">
        <v>1425</v>
      </c>
    </row>
    <row r="40" spans="2:25" ht="13.5" customHeight="1" x14ac:dyDescent="0.2">
      <c r="B40" s="1">
        <f t="shared" si="2"/>
        <v>30</v>
      </c>
      <c r="C40" s="6"/>
      <c r="D40" s="6"/>
      <c r="E40" s="123"/>
      <c r="F40" s="123" t="s">
        <v>151</v>
      </c>
      <c r="G40" s="123"/>
      <c r="H40" s="123"/>
      <c r="I40" s="123"/>
      <c r="J40" s="123"/>
      <c r="K40" s="22"/>
      <c r="L40" s="22" t="s">
        <v>167</v>
      </c>
      <c r="M40" s="22"/>
      <c r="N40" s="23">
        <v>3</v>
      </c>
    </row>
    <row r="41" spans="2:25" ht="13.5" customHeight="1" x14ac:dyDescent="0.2">
      <c r="B41" s="1">
        <f t="shared" si="2"/>
        <v>31</v>
      </c>
      <c r="C41" s="6"/>
      <c r="D41" s="6"/>
      <c r="E41" s="123"/>
      <c r="F41" s="123" t="s">
        <v>128</v>
      </c>
      <c r="G41" s="123"/>
      <c r="H41" s="123"/>
      <c r="I41" s="123"/>
      <c r="J41" s="123"/>
      <c r="K41" s="22">
        <v>25</v>
      </c>
      <c r="L41" s="22"/>
      <c r="M41" s="22"/>
      <c r="N41" s="23">
        <v>125</v>
      </c>
    </row>
    <row r="42" spans="2:25" ht="13.95" customHeight="1" x14ac:dyDescent="0.2">
      <c r="B42" s="1">
        <f t="shared" si="2"/>
        <v>32</v>
      </c>
      <c r="C42" s="6"/>
      <c r="D42" s="6"/>
      <c r="E42" s="123"/>
      <c r="F42" s="123" t="s">
        <v>152</v>
      </c>
      <c r="G42" s="123"/>
      <c r="H42" s="123"/>
      <c r="I42" s="123"/>
      <c r="J42" s="123"/>
      <c r="K42" s="22"/>
      <c r="L42" s="22"/>
      <c r="M42" s="22">
        <v>25</v>
      </c>
      <c r="N42" s="23"/>
    </row>
    <row r="43" spans="2:25" ht="13.95" customHeight="1" x14ac:dyDescent="0.2">
      <c r="B43" s="1">
        <f t="shared" si="2"/>
        <v>33</v>
      </c>
      <c r="C43" s="6"/>
      <c r="D43" s="6"/>
      <c r="E43" s="123"/>
      <c r="F43" s="123" t="s">
        <v>271</v>
      </c>
      <c r="G43" s="123"/>
      <c r="H43" s="123"/>
      <c r="I43" s="123"/>
      <c r="J43" s="123"/>
      <c r="K43" s="22">
        <v>25</v>
      </c>
      <c r="L43" s="22"/>
      <c r="M43" s="22"/>
      <c r="N43" s="23">
        <v>25</v>
      </c>
      <c r="Y43" s="137"/>
    </row>
    <row r="44" spans="2:25" ht="13.95" customHeight="1" x14ac:dyDescent="0.2">
      <c r="B44" s="1">
        <f t="shared" si="2"/>
        <v>34</v>
      </c>
      <c r="C44" s="6"/>
      <c r="D44" s="6"/>
      <c r="E44" s="123"/>
      <c r="F44" s="123" t="s">
        <v>21</v>
      </c>
      <c r="G44" s="123"/>
      <c r="H44" s="123"/>
      <c r="I44" s="123"/>
      <c r="J44" s="123"/>
      <c r="K44" s="22">
        <v>5500</v>
      </c>
      <c r="L44" s="22">
        <v>1750</v>
      </c>
      <c r="M44" s="22">
        <v>3000</v>
      </c>
      <c r="N44" s="23">
        <v>2000</v>
      </c>
    </row>
    <row r="45" spans="2:25" ht="13.5" customHeight="1" x14ac:dyDescent="0.2">
      <c r="B45" s="1">
        <f t="shared" si="2"/>
        <v>35</v>
      </c>
      <c r="C45" s="6"/>
      <c r="D45" s="6"/>
      <c r="E45" s="123"/>
      <c r="F45" s="123" t="s">
        <v>22</v>
      </c>
      <c r="G45" s="123"/>
      <c r="H45" s="123"/>
      <c r="I45" s="123"/>
      <c r="J45" s="123"/>
      <c r="K45" s="22">
        <v>11250</v>
      </c>
      <c r="L45" s="22">
        <v>4625</v>
      </c>
      <c r="M45" s="57">
        <v>17250</v>
      </c>
      <c r="N45" s="61">
        <v>9750</v>
      </c>
    </row>
    <row r="46" spans="2:25" ht="13.95" customHeight="1" x14ac:dyDescent="0.2">
      <c r="B46" s="1">
        <f t="shared" si="2"/>
        <v>36</v>
      </c>
      <c r="C46" s="6"/>
      <c r="D46" s="6"/>
      <c r="E46" s="123"/>
      <c r="F46" s="123" t="s">
        <v>23</v>
      </c>
      <c r="G46" s="123"/>
      <c r="H46" s="123"/>
      <c r="I46" s="123"/>
      <c r="J46" s="123"/>
      <c r="K46" s="22">
        <v>50</v>
      </c>
      <c r="L46" s="22" t="s">
        <v>167</v>
      </c>
      <c r="M46" s="22">
        <v>75</v>
      </c>
      <c r="N46" s="23">
        <v>125</v>
      </c>
    </row>
    <row r="47" spans="2:25" ht="13.5" customHeight="1" x14ac:dyDescent="0.2">
      <c r="B47" s="1">
        <f t="shared" si="2"/>
        <v>37</v>
      </c>
      <c r="C47" s="2" t="s">
        <v>79</v>
      </c>
      <c r="D47" s="2" t="s">
        <v>80</v>
      </c>
      <c r="E47" s="123"/>
      <c r="F47" s="123" t="s">
        <v>100</v>
      </c>
      <c r="G47" s="123"/>
      <c r="H47" s="123"/>
      <c r="I47" s="123"/>
      <c r="J47" s="123"/>
      <c r="K47" s="22" t="s">
        <v>167</v>
      </c>
      <c r="L47" s="22">
        <v>25</v>
      </c>
      <c r="M47" s="22" t="s">
        <v>167</v>
      </c>
      <c r="N47" s="23">
        <v>200</v>
      </c>
    </row>
    <row r="48" spans="2:25" ht="13.95" customHeight="1" x14ac:dyDescent="0.2">
      <c r="B48" s="1">
        <f t="shared" si="2"/>
        <v>38</v>
      </c>
      <c r="C48" s="6"/>
      <c r="D48" s="6"/>
      <c r="E48" s="123"/>
      <c r="F48" s="123" t="s">
        <v>159</v>
      </c>
      <c r="G48" s="123"/>
      <c r="H48" s="123"/>
      <c r="I48" s="123"/>
      <c r="J48" s="123"/>
      <c r="K48" s="22" t="s">
        <v>167</v>
      </c>
      <c r="L48" s="20" t="s">
        <v>167</v>
      </c>
      <c r="M48" s="22" t="s">
        <v>167</v>
      </c>
      <c r="N48" s="23">
        <v>75</v>
      </c>
    </row>
    <row r="49" spans="2:29" ht="13.95" customHeight="1" x14ac:dyDescent="0.2">
      <c r="B49" s="1">
        <f t="shared" si="2"/>
        <v>39</v>
      </c>
      <c r="C49" s="6"/>
      <c r="D49" s="6"/>
      <c r="E49" s="123"/>
      <c r="F49" s="123" t="s">
        <v>193</v>
      </c>
      <c r="G49" s="123"/>
      <c r="H49" s="123"/>
      <c r="I49" s="123"/>
      <c r="J49" s="123"/>
      <c r="K49" s="22"/>
      <c r="L49" s="22" t="s">
        <v>167</v>
      </c>
      <c r="M49" s="22"/>
      <c r="N49" s="23" t="s">
        <v>167</v>
      </c>
      <c r="U49">
        <f>COUNTA(K47:K49)</f>
        <v>2</v>
      </c>
      <c r="V49">
        <f>COUNTA(L47:L49)</f>
        <v>3</v>
      </c>
      <c r="W49">
        <f>COUNTA(M47:M49)</f>
        <v>2</v>
      </c>
      <c r="X49">
        <f>COUNTA(N47:N49)</f>
        <v>3</v>
      </c>
    </row>
    <row r="50" spans="2:29" ht="13.95" customHeight="1" x14ac:dyDescent="0.2">
      <c r="B50" s="1">
        <f t="shared" si="2"/>
        <v>40</v>
      </c>
      <c r="C50" s="2" t="s">
        <v>91</v>
      </c>
      <c r="D50" s="2" t="s">
        <v>29</v>
      </c>
      <c r="E50" s="123"/>
      <c r="F50" s="123" t="s">
        <v>122</v>
      </c>
      <c r="G50" s="123"/>
      <c r="H50" s="123"/>
      <c r="I50" s="123"/>
      <c r="J50" s="123"/>
      <c r="K50" s="22" t="s">
        <v>167</v>
      </c>
      <c r="L50" s="22"/>
      <c r="M50" s="22" t="s">
        <v>167</v>
      </c>
      <c r="N50" s="23" t="s">
        <v>167</v>
      </c>
      <c r="Y50" s="125"/>
    </row>
    <row r="51" spans="2:29" ht="13.95" customHeight="1" x14ac:dyDescent="0.2">
      <c r="B51" s="1">
        <f t="shared" si="2"/>
        <v>41</v>
      </c>
      <c r="C51" s="6"/>
      <c r="D51" s="6"/>
      <c r="E51" s="123"/>
      <c r="F51" s="123" t="s">
        <v>210</v>
      </c>
      <c r="G51" s="123"/>
      <c r="H51" s="123"/>
      <c r="I51" s="123"/>
      <c r="J51" s="123"/>
      <c r="K51" s="22"/>
      <c r="L51" s="22" t="s">
        <v>167</v>
      </c>
      <c r="M51" s="22"/>
      <c r="N51" s="23">
        <v>200</v>
      </c>
      <c r="Y51" s="125"/>
    </row>
    <row r="52" spans="2:29" ht="13.95" customHeight="1" x14ac:dyDescent="0.2">
      <c r="B52" s="1">
        <f t="shared" si="2"/>
        <v>42</v>
      </c>
      <c r="C52" s="6"/>
      <c r="D52" s="6"/>
      <c r="E52" s="123"/>
      <c r="F52" s="123" t="s">
        <v>146</v>
      </c>
      <c r="G52" s="123"/>
      <c r="H52" s="123"/>
      <c r="I52" s="123"/>
      <c r="J52" s="123"/>
      <c r="K52" s="22">
        <v>25</v>
      </c>
      <c r="L52" s="22">
        <v>25</v>
      </c>
      <c r="M52" s="22">
        <v>75</v>
      </c>
      <c r="N52" s="23">
        <v>225</v>
      </c>
      <c r="U52" s="126">
        <f>COUNTA($K11:$K54)</f>
        <v>30</v>
      </c>
      <c r="V52" s="126">
        <f>COUNTA($L11:$L54)</f>
        <v>26</v>
      </c>
      <c r="W52" s="126">
        <f>COUNTA($M11:$M54)</f>
        <v>30</v>
      </c>
      <c r="X52" s="126">
        <f>COUNTA($N11:$N54)</f>
        <v>38</v>
      </c>
      <c r="Y52" s="126"/>
      <c r="Z52" s="126"/>
      <c r="AA52" s="126"/>
      <c r="AB52" s="126"/>
      <c r="AC52" s="125"/>
    </row>
    <row r="53" spans="2:29" ht="13.95" customHeight="1" x14ac:dyDescent="0.2">
      <c r="B53" s="1">
        <f t="shared" si="2"/>
        <v>43</v>
      </c>
      <c r="C53" s="6"/>
      <c r="D53" s="6"/>
      <c r="E53" s="123"/>
      <c r="F53" s="123" t="s">
        <v>424</v>
      </c>
      <c r="G53" s="123"/>
      <c r="H53" s="123"/>
      <c r="I53" s="123"/>
      <c r="J53" s="123"/>
      <c r="K53" s="22"/>
      <c r="L53" s="22"/>
      <c r="M53" s="22"/>
      <c r="N53" s="23">
        <v>25</v>
      </c>
      <c r="Y53" s="125"/>
    </row>
    <row r="54" spans="2:29" ht="13.5" customHeight="1" x14ac:dyDescent="0.2">
      <c r="B54" s="1">
        <f t="shared" si="2"/>
        <v>44</v>
      </c>
      <c r="C54" s="6"/>
      <c r="D54" s="6"/>
      <c r="E54" s="123"/>
      <c r="F54" s="123" t="s">
        <v>88</v>
      </c>
      <c r="G54" s="123"/>
      <c r="H54" s="123"/>
      <c r="I54" s="123"/>
      <c r="J54" s="123"/>
      <c r="K54" s="22">
        <v>75</v>
      </c>
      <c r="L54" s="22"/>
      <c r="M54" s="22"/>
      <c r="N54" s="23"/>
      <c r="Y54" s="127"/>
    </row>
    <row r="55" spans="2:29" ht="13.95" customHeight="1" x14ac:dyDescent="0.2">
      <c r="B55" s="1">
        <f t="shared" si="2"/>
        <v>45</v>
      </c>
      <c r="C55" s="6"/>
      <c r="D55" s="6"/>
      <c r="E55" s="123"/>
      <c r="F55" s="123" t="s">
        <v>211</v>
      </c>
      <c r="G55" s="123"/>
      <c r="H55" s="123"/>
      <c r="I55" s="123"/>
      <c r="J55" s="123"/>
      <c r="K55" s="22"/>
      <c r="L55" s="22" t="s">
        <v>167</v>
      </c>
      <c r="M55" s="22" t="s">
        <v>167</v>
      </c>
      <c r="N55" s="23" t="s">
        <v>167</v>
      </c>
      <c r="Y55" s="127"/>
    </row>
    <row r="56" spans="2:29" ht="13.5" customHeight="1" x14ac:dyDescent="0.2">
      <c r="B56" s="1">
        <f t="shared" si="2"/>
        <v>46</v>
      </c>
      <c r="C56" s="6"/>
      <c r="D56" s="6"/>
      <c r="E56" s="123"/>
      <c r="F56" s="123" t="s">
        <v>158</v>
      </c>
      <c r="G56" s="123"/>
      <c r="H56" s="123"/>
      <c r="I56" s="123"/>
      <c r="J56" s="123"/>
      <c r="K56" s="22">
        <v>200</v>
      </c>
      <c r="L56" s="22" t="s">
        <v>167</v>
      </c>
      <c r="M56" s="22"/>
      <c r="N56" s="23">
        <v>200</v>
      </c>
      <c r="Y56" s="127"/>
    </row>
    <row r="57" spans="2:29" ht="13.5" customHeight="1" x14ac:dyDescent="0.2">
      <c r="B57" s="1">
        <f t="shared" si="2"/>
        <v>47</v>
      </c>
      <c r="C57" s="6"/>
      <c r="D57" s="6"/>
      <c r="E57" s="123"/>
      <c r="F57" s="123" t="s">
        <v>230</v>
      </c>
      <c r="G57" s="123"/>
      <c r="H57" s="123"/>
      <c r="I57" s="123"/>
      <c r="J57" s="123"/>
      <c r="K57" s="22" t="s">
        <v>167</v>
      </c>
      <c r="L57" s="22"/>
      <c r="M57" s="22"/>
      <c r="N57" s="23"/>
      <c r="Y57" s="127"/>
    </row>
    <row r="58" spans="2:29" ht="13.95" customHeight="1" x14ac:dyDescent="0.2">
      <c r="B58" s="1">
        <f t="shared" si="2"/>
        <v>48</v>
      </c>
      <c r="C58" s="6"/>
      <c r="D58" s="6"/>
      <c r="E58" s="123"/>
      <c r="F58" s="123" t="s">
        <v>194</v>
      </c>
      <c r="G58" s="123"/>
      <c r="H58" s="123"/>
      <c r="I58" s="123"/>
      <c r="J58" s="123"/>
      <c r="K58" s="22"/>
      <c r="L58" s="22"/>
      <c r="M58" s="22">
        <v>50</v>
      </c>
      <c r="N58" s="23"/>
      <c r="Y58" s="125"/>
    </row>
    <row r="59" spans="2:29" ht="13.5" customHeight="1" x14ac:dyDescent="0.2">
      <c r="B59" s="1">
        <f t="shared" si="2"/>
        <v>49</v>
      </c>
      <c r="C59" s="6"/>
      <c r="D59" s="6"/>
      <c r="E59" s="123"/>
      <c r="F59" s="123" t="s">
        <v>108</v>
      </c>
      <c r="G59" s="123"/>
      <c r="H59" s="123"/>
      <c r="I59" s="123"/>
      <c r="J59" s="123"/>
      <c r="K59" s="22">
        <v>200</v>
      </c>
      <c r="L59" s="22" t="s">
        <v>167</v>
      </c>
      <c r="M59" s="22">
        <v>200</v>
      </c>
      <c r="N59" s="23">
        <v>500</v>
      </c>
      <c r="Y59" s="127"/>
    </row>
    <row r="60" spans="2:29" ht="13.5" customHeight="1" x14ac:dyDescent="0.2">
      <c r="B60" s="1">
        <f t="shared" si="2"/>
        <v>50</v>
      </c>
      <c r="C60" s="6"/>
      <c r="D60" s="6"/>
      <c r="E60" s="123"/>
      <c r="F60" s="123" t="s">
        <v>256</v>
      </c>
      <c r="G60" s="123"/>
      <c r="H60" s="123"/>
      <c r="I60" s="123"/>
      <c r="J60" s="123"/>
      <c r="K60" s="22" t="s">
        <v>167</v>
      </c>
      <c r="L60" s="22"/>
      <c r="M60" s="22"/>
      <c r="N60" s="23">
        <v>32</v>
      </c>
      <c r="Y60" s="125"/>
    </row>
    <row r="61" spans="2:29" ht="13.95" customHeight="1" x14ac:dyDescent="0.2">
      <c r="B61" s="1">
        <f t="shared" si="2"/>
        <v>51</v>
      </c>
      <c r="C61" s="6"/>
      <c r="D61" s="6"/>
      <c r="E61" s="123"/>
      <c r="F61" s="123" t="s">
        <v>257</v>
      </c>
      <c r="G61" s="123"/>
      <c r="H61" s="123"/>
      <c r="I61" s="123"/>
      <c r="J61" s="123"/>
      <c r="K61" s="22">
        <v>25</v>
      </c>
      <c r="L61" s="128" t="s">
        <v>167</v>
      </c>
      <c r="M61" s="22">
        <v>75</v>
      </c>
      <c r="N61" s="23">
        <v>100</v>
      </c>
      <c r="Y61" s="125"/>
    </row>
    <row r="62" spans="2:29" ht="13.5" customHeight="1" x14ac:dyDescent="0.2">
      <c r="B62" s="1">
        <f t="shared" si="2"/>
        <v>52</v>
      </c>
      <c r="C62" s="6"/>
      <c r="D62" s="6"/>
      <c r="E62" s="123"/>
      <c r="F62" s="123" t="s">
        <v>213</v>
      </c>
      <c r="G62" s="123"/>
      <c r="H62" s="123"/>
      <c r="I62" s="123"/>
      <c r="J62" s="123"/>
      <c r="K62" s="22"/>
      <c r="L62" s="128" t="s">
        <v>167</v>
      </c>
      <c r="M62" s="128" t="s">
        <v>167</v>
      </c>
      <c r="N62" s="23">
        <v>16</v>
      </c>
      <c r="Y62" s="125"/>
    </row>
    <row r="63" spans="2:29" ht="13.95" customHeight="1" x14ac:dyDescent="0.2">
      <c r="B63" s="1">
        <f t="shared" si="2"/>
        <v>53</v>
      </c>
      <c r="C63" s="6"/>
      <c r="D63" s="6"/>
      <c r="E63" s="123"/>
      <c r="F63" s="123" t="s">
        <v>109</v>
      </c>
      <c r="G63" s="123"/>
      <c r="H63" s="123"/>
      <c r="I63" s="123"/>
      <c r="J63" s="123"/>
      <c r="K63" s="22" t="s">
        <v>167</v>
      </c>
      <c r="L63" s="22" t="s">
        <v>167</v>
      </c>
      <c r="M63" s="22">
        <v>100</v>
      </c>
      <c r="N63" s="23">
        <v>500</v>
      </c>
      <c r="Y63" s="125"/>
    </row>
    <row r="64" spans="2:29" ht="13.5" customHeight="1" x14ac:dyDescent="0.2">
      <c r="B64" s="1">
        <f t="shared" si="2"/>
        <v>54</v>
      </c>
      <c r="C64" s="6"/>
      <c r="D64" s="6"/>
      <c r="E64" s="123"/>
      <c r="F64" s="123" t="s">
        <v>110</v>
      </c>
      <c r="G64" s="123"/>
      <c r="H64" s="123"/>
      <c r="I64" s="123"/>
      <c r="J64" s="123"/>
      <c r="K64" s="22">
        <v>50</v>
      </c>
      <c r="L64" s="22">
        <v>100</v>
      </c>
      <c r="M64" s="22">
        <v>200</v>
      </c>
      <c r="N64" s="23">
        <v>225</v>
      </c>
      <c r="Y64" s="125"/>
    </row>
    <row r="65" spans="2:25" ht="14.25" customHeight="1" x14ac:dyDescent="0.2">
      <c r="B65" s="1">
        <f t="shared" si="2"/>
        <v>55</v>
      </c>
      <c r="C65" s="6"/>
      <c r="D65" s="6"/>
      <c r="E65" s="123"/>
      <c r="F65" s="123" t="s">
        <v>335</v>
      </c>
      <c r="G65" s="123"/>
      <c r="H65" s="123"/>
      <c r="I65" s="123"/>
      <c r="J65" s="123"/>
      <c r="K65" s="22"/>
      <c r="L65" s="22" t="s">
        <v>167</v>
      </c>
      <c r="M65" s="22"/>
      <c r="N65" s="23"/>
      <c r="Y65" s="125"/>
    </row>
    <row r="66" spans="2:25" ht="13.5" customHeight="1" x14ac:dyDescent="0.2">
      <c r="B66" s="1">
        <f t="shared" si="2"/>
        <v>56</v>
      </c>
      <c r="C66" s="6"/>
      <c r="D66" s="6"/>
      <c r="E66" s="123"/>
      <c r="F66" s="123" t="s">
        <v>234</v>
      </c>
      <c r="G66" s="123"/>
      <c r="H66" s="123"/>
      <c r="I66" s="123"/>
      <c r="J66" s="123"/>
      <c r="K66" s="22"/>
      <c r="L66" s="22"/>
      <c r="M66" s="22">
        <v>100</v>
      </c>
      <c r="N66" s="23"/>
      <c r="Y66" s="125"/>
    </row>
    <row r="67" spans="2:25" ht="13.95" customHeight="1" x14ac:dyDescent="0.2">
      <c r="B67" s="1">
        <f t="shared" si="2"/>
        <v>57</v>
      </c>
      <c r="C67" s="6"/>
      <c r="D67" s="6"/>
      <c r="E67" s="123"/>
      <c r="F67" s="123" t="s">
        <v>214</v>
      </c>
      <c r="G67" s="123"/>
      <c r="H67" s="123"/>
      <c r="I67" s="123"/>
      <c r="J67" s="123"/>
      <c r="K67" s="22">
        <v>16</v>
      </c>
      <c r="L67" s="22">
        <v>16</v>
      </c>
      <c r="M67" s="22"/>
      <c r="N67" s="23">
        <v>24</v>
      </c>
      <c r="Y67" s="125"/>
    </row>
    <row r="68" spans="2:25" ht="13.5" customHeight="1" x14ac:dyDescent="0.2">
      <c r="B68" s="1">
        <f t="shared" si="2"/>
        <v>58</v>
      </c>
      <c r="C68" s="6"/>
      <c r="D68" s="6"/>
      <c r="E68" s="123"/>
      <c r="F68" s="123" t="s">
        <v>31</v>
      </c>
      <c r="G68" s="123"/>
      <c r="H68" s="123"/>
      <c r="I68" s="123"/>
      <c r="J68" s="123"/>
      <c r="K68" s="22">
        <v>16</v>
      </c>
      <c r="L68" s="22">
        <v>16</v>
      </c>
      <c r="M68" s="22">
        <v>40</v>
      </c>
      <c r="N68" s="23">
        <v>80</v>
      </c>
      <c r="Y68" s="125"/>
    </row>
    <row r="69" spans="2:25" ht="13.5" customHeight="1" x14ac:dyDescent="0.2">
      <c r="B69" s="1">
        <f t="shared" si="2"/>
        <v>59</v>
      </c>
      <c r="C69" s="6"/>
      <c r="D69" s="6"/>
      <c r="E69" s="123"/>
      <c r="F69" s="123" t="s">
        <v>32</v>
      </c>
      <c r="G69" s="123"/>
      <c r="H69" s="123"/>
      <c r="I69" s="123"/>
      <c r="J69" s="123"/>
      <c r="K69" s="22">
        <v>32</v>
      </c>
      <c r="L69" s="22" t="s">
        <v>167</v>
      </c>
      <c r="M69" s="22">
        <v>24</v>
      </c>
      <c r="N69" s="23">
        <v>24</v>
      </c>
      <c r="Y69" s="125"/>
    </row>
    <row r="70" spans="2:25" ht="13.95" customHeight="1" x14ac:dyDescent="0.2">
      <c r="B70" s="1">
        <f t="shared" si="2"/>
        <v>60</v>
      </c>
      <c r="C70" s="6"/>
      <c r="D70" s="6"/>
      <c r="E70" s="123"/>
      <c r="F70" s="123" t="s">
        <v>215</v>
      </c>
      <c r="G70" s="123"/>
      <c r="H70" s="123"/>
      <c r="I70" s="123"/>
      <c r="J70" s="123"/>
      <c r="K70" s="22"/>
      <c r="L70" s="22"/>
      <c r="M70" s="22" t="s">
        <v>167</v>
      </c>
      <c r="N70" s="23" t="s">
        <v>167</v>
      </c>
      <c r="Y70" s="125"/>
    </row>
    <row r="71" spans="2:25" ht="13.95" customHeight="1" x14ac:dyDescent="0.2">
      <c r="B71" s="1">
        <f t="shared" si="2"/>
        <v>61</v>
      </c>
      <c r="C71" s="6"/>
      <c r="D71" s="6"/>
      <c r="E71" s="123"/>
      <c r="F71" s="123" t="s">
        <v>85</v>
      </c>
      <c r="G71" s="123"/>
      <c r="H71" s="123"/>
      <c r="I71" s="123"/>
      <c r="J71" s="123"/>
      <c r="K71" s="22" t="s">
        <v>167</v>
      </c>
      <c r="L71" s="22" t="s">
        <v>167</v>
      </c>
      <c r="M71" s="22">
        <v>300</v>
      </c>
      <c r="N71" s="23">
        <v>200</v>
      </c>
      <c r="Y71" s="125"/>
    </row>
    <row r="72" spans="2:25" ht="13.95" customHeight="1" x14ac:dyDescent="0.2">
      <c r="B72" s="1">
        <f t="shared" si="2"/>
        <v>62</v>
      </c>
      <c r="C72" s="6"/>
      <c r="D72" s="6"/>
      <c r="E72" s="123"/>
      <c r="F72" s="123" t="s">
        <v>86</v>
      </c>
      <c r="G72" s="123"/>
      <c r="H72" s="123"/>
      <c r="I72" s="123"/>
      <c r="J72" s="123"/>
      <c r="K72" s="22"/>
      <c r="L72" s="22"/>
      <c r="M72" s="22" t="s">
        <v>167</v>
      </c>
      <c r="N72" s="23">
        <v>100</v>
      </c>
      <c r="Y72" s="125"/>
    </row>
    <row r="73" spans="2:25" ht="13.5" customHeight="1" x14ac:dyDescent="0.2">
      <c r="B73" s="1">
        <f t="shared" si="2"/>
        <v>63</v>
      </c>
      <c r="C73" s="6"/>
      <c r="D73" s="6"/>
      <c r="E73" s="123"/>
      <c r="F73" s="123" t="s">
        <v>111</v>
      </c>
      <c r="G73" s="123"/>
      <c r="H73" s="123"/>
      <c r="I73" s="123"/>
      <c r="J73" s="123"/>
      <c r="K73" s="22">
        <v>800</v>
      </c>
      <c r="L73" s="22">
        <v>100</v>
      </c>
      <c r="M73" s="22">
        <v>1550</v>
      </c>
      <c r="N73" s="23">
        <v>2100</v>
      </c>
      <c r="Y73" s="125"/>
    </row>
    <row r="74" spans="2:25" ht="13.5" customHeight="1" x14ac:dyDescent="0.2">
      <c r="B74" s="1">
        <f t="shared" si="2"/>
        <v>64</v>
      </c>
      <c r="C74" s="6"/>
      <c r="D74" s="6"/>
      <c r="E74" s="123"/>
      <c r="F74" s="123" t="s">
        <v>161</v>
      </c>
      <c r="G74" s="123"/>
      <c r="H74" s="123"/>
      <c r="I74" s="123"/>
      <c r="J74" s="123"/>
      <c r="K74" s="22" t="s">
        <v>167</v>
      </c>
      <c r="L74" s="22"/>
      <c r="M74" s="22"/>
      <c r="N74" s="23" t="s">
        <v>167</v>
      </c>
      <c r="Y74" s="125"/>
    </row>
    <row r="75" spans="2:25" ht="13.95" customHeight="1" x14ac:dyDescent="0.2">
      <c r="B75" s="1">
        <f t="shared" si="2"/>
        <v>65</v>
      </c>
      <c r="C75" s="6"/>
      <c r="D75" s="6"/>
      <c r="E75" s="123"/>
      <c r="F75" s="123" t="s">
        <v>116</v>
      </c>
      <c r="G75" s="123"/>
      <c r="H75" s="123"/>
      <c r="I75" s="123"/>
      <c r="J75" s="123"/>
      <c r="K75" s="22" t="s">
        <v>167</v>
      </c>
      <c r="L75" s="22"/>
      <c r="M75" s="22">
        <v>25</v>
      </c>
      <c r="N75" s="23"/>
      <c r="Y75" s="125"/>
    </row>
    <row r="76" spans="2:25" ht="13.5" customHeight="1" x14ac:dyDescent="0.2">
      <c r="B76" s="1">
        <f t="shared" si="2"/>
        <v>66</v>
      </c>
      <c r="C76" s="6"/>
      <c r="D76" s="6"/>
      <c r="E76" s="123"/>
      <c r="F76" s="123" t="s">
        <v>425</v>
      </c>
      <c r="G76" s="123"/>
      <c r="H76" s="123"/>
      <c r="I76" s="123"/>
      <c r="J76" s="123"/>
      <c r="K76" s="22"/>
      <c r="L76" s="22"/>
      <c r="M76" s="22">
        <v>100</v>
      </c>
      <c r="N76" s="23"/>
      <c r="Y76" s="125"/>
    </row>
    <row r="77" spans="2:25" ht="13.95" customHeight="1" x14ac:dyDescent="0.2">
      <c r="B77" s="1">
        <f t="shared" ref="B77:B93" si="5">B76+1</f>
        <v>67</v>
      </c>
      <c r="C77" s="6"/>
      <c r="D77" s="6"/>
      <c r="E77" s="123"/>
      <c r="F77" s="123" t="s">
        <v>406</v>
      </c>
      <c r="G77" s="123"/>
      <c r="H77" s="123"/>
      <c r="I77" s="123"/>
      <c r="J77" s="123"/>
      <c r="K77" s="22"/>
      <c r="L77" s="22"/>
      <c r="M77" s="22">
        <v>100</v>
      </c>
      <c r="N77" s="23"/>
      <c r="Y77" s="125"/>
    </row>
    <row r="78" spans="2:25" ht="13.95" customHeight="1" x14ac:dyDescent="0.2">
      <c r="B78" s="1">
        <f t="shared" si="5"/>
        <v>68</v>
      </c>
      <c r="C78" s="6"/>
      <c r="D78" s="6"/>
      <c r="E78" s="123"/>
      <c r="F78" s="123" t="s">
        <v>33</v>
      </c>
      <c r="G78" s="123"/>
      <c r="H78" s="123"/>
      <c r="I78" s="123"/>
      <c r="J78" s="123"/>
      <c r="K78" s="22">
        <v>850</v>
      </c>
      <c r="L78" s="22">
        <v>425</v>
      </c>
      <c r="M78" s="22">
        <v>500</v>
      </c>
      <c r="N78" s="23">
        <v>850</v>
      </c>
      <c r="Y78" s="125"/>
    </row>
    <row r="79" spans="2:25" ht="13.5" customHeight="1" x14ac:dyDescent="0.2">
      <c r="B79" s="1">
        <f t="shared" si="5"/>
        <v>69</v>
      </c>
      <c r="C79" s="2" t="s">
        <v>34</v>
      </c>
      <c r="D79" s="2" t="s">
        <v>35</v>
      </c>
      <c r="E79" s="123"/>
      <c r="F79" s="123" t="s">
        <v>235</v>
      </c>
      <c r="G79" s="123"/>
      <c r="H79" s="123"/>
      <c r="I79" s="123"/>
      <c r="J79" s="123"/>
      <c r="K79" s="22"/>
      <c r="L79" s="22"/>
      <c r="M79" s="22"/>
      <c r="N79" s="23">
        <v>1</v>
      </c>
    </row>
    <row r="80" spans="2:25" ht="13.95" customHeight="1" x14ac:dyDescent="0.2">
      <c r="B80" s="1">
        <f t="shared" si="5"/>
        <v>70</v>
      </c>
      <c r="C80" s="6"/>
      <c r="D80" s="6"/>
      <c r="E80" s="123"/>
      <c r="F80" s="123" t="s">
        <v>180</v>
      </c>
      <c r="G80" s="123"/>
      <c r="H80" s="123"/>
      <c r="I80" s="123"/>
      <c r="J80" s="123"/>
      <c r="K80" s="22">
        <v>1</v>
      </c>
      <c r="L80" s="22">
        <v>1</v>
      </c>
      <c r="M80" s="22"/>
      <c r="N80" s="23"/>
    </row>
    <row r="81" spans="2:24" ht="14.25" customHeight="1" x14ac:dyDescent="0.2">
      <c r="B81" s="1">
        <f t="shared" si="5"/>
        <v>71</v>
      </c>
      <c r="C81" s="6"/>
      <c r="D81" s="6"/>
      <c r="E81" s="123"/>
      <c r="F81" s="123" t="s">
        <v>426</v>
      </c>
      <c r="G81" s="123"/>
      <c r="H81" s="123"/>
      <c r="I81" s="123"/>
      <c r="J81" s="123"/>
      <c r="K81" s="22"/>
      <c r="L81" s="22"/>
      <c r="M81" s="22"/>
      <c r="N81" s="23">
        <v>1</v>
      </c>
    </row>
    <row r="82" spans="2:24" ht="13.5" customHeight="1" x14ac:dyDescent="0.2">
      <c r="B82" s="1">
        <f t="shared" si="5"/>
        <v>72</v>
      </c>
      <c r="C82" s="6"/>
      <c r="D82" s="6"/>
      <c r="E82" s="123"/>
      <c r="F82" s="123" t="s">
        <v>196</v>
      </c>
      <c r="G82" s="123"/>
      <c r="H82" s="123"/>
      <c r="I82" s="123"/>
      <c r="J82" s="123"/>
      <c r="K82" s="22"/>
      <c r="L82" s="22"/>
      <c r="M82" s="22"/>
      <c r="N82" s="23">
        <v>1</v>
      </c>
    </row>
    <row r="83" spans="2:24" ht="13.95" customHeight="1" x14ac:dyDescent="0.2">
      <c r="B83" s="1">
        <f t="shared" si="5"/>
        <v>73</v>
      </c>
      <c r="C83" s="6"/>
      <c r="D83" s="6"/>
      <c r="E83" s="123"/>
      <c r="F83" s="123" t="s">
        <v>124</v>
      </c>
      <c r="G83" s="123"/>
      <c r="H83" s="123"/>
      <c r="I83" s="123"/>
      <c r="J83" s="123"/>
      <c r="K83" s="22"/>
      <c r="L83" s="22"/>
      <c r="M83" s="22">
        <v>2</v>
      </c>
      <c r="N83" s="23">
        <v>4</v>
      </c>
    </row>
    <row r="84" spans="2:24" ht="13.95" customHeight="1" x14ac:dyDescent="0.2">
      <c r="B84" s="1">
        <f t="shared" si="5"/>
        <v>74</v>
      </c>
      <c r="C84" s="6"/>
      <c r="D84" s="6"/>
      <c r="E84" s="123"/>
      <c r="F84" s="123" t="s">
        <v>163</v>
      </c>
      <c r="G84" s="123"/>
      <c r="H84" s="123"/>
      <c r="I84" s="123"/>
      <c r="J84" s="123"/>
      <c r="K84" s="22">
        <v>1</v>
      </c>
      <c r="L84" s="22">
        <v>1</v>
      </c>
      <c r="M84" s="22" t="s">
        <v>167</v>
      </c>
      <c r="N84" s="23"/>
    </row>
    <row r="85" spans="2:24" ht="13.5" customHeight="1" x14ac:dyDescent="0.2">
      <c r="B85" s="1">
        <f t="shared" si="5"/>
        <v>75</v>
      </c>
      <c r="C85" s="6"/>
      <c r="D85" s="6"/>
      <c r="E85" s="123"/>
      <c r="F85" s="123" t="s">
        <v>36</v>
      </c>
      <c r="G85" s="123"/>
      <c r="H85" s="123"/>
      <c r="I85" s="123"/>
      <c r="J85" s="123"/>
      <c r="K85" s="22"/>
      <c r="L85" s="22"/>
      <c r="M85" s="22" t="s">
        <v>167</v>
      </c>
      <c r="N85" s="23"/>
    </row>
    <row r="86" spans="2:24" ht="13.5" customHeight="1" x14ac:dyDescent="0.2">
      <c r="B86" s="1">
        <f t="shared" si="5"/>
        <v>76</v>
      </c>
      <c r="C86" s="2" t="s">
        <v>142</v>
      </c>
      <c r="D86" s="2" t="s">
        <v>37</v>
      </c>
      <c r="E86" s="123"/>
      <c r="F86" s="123" t="s">
        <v>121</v>
      </c>
      <c r="G86" s="123"/>
      <c r="H86" s="123"/>
      <c r="I86" s="123"/>
      <c r="J86" s="123"/>
      <c r="K86" s="22"/>
      <c r="L86" s="22" t="s">
        <v>167</v>
      </c>
      <c r="M86" s="22">
        <v>4</v>
      </c>
      <c r="N86" s="23">
        <v>2</v>
      </c>
    </row>
    <row r="87" spans="2:24" ht="13.5" customHeight="1" x14ac:dyDescent="0.2">
      <c r="B87" s="1">
        <f t="shared" si="5"/>
        <v>77</v>
      </c>
      <c r="C87" s="6"/>
      <c r="D87" s="7"/>
      <c r="E87" s="123"/>
      <c r="F87" s="123" t="s">
        <v>38</v>
      </c>
      <c r="G87" s="123"/>
      <c r="H87" s="123"/>
      <c r="I87" s="123"/>
      <c r="J87" s="123"/>
      <c r="K87" s="22" t="s">
        <v>167</v>
      </c>
      <c r="L87" s="22"/>
      <c r="M87" s="22" t="s">
        <v>167</v>
      </c>
      <c r="N87" s="23"/>
    </row>
    <row r="88" spans="2:24" ht="13.5" customHeight="1" x14ac:dyDescent="0.2">
      <c r="B88" s="1">
        <f t="shared" si="5"/>
        <v>78</v>
      </c>
      <c r="C88" s="7"/>
      <c r="D88" s="8" t="s">
        <v>39</v>
      </c>
      <c r="E88" s="123"/>
      <c r="F88" s="123" t="s">
        <v>40</v>
      </c>
      <c r="G88" s="123"/>
      <c r="H88" s="123"/>
      <c r="I88" s="123"/>
      <c r="J88" s="123"/>
      <c r="K88" s="22">
        <v>25</v>
      </c>
      <c r="L88" s="22" t="s">
        <v>167</v>
      </c>
      <c r="M88" s="22">
        <v>75</v>
      </c>
      <c r="N88" s="23">
        <v>25</v>
      </c>
    </row>
    <row r="89" spans="2:24" ht="13.95" customHeight="1" x14ac:dyDescent="0.2">
      <c r="B89" s="1">
        <f t="shared" si="5"/>
        <v>79</v>
      </c>
      <c r="C89" s="2" t="s">
        <v>0</v>
      </c>
      <c r="D89" s="2" t="s">
        <v>261</v>
      </c>
      <c r="E89" s="123"/>
      <c r="F89" s="123" t="s">
        <v>260</v>
      </c>
      <c r="G89" s="123"/>
      <c r="H89" s="123"/>
      <c r="I89" s="123"/>
      <c r="J89" s="123"/>
      <c r="K89" s="22"/>
      <c r="L89" s="22" t="s">
        <v>167</v>
      </c>
      <c r="M89" s="22"/>
      <c r="N89" s="23"/>
    </row>
    <row r="90" spans="2:24" ht="13.5" customHeight="1" x14ac:dyDescent="0.2">
      <c r="B90" s="1">
        <f t="shared" si="5"/>
        <v>80</v>
      </c>
      <c r="C90" s="6"/>
      <c r="D90" s="8" t="s">
        <v>41</v>
      </c>
      <c r="E90" s="123"/>
      <c r="F90" s="123" t="s">
        <v>42</v>
      </c>
      <c r="G90" s="123"/>
      <c r="H90" s="123"/>
      <c r="I90" s="123"/>
      <c r="J90" s="123"/>
      <c r="K90" s="22"/>
      <c r="L90" s="22"/>
      <c r="M90" s="22" t="s">
        <v>167</v>
      </c>
      <c r="N90" s="23"/>
      <c r="U90">
        <f>COUNTA(K79:K90)</f>
        <v>4</v>
      </c>
      <c r="V90">
        <f>COUNTA(L79:L90)</f>
        <v>5</v>
      </c>
      <c r="W90">
        <f>COUNTA(M79:M90)</f>
        <v>7</v>
      </c>
      <c r="X90">
        <f>COUNTA(N79:N90)</f>
        <v>6</v>
      </c>
    </row>
    <row r="91" spans="2:24" ht="13.5" customHeight="1" x14ac:dyDescent="0.2">
      <c r="B91" s="1">
        <f t="shared" si="5"/>
        <v>81</v>
      </c>
      <c r="C91" s="147" t="s">
        <v>43</v>
      </c>
      <c r="D91" s="148"/>
      <c r="E91" s="123"/>
      <c r="F91" s="123" t="s">
        <v>44</v>
      </c>
      <c r="G91" s="123"/>
      <c r="H91" s="123"/>
      <c r="I91" s="123"/>
      <c r="J91" s="123"/>
      <c r="K91" s="22">
        <v>75</v>
      </c>
      <c r="L91" s="22">
        <v>300</v>
      </c>
      <c r="M91" s="22">
        <v>300</v>
      </c>
      <c r="N91" s="23">
        <v>325</v>
      </c>
    </row>
    <row r="92" spans="2:24" ht="13.5" customHeight="1" x14ac:dyDescent="0.2">
      <c r="B92" s="1">
        <f t="shared" si="5"/>
        <v>82</v>
      </c>
      <c r="C92" s="3"/>
      <c r="D92" s="83"/>
      <c r="E92" s="123"/>
      <c r="F92" s="123" t="s">
        <v>45</v>
      </c>
      <c r="G92" s="123"/>
      <c r="H92" s="123"/>
      <c r="I92" s="123"/>
      <c r="J92" s="123"/>
      <c r="K92" s="22">
        <v>50</v>
      </c>
      <c r="L92" s="22">
        <v>175</v>
      </c>
      <c r="M92" s="22">
        <v>400</v>
      </c>
      <c r="N92" s="23">
        <v>375</v>
      </c>
    </row>
    <row r="93" spans="2:24" ht="13.95" customHeight="1" thickBot="1" x14ac:dyDescent="0.25">
      <c r="B93" s="1">
        <f t="shared" si="5"/>
        <v>83</v>
      </c>
      <c r="C93" s="3"/>
      <c r="D93" s="83"/>
      <c r="E93" s="123"/>
      <c r="F93" s="123" t="s">
        <v>78</v>
      </c>
      <c r="G93" s="123"/>
      <c r="H93" s="123"/>
      <c r="I93" s="123"/>
      <c r="J93" s="123"/>
      <c r="K93" s="22">
        <v>50</v>
      </c>
      <c r="L93" s="22">
        <v>125</v>
      </c>
      <c r="M93" s="22">
        <v>325</v>
      </c>
      <c r="N93" s="139">
        <v>75</v>
      </c>
    </row>
    <row r="94" spans="2:24" ht="13.95" customHeight="1" x14ac:dyDescent="0.2">
      <c r="B94" s="84"/>
      <c r="C94" s="85"/>
      <c r="D94" s="85"/>
      <c r="E94" s="25"/>
      <c r="F94" s="25"/>
      <c r="G94" s="25"/>
      <c r="H94" s="25"/>
      <c r="I94" s="25"/>
      <c r="J94" s="25"/>
      <c r="K94" s="25"/>
      <c r="L94" s="25"/>
      <c r="M94" s="25"/>
      <c r="N94" s="25"/>
      <c r="U94">
        <f>COUNTA(K11:K93)</f>
        <v>52</v>
      </c>
      <c r="V94">
        <f>COUNTA(L11:L93)</f>
        <v>48</v>
      </c>
      <c r="W94">
        <f>COUNTA(M11:M93)</f>
        <v>58</v>
      </c>
      <c r="X94">
        <f>COUNTA(N11:N93)</f>
        <v>64</v>
      </c>
    </row>
    <row r="95" spans="2:24" ht="18" customHeight="1" x14ac:dyDescent="0.2"/>
    <row r="96" spans="2:24" ht="18" customHeight="1" x14ac:dyDescent="0.2">
      <c r="B96" s="65"/>
    </row>
    <row r="97" spans="2:24" ht="9" customHeight="1" thickBot="1" x14ac:dyDescent="0.25"/>
    <row r="98" spans="2:24" ht="18" customHeight="1" x14ac:dyDescent="0.2">
      <c r="B98" s="66"/>
      <c r="C98" s="67"/>
      <c r="D98" s="143" t="s">
        <v>1</v>
      </c>
      <c r="E98" s="143"/>
      <c r="F98" s="143"/>
      <c r="G98" s="143"/>
      <c r="H98" s="67"/>
      <c r="I98" s="67"/>
      <c r="J98" s="68"/>
      <c r="K98" s="29" t="s">
        <v>64</v>
      </c>
      <c r="L98" s="29" t="s">
        <v>65</v>
      </c>
      <c r="M98" s="29" t="s">
        <v>66</v>
      </c>
      <c r="N98" s="52" t="s">
        <v>67</v>
      </c>
      <c r="U98">
        <f>SUM(U11:U22,K23:K93)</f>
        <v>30826</v>
      </c>
      <c r="V98">
        <f>SUM(V11:V22,L23:L93)</f>
        <v>16348</v>
      </c>
      <c r="W98">
        <f>SUM(W11:W22,M23:M93)</f>
        <v>47778</v>
      </c>
      <c r="X98">
        <f>SUM(X11:X22,N23:N93)</f>
        <v>31950</v>
      </c>
    </row>
    <row r="99" spans="2:24" ht="18" customHeight="1" thickBot="1" x14ac:dyDescent="0.25">
      <c r="B99" s="72"/>
      <c r="C99" s="24"/>
      <c r="D99" s="149" t="s">
        <v>2</v>
      </c>
      <c r="E99" s="149"/>
      <c r="F99" s="149"/>
      <c r="G99" s="149"/>
      <c r="H99" s="24"/>
      <c r="I99" s="24"/>
      <c r="J99" s="73"/>
      <c r="K99" s="34" t="str">
        <f>K5</f>
        <v>2021.11.1</v>
      </c>
      <c r="L99" s="34" t="str">
        <f>L5</f>
        <v>2021.11.1</v>
      </c>
      <c r="M99" s="34" t="str">
        <f>M5</f>
        <v>2021.11.1</v>
      </c>
      <c r="N99" s="51" t="str">
        <f>N5</f>
        <v>2021.11.1</v>
      </c>
    </row>
    <row r="100" spans="2:24" ht="19.95" customHeight="1" thickTop="1" x14ac:dyDescent="0.2">
      <c r="B100" s="150" t="s">
        <v>47</v>
      </c>
      <c r="C100" s="151"/>
      <c r="D100" s="151"/>
      <c r="E100" s="151"/>
      <c r="F100" s="151"/>
      <c r="G100" s="151"/>
      <c r="H100" s="151"/>
      <c r="I100" s="151"/>
      <c r="J100" s="86"/>
      <c r="K100" s="35">
        <f>SUM(K101:K109)</f>
        <v>30826</v>
      </c>
      <c r="L100" s="35">
        <f>SUM(L101:L109)</f>
        <v>16348</v>
      </c>
      <c r="M100" s="35">
        <f>SUM(M101:M109)</f>
        <v>47778</v>
      </c>
      <c r="N100" s="53">
        <f>SUM(N101:N109)</f>
        <v>31950</v>
      </c>
    </row>
    <row r="101" spans="2:24" ht="13.95" customHeight="1" x14ac:dyDescent="0.2">
      <c r="B101" s="152" t="s">
        <v>48</v>
      </c>
      <c r="C101" s="153"/>
      <c r="D101" s="154"/>
      <c r="E101" s="12"/>
      <c r="F101" s="13"/>
      <c r="G101" s="144" t="s">
        <v>13</v>
      </c>
      <c r="H101" s="144"/>
      <c r="I101" s="13"/>
      <c r="J101" s="14"/>
      <c r="K101" s="4">
        <f>SUM(U$11:U$22)</f>
        <v>168</v>
      </c>
      <c r="L101" s="4">
        <f>SUM(V$11:V$22)</f>
        <v>205</v>
      </c>
      <c r="M101" s="4">
        <f>SUM(W$11:W$22)</f>
        <v>625</v>
      </c>
      <c r="N101" s="5">
        <f>SUM(X$11:X$22)</f>
        <v>871</v>
      </c>
    </row>
    <row r="102" spans="2:24" ht="13.95" customHeight="1" x14ac:dyDescent="0.2">
      <c r="B102" s="87"/>
      <c r="C102" s="65"/>
      <c r="D102" s="88"/>
      <c r="E102" s="15"/>
      <c r="F102" s="123"/>
      <c r="G102" s="144" t="s">
        <v>26</v>
      </c>
      <c r="H102" s="144"/>
      <c r="I102" s="119"/>
      <c r="J102" s="16"/>
      <c r="K102" s="4">
        <f>SUM(K$23)</f>
        <v>750</v>
      </c>
      <c r="L102" s="4">
        <f>SUM(L$23)</f>
        <v>1200</v>
      </c>
      <c r="M102" s="4">
        <f>SUM(M$23)</f>
        <v>2000</v>
      </c>
      <c r="N102" s="5">
        <f>SUM(N$23)</f>
        <v>3500</v>
      </c>
    </row>
    <row r="103" spans="2:24" ht="13.95" customHeight="1" x14ac:dyDescent="0.2">
      <c r="B103" s="87"/>
      <c r="C103" s="65"/>
      <c r="D103" s="88"/>
      <c r="E103" s="15"/>
      <c r="F103" s="123"/>
      <c r="G103" s="144" t="s">
        <v>28</v>
      </c>
      <c r="H103" s="144"/>
      <c r="I103" s="13"/>
      <c r="J103" s="14"/>
      <c r="K103" s="4">
        <f>SUM(K$24:K$25)</f>
        <v>25</v>
      </c>
      <c r="L103" s="4">
        <f>SUM(L$24:L$25)</f>
        <v>0</v>
      </c>
      <c r="M103" s="4">
        <f>SUM(M$24:M$25)</f>
        <v>2</v>
      </c>
      <c r="N103" s="5">
        <f>SUM(N$24:N$25)</f>
        <v>25</v>
      </c>
    </row>
    <row r="104" spans="2:24" ht="13.95" customHeight="1" x14ac:dyDescent="0.2">
      <c r="B104" s="87"/>
      <c r="C104" s="65"/>
      <c r="D104" s="88"/>
      <c r="E104" s="15"/>
      <c r="F104" s="123"/>
      <c r="G104" s="144" t="s">
        <v>83</v>
      </c>
      <c r="H104" s="144"/>
      <c r="I104" s="13"/>
      <c r="J104" s="14"/>
      <c r="K104" s="4">
        <f>SUM(K$26:K$27)</f>
        <v>25</v>
      </c>
      <c r="L104" s="4">
        <f>SUM(L$26:L$27)</f>
        <v>94</v>
      </c>
      <c r="M104" s="4">
        <f>SUM(M$26:M$27)</f>
        <v>25</v>
      </c>
      <c r="N104" s="5">
        <f>SUM(N$26:N$27)</f>
        <v>150</v>
      </c>
    </row>
    <row r="105" spans="2:24" ht="13.95" customHeight="1" x14ac:dyDescent="0.2">
      <c r="B105" s="87"/>
      <c r="C105" s="65"/>
      <c r="D105" s="88"/>
      <c r="E105" s="15"/>
      <c r="F105" s="123"/>
      <c r="G105" s="144" t="s">
        <v>84</v>
      </c>
      <c r="H105" s="144"/>
      <c r="I105" s="13"/>
      <c r="J105" s="14"/>
      <c r="K105" s="4">
        <f>SUM(K29:K46)</f>
        <v>27325</v>
      </c>
      <c r="L105" s="4">
        <f>SUM(L$29:L$46)</f>
        <v>13300</v>
      </c>
      <c r="M105" s="4">
        <f>SUM(M$29:M$46)</f>
        <v>40576</v>
      </c>
      <c r="N105" s="5">
        <f>SUM(N$29:N$46)</f>
        <v>20881</v>
      </c>
    </row>
    <row r="106" spans="2:24" ht="13.95" customHeight="1" x14ac:dyDescent="0.2">
      <c r="B106" s="87"/>
      <c r="C106" s="65"/>
      <c r="D106" s="88"/>
      <c r="E106" s="15"/>
      <c r="F106" s="123"/>
      <c r="G106" s="144" t="s">
        <v>80</v>
      </c>
      <c r="H106" s="144"/>
      <c r="I106" s="13"/>
      <c r="J106" s="14"/>
      <c r="K106" s="4">
        <f>SUM(K$47:K$49)</f>
        <v>0</v>
      </c>
      <c r="L106" s="4">
        <f>SUM(L$47:L$49)</f>
        <v>25</v>
      </c>
      <c r="M106" s="4">
        <f>SUM(M$47:M$49)</f>
        <v>0</v>
      </c>
      <c r="N106" s="5">
        <f>SUM(N$47:N$49)</f>
        <v>275</v>
      </c>
    </row>
    <row r="107" spans="2:24" ht="13.95" customHeight="1" x14ac:dyDescent="0.2">
      <c r="B107" s="87"/>
      <c r="C107" s="65"/>
      <c r="D107" s="88"/>
      <c r="E107" s="15"/>
      <c r="F107" s="123"/>
      <c r="G107" s="144" t="s">
        <v>29</v>
      </c>
      <c r="H107" s="144"/>
      <c r="I107" s="13"/>
      <c r="J107" s="14"/>
      <c r="K107" s="4">
        <f>SUM(K$50:K$78)</f>
        <v>2289</v>
      </c>
      <c r="L107" s="4">
        <f>SUM(L$50:L$78)</f>
        <v>682</v>
      </c>
      <c r="M107" s="4">
        <f>SUM(M$50:M$78)</f>
        <v>3439</v>
      </c>
      <c r="N107" s="5">
        <f>SUM(N$50:N$78)</f>
        <v>5401</v>
      </c>
    </row>
    <row r="108" spans="2:24" ht="13.95" customHeight="1" x14ac:dyDescent="0.2">
      <c r="B108" s="87"/>
      <c r="C108" s="65"/>
      <c r="D108" s="88"/>
      <c r="E108" s="15"/>
      <c r="F108" s="123"/>
      <c r="G108" s="144" t="s">
        <v>49</v>
      </c>
      <c r="H108" s="144"/>
      <c r="I108" s="13"/>
      <c r="J108" s="14"/>
      <c r="K108" s="4">
        <f>SUM(K$28:K$28,K$91:K$92)</f>
        <v>167</v>
      </c>
      <c r="L108" s="4">
        <f>SUM(L28:L28,L$91:L$92)</f>
        <v>715</v>
      </c>
      <c r="M108" s="4">
        <f>SUM(M28:M28,M$91:M$92)</f>
        <v>705</v>
      </c>
      <c r="N108" s="5">
        <f>SUM(N28:N28,N$91:N$92)</f>
        <v>738</v>
      </c>
    </row>
    <row r="109" spans="2:24" ht="13.95" customHeight="1" thickBot="1" x14ac:dyDescent="0.25">
      <c r="B109" s="89"/>
      <c r="C109" s="90"/>
      <c r="D109" s="91"/>
      <c r="E109" s="17"/>
      <c r="F109" s="9"/>
      <c r="G109" s="142" t="s">
        <v>46</v>
      </c>
      <c r="H109" s="142"/>
      <c r="I109" s="18"/>
      <c r="J109" s="19"/>
      <c r="K109" s="10">
        <f>SUM(K$79:K$90,K$93)</f>
        <v>77</v>
      </c>
      <c r="L109" s="10">
        <f>SUM(L$79:L$90,L$93)</f>
        <v>127</v>
      </c>
      <c r="M109" s="10">
        <f>SUM(M$79:M$90,M$93)</f>
        <v>406</v>
      </c>
      <c r="N109" s="11">
        <f>SUM(N$79:N$90,N$93)</f>
        <v>109</v>
      </c>
    </row>
    <row r="110" spans="2:24" ht="18" customHeight="1" thickTop="1" x14ac:dyDescent="0.2">
      <c r="B110" s="155" t="s">
        <v>50</v>
      </c>
      <c r="C110" s="156"/>
      <c r="D110" s="157"/>
      <c r="E110" s="92"/>
      <c r="F110" s="120"/>
      <c r="G110" s="158" t="s">
        <v>51</v>
      </c>
      <c r="H110" s="158"/>
      <c r="I110" s="120"/>
      <c r="J110" s="121"/>
      <c r="K110" s="36" t="s">
        <v>52</v>
      </c>
      <c r="L110" s="42"/>
      <c r="M110" s="42"/>
      <c r="N110" s="54"/>
    </row>
    <row r="111" spans="2:24" ht="18" customHeight="1" x14ac:dyDescent="0.2">
      <c r="B111" s="93"/>
      <c r="C111" s="94"/>
      <c r="D111" s="94"/>
      <c r="E111" s="95"/>
      <c r="F111" s="96"/>
      <c r="G111" s="97"/>
      <c r="H111" s="97"/>
      <c r="I111" s="96"/>
      <c r="J111" s="98"/>
      <c r="K111" s="37" t="s">
        <v>53</v>
      </c>
      <c r="L111" s="43"/>
      <c r="M111" s="43"/>
      <c r="N111" s="46"/>
    </row>
    <row r="112" spans="2:24" ht="18" customHeight="1" x14ac:dyDescent="0.2">
      <c r="B112" s="87"/>
      <c r="C112" s="65"/>
      <c r="D112" s="65"/>
      <c r="E112" s="99"/>
      <c r="F112" s="24"/>
      <c r="G112" s="149" t="s">
        <v>54</v>
      </c>
      <c r="H112" s="149"/>
      <c r="I112" s="118"/>
      <c r="J112" s="122"/>
      <c r="K112" s="38" t="s">
        <v>55</v>
      </c>
      <c r="L112" s="44"/>
      <c r="M112" s="48"/>
      <c r="N112" s="44"/>
    </row>
    <row r="113" spans="2:14" ht="18" customHeight="1" x14ac:dyDescent="0.2">
      <c r="B113" s="87"/>
      <c r="C113" s="65"/>
      <c r="D113" s="65"/>
      <c r="E113" s="100"/>
      <c r="F113" s="65"/>
      <c r="G113" s="101"/>
      <c r="H113" s="101"/>
      <c r="I113" s="94"/>
      <c r="J113" s="102"/>
      <c r="K113" s="39" t="s">
        <v>94</v>
      </c>
      <c r="L113" s="45"/>
      <c r="M113" s="27"/>
      <c r="N113" s="45"/>
    </row>
    <row r="114" spans="2:14" ht="18" customHeight="1" x14ac:dyDescent="0.2">
      <c r="B114" s="87"/>
      <c r="C114" s="65"/>
      <c r="D114" s="65"/>
      <c r="E114" s="100"/>
      <c r="F114" s="65"/>
      <c r="G114" s="101"/>
      <c r="H114" s="101"/>
      <c r="I114" s="94"/>
      <c r="J114" s="102"/>
      <c r="K114" s="39" t="s">
        <v>87</v>
      </c>
      <c r="L114" s="43"/>
      <c r="M114" s="27"/>
      <c r="N114" s="45"/>
    </row>
    <row r="115" spans="2:14" ht="18" customHeight="1" x14ac:dyDescent="0.2">
      <c r="B115" s="87"/>
      <c r="C115" s="65"/>
      <c r="D115" s="65"/>
      <c r="E115" s="99"/>
      <c r="F115" s="24"/>
      <c r="G115" s="149" t="s">
        <v>56</v>
      </c>
      <c r="H115" s="149"/>
      <c r="I115" s="118"/>
      <c r="J115" s="122"/>
      <c r="K115" s="38" t="s">
        <v>98</v>
      </c>
      <c r="L115" s="44"/>
      <c r="M115" s="48"/>
      <c r="N115" s="44"/>
    </row>
    <row r="116" spans="2:14" ht="18" customHeight="1" x14ac:dyDescent="0.2">
      <c r="B116" s="87"/>
      <c r="C116" s="65"/>
      <c r="D116" s="65"/>
      <c r="E116" s="100"/>
      <c r="F116" s="65"/>
      <c r="G116" s="101"/>
      <c r="H116" s="101"/>
      <c r="I116" s="94"/>
      <c r="J116" s="102"/>
      <c r="K116" s="39" t="s">
        <v>95</v>
      </c>
      <c r="L116" s="45"/>
      <c r="M116" s="27"/>
      <c r="N116" s="45"/>
    </row>
    <row r="117" spans="2:14" ht="18" customHeight="1" x14ac:dyDescent="0.2">
      <c r="B117" s="87"/>
      <c r="C117" s="65"/>
      <c r="D117" s="65"/>
      <c r="E117" s="100"/>
      <c r="F117" s="65"/>
      <c r="G117" s="101"/>
      <c r="H117" s="101"/>
      <c r="I117" s="94"/>
      <c r="J117" s="102"/>
      <c r="K117" s="39" t="s">
        <v>96</v>
      </c>
      <c r="L117" s="45"/>
      <c r="M117" s="45"/>
      <c r="N117" s="45"/>
    </row>
    <row r="118" spans="2:14" ht="18" customHeight="1" x14ac:dyDescent="0.2">
      <c r="B118" s="87"/>
      <c r="C118" s="65"/>
      <c r="D118" s="65"/>
      <c r="E118" s="79"/>
      <c r="F118" s="80"/>
      <c r="G118" s="97"/>
      <c r="H118" s="97"/>
      <c r="I118" s="96"/>
      <c r="J118" s="98"/>
      <c r="K118" s="39" t="s">
        <v>97</v>
      </c>
      <c r="L118" s="46"/>
      <c r="M118" s="43"/>
      <c r="N118" s="46"/>
    </row>
    <row r="119" spans="2:14" ht="18" customHeight="1" x14ac:dyDescent="0.2">
      <c r="B119" s="103"/>
      <c r="C119" s="80"/>
      <c r="D119" s="80"/>
      <c r="E119" s="15"/>
      <c r="F119" s="123"/>
      <c r="G119" s="144" t="s">
        <v>57</v>
      </c>
      <c r="H119" s="144"/>
      <c r="I119" s="13"/>
      <c r="J119" s="14"/>
      <c r="K119" s="28" t="s">
        <v>148</v>
      </c>
      <c r="L119" s="47"/>
      <c r="M119" s="49"/>
      <c r="N119" s="47"/>
    </row>
    <row r="120" spans="2:14" ht="18" customHeight="1" x14ac:dyDescent="0.2">
      <c r="B120" s="152" t="s">
        <v>58</v>
      </c>
      <c r="C120" s="153"/>
      <c r="D120" s="153"/>
      <c r="E120" s="24"/>
      <c r="F120" s="24"/>
      <c r="G120" s="24"/>
      <c r="H120" s="24"/>
      <c r="I120" s="24"/>
      <c r="J120" s="24"/>
      <c r="K120" s="24"/>
      <c r="L120" s="24"/>
      <c r="M120" s="24"/>
      <c r="N120" s="55"/>
    </row>
    <row r="121" spans="2:14" ht="14.1" customHeight="1" x14ac:dyDescent="0.2">
      <c r="B121" s="104"/>
      <c r="C121" s="40" t="s">
        <v>59</v>
      </c>
      <c r="D121" s="105"/>
      <c r="E121" s="40"/>
      <c r="F121" s="40"/>
      <c r="G121" s="40"/>
      <c r="H121" s="40"/>
      <c r="I121" s="40"/>
      <c r="J121" s="40"/>
      <c r="K121" s="40"/>
      <c r="L121" s="40"/>
      <c r="M121" s="40"/>
      <c r="N121" s="56"/>
    </row>
    <row r="122" spans="2:14" ht="14.1" customHeight="1" x14ac:dyDescent="0.2">
      <c r="B122" s="104"/>
      <c r="C122" s="40" t="s">
        <v>60</v>
      </c>
      <c r="D122" s="105"/>
      <c r="E122" s="40"/>
      <c r="F122" s="40"/>
      <c r="G122" s="40"/>
      <c r="H122" s="40"/>
      <c r="I122" s="40"/>
      <c r="J122" s="40"/>
      <c r="K122" s="40"/>
      <c r="L122" s="40"/>
      <c r="M122" s="40"/>
      <c r="N122" s="56"/>
    </row>
    <row r="123" spans="2:14" ht="14.1" customHeight="1" x14ac:dyDescent="0.2">
      <c r="B123" s="104"/>
      <c r="C123" s="40" t="s">
        <v>61</v>
      </c>
      <c r="D123" s="105"/>
      <c r="E123" s="40"/>
      <c r="F123" s="40"/>
      <c r="G123" s="40"/>
      <c r="H123" s="40"/>
      <c r="I123" s="40"/>
      <c r="J123" s="40"/>
      <c r="K123" s="40"/>
      <c r="L123" s="40"/>
      <c r="M123" s="40"/>
      <c r="N123" s="56"/>
    </row>
    <row r="124" spans="2:14" ht="14.1" customHeight="1" x14ac:dyDescent="0.2">
      <c r="B124" s="104"/>
      <c r="C124" s="40" t="s">
        <v>132</v>
      </c>
      <c r="D124" s="105"/>
      <c r="E124" s="40"/>
      <c r="F124" s="40"/>
      <c r="G124" s="40"/>
      <c r="H124" s="40"/>
      <c r="I124" s="40"/>
      <c r="J124" s="40"/>
      <c r="K124" s="40"/>
      <c r="L124" s="40"/>
      <c r="M124" s="40"/>
      <c r="N124" s="56"/>
    </row>
    <row r="125" spans="2:14" ht="14.1" customHeight="1" x14ac:dyDescent="0.2">
      <c r="B125" s="106"/>
      <c r="C125" s="40" t="s">
        <v>133</v>
      </c>
      <c r="D125" s="40"/>
      <c r="E125" s="40"/>
      <c r="F125" s="40"/>
      <c r="G125" s="40"/>
      <c r="H125" s="40"/>
      <c r="I125" s="40"/>
      <c r="J125" s="40"/>
      <c r="K125" s="40"/>
      <c r="L125" s="40"/>
      <c r="M125" s="40"/>
      <c r="N125" s="56"/>
    </row>
    <row r="126" spans="2:14" ht="14.1" customHeight="1" x14ac:dyDescent="0.2">
      <c r="B126" s="106"/>
      <c r="C126" s="40" t="s">
        <v>129</v>
      </c>
      <c r="D126" s="40"/>
      <c r="E126" s="40"/>
      <c r="F126" s="40"/>
      <c r="G126" s="40"/>
      <c r="H126" s="40"/>
      <c r="I126" s="40"/>
      <c r="J126" s="40"/>
      <c r="K126" s="40"/>
      <c r="L126" s="40"/>
      <c r="M126" s="40"/>
      <c r="N126" s="56"/>
    </row>
    <row r="127" spans="2:14" ht="14.1" customHeight="1" x14ac:dyDescent="0.2">
      <c r="B127" s="106"/>
      <c r="C127" s="40" t="s">
        <v>92</v>
      </c>
      <c r="D127" s="40"/>
      <c r="E127" s="40"/>
      <c r="F127" s="40"/>
      <c r="G127" s="40"/>
      <c r="H127" s="40"/>
      <c r="I127" s="40"/>
      <c r="J127" s="40"/>
      <c r="K127" s="40"/>
      <c r="L127" s="40"/>
      <c r="M127" s="40"/>
      <c r="N127" s="56"/>
    </row>
    <row r="128" spans="2:14" ht="14.1" customHeight="1" x14ac:dyDescent="0.2">
      <c r="B128" s="106"/>
      <c r="C128" s="40" t="s">
        <v>93</v>
      </c>
      <c r="D128" s="40"/>
      <c r="E128" s="40"/>
      <c r="F128" s="40"/>
      <c r="G128" s="40"/>
      <c r="H128" s="40"/>
      <c r="I128" s="40"/>
      <c r="J128" s="40"/>
      <c r="K128" s="40"/>
      <c r="L128" s="40"/>
      <c r="M128" s="40"/>
      <c r="N128" s="56"/>
    </row>
    <row r="129" spans="2:14" ht="14.1" customHeight="1" x14ac:dyDescent="0.2">
      <c r="B129" s="106"/>
      <c r="C129" s="40" t="s">
        <v>81</v>
      </c>
      <c r="D129" s="40"/>
      <c r="E129" s="40"/>
      <c r="F129" s="40"/>
      <c r="G129" s="40"/>
      <c r="H129" s="40"/>
      <c r="I129" s="40"/>
      <c r="J129" s="40"/>
      <c r="K129" s="40"/>
      <c r="L129" s="40"/>
      <c r="M129" s="40"/>
      <c r="N129" s="56"/>
    </row>
    <row r="130" spans="2:14" ht="14.1" customHeight="1" x14ac:dyDescent="0.2">
      <c r="B130" s="106"/>
      <c r="C130" s="40" t="s">
        <v>138</v>
      </c>
      <c r="D130" s="40"/>
      <c r="E130" s="40"/>
      <c r="F130" s="40"/>
      <c r="G130" s="40"/>
      <c r="H130" s="40"/>
      <c r="I130" s="40"/>
      <c r="J130" s="40"/>
      <c r="K130" s="40"/>
      <c r="L130" s="40"/>
      <c r="M130" s="40"/>
      <c r="N130" s="56"/>
    </row>
    <row r="131" spans="2:14" ht="14.1" customHeight="1" x14ac:dyDescent="0.2">
      <c r="B131" s="106"/>
      <c r="C131" s="40" t="s">
        <v>134</v>
      </c>
      <c r="D131" s="40"/>
      <c r="E131" s="40"/>
      <c r="F131" s="40"/>
      <c r="G131" s="40"/>
      <c r="H131" s="40"/>
      <c r="I131" s="40"/>
      <c r="J131" s="40"/>
      <c r="K131" s="40"/>
      <c r="L131" s="40"/>
      <c r="M131" s="40"/>
      <c r="N131" s="56"/>
    </row>
    <row r="132" spans="2:14" ht="14.1" customHeight="1" x14ac:dyDescent="0.2">
      <c r="B132" s="106"/>
      <c r="C132" s="40" t="s">
        <v>135</v>
      </c>
      <c r="D132" s="40"/>
      <c r="E132" s="40"/>
      <c r="F132" s="40"/>
      <c r="G132" s="40"/>
      <c r="H132" s="40"/>
      <c r="I132" s="40"/>
      <c r="J132" s="40"/>
      <c r="K132" s="40"/>
      <c r="L132" s="40"/>
      <c r="M132" s="40"/>
      <c r="N132" s="56"/>
    </row>
    <row r="133" spans="2:14" ht="14.1" customHeight="1" x14ac:dyDescent="0.2">
      <c r="B133" s="106"/>
      <c r="C133" s="40" t="s">
        <v>136</v>
      </c>
      <c r="D133" s="40"/>
      <c r="E133" s="40"/>
      <c r="F133" s="40"/>
      <c r="G133" s="40"/>
      <c r="H133" s="40"/>
      <c r="I133" s="40"/>
      <c r="J133" s="40"/>
      <c r="K133" s="40"/>
      <c r="L133" s="40"/>
      <c r="M133" s="40"/>
      <c r="N133" s="56"/>
    </row>
    <row r="134" spans="2:14" ht="14.1" customHeight="1" x14ac:dyDescent="0.2">
      <c r="B134" s="106"/>
      <c r="C134" s="40" t="s">
        <v>125</v>
      </c>
      <c r="D134" s="40"/>
      <c r="E134" s="40"/>
      <c r="F134" s="40"/>
      <c r="G134" s="40"/>
      <c r="H134" s="40"/>
      <c r="I134" s="40"/>
      <c r="J134" s="40"/>
      <c r="K134" s="40"/>
      <c r="L134" s="40"/>
      <c r="M134" s="40"/>
      <c r="N134" s="56"/>
    </row>
    <row r="135" spans="2:14" ht="14.1" customHeight="1" x14ac:dyDescent="0.2">
      <c r="B135" s="106"/>
      <c r="C135" s="40" t="s">
        <v>137</v>
      </c>
      <c r="D135" s="40"/>
      <c r="E135" s="40"/>
      <c r="F135" s="40"/>
      <c r="G135" s="40"/>
      <c r="H135" s="40"/>
      <c r="I135" s="40"/>
      <c r="J135" s="40"/>
      <c r="K135" s="40"/>
      <c r="L135" s="40"/>
      <c r="M135" s="40"/>
      <c r="N135" s="56"/>
    </row>
    <row r="136" spans="2:14" ht="14.1" customHeight="1" x14ac:dyDescent="0.2">
      <c r="B136" s="106"/>
      <c r="C136" s="40" t="s">
        <v>217</v>
      </c>
      <c r="D136" s="40"/>
      <c r="E136" s="40"/>
      <c r="F136" s="40"/>
      <c r="G136" s="40"/>
      <c r="H136" s="40"/>
      <c r="I136" s="40"/>
      <c r="J136" s="40"/>
      <c r="K136" s="40"/>
      <c r="L136" s="40"/>
      <c r="M136" s="40"/>
      <c r="N136" s="56"/>
    </row>
    <row r="137" spans="2:14" ht="14.1" customHeight="1" x14ac:dyDescent="0.2">
      <c r="B137" s="106"/>
      <c r="C137" s="40" t="s">
        <v>131</v>
      </c>
      <c r="D137" s="40"/>
      <c r="E137" s="40"/>
      <c r="F137" s="40"/>
      <c r="G137" s="40"/>
      <c r="H137" s="40"/>
      <c r="I137" s="40"/>
      <c r="J137" s="40"/>
      <c r="K137" s="40"/>
      <c r="L137" s="40"/>
      <c r="M137" s="40"/>
      <c r="N137" s="56"/>
    </row>
    <row r="138" spans="2:14" x14ac:dyDescent="0.2">
      <c r="B138" s="107"/>
      <c r="C138" s="40" t="s">
        <v>143</v>
      </c>
      <c r="N138" s="64"/>
    </row>
    <row r="139" spans="2:14" x14ac:dyDescent="0.2">
      <c r="B139" s="107"/>
      <c r="C139" s="40" t="s">
        <v>140</v>
      </c>
      <c r="N139" s="64"/>
    </row>
    <row r="140" spans="2:14" ht="14.1" customHeight="1" x14ac:dyDescent="0.2">
      <c r="B140" s="106"/>
      <c r="C140" s="40" t="s">
        <v>112</v>
      </c>
      <c r="D140" s="40"/>
      <c r="E140" s="40"/>
      <c r="F140" s="40"/>
      <c r="G140" s="40"/>
      <c r="H140" s="40"/>
      <c r="I140" s="40"/>
      <c r="J140" s="40"/>
      <c r="K140" s="40"/>
      <c r="L140" s="40"/>
      <c r="M140" s="40"/>
      <c r="N140" s="56"/>
    </row>
    <row r="141" spans="2:14" ht="18" customHeight="1" x14ac:dyDescent="0.2">
      <c r="B141" s="106"/>
      <c r="C141" s="40" t="s">
        <v>62</v>
      </c>
      <c r="D141" s="40"/>
      <c r="E141" s="40"/>
      <c r="F141" s="40"/>
      <c r="G141" s="40"/>
      <c r="H141" s="40"/>
      <c r="I141" s="40"/>
      <c r="J141" s="40"/>
      <c r="K141" s="40"/>
      <c r="L141" s="40"/>
      <c r="M141" s="40"/>
      <c r="N141" s="56"/>
    </row>
    <row r="142" spans="2:14" x14ac:dyDescent="0.2">
      <c r="B142" s="107"/>
      <c r="C142" s="40" t="s">
        <v>130</v>
      </c>
      <c r="N142" s="64"/>
    </row>
    <row r="143" spans="2:14" x14ac:dyDescent="0.2">
      <c r="B143" s="107"/>
      <c r="C143" s="40" t="s">
        <v>155</v>
      </c>
      <c r="N143" s="64"/>
    </row>
    <row r="144" spans="2:14" ht="13.8" thickBot="1" x14ac:dyDescent="0.25">
      <c r="B144" s="108"/>
      <c r="C144" s="41" t="s">
        <v>141</v>
      </c>
      <c r="D144" s="62"/>
      <c r="E144" s="62"/>
      <c r="F144" s="62"/>
      <c r="G144" s="62"/>
      <c r="H144" s="62"/>
      <c r="I144" s="62"/>
      <c r="J144" s="62"/>
      <c r="K144" s="62"/>
      <c r="L144" s="62"/>
      <c r="M144" s="62"/>
      <c r="N144" s="63"/>
    </row>
  </sheetData>
  <mergeCells count="27">
    <mergeCell ref="D9:F9"/>
    <mergeCell ref="D4:G4"/>
    <mergeCell ref="D5:G5"/>
    <mergeCell ref="D6:G6"/>
    <mergeCell ref="D7:F7"/>
    <mergeCell ref="D8:F8"/>
    <mergeCell ref="G107:H107"/>
    <mergeCell ref="G10:H10"/>
    <mergeCell ref="C91:D91"/>
    <mergeCell ref="D98:G98"/>
    <mergeCell ref="D99:G99"/>
    <mergeCell ref="B100:I100"/>
    <mergeCell ref="B101:D101"/>
    <mergeCell ref="G101:H101"/>
    <mergeCell ref="G102:H102"/>
    <mergeCell ref="G103:H103"/>
    <mergeCell ref="G104:H104"/>
    <mergeCell ref="G105:H105"/>
    <mergeCell ref="G106:H106"/>
    <mergeCell ref="G119:H119"/>
    <mergeCell ref="B120:D120"/>
    <mergeCell ref="G108:H108"/>
    <mergeCell ref="G109:H109"/>
    <mergeCell ref="B110:D110"/>
    <mergeCell ref="G110:H110"/>
    <mergeCell ref="G112:H112"/>
    <mergeCell ref="G115:H115"/>
  </mergeCells>
  <phoneticPr fontId="23"/>
  <conditionalFormatting sqref="O11:O93">
    <cfRule type="expression" dxfId="9"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4"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1:AC146"/>
  <sheetViews>
    <sheetView view="pageBreakPreview" zoomScale="75" zoomScaleNormal="75" zoomScaleSheetLayoutView="75" workbookViewId="0">
      <pane xSplit="10" ySplit="10" topLeftCell="K11" activePane="bottomRight" state="frozen"/>
      <selection activeCell="N48" sqref="N48"/>
      <selection pane="topRight" activeCell="N48" sqref="N48"/>
      <selection pane="bottomLeft" activeCell="N48" sqref="N48"/>
      <selection pane="bottomRight" activeCell="M41" sqref="M41"/>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427</v>
      </c>
      <c r="L5" s="30" t="str">
        <f>K5</f>
        <v>2021.11.16</v>
      </c>
      <c r="M5" s="30" t="str">
        <f>K5</f>
        <v>2021.11.16</v>
      </c>
      <c r="N5" s="114" t="str">
        <f>K5</f>
        <v>2021.11.16</v>
      </c>
    </row>
    <row r="6" spans="2:24" ht="18" customHeight="1" x14ac:dyDescent="0.2">
      <c r="B6" s="69"/>
      <c r="C6" s="123"/>
      <c r="D6" s="144" t="s">
        <v>3</v>
      </c>
      <c r="E6" s="144"/>
      <c r="F6" s="144"/>
      <c r="G6" s="144"/>
      <c r="H6" s="123"/>
      <c r="I6" s="123"/>
      <c r="J6" s="70"/>
      <c r="K6" s="109">
        <v>0.40763888888888888</v>
      </c>
      <c r="L6" s="109">
        <v>0.39097222222222222</v>
      </c>
      <c r="M6" s="109">
        <v>0.4291666666666667</v>
      </c>
      <c r="N6" s="110">
        <v>0.44861111111111113</v>
      </c>
    </row>
    <row r="7" spans="2:24" ht="18" customHeight="1" x14ac:dyDescent="0.2">
      <c r="B7" s="69"/>
      <c r="C7" s="123"/>
      <c r="D7" s="144" t="s">
        <v>4</v>
      </c>
      <c r="E7" s="145"/>
      <c r="F7" s="145"/>
      <c r="G7" s="71" t="s">
        <v>5</v>
      </c>
      <c r="H7" s="123"/>
      <c r="I7" s="123"/>
      <c r="J7" s="70"/>
      <c r="K7" s="111">
        <v>2.35</v>
      </c>
      <c r="L7" s="111">
        <v>1.4</v>
      </c>
      <c r="M7" s="111">
        <v>1.43</v>
      </c>
      <c r="N7" s="112">
        <v>1.42</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200</v>
      </c>
      <c r="G11" s="123"/>
      <c r="H11" s="123"/>
      <c r="I11" s="123"/>
      <c r="J11" s="123"/>
      <c r="K11" s="20" t="s">
        <v>166</v>
      </c>
      <c r="L11" s="20" t="s">
        <v>166</v>
      </c>
      <c r="M11" s="20" t="s">
        <v>166</v>
      </c>
      <c r="N11" s="21" t="s">
        <v>169</v>
      </c>
      <c r="P11" t="s">
        <v>14</v>
      </c>
      <c r="Q11" t="e">
        <f>IF(K11="",0,VALUE(MID(K11,2,LEN(K11)-2)))</f>
        <v>#VALUE!</v>
      </c>
      <c r="R11" t="e">
        <f t="shared" ref="R11:T12" si="0">IF(L11="",0,VALUE(MID(L11,2,LEN(L11)-2)))</f>
        <v>#VALUE!</v>
      </c>
      <c r="S11" t="e">
        <f t="shared" si="0"/>
        <v>#VALUE!</v>
      </c>
      <c r="T11">
        <f t="shared" si="0"/>
        <v>25</v>
      </c>
      <c r="U11">
        <f>IF(K11="＋",0,IF(K11="(＋)",0,ABS(K11)))</f>
        <v>0</v>
      </c>
      <c r="V11">
        <f t="shared" ref="U11:X21" si="1">IF(L11="＋",0,IF(L11="(＋)",0,ABS(L11)))</f>
        <v>0</v>
      </c>
      <c r="W11">
        <f t="shared" si="1"/>
        <v>0</v>
      </c>
      <c r="X11">
        <f t="shared" si="1"/>
        <v>25</v>
      </c>
    </row>
    <row r="12" spans="2:24" ht="13.95" customHeight="1" x14ac:dyDescent="0.2">
      <c r="B12" s="1">
        <f t="shared" ref="B12:B75" si="2">B11+1</f>
        <v>2</v>
      </c>
      <c r="C12" s="3"/>
      <c r="D12" s="6"/>
      <c r="E12" s="123"/>
      <c r="F12" s="123" t="s">
        <v>197</v>
      </c>
      <c r="G12" s="123"/>
      <c r="H12" s="123"/>
      <c r="I12" s="123"/>
      <c r="J12" s="123"/>
      <c r="K12" s="20" t="s">
        <v>166</v>
      </c>
      <c r="L12" s="20" t="s">
        <v>172</v>
      </c>
      <c r="M12" s="20" t="s">
        <v>169</v>
      </c>
      <c r="N12" s="21" t="s">
        <v>172</v>
      </c>
      <c r="P12" t="s">
        <v>14</v>
      </c>
      <c r="Q12" t="e">
        <f>IF(K12="",0,VALUE(MID(K12,2,LEN(K12)-2)))</f>
        <v>#VALUE!</v>
      </c>
      <c r="R12">
        <f t="shared" si="0"/>
        <v>50</v>
      </c>
      <c r="S12">
        <f t="shared" si="0"/>
        <v>25</v>
      </c>
      <c r="T12">
        <f t="shared" si="0"/>
        <v>50</v>
      </c>
      <c r="U12">
        <f>IF(K12="＋",0,IF(K12="(＋)",0,ABS(K12)))</f>
        <v>0</v>
      </c>
      <c r="V12">
        <f t="shared" si="1"/>
        <v>50</v>
      </c>
      <c r="W12">
        <f t="shared" si="1"/>
        <v>25</v>
      </c>
      <c r="X12">
        <f t="shared" si="1"/>
        <v>50</v>
      </c>
    </row>
    <row r="13" spans="2:24" ht="13.95" customHeight="1" x14ac:dyDescent="0.2">
      <c r="B13" s="1">
        <f t="shared" si="2"/>
        <v>3</v>
      </c>
      <c r="C13" s="3"/>
      <c r="D13" s="6"/>
      <c r="E13" s="123"/>
      <c r="F13" s="123" t="s">
        <v>149</v>
      </c>
      <c r="G13" s="123"/>
      <c r="H13" s="123"/>
      <c r="I13" s="123"/>
      <c r="J13" s="123"/>
      <c r="K13" s="20" t="s">
        <v>172</v>
      </c>
      <c r="L13" s="20" t="s">
        <v>239</v>
      </c>
      <c r="M13" s="20" t="s">
        <v>222</v>
      </c>
      <c r="N13" s="21" t="s">
        <v>223</v>
      </c>
      <c r="P13" s="82" t="s">
        <v>15</v>
      </c>
      <c r="Q13" t="str">
        <f>K13</f>
        <v>(50)</v>
      </c>
      <c r="R13" t="str">
        <f>L13</f>
        <v>(250)</v>
      </c>
      <c r="S13" t="str">
        <f>M13</f>
        <v>(125)</v>
      </c>
      <c r="T13" t="str">
        <f>N13</f>
        <v>(275)</v>
      </c>
      <c r="U13">
        <f t="shared" si="1"/>
        <v>50</v>
      </c>
      <c r="V13">
        <f>IF(L13="＋",0,IF(L13="(＋)",0,ABS(L13)))</f>
        <v>250</v>
      </c>
      <c r="W13">
        <f t="shared" si="1"/>
        <v>125</v>
      </c>
      <c r="X13">
        <f t="shared" si="1"/>
        <v>275</v>
      </c>
    </row>
    <row r="14" spans="2:24" ht="13.95" customHeight="1" x14ac:dyDescent="0.2">
      <c r="B14" s="1">
        <f t="shared" si="2"/>
        <v>4</v>
      </c>
      <c r="C14" s="3"/>
      <c r="D14" s="6"/>
      <c r="E14" s="123"/>
      <c r="F14" s="123" t="s">
        <v>16</v>
      </c>
      <c r="G14" s="123"/>
      <c r="H14" s="123"/>
      <c r="I14" s="123"/>
      <c r="J14" s="123"/>
      <c r="K14" s="20" t="s">
        <v>428</v>
      </c>
      <c r="L14" s="20" t="s">
        <v>428</v>
      </c>
      <c r="M14" s="20" t="s">
        <v>429</v>
      </c>
      <c r="N14" s="21" t="s">
        <v>430</v>
      </c>
      <c r="P14" t="s">
        <v>14</v>
      </c>
      <c r="Q14" t="e">
        <f>IF(K14="",0,VALUE(MID(K14,2,LEN(K14)-2)))</f>
        <v>#VALUE!</v>
      </c>
      <c r="R14" t="e">
        <f>IF(L14="",0,VALUE(MID(L14,2,LEN(L14)-2)))</f>
        <v>#VALUE!</v>
      </c>
      <c r="S14">
        <f>IF(M14="",0,VALUE(MID(M14,2,LEN(M14)-2)))</f>
        <v>8</v>
      </c>
      <c r="T14" t="e">
        <f>IF(N14="",0,VALUE(MID(N14,2,LEN(N14)-2)))</f>
        <v>#VALUE!</v>
      </c>
      <c r="U14">
        <f>IF(K14="＋",0,IF(K14="(＋)",0,ABS(K14)))</f>
        <v>40</v>
      </c>
      <c r="V14">
        <f>IF(L14="＋",0,IF(L14="(＋)",0,ABS(L14)))</f>
        <v>40</v>
      </c>
      <c r="W14">
        <f>IF(M14="＋",0,IF(M14="(＋)",0,ABS(M14)))</f>
        <v>185</v>
      </c>
      <c r="X14">
        <f>IF(N14="＋",0,IF(N14="(＋)",0,ABS(N14)))</f>
        <v>60</v>
      </c>
    </row>
    <row r="15" spans="2:24" ht="13.5" customHeight="1" x14ac:dyDescent="0.2">
      <c r="B15" s="1">
        <f t="shared" si="2"/>
        <v>5</v>
      </c>
      <c r="C15" s="3"/>
      <c r="D15" s="6"/>
      <c r="E15" s="123"/>
      <c r="F15" s="123" t="s">
        <v>246</v>
      </c>
      <c r="G15" s="123"/>
      <c r="H15" s="123"/>
      <c r="I15" s="123"/>
      <c r="J15" s="123"/>
      <c r="K15" s="20" t="s">
        <v>167</v>
      </c>
      <c r="L15" s="20" t="s">
        <v>431</v>
      </c>
      <c r="M15" s="20" t="s">
        <v>167</v>
      </c>
      <c r="N15" s="21" t="s">
        <v>167</v>
      </c>
      <c r="P15" t="s">
        <v>14</v>
      </c>
      <c r="Q15" t="e">
        <f t="shared" ref="Q15:T17" si="3">IF(K15="",0,VALUE(MID(K15,2,LEN(K15)-2)))</f>
        <v>#VALUE!</v>
      </c>
      <c r="R15" t="e">
        <f t="shared" si="3"/>
        <v>#VALUE!</v>
      </c>
      <c r="S15" t="e">
        <f t="shared" si="3"/>
        <v>#VALUE!</v>
      </c>
      <c r="T15" t="e">
        <f t="shared" si="3"/>
        <v>#VALUE!</v>
      </c>
      <c r="U15">
        <f t="shared" si="1"/>
        <v>0</v>
      </c>
      <c r="V15">
        <f t="shared" si="1"/>
        <v>85</v>
      </c>
      <c r="W15">
        <f t="shared" si="1"/>
        <v>0</v>
      </c>
      <c r="X15">
        <f t="shared" si="1"/>
        <v>0</v>
      </c>
    </row>
    <row r="16" spans="2:24" ht="13.95" customHeight="1" x14ac:dyDescent="0.2">
      <c r="B16" s="1">
        <f t="shared" si="2"/>
        <v>6</v>
      </c>
      <c r="C16" s="3"/>
      <c r="D16" s="6"/>
      <c r="E16" s="123"/>
      <c r="F16" s="123" t="s">
        <v>281</v>
      </c>
      <c r="G16" s="123"/>
      <c r="H16" s="123"/>
      <c r="I16" s="123"/>
      <c r="J16" s="123"/>
      <c r="K16" s="20" t="s">
        <v>169</v>
      </c>
      <c r="L16" s="20" t="s">
        <v>166</v>
      </c>
      <c r="M16" s="20" t="s">
        <v>172</v>
      </c>
      <c r="N16" s="21" t="s">
        <v>172</v>
      </c>
      <c r="P16" t="s">
        <v>14</v>
      </c>
      <c r="Q16">
        <f t="shared" si="3"/>
        <v>25</v>
      </c>
      <c r="R16" t="e">
        <f t="shared" si="3"/>
        <v>#VALUE!</v>
      </c>
      <c r="S16">
        <f t="shared" si="3"/>
        <v>50</v>
      </c>
      <c r="T16">
        <f t="shared" si="3"/>
        <v>50</v>
      </c>
      <c r="U16">
        <f t="shared" si="1"/>
        <v>25</v>
      </c>
      <c r="V16">
        <f t="shared" si="1"/>
        <v>0</v>
      </c>
      <c r="W16">
        <f t="shared" si="1"/>
        <v>50</v>
      </c>
      <c r="X16">
        <f t="shared" si="1"/>
        <v>50</v>
      </c>
    </row>
    <row r="17" spans="2:24" ht="13.5" customHeight="1" x14ac:dyDescent="0.2">
      <c r="B17" s="1">
        <f t="shared" si="2"/>
        <v>7</v>
      </c>
      <c r="C17" s="3"/>
      <c r="D17" s="6"/>
      <c r="E17" s="123"/>
      <c r="F17" s="123" t="s">
        <v>153</v>
      </c>
      <c r="G17" s="140"/>
      <c r="H17" s="123"/>
      <c r="I17" s="123"/>
      <c r="J17" s="123"/>
      <c r="K17" s="20"/>
      <c r="L17" s="20"/>
      <c r="M17" s="20"/>
      <c r="N17" s="21" t="s">
        <v>166</v>
      </c>
      <c r="Q17">
        <f t="shared" si="3"/>
        <v>0</v>
      </c>
      <c r="R17">
        <f>IF(L17="",0,VALUE(MID(L17,2,LEN(L17)-2)))</f>
        <v>0</v>
      </c>
      <c r="S17">
        <f>IF(M17="",0,VALUE(MID(M17,2,LEN(M17)-2)))</f>
        <v>0</v>
      </c>
      <c r="T17" t="e">
        <f>IF(N17="",0,VALUE(MID(N17,2,LEN(N17)-2)))</f>
        <v>#VALUE!</v>
      </c>
      <c r="U17">
        <f>IF(K17="＋",0,IF(K17="(＋)",0,ABS(K17)))</f>
        <v>0</v>
      </c>
      <c r="V17">
        <f>IF(L17="＋",0,IF(L17="(＋)",0,ABS(L17)))</f>
        <v>0</v>
      </c>
      <c r="W17">
        <f>IF(M17="＋",0,IF(M17="(＋)",0,ABS(M17)))</f>
        <v>0</v>
      </c>
      <c r="X17">
        <f>IF(N17="＋",0,IF(N17="(＋)",0,ABS(N17)))</f>
        <v>0</v>
      </c>
    </row>
    <row r="18" spans="2:24" ht="13.95" customHeight="1" x14ac:dyDescent="0.2">
      <c r="B18" s="1">
        <f t="shared" si="2"/>
        <v>8</v>
      </c>
      <c r="C18" s="3"/>
      <c r="D18" s="6"/>
      <c r="E18" s="123"/>
      <c r="F18" s="123" t="s">
        <v>126</v>
      </c>
      <c r="G18" s="123"/>
      <c r="H18" s="123"/>
      <c r="I18" s="123"/>
      <c r="J18" s="123"/>
      <c r="K18" s="20"/>
      <c r="L18" s="20" t="s">
        <v>166</v>
      </c>
      <c r="M18" s="20" t="s">
        <v>365</v>
      </c>
      <c r="N18" s="21" t="s">
        <v>358</v>
      </c>
      <c r="P18" s="82" t="s">
        <v>15</v>
      </c>
      <c r="Q18">
        <f>K18</f>
        <v>0</v>
      </c>
      <c r="R18" t="str">
        <f>L18</f>
        <v>(＋)</v>
      </c>
      <c r="S18" t="str">
        <f>M18</f>
        <v>(10)</v>
      </c>
      <c r="T18" t="str">
        <f>N18</f>
        <v>(5)</v>
      </c>
      <c r="U18">
        <f t="shared" si="1"/>
        <v>0</v>
      </c>
      <c r="V18">
        <f t="shared" si="1"/>
        <v>0</v>
      </c>
      <c r="W18">
        <f t="shared" si="1"/>
        <v>10</v>
      </c>
      <c r="X18">
        <f t="shared" si="1"/>
        <v>5</v>
      </c>
    </row>
    <row r="19" spans="2:24" ht="13.95" customHeight="1" x14ac:dyDescent="0.2">
      <c r="B19" s="1">
        <f t="shared" si="2"/>
        <v>9</v>
      </c>
      <c r="C19" s="3"/>
      <c r="D19" s="6"/>
      <c r="E19" s="123"/>
      <c r="F19" s="123" t="s">
        <v>118</v>
      </c>
      <c r="G19" s="123"/>
      <c r="H19" s="123"/>
      <c r="I19" s="123"/>
      <c r="J19" s="123"/>
      <c r="K19" s="20"/>
      <c r="L19" s="20"/>
      <c r="M19" s="20" t="s">
        <v>166</v>
      </c>
      <c r="N19" s="21"/>
      <c r="P19" t="s">
        <v>14</v>
      </c>
      <c r="Q19">
        <f>IF(K19="",0,VALUE(MID(K19,2,LEN(K19)-2)))</f>
        <v>0</v>
      </c>
      <c r="R19">
        <f>IF(L21="",0,VALUE(MID(L21,2,LEN(L21)-2)))</f>
        <v>50</v>
      </c>
      <c r="S19" t="e">
        <f>IF(M19="",0,VALUE(MID(M19,2,LEN(M19)-2)))</f>
        <v>#VALUE!</v>
      </c>
      <c r="T19">
        <f>IF(N19="",0,VALUE(MID(N19,2,LEN(N19)-2)))</f>
        <v>0</v>
      </c>
      <c r="U19">
        <f t="shared" si="1"/>
        <v>0</v>
      </c>
      <c r="V19">
        <f t="shared" si="1"/>
        <v>0</v>
      </c>
      <c r="W19">
        <f t="shared" si="1"/>
        <v>0</v>
      </c>
      <c r="X19">
        <f t="shared" si="1"/>
        <v>0</v>
      </c>
    </row>
    <row r="20" spans="2:24" ht="13.5" customHeight="1" x14ac:dyDescent="0.2">
      <c r="B20" s="1">
        <f t="shared" si="2"/>
        <v>10</v>
      </c>
      <c r="C20" s="3"/>
      <c r="D20" s="6"/>
      <c r="E20" s="123"/>
      <c r="F20" s="123" t="s">
        <v>119</v>
      </c>
      <c r="G20" s="123"/>
      <c r="H20" s="123"/>
      <c r="I20" s="123"/>
      <c r="J20" s="123"/>
      <c r="K20" s="20" t="s">
        <v>166</v>
      </c>
      <c r="L20" s="20" t="s">
        <v>172</v>
      </c>
      <c r="M20" s="20" t="s">
        <v>172</v>
      </c>
      <c r="N20" s="21" t="s">
        <v>169</v>
      </c>
      <c r="U20">
        <f t="shared" si="1"/>
        <v>0</v>
      </c>
      <c r="V20">
        <f t="shared" si="1"/>
        <v>50</v>
      </c>
      <c r="W20">
        <f t="shared" si="1"/>
        <v>50</v>
      </c>
      <c r="X20">
        <f t="shared" si="1"/>
        <v>25</v>
      </c>
    </row>
    <row r="21" spans="2:24" ht="13.5" customHeight="1" x14ac:dyDescent="0.2">
      <c r="B21" s="1">
        <f t="shared" si="2"/>
        <v>11</v>
      </c>
      <c r="C21" s="3"/>
      <c r="D21" s="6"/>
      <c r="E21" s="123"/>
      <c r="F21" s="123" t="s">
        <v>117</v>
      </c>
      <c r="G21" s="123"/>
      <c r="H21" s="123"/>
      <c r="I21" s="123"/>
      <c r="J21" s="123"/>
      <c r="K21" s="20" t="s">
        <v>169</v>
      </c>
      <c r="L21" s="20" t="s">
        <v>172</v>
      </c>
      <c r="M21" s="20" t="s">
        <v>172</v>
      </c>
      <c r="N21" s="21" t="s">
        <v>168</v>
      </c>
      <c r="P21" t="s">
        <v>14</v>
      </c>
      <c r="Q21">
        <f t="shared" ref="Q21:T21" si="4">IF(K21="",0,VALUE(MID(K21,2,LEN(K21)-2)))</f>
        <v>25</v>
      </c>
      <c r="R21" t="e">
        <f>IF(#REF!="",0,VALUE(MID(#REF!,2,LEN(#REF!)-2)))</f>
        <v>#REF!</v>
      </c>
      <c r="S21">
        <f t="shared" si="4"/>
        <v>50</v>
      </c>
      <c r="T21">
        <f t="shared" si="4"/>
        <v>100</v>
      </c>
      <c r="U21">
        <f t="shared" si="1"/>
        <v>25</v>
      </c>
      <c r="V21">
        <f t="shared" si="1"/>
        <v>50</v>
      </c>
      <c r="W21">
        <f t="shared" si="1"/>
        <v>50</v>
      </c>
      <c r="X21">
        <f t="shared" si="1"/>
        <v>100</v>
      </c>
    </row>
    <row r="22" spans="2:24" ht="13.5" customHeight="1" x14ac:dyDescent="0.2">
      <c r="B22" s="1">
        <f t="shared" si="2"/>
        <v>12</v>
      </c>
      <c r="C22" s="2" t="s">
        <v>25</v>
      </c>
      <c r="D22" s="2" t="s">
        <v>26</v>
      </c>
      <c r="E22" s="123"/>
      <c r="F22" s="123" t="s">
        <v>115</v>
      </c>
      <c r="G22" s="123"/>
      <c r="H22" s="123"/>
      <c r="I22" s="123"/>
      <c r="J22" s="123"/>
      <c r="K22" s="22">
        <v>1600</v>
      </c>
      <c r="L22" s="22">
        <v>1150</v>
      </c>
      <c r="M22" s="22">
        <v>2125</v>
      </c>
      <c r="N22" s="23">
        <v>2250</v>
      </c>
      <c r="P22" s="82"/>
    </row>
    <row r="23" spans="2:24" ht="13.5" customHeight="1" x14ac:dyDescent="0.2">
      <c r="B23" s="1">
        <f t="shared" si="2"/>
        <v>13</v>
      </c>
      <c r="C23" s="2" t="s">
        <v>27</v>
      </c>
      <c r="D23" s="2" t="s">
        <v>28</v>
      </c>
      <c r="E23" s="123"/>
      <c r="F23" s="123" t="s">
        <v>277</v>
      </c>
      <c r="G23" s="123"/>
      <c r="H23" s="123"/>
      <c r="I23" s="123"/>
      <c r="J23" s="123"/>
      <c r="K23" s="22"/>
      <c r="L23" s="22"/>
      <c r="M23" s="22" t="s">
        <v>167</v>
      </c>
      <c r="N23" s="23"/>
      <c r="P23" s="82"/>
      <c r="U23">
        <f>COUNTA(K11:K21)</f>
        <v>8</v>
      </c>
    </row>
    <row r="24" spans="2:24" ht="13.5" customHeight="1" x14ac:dyDescent="0.2">
      <c r="B24" s="1">
        <f t="shared" si="2"/>
        <v>14</v>
      </c>
      <c r="C24" s="6"/>
      <c r="D24" s="6"/>
      <c r="E24" s="123"/>
      <c r="F24" s="123" t="s">
        <v>102</v>
      </c>
      <c r="G24" s="123"/>
      <c r="H24" s="123"/>
      <c r="I24" s="123"/>
      <c r="J24" s="123"/>
      <c r="K24" s="22">
        <v>100</v>
      </c>
      <c r="L24" s="22">
        <v>25</v>
      </c>
      <c r="M24" s="22">
        <v>25</v>
      </c>
      <c r="N24" s="23" t="s">
        <v>167</v>
      </c>
      <c r="P24" s="82"/>
    </row>
    <row r="25" spans="2:24" ht="14.85" customHeight="1" x14ac:dyDescent="0.2">
      <c r="B25" s="1">
        <f t="shared" si="2"/>
        <v>15</v>
      </c>
      <c r="C25" s="2" t="s">
        <v>90</v>
      </c>
      <c r="D25" s="2" t="s">
        <v>17</v>
      </c>
      <c r="E25" s="123"/>
      <c r="F25" s="123" t="s">
        <v>150</v>
      </c>
      <c r="G25" s="123"/>
      <c r="H25" s="123"/>
      <c r="I25" s="123"/>
      <c r="J25" s="123"/>
      <c r="K25" s="20"/>
      <c r="L25" s="22">
        <v>25</v>
      </c>
      <c r="M25" s="22">
        <v>25</v>
      </c>
      <c r="N25" s="23">
        <v>25</v>
      </c>
    </row>
    <row r="26" spans="2:24" ht="13.5" customHeight="1" x14ac:dyDescent="0.2">
      <c r="B26" s="1">
        <f t="shared" si="2"/>
        <v>16</v>
      </c>
      <c r="C26" s="6"/>
      <c r="D26" s="8" t="s">
        <v>72</v>
      </c>
      <c r="E26" s="123"/>
      <c r="F26" s="123" t="s">
        <v>82</v>
      </c>
      <c r="G26" s="123"/>
      <c r="H26" s="123"/>
      <c r="I26" s="123"/>
      <c r="J26" s="123"/>
      <c r="K26" s="22">
        <v>94</v>
      </c>
      <c r="L26" s="22">
        <v>16</v>
      </c>
      <c r="M26" s="22">
        <v>38</v>
      </c>
      <c r="N26" s="23">
        <v>6</v>
      </c>
      <c r="U26">
        <f>COUNTA(K26)</f>
        <v>1</v>
      </c>
      <c r="V26">
        <f>COUNTA(L26)</f>
        <v>1</v>
      </c>
      <c r="W26">
        <f>COUNTA(M26)</f>
        <v>1</v>
      </c>
      <c r="X26">
        <f>COUNTA(N26)</f>
        <v>1</v>
      </c>
    </row>
    <row r="27" spans="2:24" ht="13.95" customHeight="1" x14ac:dyDescent="0.2">
      <c r="B27" s="1">
        <f t="shared" si="2"/>
        <v>17</v>
      </c>
      <c r="C27" s="6"/>
      <c r="D27" s="2" t="s">
        <v>18</v>
      </c>
      <c r="E27" s="123"/>
      <c r="F27" s="123" t="s">
        <v>273</v>
      </c>
      <c r="G27" s="123"/>
      <c r="H27" s="123"/>
      <c r="I27" s="123"/>
      <c r="J27" s="123"/>
      <c r="K27" s="22" t="s">
        <v>167</v>
      </c>
      <c r="L27" s="22">
        <v>25</v>
      </c>
      <c r="M27" s="22" t="s">
        <v>167</v>
      </c>
      <c r="N27" s="23">
        <v>75</v>
      </c>
    </row>
    <row r="28" spans="2:24" ht="13.5" customHeight="1" x14ac:dyDescent="0.2">
      <c r="B28" s="1">
        <f t="shared" si="2"/>
        <v>18</v>
      </c>
      <c r="C28" s="6"/>
      <c r="D28" s="6"/>
      <c r="E28" s="123"/>
      <c r="F28" s="123" t="s">
        <v>103</v>
      </c>
      <c r="G28" s="123"/>
      <c r="H28" s="123"/>
      <c r="I28" s="123"/>
      <c r="J28" s="123"/>
      <c r="K28" s="22">
        <v>825</v>
      </c>
      <c r="L28" s="117">
        <v>975</v>
      </c>
      <c r="M28" s="22">
        <v>2050</v>
      </c>
      <c r="N28" s="23">
        <v>225</v>
      </c>
    </row>
    <row r="29" spans="2:24" ht="13.5" customHeight="1" x14ac:dyDescent="0.2">
      <c r="B29" s="1">
        <f t="shared" si="2"/>
        <v>19</v>
      </c>
      <c r="C29" s="6"/>
      <c r="D29" s="6"/>
      <c r="E29" s="123"/>
      <c r="F29" s="123" t="s">
        <v>114</v>
      </c>
      <c r="G29" s="123"/>
      <c r="H29" s="123"/>
      <c r="I29" s="123"/>
      <c r="J29" s="123"/>
      <c r="K29" s="22">
        <v>1750</v>
      </c>
      <c r="L29" s="22">
        <v>550</v>
      </c>
      <c r="M29" s="22">
        <v>475</v>
      </c>
      <c r="N29" s="23">
        <v>100</v>
      </c>
    </row>
    <row r="30" spans="2:24" ht="13.95" customHeight="1" x14ac:dyDescent="0.2">
      <c r="B30" s="1">
        <f t="shared" si="2"/>
        <v>20</v>
      </c>
      <c r="C30" s="6"/>
      <c r="D30" s="6"/>
      <c r="E30" s="123"/>
      <c r="F30" s="123" t="s">
        <v>104</v>
      </c>
      <c r="G30" s="123"/>
      <c r="H30" s="123"/>
      <c r="I30" s="123"/>
      <c r="J30" s="123"/>
      <c r="K30" s="22">
        <v>725</v>
      </c>
      <c r="L30" s="22">
        <v>2425</v>
      </c>
      <c r="M30" s="22">
        <v>4350</v>
      </c>
      <c r="N30" s="23">
        <v>1500</v>
      </c>
    </row>
    <row r="31" spans="2:24" ht="13.95" customHeight="1" x14ac:dyDescent="0.2">
      <c r="B31" s="1">
        <f t="shared" si="2"/>
        <v>21</v>
      </c>
      <c r="C31" s="6"/>
      <c r="D31" s="6"/>
      <c r="E31" s="123"/>
      <c r="F31" s="123" t="s">
        <v>209</v>
      </c>
      <c r="G31" s="123"/>
      <c r="H31" s="123"/>
      <c r="I31" s="123"/>
      <c r="J31" s="123"/>
      <c r="K31" s="22"/>
      <c r="L31" s="22"/>
      <c r="M31" s="22"/>
      <c r="N31" s="23">
        <v>1</v>
      </c>
    </row>
    <row r="32" spans="2:24" ht="13.5" customHeight="1" x14ac:dyDescent="0.2">
      <c r="B32" s="1">
        <f t="shared" si="2"/>
        <v>22</v>
      </c>
      <c r="C32" s="6"/>
      <c r="D32" s="6"/>
      <c r="E32" s="123"/>
      <c r="F32" s="123" t="s">
        <v>381</v>
      </c>
      <c r="G32" s="123"/>
      <c r="H32" s="123"/>
      <c r="I32" s="123"/>
      <c r="J32" s="123"/>
      <c r="K32" s="22"/>
      <c r="L32" s="22" t="s">
        <v>167</v>
      </c>
      <c r="M32" s="22"/>
      <c r="N32" s="23"/>
    </row>
    <row r="33" spans="2:25" ht="13.5" customHeight="1" x14ac:dyDescent="0.2">
      <c r="B33" s="1">
        <f t="shared" si="2"/>
        <v>23</v>
      </c>
      <c r="C33" s="6"/>
      <c r="D33" s="6"/>
      <c r="E33" s="123"/>
      <c r="F33" s="123" t="s">
        <v>19</v>
      </c>
      <c r="G33" s="123"/>
      <c r="H33" s="123"/>
      <c r="I33" s="123"/>
      <c r="J33" s="123"/>
      <c r="K33" s="22">
        <v>275</v>
      </c>
      <c r="L33" s="22">
        <v>650</v>
      </c>
      <c r="M33" s="22">
        <v>850</v>
      </c>
      <c r="N33" s="23">
        <v>450</v>
      </c>
    </row>
    <row r="34" spans="2:25" ht="13.5" customHeight="1" x14ac:dyDescent="0.2">
      <c r="B34" s="1">
        <f t="shared" si="2"/>
        <v>24</v>
      </c>
      <c r="C34" s="6"/>
      <c r="D34" s="6"/>
      <c r="E34" s="123"/>
      <c r="F34" s="123" t="s">
        <v>106</v>
      </c>
      <c r="G34" s="123"/>
      <c r="H34" s="123"/>
      <c r="I34" s="123"/>
      <c r="J34" s="123"/>
      <c r="K34" s="22" t="s">
        <v>167</v>
      </c>
      <c r="L34" s="22" t="s">
        <v>167</v>
      </c>
      <c r="M34" s="22">
        <v>150</v>
      </c>
      <c r="N34" s="23">
        <v>200</v>
      </c>
    </row>
    <row r="35" spans="2:25" ht="13.5" customHeight="1" x14ac:dyDescent="0.2">
      <c r="B35" s="1">
        <f t="shared" si="2"/>
        <v>25</v>
      </c>
      <c r="C35" s="6"/>
      <c r="D35" s="6"/>
      <c r="E35" s="123"/>
      <c r="F35" s="123" t="s">
        <v>107</v>
      </c>
      <c r="G35" s="123"/>
      <c r="H35" s="123"/>
      <c r="I35" s="123"/>
      <c r="J35" s="123"/>
      <c r="K35" s="22">
        <v>75</v>
      </c>
      <c r="L35" s="22">
        <v>175</v>
      </c>
      <c r="M35" s="22">
        <v>500</v>
      </c>
      <c r="N35" s="23">
        <v>125</v>
      </c>
    </row>
    <row r="36" spans="2:25" ht="13.95" customHeight="1" x14ac:dyDescent="0.2">
      <c r="B36" s="1">
        <f t="shared" si="2"/>
        <v>26</v>
      </c>
      <c r="C36" s="6"/>
      <c r="D36" s="6"/>
      <c r="E36" s="123"/>
      <c r="F36" s="123" t="s">
        <v>20</v>
      </c>
      <c r="G36" s="123"/>
      <c r="H36" s="123"/>
      <c r="I36" s="123"/>
      <c r="J36" s="123"/>
      <c r="K36" s="22">
        <v>750</v>
      </c>
      <c r="L36" s="22">
        <v>3225</v>
      </c>
      <c r="M36" s="22">
        <v>1675</v>
      </c>
      <c r="N36" s="23">
        <v>150</v>
      </c>
    </row>
    <row r="37" spans="2:25" ht="13.95" customHeight="1" x14ac:dyDescent="0.2">
      <c r="B37" s="1">
        <f t="shared" si="2"/>
        <v>27</v>
      </c>
      <c r="C37" s="6"/>
      <c r="D37" s="6"/>
      <c r="E37" s="123"/>
      <c r="F37" s="123" t="s">
        <v>105</v>
      </c>
      <c r="G37" s="123"/>
      <c r="H37" s="123"/>
      <c r="I37" s="123"/>
      <c r="J37" s="123"/>
      <c r="K37" s="22"/>
      <c r="L37" s="22"/>
      <c r="M37" s="22"/>
      <c r="N37" s="23" t="s">
        <v>167</v>
      </c>
    </row>
    <row r="38" spans="2:25" ht="13.5" customHeight="1" x14ac:dyDescent="0.2">
      <c r="B38" s="1">
        <f t="shared" si="2"/>
        <v>28</v>
      </c>
      <c r="C38" s="6"/>
      <c r="D38" s="6"/>
      <c r="E38" s="123"/>
      <c r="F38" s="123" t="s">
        <v>151</v>
      </c>
      <c r="G38" s="123"/>
      <c r="H38" s="123"/>
      <c r="I38" s="123"/>
      <c r="J38" s="123"/>
      <c r="K38" s="22"/>
      <c r="L38" s="22" t="s">
        <v>167</v>
      </c>
      <c r="M38" s="22">
        <v>1</v>
      </c>
      <c r="N38" s="23">
        <v>3</v>
      </c>
    </row>
    <row r="39" spans="2:25" ht="13.5" customHeight="1" x14ac:dyDescent="0.2">
      <c r="B39" s="1">
        <f t="shared" si="2"/>
        <v>29</v>
      </c>
      <c r="C39" s="6"/>
      <c r="D39" s="6"/>
      <c r="E39" s="123"/>
      <c r="F39" s="123" t="s">
        <v>128</v>
      </c>
      <c r="G39" s="123"/>
      <c r="H39" s="123"/>
      <c r="I39" s="123"/>
      <c r="J39" s="123"/>
      <c r="K39" s="20"/>
      <c r="L39" s="22">
        <v>100</v>
      </c>
      <c r="M39" s="22">
        <v>25</v>
      </c>
      <c r="N39" s="23">
        <v>175</v>
      </c>
    </row>
    <row r="40" spans="2:25" ht="13.95" customHeight="1" x14ac:dyDescent="0.2">
      <c r="B40" s="1">
        <f t="shared" si="2"/>
        <v>30</v>
      </c>
      <c r="C40" s="6"/>
      <c r="D40" s="6"/>
      <c r="E40" s="123"/>
      <c r="F40" s="123" t="s">
        <v>152</v>
      </c>
      <c r="G40" s="123"/>
      <c r="H40" s="123"/>
      <c r="I40" s="123"/>
      <c r="J40" s="123"/>
      <c r="K40" s="22" t="s">
        <v>167</v>
      </c>
      <c r="L40" s="22"/>
      <c r="M40" s="22"/>
      <c r="N40" s="23"/>
    </row>
    <row r="41" spans="2:25" ht="13.95" customHeight="1" x14ac:dyDescent="0.2">
      <c r="B41" s="1">
        <f t="shared" si="2"/>
        <v>31</v>
      </c>
      <c r="C41" s="6"/>
      <c r="D41" s="6"/>
      <c r="E41" s="123"/>
      <c r="F41" s="123" t="s">
        <v>271</v>
      </c>
      <c r="G41" s="123"/>
      <c r="H41" s="123"/>
      <c r="I41" s="123"/>
      <c r="J41" s="123"/>
      <c r="K41" s="22"/>
      <c r="L41" s="22">
        <v>50</v>
      </c>
      <c r="M41" s="22">
        <v>25</v>
      </c>
      <c r="N41" s="23">
        <v>75</v>
      </c>
      <c r="Y41" s="137"/>
    </row>
    <row r="42" spans="2:25" ht="13.95" customHeight="1" x14ac:dyDescent="0.2">
      <c r="B42" s="1">
        <f t="shared" si="2"/>
        <v>32</v>
      </c>
      <c r="C42" s="6"/>
      <c r="D42" s="6"/>
      <c r="E42" s="123"/>
      <c r="F42" s="123" t="s">
        <v>21</v>
      </c>
      <c r="G42" s="123"/>
      <c r="H42" s="123"/>
      <c r="I42" s="123"/>
      <c r="J42" s="123"/>
      <c r="K42" s="22">
        <v>6250</v>
      </c>
      <c r="L42" s="22">
        <v>2750</v>
      </c>
      <c r="M42" s="22">
        <v>1350</v>
      </c>
      <c r="N42" s="23">
        <v>400</v>
      </c>
    </row>
    <row r="43" spans="2:25" ht="13.5" customHeight="1" x14ac:dyDescent="0.2">
      <c r="B43" s="1">
        <f t="shared" si="2"/>
        <v>33</v>
      </c>
      <c r="C43" s="6"/>
      <c r="D43" s="6"/>
      <c r="E43" s="123"/>
      <c r="F43" s="123" t="s">
        <v>22</v>
      </c>
      <c r="G43" s="123"/>
      <c r="H43" s="123"/>
      <c r="I43" s="123"/>
      <c r="J43" s="123"/>
      <c r="K43" s="22">
        <v>11250</v>
      </c>
      <c r="L43" s="22">
        <v>14750</v>
      </c>
      <c r="M43" s="57">
        <v>13000</v>
      </c>
      <c r="N43" s="61">
        <v>5750</v>
      </c>
    </row>
    <row r="44" spans="2:25" ht="13.5" customHeight="1" x14ac:dyDescent="0.2">
      <c r="B44" s="1">
        <f t="shared" si="2"/>
        <v>34</v>
      </c>
      <c r="C44" s="6"/>
      <c r="D44" s="6"/>
      <c r="E44" s="123"/>
      <c r="F44" s="123" t="s">
        <v>23</v>
      </c>
      <c r="G44" s="123"/>
      <c r="H44" s="123"/>
      <c r="I44" s="123"/>
      <c r="J44" s="123"/>
      <c r="K44" s="22">
        <v>150</v>
      </c>
      <c r="L44" s="22">
        <v>25</v>
      </c>
      <c r="M44" s="22">
        <v>75</v>
      </c>
      <c r="N44" s="23">
        <v>75</v>
      </c>
    </row>
    <row r="45" spans="2:25" ht="13.5" customHeight="1" x14ac:dyDescent="0.2">
      <c r="B45" s="1">
        <f t="shared" si="2"/>
        <v>35</v>
      </c>
      <c r="C45" s="2" t="s">
        <v>79</v>
      </c>
      <c r="D45" s="2" t="s">
        <v>80</v>
      </c>
      <c r="E45" s="123"/>
      <c r="F45" s="123" t="s">
        <v>100</v>
      </c>
      <c r="G45" s="123"/>
      <c r="H45" s="123"/>
      <c r="I45" s="123"/>
      <c r="J45" s="123"/>
      <c r="K45" s="22"/>
      <c r="L45" s="22" t="s">
        <v>167</v>
      </c>
      <c r="M45" s="22"/>
      <c r="N45" s="23" t="s">
        <v>167</v>
      </c>
    </row>
    <row r="46" spans="2:25" ht="13.95" customHeight="1" x14ac:dyDescent="0.2">
      <c r="B46" s="1">
        <f t="shared" si="2"/>
        <v>36</v>
      </c>
      <c r="C46" s="6"/>
      <c r="D46" s="6"/>
      <c r="E46" s="123"/>
      <c r="F46" s="123" t="s">
        <v>159</v>
      </c>
      <c r="G46" s="123"/>
      <c r="H46" s="123"/>
      <c r="I46" s="123"/>
      <c r="J46" s="123"/>
      <c r="K46" s="22" t="s">
        <v>167</v>
      </c>
      <c r="L46" s="22" t="s">
        <v>167</v>
      </c>
      <c r="M46" s="22">
        <v>25</v>
      </c>
      <c r="N46" s="23" t="s">
        <v>167</v>
      </c>
    </row>
    <row r="47" spans="2:25" ht="13.95" customHeight="1" x14ac:dyDescent="0.2">
      <c r="B47" s="1">
        <f t="shared" si="2"/>
        <v>37</v>
      </c>
      <c r="C47" s="6"/>
      <c r="D47" s="6"/>
      <c r="E47" s="123"/>
      <c r="F47" s="123" t="s">
        <v>252</v>
      </c>
      <c r="G47" s="123"/>
      <c r="H47" s="123"/>
      <c r="I47" s="123"/>
      <c r="J47" s="123"/>
      <c r="K47" s="22"/>
      <c r="L47" s="22"/>
      <c r="M47" s="22"/>
      <c r="N47" s="23">
        <v>25</v>
      </c>
      <c r="U47">
        <f>COUNTA(K45:K47)</f>
        <v>1</v>
      </c>
      <c r="V47">
        <f>COUNTA(L45:L47)</f>
        <v>2</v>
      </c>
      <c r="W47">
        <f>COUNTA(M45:M47)</f>
        <v>1</v>
      </c>
      <c r="X47">
        <f>COUNTA(N45:N47)</f>
        <v>3</v>
      </c>
    </row>
    <row r="48" spans="2:25" ht="13.95" customHeight="1" x14ac:dyDescent="0.2">
      <c r="B48" s="1">
        <f t="shared" si="2"/>
        <v>38</v>
      </c>
      <c r="C48" s="2" t="s">
        <v>91</v>
      </c>
      <c r="D48" s="2" t="s">
        <v>29</v>
      </c>
      <c r="E48" s="123"/>
      <c r="F48" s="123" t="s">
        <v>432</v>
      </c>
      <c r="G48" s="123"/>
      <c r="H48" s="123"/>
      <c r="I48" s="123"/>
      <c r="J48" s="123"/>
      <c r="K48" s="22"/>
      <c r="L48" s="22"/>
      <c r="M48" s="22" t="s">
        <v>167</v>
      </c>
      <c r="N48" s="23"/>
      <c r="Y48" s="125"/>
    </row>
    <row r="49" spans="2:29" ht="13.95" customHeight="1" x14ac:dyDescent="0.2">
      <c r="B49" s="1">
        <f t="shared" si="2"/>
        <v>39</v>
      </c>
      <c r="C49" s="6"/>
      <c r="D49" s="6"/>
      <c r="E49" s="123"/>
      <c r="F49" s="123" t="s">
        <v>146</v>
      </c>
      <c r="G49" s="123"/>
      <c r="H49" s="123"/>
      <c r="I49" s="123"/>
      <c r="J49" s="123"/>
      <c r="K49" s="22"/>
      <c r="L49" s="22">
        <v>25</v>
      </c>
      <c r="M49" s="22">
        <v>75</v>
      </c>
      <c r="N49" s="23">
        <v>50</v>
      </c>
      <c r="U49" s="126">
        <f>COUNTA($K11:$K50)</f>
        <v>25</v>
      </c>
      <c r="V49" s="126">
        <f>COUNTA($L11:$L50)</f>
        <v>31</v>
      </c>
      <c r="W49" s="126">
        <f>COUNTA($M11:$M50)</f>
        <v>33</v>
      </c>
      <c r="X49" s="126">
        <f>COUNTA($N11:$N50)</f>
        <v>35</v>
      </c>
      <c r="Y49" s="126"/>
      <c r="Z49" s="126"/>
      <c r="AA49" s="126"/>
      <c r="AB49" s="126"/>
      <c r="AC49" s="125"/>
    </row>
    <row r="50" spans="2:29" ht="13.5" customHeight="1" x14ac:dyDescent="0.2">
      <c r="B50" s="1">
        <f t="shared" si="2"/>
        <v>40</v>
      </c>
      <c r="C50" s="6"/>
      <c r="D50" s="6"/>
      <c r="E50" s="123"/>
      <c r="F50" s="123" t="s">
        <v>88</v>
      </c>
      <c r="G50" s="123"/>
      <c r="H50" s="123"/>
      <c r="I50" s="123"/>
      <c r="J50" s="123"/>
      <c r="K50" s="22">
        <v>25</v>
      </c>
      <c r="L50" s="22"/>
      <c r="M50" s="22">
        <v>25</v>
      </c>
      <c r="N50" s="23">
        <v>25</v>
      </c>
      <c r="Y50" s="127"/>
    </row>
    <row r="51" spans="2:29" ht="13.95" customHeight="1" x14ac:dyDescent="0.2">
      <c r="B51" s="1">
        <f t="shared" si="2"/>
        <v>41</v>
      </c>
      <c r="C51" s="6"/>
      <c r="D51" s="6"/>
      <c r="E51" s="123"/>
      <c r="F51" s="123" t="s">
        <v>253</v>
      </c>
      <c r="G51" s="123"/>
      <c r="H51" s="123"/>
      <c r="I51" s="123"/>
      <c r="J51" s="123"/>
      <c r="K51" s="22" t="s">
        <v>167</v>
      </c>
      <c r="L51" s="22"/>
      <c r="M51" s="22" t="s">
        <v>167</v>
      </c>
      <c r="N51" s="23"/>
      <c r="Y51" s="127"/>
    </row>
    <row r="52" spans="2:29" ht="13.95" customHeight="1" x14ac:dyDescent="0.2">
      <c r="B52" s="1">
        <f t="shared" si="2"/>
        <v>42</v>
      </c>
      <c r="C52" s="6"/>
      <c r="D52" s="6"/>
      <c r="E52" s="123"/>
      <c r="F52" s="123" t="s">
        <v>154</v>
      </c>
      <c r="G52" s="123"/>
      <c r="H52" s="123"/>
      <c r="I52" s="123"/>
      <c r="J52" s="123"/>
      <c r="K52" s="22"/>
      <c r="L52" s="22"/>
      <c r="M52" s="22"/>
      <c r="N52" s="23" t="s">
        <v>167</v>
      </c>
      <c r="Y52" s="127"/>
    </row>
    <row r="53" spans="2:29" ht="13.5" customHeight="1" x14ac:dyDescent="0.2">
      <c r="B53" s="1">
        <f t="shared" si="2"/>
        <v>43</v>
      </c>
      <c r="C53" s="6"/>
      <c r="D53" s="6"/>
      <c r="E53" s="123"/>
      <c r="F53" s="123" t="s">
        <v>158</v>
      </c>
      <c r="G53" s="123"/>
      <c r="H53" s="123"/>
      <c r="I53" s="123"/>
      <c r="J53" s="123"/>
      <c r="K53" s="22">
        <v>400</v>
      </c>
      <c r="L53" s="22" t="s">
        <v>167</v>
      </c>
      <c r="M53" s="22"/>
      <c r="N53" s="23"/>
      <c r="Y53" s="127"/>
    </row>
    <row r="54" spans="2:29" ht="13.5" customHeight="1" x14ac:dyDescent="0.2">
      <c r="B54" s="1">
        <f t="shared" si="2"/>
        <v>44</v>
      </c>
      <c r="C54" s="6"/>
      <c r="D54" s="6"/>
      <c r="E54" s="123"/>
      <c r="F54" s="123" t="s">
        <v>212</v>
      </c>
      <c r="G54" s="123"/>
      <c r="H54" s="123"/>
      <c r="I54" s="123"/>
      <c r="J54" s="123"/>
      <c r="K54" s="22"/>
      <c r="L54" s="22" t="s">
        <v>167</v>
      </c>
      <c r="M54" s="22"/>
      <c r="N54" s="23"/>
      <c r="Y54" s="127"/>
    </row>
    <row r="55" spans="2:29" ht="13.5" customHeight="1" x14ac:dyDescent="0.2">
      <c r="B55" s="1">
        <f t="shared" si="2"/>
        <v>45</v>
      </c>
      <c r="C55" s="6"/>
      <c r="D55" s="6"/>
      <c r="E55" s="123"/>
      <c r="F55" s="123" t="s">
        <v>230</v>
      </c>
      <c r="G55" s="123"/>
      <c r="H55" s="123"/>
      <c r="I55" s="123"/>
      <c r="J55" s="123"/>
      <c r="K55" s="22"/>
      <c r="L55" s="22" t="s">
        <v>167</v>
      </c>
      <c r="M55" s="22"/>
      <c r="N55" s="23"/>
      <c r="Y55" s="127"/>
    </row>
    <row r="56" spans="2:29" ht="13.95" customHeight="1" x14ac:dyDescent="0.2">
      <c r="B56" s="1">
        <f t="shared" si="2"/>
        <v>46</v>
      </c>
      <c r="C56" s="6"/>
      <c r="D56" s="6"/>
      <c r="E56" s="123"/>
      <c r="F56" s="123" t="s">
        <v>194</v>
      </c>
      <c r="G56" s="123"/>
      <c r="H56" s="123"/>
      <c r="I56" s="123"/>
      <c r="J56" s="123"/>
      <c r="K56" s="22"/>
      <c r="L56" s="22" t="s">
        <v>167</v>
      </c>
      <c r="M56" s="22"/>
      <c r="N56" s="23"/>
      <c r="Y56" s="125"/>
    </row>
    <row r="57" spans="2:29" ht="13.5" customHeight="1" x14ac:dyDescent="0.2">
      <c r="B57" s="1">
        <f t="shared" si="2"/>
        <v>47</v>
      </c>
      <c r="C57" s="6"/>
      <c r="D57" s="6"/>
      <c r="E57" s="123"/>
      <c r="F57" s="123" t="s">
        <v>108</v>
      </c>
      <c r="G57" s="123"/>
      <c r="H57" s="123"/>
      <c r="I57" s="123"/>
      <c r="J57" s="123"/>
      <c r="K57" s="22" t="s">
        <v>167</v>
      </c>
      <c r="L57" s="22">
        <v>100</v>
      </c>
      <c r="M57" s="22" t="s">
        <v>167</v>
      </c>
      <c r="N57" s="23" t="s">
        <v>167</v>
      </c>
      <c r="Y57" s="127"/>
    </row>
    <row r="58" spans="2:29" ht="13.95" customHeight="1" x14ac:dyDescent="0.2">
      <c r="B58" s="1">
        <f t="shared" si="2"/>
        <v>48</v>
      </c>
      <c r="C58" s="6"/>
      <c r="D58" s="6"/>
      <c r="E58" s="123"/>
      <c r="F58" s="123" t="s">
        <v>255</v>
      </c>
      <c r="G58" s="123"/>
      <c r="H58" s="123"/>
      <c r="I58" s="123"/>
      <c r="J58" s="123"/>
      <c r="K58" s="22"/>
      <c r="L58" s="22"/>
      <c r="M58" s="22">
        <v>50</v>
      </c>
      <c r="N58" s="23" t="s">
        <v>167</v>
      </c>
      <c r="Y58" s="125"/>
    </row>
    <row r="59" spans="2:29" ht="13.5" customHeight="1" x14ac:dyDescent="0.2">
      <c r="B59" s="1">
        <f t="shared" si="2"/>
        <v>49</v>
      </c>
      <c r="C59" s="6"/>
      <c r="D59" s="6"/>
      <c r="E59" s="123"/>
      <c r="F59" s="123" t="s">
        <v>433</v>
      </c>
      <c r="G59" s="123"/>
      <c r="H59" s="123"/>
      <c r="I59" s="123"/>
      <c r="J59" s="123"/>
      <c r="K59" s="22"/>
      <c r="L59" s="22"/>
      <c r="M59" s="22"/>
      <c r="N59" s="23" t="s">
        <v>167</v>
      </c>
      <c r="Y59" s="125"/>
    </row>
    <row r="60" spans="2:29" ht="13.95" customHeight="1" x14ac:dyDescent="0.2">
      <c r="B60" s="1">
        <f t="shared" si="2"/>
        <v>50</v>
      </c>
      <c r="C60" s="6"/>
      <c r="D60" s="6"/>
      <c r="E60" s="123"/>
      <c r="F60" s="123" t="s">
        <v>257</v>
      </c>
      <c r="G60" s="123"/>
      <c r="H60" s="123"/>
      <c r="I60" s="123"/>
      <c r="J60" s="123"/>
      <c r="K60" s="22"/>
      <c r="L60" s="128">
        <v>75</v>
      </c>
      <c r="M60" s="22">
        <v>25</v>
      </c>
      <c r="N60" s="23">
        <v>100</v>
      </c>
      <c r="Y60" s="125"/>
    </row>
    <row r="61" spans="2:29" ht="13.5" customHeight="1" x14ac:dyDescent="0.2">
      <c r="B61" s="1">
        <f t="shared" si="2"/>
        <v>51</v>
      </c>
      <c r="C61" s="6"/>
      <c r="D61" s="6"/>
      <c r="E61" s="123"/>
      <c r="F61" s="123" t="s">
        <v>434</v>
      </c>
      <c r="G61" s="123"/>
      <c r="H61" s="123"/>
      <c r="I61" s="123"/>
      <c r="J61" s="123"/>
      <c r="K61" s="22"/>
      <c r="L61" s="128"/>
      <c r="M61" s="128"/>
      <c r="N61" s="23" t="s">
        <v>167</v>
      </c>
      <c r="Y61" s="125"/>
    </row>
    <row r="62" spans="2:29" ht="13.95" customHeight="1" x14ac:dyDescent="0.2">
      <c r="B62" s="1">
        <f t="shared" si="2"/>
        <v>52</v>
      </c>
      <c r="C62" s="6"/>
      <c r="D62" s="6"/>
      <c r="E62" s="123"/>
      <c r="F62" s="123" t="s">
        <v>109</v>
      </c>
      <c r="G62" s="123"/>
      <c r="H62" s="123"/>
      <c r="I62" s="123"/>
      <c r="J62" s="123"/>
      <c r="K62" s="22" t="s">
        <v>167</v>
      </c>
      <c r="L62" s="22">
        <v>200</v>
      </c>
      <c r="M62" s="22">
        <v>100</v>
      </c>
      <c r="N62" s="23">
        <v>550</v>
      </c>
      <c r="Y62" s="125"/>
    </row>
    <row r="63" spans="2:29" ht="13.5" customHeight="1" x14ac:dyDescent="0.2">
      <c r="B63" s="1">
        <f t="shared" si="2"/>
        <v>53</v>
      </c>
      <c r="C63" s="6"/>
      <c r="D63" s="6"/>
      <c r="E63" s="123"/>
      <c r="F63" s="123" t="s">
        <v>110</v>
      </c>
      <c r="G63" s="123"/>
      <c r="H63" s="123"/>
      <c r="I63" s="123"/>
      <c r="J63" s="123"/>
      <c r="K63" s="22">
        <v>100</v>
      </c>
      <c r="L63" s="22">
        <v>100</v>
      </c>
      <c r="M63" s="22">
        <v>75</v>
      </c>
      <c r="N63" s="23">
        <v>125</v>
      </c>
      <c r="Y63" s="125"/>
    </row>
    <row r="64" spans="2:29" ht="13.5" customHeight="1" x14ac:dyDescent="0.2">
      <c r="B64" s="1">
        <f t="shared" si="2"/>
        <v>54</v>
      </c>
      <c r="C64" s="6"/>
      <c r="D64" s="6"/>
      <c r="E64" s="123"/>
      <c r="F64" s="123" t="s">
        <v>160</v>
      </c>
      <c r="G64" s="123"/>
      <c r="H64" s="123"/>
      <c r="I64" s="123"/>
      <c r="J64" s="123"/>
      <c r="K64" s="22" t="s">
        <v>167</v>
      </c>
      <c r="L64" s="22" t="s">
        <v>167</v>
      </c>
      <c r="M64" s="22">
        <v>200</v>
      </c>
      <c r="N64" s="23"/>
      <c r="Y64" s="125"/>
    </row>
    <row r="65" spans="2:25" ht="13.95" customHeight="1" x14ac:dyDescent="0.2">
      <c r="B65" s="1">
        <f t="shared" si="2"/>
        <v>55</v>
      </c>
      <c r="C65" s="6"/>
      <c r="D65" s="6"/>
      <c r="E65" s="123"/>
      <c r="F65" s="123" t="s">
        <v>214</v>
      </c>
      <c r="G65" s="123"/>
      <c r="H65" s="123"/>
      <c r="I65" s="123"/>
      <c r="J65" s="123"/>
      <c r="K65" s="22"/>
      <c r="L65" s="22" t="s">
        <v>167</v>
      </c>
      <c r="M65" s="22">
        <v>8</v>
      </c>
      <c r="N65" s="23"/>
      <c r="Y65" s="125"/>
    </row>
    <row r="66" spans="2:25" ht="13.5" customHeight="1" x14ac:dyDescent="0.2">
      <c r="B66" s="1">
        <f t="shared" si="2"/>
        <v>56</v>
      </c>
      <c r="C66" s="6"/>
      <c r="D66" s="6"/>
      <c r="E66" s="123"/>
      <c r="F66" s="123" t="s">
        <v>30</v>
      </c>
      <c r="G66" s="123"/>
      <c r="H66" s="123"/>
      <c r="I66" s="123"/>
      <c r="J66" s="123"/>
      <c r="K66" s="22"/>
      <c r="L66" s="22" t="s">
        <v>167</v>
      </c>
      <c r="M66" s="22"/>
      <c r="N66" s="23"/>
      <c r="Y66" s="125"/>
    </row>
    <row r="67" spans="2:25" ht="13.5" customHeight="1" x14ac:dyDescent="0.2">
      <c r="B67" s="1">
        <f t="shared" si="2"/>
        <v>57</v>
      </c>
      <c r="C67" s="6"/>
      <c r="D67" s="6"/>
      <c r="E67" s="123"/>
      <c r="F67" s="123" t="s">
        <v>31</v>
      </c>
      <c r="G67" s="123"/>
      <c r="H67" s="123"/>
      <c r="I67" s="123"/>
      <c r="J67" s="123"/>
      <c r="K67" s="22">
        <v>16</v>
      </c>
      <c r="L67" s="22">
        <v>64</v>
      </c>
      <c r="M67" s="22">
        <v>24</v>
      </c>
      <c r="N67" s="23">
        <v>24</v>
      </c>
      <c r="Y67" s="125"/>
    </row>
    <row r="68" spans="2:25" ht="13.5" customHeight="1" x14ac:dyDescent="0.2">
      <c r="B68" s="1">
        <f t="shared" si="2"/>
        <v>58</v>
      </c>
      <c r="C68" s="6"/>
      <c r="D68" s="6"/>
      <c r="E68" s="123"/>
      <c r="F68" s="123" t="s">
        <v>32</v>
      </c>
      <c r="G68" s="123"/>
      <c r="H68" s="123"/>
      <c r="I68" s="123"/>
      <c r="J68" s="123"/>
      <c r="K68" s="22">
        <v>4</v>
      </c>
      <c r="L68" s="22">
        <v>8</v>
      </c>
      <c r="M68" s="22">
        <v>32</v>
      </c>
      <c r="N68" s="23">
        <v>16</v>
      </c>
      <c r="Y68" s="125"/>
    </row>
    <row r="69" spans="2:25" ht="13.95" customHeight="1" x14ac:dyDescent="0.2">
      <c r="B69" s="1">
        <f t="shared" si="2"/>
        <v>59</v>
      </c>
      <c r="C69" s="6"/>
      <c r="D69" s="6"/>
      <c r="E69" s="123"/>
      <c r="F69" s="123" t="s">
        <v>215</v>
      </c>
      <c r="G69" s="123"/>
      <c r="H69" s="123"/>
      <c r="I69" s="123"/>
      <c r="J69" s="123"/>
      <c r="K69" s="22" t="s">
        <v>167</v>
      </c>
      <c r="L69" s="22"/>
      <c r="M69" s="22"/>
      <c r="N69" s="23"/>
      <c r="Y69" s="125"/>
    </row>
    <row r="70" spans="2:25" ht="13.95" customHeight="1" x14ac:dyDescent="0.2">
      <c r="B70" s="1">
        <f t="shared" si="2"/>
        <v>60</v>
      </c>
      <c r="C70" s="6"/>
      <c r="D70" s="6"/>
      <c r="E70" s="123"/>
      <c r="F70" s="123" t="s">
        <v>85</v>
      </c>
      <c r="G70" s="123"/>
      <c r="H70" s="123"/>
      <c r="I70" s="123"/>
      <c r="J70" s="123"/>
      <c r="K70" s="22" t="s">
        <v>167</v>
      </c>
      <c r="L70" s="22" t="s">
        <v>167</v>
      </c>
      <c r="M70" s="22" t="s">
        <v>167</v>
      </c>
      <c r="N70" s="23"/>
      <c r="Y70" s="125"/>
    </row>
    <row r="71" spans="2:25" ht="13.95" customHeight="1" x14ac:dyDescent="0.2">
      <c r="B71" s="1">
        <f t="shared" si="2"/>
        <v>61</v>
      </c>
      <c r="C71" s="6"/>
      <c r="D71" s="6"/>
      <c r="E71" s="123"/>
      <c r="F71" s="123" t="s">
        <v>86</v>
      </c>
      <c r="G71" s="123"/>
      <c r="H71" s="123"/>
      <c r="I71" s="123"/>
      <c r="J71" s="123"/>
      <c r="K71" s="22" t="s">
        <v>167</v>
      </c>
      <c r="L71" s="22">
        <v>100</v>
      </c>
      <c r="M71" s="22">
        <v>100</v>
      </c>
      <c r="N71" s="23"/>
      <c r="Y71" s="125"/>
    </row>
    <row r="72" spans="2:25" ht="13.95" customHeight="1" x14ac:dyDescent="0.2">
      <c r="B72" s="1">
        <f t="shared" si="2"/>
        <v>62</v>
      </c>
      <c r="C72" s="6"/>
      <c r="D72" s="6"/>
      <c r="E72" s="123"/>
      <c r="F72" s="123" t="s">
        <v>265</v>
      </c>
      <c r="G72" s="123"/>
      <c r="H72" s="123"/>
      <c r="I72" s="123"/>
      <c r="J72" s="123"/>
      <c r="K72" s="22"/>
      <c r="L72" s="22" t="s">
        <v>167</v>
      </c>
      <c r="M72" s="22"/>
      <c r="N72" s="23"/>
      <c r="Y72" s="125"/>
    </row>
    <row r="73" spans="2:25" ht="13.5" customHeight="1" x14ac:dyDescent="0.2">
      <c r="B73" s="1">
        <f t="shared" si="2"/>
        <v>63</v>
      </c>
      <c r="C73" s="6"/>
      <c r="D73" s="6"/>
      <c r="E73" s="123"/>
      <c r="F73" s="123" t="s">
        <v>111</v>
      </c>
      <c r="G73" s="123"/>
      <c r="H73" s="123"/>
      <c r="I73" s="123"/>
      <c r="J73" s="123"/>
      <c r="K73" s="22">
        <v>700</v>
      </c>
      <c r="L73" s="22">
        <v>1250</v>
      </c>
      <c r="M73" s="22">
        <v>1100</v>
      </c>
      <c r="N73" s="23">
        <v>2000</v>
      </c>
      <c r="Y73" s="125"/>
    </row>
    <row r="74" spans="2:25" ht="13.95" customHeight="1" x14ac:dyDescent="0.2">
      <c r="B74" s="1">
        <f t="shared" si="2"/>
        <v>64</v>
      </c>
      <c r="C74" s="6"/>
      <c r="D74" s="6"/>
      <c r="E74" s="123"/>
      <c r="F74" s="123" t="s">
        <v>123</v>
      </c>
      <c r="G74" s="123"/>
      <c r="H74" s="123"/>
      <c r="I74" s="123"/>
      <c r="J74" s="123"/>
      <c r="K74" s="22"/>
      <c r="L74" s="22">
        <v>25</v>
      </c>
      <c r="M74" s="22"/>
      <c r="N74" s="23">
        <v>25</v>
      </c>
      <c r="Y74" s="125"/>
    </row>
    <row r="75" spans="2:25" ht="13.5" customHeight="1" x14ac:dyDescent="0.2">
      <c r="B75" s="1">
        <f t="shared" si="2"/>
        <v>65</v>
      </c>
      <c r="C75" s="6"/>
      <c r="D75" s="6"/>
      <c r="E75" s="123"/>
      <c r="F75" s="123" t="s">
        <v>161</v>
      </c>
      <c r="G75" s="123"/>
      <c r="H75" s="123"/>
      <c r="I75" s="123"/>
      <c r="J75" s="123"/>
      <c r="K75" s="22" t="s">
        <v>167</v>
      </c>
      <c r="L75" s="22" t="s">
        <v>167</v>
      </c>
      <c r="M75" s="22"/>
      <c r="N75" s="23">
        <v>2</v>
      </c>
      <c r="Y75" s="125"/>
    </row>
    <row r="76" spans="2:25" ht="13.95" customHeight="1" x14ac:dyDescent="0.2">
      <c r="B76" s="1">
        <f t="shared" ref="B76:B95" si="5">B75+1</f>
        <v>66</v>
      </c>
      <c r="C76" s="6"/>
      <c r="D76" s="6"/>
      <c r="E76" s="123"/>
      <c r="F76" s="123" t="s">
        <v>116</v>
      </c>
      <c r="G76" s="123"/>
      <c r="H76" s="123"/>
      <c r="I76" s="123"/>
      <c r="J76" s="123"/>
      <c r="K76" s="22" t="s">
        <v>167</v>
      </c>
      <c r="L76" s="22" t="s">
        <v>167</v>
      </c>
      <c r="M76" s="22">
        <v>25</v>
      </c>
      <c r="N76" s="23">
        <v>25</v>
      </c>
      <c r="Y76" s="125"/>
    </row>
    <row r="77" spans="2:25" ht="13.95" customHeight="1" x14ac:dyDescent="0.2">
      <c r="B77" s="1">
        <f t="shared" si="5"/>
        <v>67</v>
      </c>
      <c r="C77" s="6"/>
      <c r="D77" s="6"/>
      <c r="E77" s="123"/>
      <c r="F77" s="123" t="s">
        <v>395</v>
      </c>
      <c r="G77" s="123"/>
      <c r="H77" s="123"/>
      <c r="I77" s="123"/>
      <c r="J77" s="123"/>
      <c r="K77" s="22"/>
      <c r="L77" s="22"/>
      <c r="M77" s="22">
        <v>25</v>
      </c>
      <c r="N77" s="23"/>
      <c r="Y77" s="125"/>
    </row>
    <row r="78" spans="2:25" ht="13.95" customHeight="1" x14ac:dyDescent="0.2">
      <c r="B78" s="1">
        <f t="shared" si="5"/>
        <v>68</v>
      </c>
      <c r="C78" s="6"/>
      <c r="D78" s="6"/>
      <c r="E78" s="123"/>
      <c r="F78" s="123" t="s">
        <v>33</v>
      </c>
      <c r="G78" s="123"/>
      <c r="H78" s="123"/>
      <c r="I78" s="123"/>
      <c r="J78" s="123"/>
      <c r="K78" s="22">
        <v>400</v>
      </c>
      <c r="L78" s="22">
        <v>600</v>
      </c>
      <c r="M78" s="22">
        <v>475</v>
      </c>
      <c r="N78" s="23">
        <v>325</v>
      </c>
      <c r="Y78" s="125"/>
    </row>
    <row r="79" spans="2:25" ht="13.5" customHeight="1" x14ac:dyDescent="0.2">
      <c r="B79" s="1">
        <f t="shared" si="5"/>
        <v>69</v>
      </c>
      <c r="C79" s="2" t="s">
        <v>34</v>
      </c>
      <c r="D79" s="2" t="s">
        <v>35</v>
      </c>
      <c r="E79" s="123"/>
      <c r="F79" s="123" t="s">
        <v>195</v>
      </c>
      <c r="G79" s="123"/>
      <c r="H79" s="123"/>
      <c r="I79" s="123"/>
      <c r="J79" s="123"/>
      <c r="K79" s="22"/>
      <c r="L79" s="22"/>
      <c r="M79" s="22">
        <v>1</v>
      </c>
      <c r="N79" s="23" t="s">
        <v>167</v>
      </c>
    </row>
    <row r="80" spans="2:25" ht="13.95" customHeight="1" x14ac:dyDescent="0.2">
      <c r="B80" s="1">
        <f t="shared" si="5"/>
        <v>70</v>
      </c>
      <c r="C80" s="6"/>
      <c r="D80" s="6"/>
      <c r="E80" s="123"/>
      <c r="F80" s="123" t="s">
        <v>180</v>
      </c>
      <c r="G80" s="123"/>
      <c r="H80" s="123"/>
      <c r="I80" s="123"/>
      <c r="J80" s="123"/>
      <c r="K80" s="22">
        <v>1</v>
      </c>
      <c r="L80" s="22">
        <v>1</v>
      </c>
      <c r="M80" s="22" t="s">
        <v>167</v>
      </c>
      <c r="N80" s="23"/>
    </row>
    <row r="81" spans="2:24" ht="14.25" customHeight="1" x14ac:dyDescent="0.2">
      <c r="B81" s="1">
        <f t="shared" si="5"/>
        <v>71</v>
      </c>
      <c r="C81" s="6"/>
      <c r="D81" s="6"/>
      <c r="E81" s="123"/>
      <c r="F81" s="123" t="s">
        <v>426</v>
      </c>
      <c r="G81" s="123"/>
      <c r="H81" s="123"/>
      <c r="I81" s="123"/>
      <c r="J81" s="123"/>
      <c r="K81" s="22" t="s">
        <v>167</v>
      </c>
      <c r="L81" s="22"/>
      <c r="M81" s="22"/>
      <c r="N81" s="23"/>
    </row>
    <row r="82" spans="2:24" ht="13.5" customHeight="1" x14ac:dyDescent="0.2">
      <c r="B82" s="1">
        <f t="shared" si="5"/>
        <v>72</v>
      </c>
      <c r="C82" s="6"/>
      <c r="D82" s="6"/>
      <c r="E82" s="123"/>
      <c r="F82" s="123" t="s">
        <v>147</v>
      </c>
      <c r="G82" s="123"/>
      <c r="H82" s="123"/>
      <c r="I82" s="123"/>
      <c r="J82" s="123"/>
      <c r="K82" s="22"/>
      <c r="L82" s="22">
        <v>1</v>
      </c>
      <c r="M82" s="22">
        <v>1</v>
      </c>
      <c r="N82" s="23" t="s">
        <v>167</v>
      </c>
    </row>
    <row r="83" spans="2:24" ht="13.95" customHeight="1" x14ac:dyDescent="0.2">
      <c r="B83" s="1">
        <f t="shared" si="5"/>
        <v>73</v>
      </c>
      <c r="C83" s="6"/>
      <c r="D83" s="6"/>
      <c r="E83" s="123"/>
      <c r="F83" s="123" t="s">
        <v>124</v>
      </c>
      <c r="G83" s="123"/>
      <c r="H83" s="123"/>
      <c r="I83" s="123"/>
      <c r="J83" s="123"/>
      <c r="K83" s="22"/>
      <c r="L83" s="22" t="s">
        <v>167</v>
      </c>
      <c r="M83" s="22">
        <v>1</v>
      </c>
      <c r="N83" s="23">
        <v>1</v>
      </c>
    </row>
    <row r="84" spans="2:24" ht="13.95" customHeight="1" x14ac:dyDescent="0.2">
      <c r="B84" s="1">
        <f t="shared" si="5"/>
        <v>74</v>
      </c>
      <c r="C84" s="6"/>
      <c r="D84" s="6"/>
      <c r="E84" s="123"/>
      <c r="F84" s="123" t="s">
        <v>337</v>
      </c>
      <c r="G84" s="123"/>
      <c r="H84" s="123"/>
      <c r="I84" s="123"/>
      <c r="J84" s="123"/>
      <c r="K84" s="22"/>
      <c r="L84" s="22"/>
      <c r="M84" s="22"/>
      <c r="N84" s="23" t="s">
        <v>167</v>
      </c>
    </row>
    <row r="85" spans="2:24" ht="13.95" customHeight="1" x14ac:dyDescent="0.2">
      <c r="B85" s="1">
        <f t="shared" si="5"/>
        <v>75</v>
      </c>
      <c r="C85" s="6"/>
      <c r="D85" s="6"/>
      <c r="E85" s="123"/>
      <c r="F85" s="123" t="s">
        <v>163</v>
      </c>
      <c r="G85" s="123"/>
      <c r="H85" s="123"/>
      <c r="I85" s="123"/>
      <c r="J85" s="123"/>
      <c r="K85" s="22">
        <v>2</v>
      </c>
      <c r="L85" s="22" t="s">
        <v>167</v>
      </c>
      <c r="M85" s="22">
        <v>3</v>
      </c>
      <c r="N85" s="23">
        <v>6</v>
      </c>
    </row>
    <row r="86" spans="2:24" ht="13.5" customHeight="1" x14ac:dyDescent="0.2">
      <c r="B86" s="1">
        <f t="shared" si="5"/>
        <v>76</v>
      </c>
      <c r="C86" s="6"/>
      <c r="D86" s="6"/>
      <c r="E86" s="123"/>
      <c r="F86" s="123" t="s">
        <v>36</v>
      </c>
      <c r="G86" s="123"/>
      <c r="H86" s="123"/>
      <c r="I86" s="123"/>
      <c r="J86" s="123"/>
      <c r="K86" s="22"/>
      <c r="L86" s="22"/>
      <c r="M86" s="22" t="s">
        <v>167</v>
      </c>
      <c r="N86" s="23"/>
    </row>
    <row r="87" spans="2:24" ht="13.5" customHeight="1" x14ac:dyDescent="0.2">
      <c r="B87" s="1">
        <f t="shared" si="5"/>
        <v>77</v>
      </c>
      <c r="C87" s="2" t="s">
        <v>142</v>
      </c>
      <c r="D87" s="2" t="s">
        <v>76</v>
      </c>
      <c r="E87" s="123"/>
      <c r="F87" s="123" t="s">
        <v>157</v>
      </c>
      <c r="G87" s="123"/>
      <c r="H87" s="123"/>
      <c r="I87" s="123"/>
      <c r="J87" s="123"/>
      <c r="K87" s="22"/>
      <c r="L87" s="22" t="s">
        <v>167</v>
      </c>
      <c r="M87" s="22"/>
      <c r="N87" s="23"/>
    </row>
    <row r="88" spans="2:24" ht="13.5" customHeight="1" x14ac:dyDescent="0.2">
      <c r="B88" s="1">
        <f t="shared" si="5"/>
        <v>78</v>
      </c>
      <c r="C88" s="6"/>
      <c r="D88" s="2" t="s">
        <v>77</v>
      </c>
      <c r="E88" s="123"/>
      <c r="F88" s="123" t="s">
        <v>101</v>
      </c>
      <c r="G88" s="123"/>
      <c r="H88" s="123"/>
      <c r="I88" s="123"/>
      <c r="J88" s="123"/>
      <c r="K88" s="22"/>
      <c r="L88" s="22" t="s">
        <v>167</v>
      </c>
      <c r="M88" s="22" t="s">
        <v>167</v>
      </c>
      <c r="N88" s="23"/>
    </row>
    <row r="89" spans="2:24" ht="13.5" customHeight="1" x14ac:dyDescent="0.2">
      <c r="B89" s="1">
        <f t="shared" si="5"/>
        <v>79</v>
      </c>
      <c r="C89" s="6"/>
      <c r="D89" s="2" t="s">
        <v>37</v>
      </c>
      <c r="E89" s="123"/>
      <c r="F89" s="123" t="s">
        <v>121</v>
      </c>
      <c r="G89" s="123"/>
      <c r="H89" s="123"/>
      <c r="I89" s="123"/>
      <c r="J89" s="123"/>
      <c r="K89" s="22"/>
      <c r="L89" s="22">
        <v>3</v>
      </c>
      <c r="M89" s="22" t="s">
        <v>167</v>
      </c>
      <c r="N89" s="23">
        <v>2</v>
      </c>
    </row>
    <row r="90" spans="2:24" ht="13.5" customHeight="1" x14ac:dyDescent="0.2">
      <c r="B90" s="1">
        <f t="shared" si="5"/>
        <v>80</v>
      </c>
      <c r="C90" s="6"/>
      <c r="D90" s="7"/>
      <c r="E90" s="123"/>
      <c r="F90" s="123" t="s">
        <v>38</v>
      </c>
      <c r="G90" s="123"/>
      <c r="H90" s="123"/>
      <c r="I90" s="123"/>
      <c r="J90" s="123"/>
      <c r="K90" s="22" t="s">
        <v>167</v>
      </c>
      <c r="L90" s="22" t="s">
        <v>167</v>
      </c>
      <c r="M90" s="22"/>
      <c r="N90" s="23">
        <v>50</v>
      </c>
    </row>
    <row r="91" spans="2:24" ht="13.5" customHeight="1" x14ac:dyDescent="0.2">
      <c r="B91" s="1">
        <f t="shared" si="5"/>
        <v>81</v>
      </c>
      <c r="C91" s="7"/>
      <c r="D91" s="8" t="s">
        <v>39</v>
      </c>
      <c r="E91" s="123"/>
      <c r="F91" s="123" t="s">
        <v>40</v>
      </c>
      <c r="G91" s="123"/>
      <c r="H91" s="123"/>
      <c r="I91" s="123"/>
      <c r="J91" s="123"/>
      <c r="K91" s="22" t="s">
        <v>167</v>
      </c>
      <c r="L91" s="22" t="s">
        <v>167</v>
      </c>
      <c r="M91" s="22" t="s">
        <v>167</v>
      </c>
      <c r="N91" s="23">
        <v>75</v>
      </c>
    </row>
    <row r="92" spans="2:24" ht="13.5" customHeight="1" x14ac:dyDescent="0.2">
      <c r="B92" s="1">
        <f t="shared" si="5"/>
        <v>82</v>
      </c>
      <c r="C92" s="2" t="s">
        <v>0</v>
      </c>
      <c r="D92" s="8" t="s">
        <v>41</v>
      </c>
      <c r="E92" s="123"/>
      <c r="F92" s="123" t="s">
        <v>42</v>
      </c>
      <c r="G92" s="123"/>
      <c r="H92" s="123"/>
      <c r="I92" s="123"/>
      <c r="J92" s="123"/>
      <c r="K92" s="22"/>
      <c r="L92" s="22" t="s">
        <v>167</v>
      </c>
      <c r="M92" s="22" t="s">
        <v>167</v>
      </c>
      <c r="N92" s="23">
        <v>25</v>
      </c>
      <c r="U92">
        <f>COUNTA(K79:K92)</f>
        <v>5</v>
      </c>
      <c r="V92">
        <f>COUNTA(L79:L92)</f>
        <v>10</v>
      </c>
      <c r="W92">
        <f>COUNTA(M79:M92)</f>
        <v>10</v>
      </c>
      <c r="X92">
        <f>COUNTA(N79:N92)</f>
        <v>9</v>
      </c>
    </row>
    <row r="93" spans="2:24" ht="13.5" customHeight="1" x14ac:dyDescent="0.2">
      <c r="B93" s="1">
        <f t="shared" si="5"/>
        <v>83</v>
      </c>
      <c r="C93" s="147" t="s">
        <v>43</v>
      </c>
      <c r="D93" s="148"/>
      <c r="E93" s="123"/>
      <c r="F93" s="123" t="s">
        <v>44</v>
      </c>
      <c r="G93" s="123"/>
      <c r="H93" s="123"/>
      <c r="I93" s="123"/>
      <c r="J93" s="123"/>
      <c r="K93" s="22">
        <v>25</v>
      </c>
      <c r="L93" s="22">
        <v>450</v>
      </c>
      <c r="M93" s="22">
        <v>350</v>
      </c>
      <c r="N93" s="23">
        <v>200</v>
      </c>
    </row>
    <row r="94" spans="2:24" ht="13.5" customHeight="1" x14ac:dyDescent="0.2">
      <c r="B94" s="1">
        <f t="shared" si="5"/>
        <v>84</v>
      </c>
      <c r="C94" s="3"/>
      <c r="D94" s="83"/>
      <c r="E94" s="123"/>
      <c r="F94" s="123" t="s">
        <v>45</v>
      </c>
      <c r="G94" s="123"/>
      <c r="H94" s="123"/>
      <c r="I94" s="123"/>
      <c r="J94" s="123"/>
      <c r="K94" s="22">
        <v>100</v>
      </c>
      <c r="L94" s="22">
        <v>300</v>
      </c>
      <c r="M94" s="22">
        <v>500</v>
      </c>
      <c r="N94" s="23">
        <v>300</v>
      </c>
    </row>
    <row r="95" spans="2:24" ht="13.95" customHeight="1" thickBot="1" x14ac:dyDescent="0.25">
      <c r="B95" s="1">
        <f t="shared" si="5"/>
        <v>85</v>
      </c>
      <c r="C95" s="3"/>
      <c r="D95" s="83"/>
      <c r="E95" s="123"/>
      <c r="F95" s="123" t="s">
        <v>78</v>
      </c>
      <c r="G95" s="123"/>
      <c r="H95" s="123"/>
      <c r="I95" s="123"/>
      <c r="J95" s="123"/>
      <c r="K95" s="22">
        <v>175</v>
      </c>
      <c r="L95" s="22">
        <v>550</v>
      </c>
      <c r="M95" s="22">
        <v>300</v>
      </c>
      <c r="N95" s="139">
        <v>300</v>
      </c>
    </row>
    <row r="96" spans="2:24" ht="13.95" customHeight="1" x14ac:dyDescent="0.2">
      <c r="B96" s="84"/>
      <c r="C96" s="85"/>
      <c r="D96" s="85"/>
      <c r="E96" s="25"/>
      <c r="F96" s="25"/>
      <c r="G96" s="25"/>
      <c r="H96" s="25"/>
      <c r="I96" s="25"/>
      <c r="J96" s="25"/>
      <c r="K96" s="25"/>
      <c r="L96" s="25"/>
      <c r="M96" s="25"/>
      <c r="N96" s="25"/>
      <c r="U96">
        <f>COUNTA(K11:K95)</f>
        <v>48</v>
      </c>
      <c r="V96">
        <f>COUNTA(L11:L95)</f>
        <v>65</v>
      </c>
      <c r="W96">
        <f>COUNTA(M11:M95)</f>
        <v>62</v>
      </c>
      <c r="X96">
        <f>COUNTA(N11:N95)</f>
        <v>62</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SUM(U11:U21,K22:K95)</f>
        <v>25932</v>
      </c>
      <c r="V100">
        <f>SUM(V11:V21,L22:L95)</f>
        <v>31293</v>
      </c>
      <c r="W100">
        <f>SUM(W11:W21,M22:M95)</f>
        <v>30754</v>
      </c>
      <c r="X100">
        <f>SUM(X11:X21,N22:N95)</f>
        <v>16426</v>
      </c>
    </row>
    <row r="101" spans="2:24" ht="18" customHeight="1" thickBot="1" x14ac:dyDescent="0.25">
      <c r="B101" s="72"/>
      <c r="C101" s="24"/>
      <c r="D101" s="149" t="s">
        <v>2</v>
      </c>
      <c r="E101" s="149"/>
      <c r="F101" s="149"/>
      <c r="G101" s="149"/>
      <c r="H101" s="24"/>
      <c r="I101" s="24"/>
      <c r="J101" s="73"/>
      <c r="K101" s="34" t="str">
        <f>K5</f>
        <v>2021.11.16</v>
      </c>
      <c r="L101" s="34" t="str">
        <f>L5</f>
        <v>2021.11.16</v>
      </c>
      <c r="M101" s="34" t="str">
        <f>M5</f>
        <v>2021.11.16</v>
      </c>
      <c r="N101" s="51" t="str">
        <f>N5</f>
        <v>2021.11.16</v>
      </c>
    </row>
    <row r="102" spans="2:24" ht="19.95" customHeight="1" thickTop="1" x14ac:dyDescent="0.2">
      <c r="B102" s="150" t="s">
        <v>47</v>
      </c>
      <c r="C102" s="151"/>
      <c r="D102" s="151"/>
      <c r="E102" s="151"/>
      <c r="F102" s="151"/>
      <c r="G102" s="151"/>
      <c r="H102" s="151"/>
      <c r="I102" s="151"/>
      <c r="J102" s="86"/>
      <c r="K102" s="35">
        <f>SUM(K103:K111)</f>
        <v>25932</v>
      </c>
      <c r="L102" s="35">
        <f>SUM(L103:L111)</f>
        <v>31293</v>
      </c>
      <c r="M102" s="35">
        <f>SUM(M103:M111)</f>
        <v>30754</v>
      </c>
      <c r="N102" s="53">
        <f>SUM(N103:N111)</f>
        <v>16426</v>
      </c>
    </row>
    <row r="103" spans="2:24" ht="13.95" customHeight="1" x14ac:dyDescent="0.2">
      <c r="B103" s="152" t="s">
        <v>48</v>
      </c>
      <c r="C103" s="153"/>
      <c r="D103" s="154"/>
      <c r="E103" s="12"/>
      <c r="F103" s="13"/>
      <c r="G103" s="144" t="s">
        <v>13</v>
      </c>
      <c r="H103" s="144"/>
      <c r="I103" s="13"/>
      <c r="J103" s="14"/>
      <c r="K103" s="4">
        <f>SUM(U$11:U$21)</f>
        <v>140</v>
      </c>
      <c r="L103" s="4">
        <f>SUM(V$11:V$21)</f>
        <v>525</v>
      </c>
      <c r="M103" s="4">
        <f>SUM(W$11:W$21)</f>
        <v>495</v>
      </c>
      <c r="N103" s="5">
        <f>SUM(X$11:X$21)</f>
        <v>590</v>
      </c>
    </row>
    <row r="104" spans="2:24" ht="13.95" customHeight="1" x14ac:dyDescent="0.2">
      <c r="B104" s="87"/>
      <c r="C104" s="65"/>
      <c r="D104" s="88"/>
      <c r="E104" s="15"/>
      <c r="F104" s="123"/>
      <c r="G104" s="144" t="s">
        <v>26</v>
      </c>
      <c r="H104" s="144"/>
      <c r="I104" s="119"/>
      <c r="J104" s="16"/>
      <c r="K104" s="4">
        <f>SUM(K$22)</f>
        <v>1600</v>
      </c>
      <c r="L104" s="4">
        <f>SUM(L$22)</f>
        <v>1150</v>
      </c>
      <c r="M104" s="4">
        <f>SUM(M$22)</f>
        <v>2125</v>
      </c>
      <c r="N104" s="5">
        <f>SUM(N$22)</f>
        <v>2250</v>
      </c>
    </row>
    <row r="105" spans="2:24" ht="13.95" customHeight="1" x14ac:dyDescent="0.2">
      <c r="B105" s="87"/>
      <c r="C105" s="65"/>
      <c r="D105" s="88"/>
      <c r="E105" s="15"/>
      <c r="F105" s="123"/>
      <c r="G105" s="144" t="s">
        <v>28</v>
      </c>
      <c r="H105" s="144"/>
      <c r="I105" s="13"/>
      <c r="J105" s="14"/>
      <c r="K105" s="4">
        <f>SUM(K$23:K$24)</f>
        <v>100</v>
      </c>
      <c r="L105" s="4">
        <f>SUM(L$23:L$24)</f>
        <v>25</v>
      </c>
      <c r="M105" s="4">
        <f>SUM(M$23:M$24)</f>
        <v>25</v>
      </c>
      <c r="N105" s="5">
        <f>SUM(N$23:N$24)</f>
        <v>0</v>
      </c>
    </row>
    <row r="106" spans="2:24" ht="13.95" customHeight="1" x14ac:dyDescent="0.2">
      <c r="B106" s="87"/>
      <c r="C106" s="65"/>
      <c r="D106" s="88"/>
      <c r="E106" s="15"/>
      <c r="F106" s="123"/>
      <c r="G106" s="144" t="s">
        <v>83</v>
      </c>
      <c r="H106" s="144"/>
      <c r="I106" s="13"/>
      <c r="J106" s="14"/>
      <c r="K106" s="4">
        <f>SUM(K$25:K$25)</f>
        <v>0</v>
      </c>
      <c r="L106" s="4">
        <f>SUM(L$25:L$25)</f>
        <v>25</v>
      </c>
      <c r="M106" s="4">
        <f>SUM(M$25:M$25)</f>
        <v>25</v>
      </c>
      <c r="N106" s="5">
        <f>SUM(N$25:N$25)</f>
        <v>25</v>
      </c>
    </row>
    <row r="107" spans="2:24" ht="13.95" customHeight="1" x14ac:dyDescent="0.2">
      <c r="B107" s="87"/>
      <c r="C107" s="65"/>
      <c r="D107" s="88"/>
      <c r="E107" s="15"/>
      <c r="F107" s="123"/>
      <c r="G107" s="144" t="s">
        <v>84</v>
      </c>
      <c r="H107" s="144"/>
      <c r="I107" s="13"/>
      <c r="J107" s="14"/>
      <c r="K107" s="4">
        <f>SUM(K27:K44)</f>
        <v>22050</v>
      </c>
      <c r="L107" s="4">
        <f>SUM(L$27:L$44)</f>
        <v>25700</v>
      </c>
      <c r="M107" s="4">
        <f>SUM(M$27:M$44)</f>
        <v>24526</v>
      </c>
      <c r="N107" s="5">
        <f>SUM(N$27:N$44)</f>
        <v>9304</v>
      </c>
    </row>
    <row r="108" spans="2:24" ht="13.95" customHeight="1" x14ac:dyDescent="0.2">
      <c r="B108" s="87"/>
      <c r="C108" s="65"/>
      <c r="D108" s="88"/>
      <c r="E108" s="15"/>
      <c r="F108" s="123"/>
      <c r="G108" s="144" t="s">
        <v>80</v>
      </c>
      <c r="H108" s="144"/>
      <c r="I108" s="13"/>
      <c r="J108" s="14"/>
      <c r="K108" s="4">
        <f>SUM(K$45:K$47)</f>
        <v>0</v>
      </c>
      <c r="L108" s="4">
        <f>SUM(L$45:L$47)</f>
        <v>0</v>
      </c>
      <c r="M108" s="4">
        <f>SUM(M$45:M$47)</f>
        <v>25</v>
      </c>
      <c r="N108" s="5">
        <f>SUM(N$45:N$47)</f>
        <v>25</v>
      </c>
    </row>
    <row r="109" spans="2:24" ht="13.95" customHeight="1" x14ac:dyDescent="0.2">
      <c r="B109" s="87"/>
      <c r="C109" s="65"/>
      <c r="D109" s="88"/>
      <c r="E109" s="15"/>
      <c r="F109" s="123"/>
      <c r="G109" s="144" t="s">
        <v>29</v>
      </c>
      <c r="H109" s="144"/>
      <c r="I109" s="13"/>
      <c r="J109" s="14"/>
      <c r="K109" s="4">
        <f>SUM(K$48:K$78)</f>
        <v>1645</v>
      </c>
      <c r="L109" s="4">
        <f>SUM(L$48:L$78)</f>
        <v>2547</v>
      </c>
      <c r="M109" s="4">
        <f>SUM(M$48:M$78)</f>
        <v>2339</v>
      </c>
      <c r="N109" s="5">
        <f>SUM(N$48:N$78)</f>
        <v>3267</v>
      </c>
    </row>
    <row r="110" spans="2:24" ht="13.95" customHeight="1" x14ac:dyDescent="0.2">
      <c r="B110" s="87"/>
      <c r="C110" s="65"/>
      <c r="D110" s="88"/>
      <c r="E110" s="15"/>
      <c r="F110" s="123"/>
      <c r="G110" s="144" t="s">
        <v>49</v>
      </c>
      <c r="H110" s="144"/>
      <c r="I110" s="13"/>
      <c r="J110" s="14"/>
      <c r="K110" s="4">
        <f>SUM(K$26:K$26,K$93:K$94)</f>
        <v>219</v>
      </c>
      <c r="L110" s="4">
        <f>SUM(L26:L26,L$93:L$94)</f>
        <v>766</v>
      </c>
      <c r="M110" s="4">
        <f>SUM(M26:M26,M$93:M$94)</f>
        <v>888</v>
      </c>
      <c r="N110" s="5">
        <f>SUM(N26:N26,N$93:N$94)</f>
        <v>506</v>
      </c>
    </row>
    <row r="111" spans="2:24" ht="13.95" customHeight="1" thickBot="1" x14ac:dyDescent="0.25">
      <c r="B111" s="89"/>
      <c r="C111" s="90"/>
      <c r="D111" s="91"/>
      <c r="E111" s="17"/>
      <c r="F111" s="9"/>
      <c r="G111" s="142" t="s">
        <v>46</v>
      </c>
      <c r="H111" s="142"/>
      <c r="I111" s="18"/>
      <c r="J111" s="19"/>
      <c r="K111" s="10">
        <f>SUM(K$79:K$92,K$95)</f>
        <v>178</v>
      </c>
      <c r="L111" s="10">
        <f>SUM(L$79:L$92,L$95)</f>
        <v>555</v>
      </c>
      <c r="M111" s="10">
        <f>SUM(M$79:M$92,M$95)</f>
        <v>306</v>
      </c>
      <c r="N111" s="11">
        <f>SUM(N$79:N$92,N$95)</f>
        <v>459</v>
      </c>
    </row>
    <row r="112" spans="2:24" ht="18" customHeight="1" thickTop="1" x14ac:dyDescent="0.2">
      <c r="B112" s="155" t="s">
        <v>50</v>
      </c>
      <c r="C112" s="156"/>
      <c r="D112" s="157"/>
      <c r="E112" s="92"/>
      <c r="F112" s="120"/>
      <c r="G112" s="158" t="s">
        <v>51</v>
      </c>
      <c r="H112" s="158"/>
      <c r="I112" s="120"/>
      <c r="J112" s="121"/>
      <c r="K112" s="36" t="s">
        <v>52</v>
      </c>
      <c r="L112" s="42"/>
      <c r="M112" s="42"/>
      <c r="N112" s="54"/>
    </row>
    <row r="113" spans="2:14" ht="18" customHeight="1" x14ac:dyDescent="0.2">
      <c r="B113" s="93"/>
      <c r="C113" s="94"/>
      <c r="D113" s="94"/>
      <c r="E113" s="95"/>
      <c r="F113" s="96"/>
      <c r="G113" s="97"/>
      <c r="H113" s="97"/>
      <c r="I113" s="96"/>
      <c r="J113" s="98"/>
      <c r="K113" s="37" t="s">
        <v>53</v>
      </c>
      <c r="L113" s="43"/>
      <c r="M113" s="43"/>
      <c r="N113" s="46"/>
    </row>
    <row r="114" spans="2:14" ht="18" customHeight="1" x14ac:dyDescent="0.2">
      <c r="B114" s="87"/>
      <c r="C114" s="65"/>
      <c r="D114" s="65"/>
      <c r="E114" s="99"/>
      <c r="F114" s="24"/>
      <c r="G114" s="149" t="s">
        <v>54</v>
      </c>
      <c r="H114" s="149"/>
      <c r="I114" s="118"/>
      <c r="J114" s="122"/>
      <c r="K114" s="38" t="s">
        <v>55</v>
      </c>
      <c r="L114" s="44"/>
      <c r="M114" s="48"/>
      <c r="N114" s="44"/>
    </row>
    <row r="115" spans="2:14" ht="18" customHeight="1" x14ac:dyDescent="0.2">
      <c r="B115" s="87"/>
      <c r="C115" s="65"/>
      <c r="D115" s="65"/>
      <c r="E115" s="100"/>
      <c r="F115" s="65"/>
      <c r="G115" s="101"/>
      <c r="H115" s="101"/>
      <c r="I115" s="94"/>
      <c r="J115" s="102"/>
      <c r="K115" s="39" t="s">
        <v>94</v>
      </c>
      <c r="L115" s="45"/>
      <c r="M115" s="27"/>
      <c r="N115" s="45"/>
    </row>
    <row r="116" spans="2:14" ht="18" customHeight="1" x14ac:dyDescent="0.2">
      <c r="B116" s="87"/>
      <c r="C116" s="65"/>
      <c r="D116" s="65"/>
      <c r="E116" s="100"/>
      <c r="F116" s="65"/>
      <c r="G116" s="101"/>
      <c r="H116" s="101"/>
      <c r="I116" s="94"/>
      <c r="J116" s="102"/>
      <c r="K116" s="39" t="s">
        <v>87</v>
      </c>
      <c r="L116" s="43"/>
      <c r="M116" s="27"/>
      <c r="N116" s="45"/>
    </row>
    <row r="117" spans="2:14" ht="18" customHeight="1" x14ac:dyDescent="0.2">
      <c r="B117" s="87"/>
      <c r="C117" s="65"/>
      <c r="D117" s="65"/>
      <c r="E117" s="99"/>
      <c r="F117" s="24"/>
      <c r="G117" s="149" t="s">
        <v>56</v>
      </c>
      <c r="H117" s="149"/>
      <c r="I117" s="118"/>
      <c r="J117" s="122"/>
      <c r="K117" s="38" t="s">
        <v>98</v>
      </c>
      <c r="L117" s="44"/>
      <c r="M117" s="48"/>
      <c r="N117" s="44"/>
    </row>
    <row r="118" spans="2:14" ht="18" customHeight="1" x14ac:dyDescent="0.2">
      <c r="B118" s="87"/>
      <c r="C118" s="65"/>
      <c r="D118" s="65"/>
      <c r="E118" s="100"/>
      <c r="F118" s="65"/>
      <c r="G118" s="101"/>
      <c r="H118" s="101"/>
      <c r="I118" s="94"/>
      <c r="J118" s="102"/>
      <c r="K118" s="39" t="s">
        <v>95</v>
      </c>
      <c r="L118" s="45"/>
      <c r="M118" s="27"/>
      <c r="N118" s="45"/>
    </row>
    <row r="119" spans="2:14" ht="18" customHeight="1" x14ac:dyDescent="0.2">
      <c r="B119" s="87"/>
      <c r="C119" s="65"/>
      <c r="D119" s="65"/>
      <c r="E119" s="100"/>
      <c r="F119" s="65"/>
      <c r="G119" s="101"/>
      <c r="H119" s="101"/>
      <c r="I119" s="94"/>
      <c r="J119" s="102"/>
      <c r="K119" s="39" t="s">
        <v>96</v>
      </c>
      <c r="L119" s="45"/>
      <c r="M119" s="45"/>
      <c r="N119" s="45"/>
    </row>
    <row r="120" spans="2:14" ht="18" customHeight="1" x14ac:dyDescent="0.2">
      <c r="B120" s="87"/>
      <c r="C120" s="65"/>
      <c r="D120" s="65"/>
      <c r="E120" s="79"/>
      <c r="F120" s="80"/>
      <c r="G120" s="97"/>
      <c r="H120" s="97"/>
      <c r="I120" s="96"/>
      <c r="J120" s="98"/>
      <c r="K120" s="39" t="s">
        <v>97</v>
      </c>
      <c r="L120" s="46"/>
      <c r="M120" s="43"/>
      <c r="N120" s="46"/>
    </row>
    <row r="121" spans="2:14" ht="18" customHeight="1" x14ac:dyDescent="0.2">
      <c r="B121" s="103"/>
      <c r="C121" s="80"/>
      <c r="D121" s="80"/>
      <c r="E121" s="15"/>
      <c r="F121" s="123"/>
      <c r="G121" s="144" t="s">
        <v>57</v>
      </c>
      <c r="H121" s="144"/>
      <c r="I121" s="13"/>
      <c r="J121" s="14"/>
      <c r="K121" s="28" t="s">
        <v>148</v>
      </c>
      <c r="L121" s="47"/>
      <c r="M121" s="49"/>
      <c r="N121" s="47"/>
    </row>
    <row r="122" spans="2:14" ht="18" customHeight="1" x14ac:dyDescent="0.2">
      <c r="B122" s="152" t="s">
        <v>58</v>
      </c>
      <c r="C122" s="153"/>
      <c r="D122" s="153"/>
      <c r="E122" s="24"/>
      <c r="F122" s="24"/>
      <c r="G122" s="24"/>
      <c r="H122" s="24"/>
      <c r="I122" s="24"/>
      <c r="J122" s="24"/>
      <c r="K122" s="24"/>
      <c r="L122" s="24"/>
      <c r="M122" s="24"/>
      <c r="N122" s="55"/>
    </row>
    <row r="123" spans="2:14" ht="14.1" customHeight="1" x14ac:dyDescent="0.2">
      <c r="B123" s="104"/>
      <c r="C123" s="40" t="s">
        <v>59</v>
      </c>
      <c r="D123" s="105"/>
      <c r="E123" s="40"/>
      <c r="F123" s="40"/>
      <c r="G123" s="40"/>
      <c r="H123" s="40"/>
      <c r="I123" s="40"/>
      <c r="J123" s="40"/>
      <c r="K123" s="40"/>
      <c r="L123" s="40"/>
      <c r="M123" s="40"/>
      <c r="N123" s="56"/>
    </row>
    <row r="124" spans="2:14" ht="14.1" customHeight="1" x14ac:dyDescent="0.2">
      <c r="B124" s="104"/>
      <c r="C124" s="40" t="s">
        <v>60</v>
      </c>
      <c r="D124" s="105"/>
      <c r="E124" s="40"/>
      <c r="F124" s="40"/>
      <c r="G124" s="40"/>
      <c r="H124" s="40"/>
      <c r="I124" s="40"/>
      <c r="J124" s="40"/>
      <c r="K124" s="40"/>
      <c r="L124" s="40"/>
      <c r="M124" s="40"/>
      <c r="N124" s="56"/>
    </row>
    <row r="125" spans="2:14" ht="14.1" customHeight="1" x14ac:dyDescent="0.2">
      <c r="B125" s="104"/>
      <c r="C125" s="40" t="s">
        <v>61</v>
      </c>
      <c r="D125" s="105"/>
      <c r="E125" s="40"/>
      <c r="F125" s="40"/>
      <c r="G125" s="40"/>
      <c r="H125" s="40"/>
      <c r="I125" s="40"/>
      <c r="J125" s="40"/>
      <c r="K125" s="40"/>
      <c r="L125" s="40"/>
      <c r="M125" s="40"/>
      <c r="N125" s="56"/>
    </row>
    <row r="126" spans="2:14" ht="14.1" customHeight="1" x14ac:dyDescent="0.2">
      <c r="B126" s="104"/>
      <c r="C126" s="40" t="s">
        <v>132</v>
      </c>
      <c r="D126" s="105"/>
      <c r="E126" s="40"/>
      <c r="F126" s="40"/>
      <c r="G126" s="40"/>
      <c r="H126" s="40"/>
      <c r="I126" s="40"/>
      <c r="J126" s="40"/>
      <c r="K126" s="40"/>
      <c r="L126" s="40"/>
      <c r="M126" s="40"/>
      <c r="N126" s="56"/>
    </row>
    <row r="127" spans="2:14" ht="14.1" customHeight="1" x14ac:dyDescent="0.2">
      <c r="B127" s="106"/>
      <c r="C127" s="40" t="s">
        <v>133</v>
      </c>
      <c r="D127" s="40"/>
      <c r="E127" s="40"/>
      <c r="F127" s="40"/>
      <c r="G127" s="40"/>
      <c r="H127" s="40"/>
      <c r="I127" s="40"/>
      <c r="J127" s="40"/>
      <c r="K127" s="40"/>
      <c r="L127" s="40"/>
      <c r="M127" s="40"/>
      <c r="N127" s="56"/>
    </row>
    <row r="128" spans="2:14" ht="14.1" customHeight="1" x14ac:dyDescent="0.2">
      <c r="B128" s="106"/>
      <c r="C128" s="40" t="s">
        <v>129</v>
      </c>
      <c r="D128" s="40"/>
      <c r="E128" s="40"/>
      <c r="F128" s="40"/>
      <c r="G128" s="40"/>
      <c r="H128" s="40"/>
      <c r="I128" s="40"/>
      <c r="J128" s="40"/>
      <c r="K128" s="40"/>
      <c r="L128" s="40"/>
      <c r="M128" s="40"/>
      <c r="N128" s="56"/>
    </row>
    <row r="129" spans="2:14" ht="14.1" customHeight="1" x14ac:dyDescent="0.2">
      <c r="B129" s="106"/>
      <c r="C129" s="40" t="s">
        <v>92</v>
      </c>
      <c r="D129" s="40"/>
      <c r="E129" s="40"/>
      <c r="F129" s="40"/>
      <c r="G129" s="40"/>
      <c r="H129" s="40"/>
      <c r="I129" s="40"/>
      <c r="J129" s="40"/>
      <c r="K129" s="40"/>
      <c r="L129" s="40"/>
      <c r="M129" s="40"/>
      <c r="N129" s="56"/>
    </row>
    <row r="130" spans="2:14" ht="14.1" customHeight="1" x14ac:dyDescent="0.2">
      <c r="B130" s="106"/>
      <c r="C130" s="40" t="s">
        <v>93</v>
      </c>
      <c r="D130" s="40"/>
      <c r="E130" s="40"/>
      <c r="F130" s="40"/>
      <c r="G130" s="40"/>
      <c r="H130" s="40"/>
      <c r="I130" s="40"/>
      <c r="J130" s="40"/>
      <c r="K130" s="40"/>
      <c r="L130" s="40"/>
      <c r="M130" s="40"/>
      <c r="N130" s="56"/>
    </row>
    <row r="131" spans="2:14" ht="14.1" customHeight="1" x14ac:dyDescent="0.2">
      <c r="B131" s="106"/>
      <c r="C131" s="40" t="s">
        <v>81</v>
      </c>
      <c r="D131" s="40"/>
      <c r="E131" s="40"/>
      <c r="F131" s="40"/>
      <c r="G131" s="40"/>
      <c r="H131" s="40"/>
      <c r="I131" s="40"/>
      <c r="J131" s="40"/>
      <c r="K131" s="40"/>
      <c r="L131" s="40"/>
      <c r="M131" s="40"/>
      <c r="N131" s="56"/>
    </row>
    <row r="132" spans="2:14" ht="14.1" customHeight="1" x14ac:dyDescent="0.2">
      <c r="B132" s="106"/>
      <c r="C132" s="40" t="s">
        <v>138</v>
      </c>
      <c r="D132" s="40"/>
      <c r="E132" s="40"/>
      <c r="F132" s="40"/>
      <c r="G132" s="40"/>
      <c r="H132" s="40"/>
      <c r="I132" s="40"/>
      <c r="J132" s="40"/>
      <c r="K132" s="40"/>
      <c r="L132" s="40"/>
      <c r="M132" s="40"/>
      <c r="N132" s="56"/>
    </row>
    <row r="133" spans="2:14" ht="14.1" customHeight="1" x14ac:dyDescent="0.2">
      <c r="B133" s="106"/>
      <c r="C133" s="40" t="s">
        <v>134</v>
      </c>
      <c r="D133" s="40"/>
      <c r="E133" s="40"/>
      <c r="F133" s="40"/>
      <c r="G133" s="40"/>
      <c r="H133" s="40"/>
      <c r="I133" s="40"/>
      <c r="J133" s="40"/>
      <c r="K133" s="40"/>
      <c r="L133" s="40"/>
      <c r="M133" s="40"/>
      <c r="N133" s="56"/>
    </row>
    <row r="134" spans="2:14" ht="14.1" customHeight="1" x14ac:dyDescent="0.2">
      <c r="B134" s="106"/>
      <c r="C134" s="40" t="s">
        <v>135</v>
      </c>
      <c r="D134" s="40"/>
      <c r="E134" s="40"/>
      <c r="F134" s="40"/>
      <c r="G134" s="40"/>
      <c r="H134" s="40"/>
      <c r="I134" s="40"/>
      <c r="J134" s="40"/>
      <c r="K134" s="40"/>
      <c r="L134" s="40"/>
      <c r="M134" s="40"/>
      <c r="N134" s="56"/>
    </row>
    <row r="135" spans="2:14" ht="14.1" customHeight="1" x14ac:dyDescent="0.2">
      <c r="B135" s="106"/>
      <c r="C135" s="40" t="s">
        <v>136</v>
      </c>
      <c r="D135" s="40"/>
      <c r="E135" s="40"/>
      <c r="F135" s="40"/>
      <c r="G135" s="40"/>
      <c r="H135" s="40"/>
      <c r="I135" s="40"/>
      <c r="J135" s="40"/>
      <c r="K135" s="40"/>
      <c r="L135" s="40"/>
      <c r="M135" s="40"/>
      <c r="N135" s="56"/>
    </row>
    <row r="136" spans="2:14" ht="14.1" customHeight="1" x14ac:dyDescent="0.2">
      <c r="B136" s="106"/>
      <c r="C136" s="40" t="s">
        <v>125</v>
      </c>
      <c r="D136" s="40"/>
      <c r="E136" s="40"/>
      <c r="F136" s="40"/>
      <c r="G136" s="40"/>
      <c r="H136" s="40"/>
      <c r="I136" s="40"/>
      <c r="J136" s="40"/>
      <c r="K136" s="40"/>
      <c r="L136" s="40"/>
      <c r="M136" s="40"/>
      <c r="N136" s="56"/>
    </row>
    <row r="137" spans="2:14" ht="14.1" customHeight="1" x14ac:dyDescent="0.2">
      <c r="B137" s="106"/>
      <c r="C137" s="40" t="s">
        <v>137</v>
      </c>
      <c r="D137" s="40"/>
      <c r="E137" s="40"/>
      <c r="F137" s="40"/>
      <c r="G137" s="40"/>
      <c r="H137" s="40"/>
      <c r="I137" s="40"/>
      <c r="J137" s="40"/>
      <c r="K137" s="40"/>
      <c r="L137" s="40"/>
      <c r="M137" s="40"/>
      <c r="N137" s="56"/>
    </row>
    <row r="138" spans="2:14" ht="14.1" customHeight="1" x14ac:dyDescent="0.2">
      <c r="B138" s="106"/>
      <c r="C138" s="40" t="s">
        <v>217</v>
      </c>
      <c r="D138" s="40"/>
      <c r="E138" s="40"/>
      <c r="F138" s="40"/>
      <c r="G138" s="40"/>
      <c r="H138" s="40"/>
      <c r="I138" s="40"/>
      <c r="J138" s="40"/>
      <c r="K138" s="40"/>
      <c r="L138" s="40"/>
      <c r="M138" s="40"/>
      <c r="N138" s="56"/>
    </row>
    <row r="139" spans="2:14" ht="14.1" customHeight="1" x14ac:dyDescent="0.2">
      <c r="B139" s="106"/>
      <c r="C139" s="40" t="s">
        <v>131</v>
      </c>
      <c r="D139" s="40"/>
      <c r="E139" s="40"/>
      <c r="F139" s="40"/>
      <c r="G139" s="40"/>
      <c r="H139" s="40"/>
      <c r="I139" s="40"/>
      <c r="J139" s="40"/>
      <c r="K139" s="40"/>
      <c r="L139" s="40"/>
      <c r="M139" s="40"/>
      <c r="N139" s="56"/>
    </row>
    <row r="140" spans="2:14" x14ac:dyDescent="0.2">
      <c r="B140" s="107"/>
      <c r="C140" s="40" t="s">
        <v>143</v>
      </c>
      <c r="N140" s="64"/>
    </row>
    <row r="141" spans="2:14" x14ac:dyDescent="0.2">
      <c r="B141" s="107"/>
      <c r="C141" s="40" t="s">
        <v>140</v>
      </c>
      <c r="N141" s="64"/>
    </row>
    <row r="142" spans="2:14" ht="14.1" customHeight="1" x14ac:dyDescent="0.2">
      <c r="B142" s="106"/>
      <c r="C142" s="40" t="s">
        <v>112</v>
      </c>
      <c r="D142" s="40"/>
      <c r="E142" s="40"/>
      <c r="F142" s="40"/>
      <c r="G142" s="40"/>
      <c r="H142" s="40"/>
      <c r="I142" s="40"/>
      <c r="J142" s="40"/>
      <c r="K142" s="40"/>
      <c r="L142" s="40"/>
      <c r="M142" s="40"/>
      <c r="N142" s="56"/>
    </row>
    <row r="143" spans="2:14" ht="18" customHeight="1" x14ac:dyDescent="0.2">
      <c r="B143" s="106"/>
      <c r="C143" s="40" t="s">
        <v>62</v>
      </c>
      <c r="D143" s="40"/>
      <c r="E143" s="40"/>
      <c r="F143" s="40"/>
      <c r="G143" s="40"/>
      <c r="H143" s="40"/>
      <c r="I143" s="40"/>
      <c r="J143" s="40"/>
      <c r="K143" s="40"/>
      <c r="L143" s="40"/>
      <c r="M143" s="40"/>
      <c r="N143" s="56"/>
    </row>
    <row r="144" spans="2:14" x14ac:dyDescent="0.2">
      <c r="B144" s="107"/>
      <c r="C144" s="40" t="s">
        <v>130</v>
      </c>
      <c r="N144" s="64"/>
    </row>
    <row r="145" spans="2:14" x14ac:dyDescent="0.2">
      <c r="B145" s="107"/>
      <c r="C145" s="40" t="s">
        <v>155</v>
      </c>
      <c r="N145" s="64"/>
    </row>
    <row r="146" spans="2:14" ht="13.8" thickBot="1" x14ac:dyDescent="0.25">
      <c r="B146" s="108"/>
      <c r="C146" s="41" t="s">
        <v>141</v>
      </c>
      <c r="D146" s="62"/>
      <c r="E146" s="62"/>
      <c r="F146" s="62"/>
      <c r="G146" s="62"/>
      <c r="H146" s="62"/>
      <c r="I146" s="62"/>
      <c r="J146" s="62"/>
      <c r="K146" s="62"/>
      <c r="L146" s="62"/>
      <c r="M146" s="62"/>
      <c r="N146" s="63"/>
    </row>
  </sheetData>
  <mergeCells count="27">
    <mergeCell ref="D9:F9"/>
    <mergeCell ref="D4:G4"/>
    <mergeCell ref="D5:G5"/>
    <mergeCell ref="D6:G6"/>
    <mergeCell ref="D7:F7"/>
    <mergeCell ref="D8:F8"/>
    <mergeCell ref="G109:H109"/>
    <mergeCell ref="G10:H10"/>
    <mergeCell ref="C93:D93"/>
    <mergeCell ref="D100:G100"/>
    <mergeCell ref="D101:G101"/>
    <mergeCell ref="B102:I102"/>
    <mergeCell ref="B103:D103"/>
    <mergeCell ref="G103:H103"/>
    <mergeCell ref="G104:H104"/>
    <mergeCell ref="G105:H105"/>
    <mergeCell ref="G106:H106"/>
    <mergeCell ref="G107:H107"/>
    <mergeCell ref="G108:H108"/>
    <mergeCell ref="G121:H121"/>
    <mergeCell ref="B122:D122"/>
    <mergeCell ref="G110:H110"/>
    <mergeCell ref="G111:H111"/>
    <mergeCell ref="B112:D112"/>
    <mergeCell ref="G112:H112"/>
    <mergeCell ref="G114:H114"/>
    <mergeCell ref="G117:H117"/>
  </mergeCells>
  <phoneticPr fontId="23"/>
  <conditionalFormatting sqref="O11:O95">
    <cfRule type="expression" dxfId="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sheetPr>
  <dimension ref="B1:AC130"/>
  <sheetViews>
    <sheetView view="pageBreakPreview" zoomScale="75" zoomScaleNormal="75" zoomScaleSheetLayoutView="75" workbookViewId="0">
      <pane xSplit="10" ySplit="10" topLeftCell="K18" activePane="bottomRight" state="frozen"/>
      <selection activeCell="L230" sqref="L230"/>
      <selection pane="topRight" activeCell="L230" sqref="L230"/>
      <selection pane="bottomLeft" activeCell="L230" sqref="L230"/>
      <selection pane="bottomRight" activeCell="M37" sqref="M37"/>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435</v>
      </c>
      <c r="L5" s="30" t="str">
        <f>K5</f>
        <v>2021.12.7</v>
      </c>
      <c r="M5" s="30" t="str">
        <f>K5</f>
        <v>2021.12.7</v>
      </c>
      <c r="N5" s="114" t="str">
        <f>K5</f>
        <v>2021.12.7</v>
      </c>
    </row>
    <row r="6" spans="2:24" ht="18" customHeight="1" x14ac:dyDescent="0.2">
      <c r="B6" s="69"/>
      <c r="C6" s="123"/>
      <c r="D6" s="144" t="s">
        <v>3</v>
      </c>
      <c r="E6" s="144"/>
      <c r="F6" s="144"/>
      <c r="G6" s="144"/>
      <c r="H6" s="123"/>
      <c r="I6" s="123"/>
      <c r="J6" s="70"/>
      <c r="K6" s="109">
        <v>0.4236111111111111</v>
      </c>
      <c r="L6" s="109">
        <v>0.38680555555555557</v>
      </c>
      <c r="M6" s="109">
        <v>0.44236111111111115</v>
      </c>
      <c r="N6" s="110">
        <v>0.46180555555555558</v>
      </c>
    </row>
    <row r="7" spans="2:24" ht="18" customHeight="1" x14ac:dyDescent="0.2">
      <c r="B7" s="69"/>
      <c r="C7" s="123"/>
      <c r="D7" s="144" t="s">
        <v>4</v>
      </c>
      <c r="E7" s="145"/>
      <c r="F7" s="145"/>
      <c r="G7" s="71" t="s">
        <v>5</v>
      </c>
      <c r="H7" s="123"/>
      <c r="I7" s="123"/>
      <c r="J7" s="70"/>
      <c r="K7" s="111">
        <v>2.3199999999999998</v>
      </c>
      <c r="L7" s="111">
        <v>1.35</v>
      </c>
      <c r="M7" s="111">
        <v>1.3</v>
      </c>
      <c r="N7" s="112">
        <v>1.35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t="s">
        <v>166</v>
      </c>
      <c r="M11" s="20" t="s">
        <v>166</v>
      </c>
      <c r="N11" s="21"/>
      <c r="P11" t="s">
        <v>14</v>
      </c>
      <c r="Q11">
        <f t="shared" ref="Q11:T13" si="0">IF(K11="",0,VALUE(MID(K11,2,LEN(K11)-2)))</f>
        <v>0</v>
      </c>
      <c r="R11" t="e">
        <f t="shared" si="0"/>
        <v>#VALUE!</v>
      </c>
      <c r="S11" t="e">
        <f t="shared" si="0"/>
        <v>#VALUE!</v>
      </c>
      <c r="T11">
        <f t="shared" si="0"/>
        <v>0</v>
      </c>
      <c r="U11">
        <f t="shared" ref="U11:X20" si="1">IF(K11="＋",0,IF(K11="(＋)",0,ABS(K11)))</f>
        <v>0</v>
      </c>
      <c r="V11">
        <f t="shared" si="1"/>
        <v>0</v>
      </c>
      <c r="W11">
        <f t="shared" si="1"/>
        <v>0</v>
      </c>
      <c r="X11">
        <f t="shared" si="1"/>
        <v>0</v>
      </c>
    </row>
    <row r="12" spans="2:24" ht="13.5" customHeight="1" x14ac:dyDescent="0.2">
      <c r="B12" s="1">
        <f t="shared" ref="B12:B75" si="2">B11+1</f>
        <v>2</v>
      </c>
      <c r="C12" s="3"/>
      <c r="D12" s="6"/>
      <c r="E12" s="123"/>
      <c r="F12" s="123" t="s">
        <v>200</v>
      </c>
      <c r="G12" s="123"/>
      <c r="H12" s="123"/>
      <c r="I12" s="123"/>
      <c r="J12" s="123"/>
      <c r="K12" s="20" t="s">
        <v>166</v>
      </c>
      <c r="L12" s="20"/>
      <c r="M12" s="20"/>
      <c r="N12" s="21" t="s">
        <v>169</v>
      </c>
      <c r="P12" t="s">
        <v>14</v>
      </c>
      <c r="Q12" t="e">
        <f>IF(K12="",0,VALUE(MID(K12,2,LEN(K12)-2)))</f>
        <v>#VALUE!</v>
      </c>
      <c r="R12">
        <f t="shared" si="0"/>
        <v>0</v>
      </c>
      <c r="S12">
        <f t="shared" si="0"/>
        <v>0</v>
      </c>
      <c r="T12">
        <f t="shared" si="0"/>
        <v>25</v>
      </c>
      <c r="U12">
        <f>IF(K12="＋",0,IF(K12="(＋)",0,ABS(K12)))</f>
        <v>0</v>
      </c>
      <c r="V12">
        <f t="shared" si="1"/>
        <v>0</v>
      </c>
      <c r="W12">
        <f t="shared" si="1"/>
        <v>0</v>
      </c>
      <c r="X12">
        <f t="shared" si="1"/>
        <v>25</v>
      </c>
    </row>
    <row r="13" spans="2:24" ht="13.95" customHeight="1" x14ac:dyDescent="0.2">
      <c r="B13" s="1">
        <f t="shared" si="2"/>
        <v>3</v>
      </c>
      <c r="C13" s="3"/>
      <c r="D13" s="6"/>
      <c r="E13" s="123"/>
      <c r="F13" s="123" t="s">
        <v>197</v>
      </c>
      <c r="G13" s="123"/>
      <c r="H13" s="123"/>
      <c r="I13" s="123"/>
      <c r="J13" s="123"/>
      <c r="K13" s="20"/>
      <c r="L13" s="20"/>
      <c r="M13" s="20" t="s">
        <v>169</v>
      </c>
      <c r="N13" s="21" t="s">
        <v>190</v>
      </c>
      <c r="P13" t="s">
        <v>14</v>
      </c>
      <c r="Q13">
        <f>IF(K13="",0,VALUE(MID(K13,2,LEN(K13)-2)))</f>
        <v>0</v>
      </c>
      <c r="R13">
        <f t="shared" si="0"/>
        <v>0</v>
      </c>
      <c r="S13">
        <f t="shared" si="0"/>
        <v>25</v>
      </c>
      <c r="T13">
        <f t="shared" si="0"/>
        <v>150</v>
      </c>
      <c r="U13">
        <f>IF(K13="＋",0,IF(K13="(＋)",0,ABS(K13)))</f>
        <v>0</v>
      </c>
      <c r="V13">
        <f t="shared" si="1"/>
        <v>0</v>
      </c>
      <c r="W13">
        <f t="shared" si="1"/>
        <v>25</v>
      </c>
      <c r="X13">
        <f t="shared" si="1"/>
        <v>150</v>
      </c>
    </row>
    <row r="14" spans="2:24" ht="13.95" customHeight="1" x14ac:dyDescent="0.2">
      <c r="B14" s="1">
        <f t="shared" si="2"/>
        <v>4</v>
      </c>
      <c r="C14" s="3"/>
      <c r="D14" s="6"/>
      <c r="E14" s="123"/>
      <c r="F14" s="123" t="s">
        <v>149</v>
      </c>
      <c r="G14" s="123"/>
      <c r="H14" s="123"/>
      <c r="I14" s="123"/>
      <c r="J14" s="123"/>
      <c r="K14" s="20" t="s">
        <v>166</v>
      </c>
      <c r="L14" s="20" t="s">
        <v>169</v>
      </c>
      <c r="M14" s="20" t="s">
        <v>169</v>
      </c>
      <c r="N14" s="21" t="s">
        <v>172</v>
      </c>
      <c r="P14" s="82" t="s">
        <v>15</v>
      </c>
      <c r="Q14" t="str">
        <f>K14</f>
        <v>(＋)</v>
      </c>
      <c r="R14" t="str">
        <f>L14</f>
        <v>(25)</v>
      </c>
      <c r="S14" t="str">
        <f>M14</f>
        <v>(25)</v>
      </c>
      <c r="T14" t="str">
        <f>N14</f>
        <v>(50)</v>
      </c>
      <c r="U14">
        <f t="shared" si="1"/>
        <v>0</v>
      </c>
      <c r="V14">
        <f>IF(L14="＋",0,IF(L14="(＋)",0,ABS(L14)))</f>
        <v>25</v>
      </c>
      <c r="W14">
        <f t="shared" si="1"/>
        <v>25</v>
      </c>
      <c r="X14">
        <f t="shared" si="1"/>
        <v>50</v>
      </c>
    </row>
    <row r="15" spans="2:24" ht="13.95" customHeight="1" x14ac:dyDescent="0.2">
      <c r="B15" s="1">
        <f t="shared" si="2"/>
        <v>5</v>
      </c>
      <c r="C15" s="3"/>
      <c r="D15" s="6"/>
      <c r="E15" s="123"/>
      <c r="F15" s="123" t="s">
        <v>16</v>
      </c>
      <c r="G15" s="123"/>
      <c r="H15" s="123"/>
      <c r="I15" s="123"/>
      <c r="J15" s="123"/>
      <c r="K15" s="20"/>
      <c r="L15" s="20"/>
      <c r="M15" s="20" t="s">
        <v>167</v>
      </c>
      <c r="N15" s="21" t="s">
        <v>167</v>
      </c>
      <c r="P15" t="s">
        <v>14</v>
      </c>
      <c r="Q15">
        <f>IF(K15="",0,VALUE(MID(K15,2,LEN(K15)-2)))</f>
        <v>0</v>
      </c>
      <c r="R15">
        <f>IF(L15="",0,VALUE(MID(L15,2,LEN(L15)-2)))</f>
        <v>0</v>
      </c>
      <c r="S15" t="e">
        <f>IF(M15="",0,VALUE(MID(M15,2,LEN(M15)-2)))</f>
        <v>#VALUE!</v>
      </c>
      <c r="T15" t="e">
        <f>IF(N15="",0,VALUE(MID(N15,2,LEN(N15)-2)))</f>
        <v>#VALUE!</v>
      </c>
      <c r="U15">
        <f>IF(K15="＋",0,IF(K15="(＋)",0,ABS(K15)))</f>
        <v>0</v>
      </c>
      <c r="V15">
        <f>IF(L15="＋",0,IF(L15="(＋)",0,ABS(L15)))</f>
        <v>0</v>
      </c>
      <c r="W15">
        <f>IF(M15="＋",0,IF(M15="(＋)",0,ABS(M15)))</f>
        <v>0</v>
      </c>
      <c r="X15">
        <f>IF(N15="＋",0,IF(N15="(＋)",0,ABS(N15)))</f>
        <v>0</v>
      </c>
    </row>
    <row r="16" spans="2:24" ht="13.95" customHeight="1" x14ac:dyDescent="0.2">
      <c r="B16" s="1">
        <f t="shared" si="2"/>
        <v>6</v>
      </c>
      <c r="C16" s="3"/>
      <c r="D16" s="6"/>
      <c r="E16" s="123"/>
      <c r="F16" s="123" t="s">
        <v>281</v>
      </c>
      <c r="G16" s="123"/>
      <c r="H16" s="123"/>
      <c r="I16" s="123"/>
      <c r="J16" s="123"/>
      <c r="K16" s="20"/>
      <c r="L16" s="20"/>
      <c r="M16" s="20" t="s">
        <v>166</v>
      </c>
      <c r="N16" s="21" t="s">
        <v>166</v>
      </c>
      <c r="P16" t="s">
        <v>14</v>
      </c>
      <c r="Q16">
        <f t="shared" ref="Q16:T17" si="3">IF(K16="",0,VALUE(MID(K16,2,LEN(K16)-2)))</f>
        <v>0</v>
      </c>
      <c r="R16">
        <f t="shared" si="3"/>
        <v>0</v>
      </c>
      <c r="S16" t="e">
        <f t="shared" si="3"/>
        <v>#VALUE!</v>
      </c>
      <c r="T16" t="e">
        <f t="shared" si="3"/>
        <v>#VALUE!</v>
      </c>
      <c r="U16">
        <f t="shared" si="1"/>
        <v>0</v>
      </c>
      <c r="V16">
        <f t="shared" si="1"/>
        <v>0</v>
      </c>
      <c r="W16">
        <f t="shared" si="1"/>
        <v>0</v>
      </c>
      <c r="X16">
        <f t="shared" si="1"/>
        <v>0</v>
      </c>
    </row>
    <row r="17" spans="2:24" ht="13.5" customHeight="1" x14ac:dyDescent="0.2">
      <c r="B17" s="1">
        <f t="shared" si="2"/>
        <v>7</v>
      </c>
      <c r="C17" s="3"/>
      <c r="D17" s="6"/>
      <c r="E17" s="123"/>
      <c r="F17" s="123" t="s">
        <v>153</v>
      </c>
      <c r="G17" s="140"/>
      <c r="H17" s="123"/>
      <c r="I17" s="123"/>
      <c r="J17" s="123"/>
      <c r="K17" s="20"/>
      <c r="L17" s="20"/>
      <c r="M17" s="20"/>
      <c r="N17" s="21" t="s">
        <v>166</v>
      </c>
      <c r="Q17">
        <f t="shared" si="3"/>
        <v>0</v>
      </c>
      <c r="R17">
        <f>IF(L17="",0,VALUE(MID(L17,2,LEN(L17)-2)))</f>
        <v>0</v>
      </c>
      <c r="S17">
        <f>IF(M17="",0,VALUE(MID(M17,2,LEN(M17)-2)))</f>
        <v>0</v>
      </c>
      <c r="T17" t="e">
        <f>IF(N17="",0,VALUE(MID(N17,2,LEN(N17)-2)))</f>
        <v>#VALUE!</v>
      </c>
      <c r="U17">
        <f>IF(K17="＋",0,IF(K17="(＋)",0,ABS(K17)))</f>
        <v>0</v>
      </c>
      <c r="V17">
        <f>IF(L17="＋",0,IF(L17="(＋)",0,ABS(L17)))</f>
        <v>0</v>
      </c>
      <c r="W17">
        <f>IF(M17="＋",0,IF(M17="(＋)",0,ABS(M17)))</f>
        <v>0</v>
      </c>
      <c r="X17">
        <f>IF(N17="＋",0,IF(N17="(＋)",0,ABS(N17)))</f>
        <v>0</v>
      </c>
    </row>
    <row r="18" spans="2:24" ht="13.95" customHeight="1" x14ac:dyDescent="0.2">
      <c r="B18" s="1">
        <f t="shared" si="2"/>
        <v>8</v>
      </c>
      <c r="C18" s="3"/>
      <c r="D18" s="6"/>
      <c r="E18" s="123"/>
      <c r="F18" s="123" t="s">
        <v>126</v>
      </c>
      <c r="G18" s="123"/>
      <c r="H18" s="123"/>
      <c r="I18" s="123"/>
      <c r="J18" s="123"/>
      <c r="K18" s="20"/>
      <c r="L18" s="20" t="s">
        <v>166</v>
      </c>
      <c r="M18" s="20"/>
      <c r="N18" s="21" t="s">
        <v>166</v>
      </c>
      <c r="P18" s="82" t="s">
        <v>15</v>
      </c>
      <c r="Q18">
        <f>K18</f>
        <v>0</v>
      </c>
      <c r="R18" t="str">
        <f>L18</f>
        <v>(＋)</v>
      </c>
      <c r="S18">
        <f>M18</f>
        <v>0</v>
      </c>
      <c r="T18" t="str">
        <f>N18</f>
        <v>(＋)</v>
      </c>
      <c r="U18">
        <f t="shared" si="1"/>
        <v>0</v>
      </c>
      <c r="V18">
        <f t="shared" si="1"/>
        <v>0</v>
      </c>
      <c r="W18">
        <f t="shared" si="1"/>
        <v>0</v>
      </c>
      <c r="X18">
        <f t="shared" si="1"/>
        <v>0</v>
      </c>
    </row>
    <row r="19" spans="2:24" ht="13.5" customHeight="1" x14ac:dyDescent="0.2">
      <c r="B19" s="1">
        <f t="shared" si="2"/>
        <v>9</v>
      </c>
      <c r="C19" s="3"/>
      <c r="D19" s="6"/>
      <c r="E19" s="123"/>
      <c r="F19" s="123" t="s">
        <v>119</v>
      </c>
      <c r="G19" s="123"/>
      <c r="H19" s="123"/>
      <c r="I19" s="123"/>
      <c r="J19" s="123"/>
      <c r="K19" s="20" t="s">
        <v>166</v>
      </c>
      <c r="L19" s="20" t="s">
        <v>172</v>
      </c>
      <c r="M19" s="20" t="s">
        <v>166</v>
      </c>
      <c r="N19" s="21" t="s">
        <v>169</v>
      </c>
      <c r="U19">
        <f t="shared" si="1"/>
        <v>0</v>
      </c>
      <c r="V19">
        <f t="shared" si="1"/>
        <v>50</v>
      </c>
      <c r="W19">
        <f t="shared" si="1"/>
        <v>0</v>
      </c>
      <c r="X19">
        <f t="shared" si="1"/>
        <v>25</v>
      </c>
    </row>
    <row r="20" spans="2:24" ht="13.5" customHeight="1" x14ac:dyDescent="0.2">
      <c r="B20" s="1">
        <f t="shared" si="2"/>
        <v>10</v>
      </c>
      <c r="C20" s="3"/>
      <c r="D20" s="6"/>
      <c r="E20" s="123"/>
      <c r="F20" s="123" t="s">
        <v>117</v>
      </c>
      <c r="G20" s="123"/>
      <c r="H20" s="123"/>
      <c r="I20" s="123"/>
      <c r="J20" s="123"/>
      <c r="K20" s="20"/>
      <c r="L20" s="20" t="s">
        <v>166</v>
      </c>
      <c r="M20" s="20"/>
      <c r="N20" s="21" t="s">
        <v>172</v>
      </c>
      <c r="P20" t="s">
        <v>14</v>
      </c>
      <c r="Q20">
        <f t="shared" ref="Q20:T20" si="4">IF(K20="",0,VALUE(MID(K20,2,LEN(K20)-2)))</f>
        <v>0</v>
      </c>
      <c r="R20" t="e">
        <f>IF(#REF!="",0,VALUE(MID(#REF!,2,LEN(#REF!)-2)))</f>
        <v>#REF!</v>
      </c>
      <c r="S20">
        <f t="shared" si="4"/>
        <v>0</v>
      </c>
      <c r="T20">
        <f t="shared" si="4"/>
        <v>50</v>
      </c>
      <c r="U20">
        <f t="shared" si="1"/>
        <v>0</v>
      </c>
      <c r="V20">
        <f t="shared" si="1"/>
        <v>0</v>
      </c>
      <c r="W20">
        <f t="shared" si="1"/>
        <v>0</v>
      </c>
      <c r="X20">
        <f t="shared" si="1"/>
        <v>50</v>
      </c>
    </row>
    <row r="21" spans="2:24" ht="13.5" customHeight="1" x14ac:dyDescent="0.2">
      <c r="B21" s="1">
        <f t="shared" si="2"/>
        <v>11</v>
      </c>
      <c r="C21" s="2" t="s">
        <v>25</v>
      </c>
      <c r="D21" s="2" t="s">
        <v>26</v>
      </c>
      <c r="E21" s="123"/>
      <c r="F21" s="123" t="s">
        <v>115</v>
      </c>
      <c r="G21" s="123"/>
      <c r="H21" s="123"/>
      <c r="I21" s="123"/>
      <c r="J21" s="123"/>
      <c r="K21" s="22">
        <v>500</v>
      </c>
      <c r="L21" s="22">
        <v>4750</v>
      </c>
      <c r="M21" s="22">
        <v>1100</v>
      </c>
      <c r="N21" s="23">
        <v>2250</v>
      </c>
      <c r="P21" s="82"/>
    </row>
    <row r="22" spans="2:24" ht="13.5" customHeight="1" x14ac:dyDescent="0.2">
      <c r="B22" s="1">
        <f t="shared" si="2"/>
        <v>12</v>
      </c>
      <c r="C22" s="2" t="s">
        <v>27</v>
      </c>
      <c r="D22" s="2" t="s">
        <v>28</v>
      </c>
      <c r="E22" s="123"/>
      <c r="F22" s="123" t="s">
        <v>102</v>
      </c>
      <c r="G22" s="123"/>
      <c r="H22" s="123"/>
      <c r="I22" s="123"/>
      <c r="J22" s="123"/>
      <c r="K22" s="22">
        <v>50</v>
      </c>
      <c r="L22" s="22"/>
      <c r="M22" s="22" t="s">
        <v>167</v>
      </c>
      <c r="N22" s="23"/>
      <c r="P22" s="82"/>
    </row>
    <row r="23" spans="2:24" ht="13.5" customHeight="1" x14ac:dyDescent="0.2">
      <c r="B23" s="1">
        <f t="shared" si="2"/>
        <v>13</v>
      </c>
      <c r="C23" s="2" t="s">
        <v>90</v>
      </c>
      <c r="D23" s="2" t="s">
        <v>17</v>
      </c>
      <c r="E23" s="123"/>
      <c r="F23" s="123" t="s">
        <v>192</v>
      </c>
      <c r="G23" s="123"/>
      <c r="H23" s="123"/>
      <c r="I23" s="123"/>
      <c r="J23" s="123"/>
      <c r="K23" s="22"/>
      <c r="L23" s="22"/>
      <c r="M23" s="22"/>
      <c r="N23" s="23" t="s">
        <v>167</v>
      </c>
    </row>
    <row r="24" spans="2:24" ht="14.85" customHeight="1" x14ac:dyDescent="0.2">
      <c r="B24" s="1">
        <f t="shared" si="2"/>
        <v>14</v>
      </c>
      <c r="C24" s="6"/>
      <c r="D24" s="6"/>
      <c r="E24" s="123"/>
      <c r="F24" s="123" t="s">
        <v>150</v>
      </c>
      <c r="G24" s="123"/>
      <c r="H24" s="123"/>
      <c r="I24" s="123"/>
      <c r="J24" s="123"/>
      <c r="K24" s="22" t="s">
        <v>167</v>
      </c>
      <c r="L24" s="22" t="s">
        <v>167</v>
      </c>
      <c r="M24" s="22">
        <v>25</v>
      </c>
      <c r="N24" s="23">
        <v>25</v>
      </c>
    </row>
    <row r="25" spans="2:24" ht="13.95" customHeight="1" x14ac:dyDescent="0.2">
      <c r="B25" s="1">
        <f t="shared" si="2"/>
        <v>15</v>
      </c>
      <c r="C25" s="6"/>
      <c r="D25" s="2" t="s">
        <v>18</v>
      </c>
      <c r="E25" s="123"/>
      <c r="F25" s="123" t="s">
        <v>273</v>
      </c>
      <c r="G25" s="123"/>
      <c r="H25" s="123"/>
      <c r="I25" s="123"/>
      <c r="J25" s="123"/>
      <c r="K25" s="22">
        <v>25</v>
      </c>
      <c r="L25" s="22">
        <v>25</v>
      </c>
      <c r="M25" s="22"/>
      <c r="N25" s="23">
        <v>50</v>
      </c>
    </row>
    <row r="26" spans="2:24" ht="13.5" customHeight="1" x14ac:dyDescent="0.2">
      <c r="B26" s="1">
        <f t="shared" si="2"/>
        <v>16</v>
      </c>
      <c r="C26" s="6"/>
      <c r="D26" s="6"/>
      <c r="E26" s="123"/>
      <c r="F26" s="123" t="s">
        <v>103</v>
      </c>
      <c r="G26" s="123"/>
      <c r="H26" s="123"/>
      <c r="I26" s="123"/>
      <c r="J26" s="123"/>
      <c r="K26" s="22" t="s">
        <v>167</v>
      </c>
      <c r="L26" s="117">
        <v>950</v>
      </c>
      <c r="M26" s="22">
        <v>600</v>
      </c>
      <c r="N26" s="23">
        <v>1700</v>
      </c>
    </row>
    <row r="27" spans="2:24" ht="13.5" customHeight="1" x14ac:dyDescent="0.2">
      <c r="B27" s="1">
        <f t="shared" si="2"/>
        <v>17</v>
      </c>
      <c r="C27" s="6"/>
      <c r="D27" s="6"/>
      <c r="E27" s="123"/>
      <c r="F27" s="123" t="s">
        <v>114</v>
      </c>
      <c r="G27" s="123"/>
      <c r="H27" s="123"/>
      <c r="I27" s="123"/>
      <c r="J27" s="123"/>
      <c r="K27" s="22">
        <v>425</v>
      </c>
      <c r="L27" s="22">
        <v>200</v>
      </c>
      <c r="M27" s="22">
        <v>250</v>
      </c>
      <c r="N27" s="23">
        <v>200</v>
      </c>
    </row>
    <row r="28" spans="2:24" ht="13.95" customHeight="1" x14ac:dyDescent="0.2">
      <c r="B28" s="1">
        <f t="shared" si="2"/>
        <v>18</v>
      </c>
      <c r="C28" s="6"/>
      <c r="D28" s="6"/>
      <c r="E28" s="123"/>
      <c r="F28" s="123" t="s">
        <v>104</v>
      </c>
      <c r="G28" s="123"/>
      <c r="H28" s="123"/>
      <c r="I28" s="123"/>
      <c r="J28" s="123"/>
      <c r="K28" s="22" t="s">
        <v>167</v>
      </c>
      <c r="L28" s="22" t="s">
        <v>167</v>
      </c>
      <c r="M28" s="22">
        <v>250</v>
      </c>
      <c r="N28" s="23">
        <v>1000</v>
      </c>
    </row>
    <row r="29" spans="2:24" ht="13.5" customHeight="1" x14ac:dyDescent="0.2">
      <c r="B29" s="1">
        <f t="shared" si="2"/>
        <v>19</v>
      </c>
      <c r="C29" s="6"/>
      <c r="D29" s="6"/>
      <c r="E29" s="123"/>
      <c r="F29" s="123" t="s">
        <v>19</v>
      </c>
      <c r="G29" s="123"/>
      <c r="H29" s="123"/>
      <c r="I29" s="123"/>
      <c r="J29" s="123"/>
      <c r="K29" s="22">
        <v>500</v>
      </c>
      <c r="L29" s="22">
        <v>325</v>
      </c>
      <c r="M29" s="22">
        <v>525</v>
      </c>
      <c r="N29" s="23">
        <v>950</v>
      </c>
    </row>
    <row r="30" spans="2:24" ht="13.5" customHeight="1" x14ac:dyDescent="0.2">
      <c r="B30" s="1">
        <f t="shared" si="2"/>
        <v>20</v>
      </c>
      <c r="C30" s="6"/>
      <c r="D30" s="6"/>
      <c r="E30" s="123"/>
      <c r="F30" s="123" t="s">
        <v>106</v>
      </c>
      <c r="G30" s="123"/>
      <c r="H30" s="123"/>
      <c r="I30" s="123"/>
      <c r="J30" s="123"/>
      <c r="K30" s="22" t="s">
        <v>167</v>
      </c>
      <c r="L30" s="22" t="s">
        <v>167</v>
      </c>
      <c r="M30" s="22">
        <v>300</v>
      </c>
      <c r="N30" s="23" t="s">
        <v>167</v>
      </c>
    </row>
    <row r="31" spans="2:24" ht="13.5" customHeight="1" x14ac:dyDescent="0.2">
      <c r="B31" s="1">
        <f t="shared" si="2"/>
        <v>21</v>
      </c>
      <c r="C31" s="6"/>
      <c r="D31" s="6"/>
      <c r="E31" s="123"/>
      <c r="F31" s="123" t="s">
        <v>107</v>
      </c>
      <c r="G31" s="123"/>
      <c r="H31" s="123"/>
      <c r="I31" s="123"/>
      <c r="J31" s="123"/>
      <c r="K31" s="22">
        <v>200</v>
      </c>
      <c r="L31" s="22">
        <v>75</v>
      </c>
      <c r="M31" s="22">
        <v>100</v>
      </c>
      <c r="N31" s="23">
        <v>75</v>
      </c>
    </row>
    <row r="32" spans="2:24" ht="13.95" customHeight="1" x14ac:dyDescent="0.2">
      <c r="B32" s="1">
        <f t="shared" si="2"/>
        <v>22</v>
      </c>
      <c r="C32" s="6"/>
      <c r="D32" s="6"/>
      <c r="E32" s="123"/>
      <c r="F32" s="123" t="s">
        <v>20</v>
      </c>
      <c r="G32" s="123"/>
      <c r="H32" s="123"/>
      <c r="I32" s="123"/>
      <c r="J32" s="123"/>
      <c r="K32" s="22">
        <v>1575</v>
      </c>
      <c r="L32" s="22">
        <v>750</v>
      </c>
      <c r="M32" s="22">
        <v>750</v>
      </c>
      <c r="N32" s="23" t="s">
        <v>167</v>
      </c>
    </row>
    <row r="33" spans="2:29" ht="13.95" customHeight="1" x14ac:dyDescent="0.2">
      <c r="B33" s="1">
        <f t="shared" si="2"/>
        <v>23</v>
      </c>
      <c r="C33" s="6"/>
      <c r="D33" s="6"/>
      <c r="E33" s="123"/>
      <c r="F33" s="123" t="s">
        <v>105</v>
      </c>
      <c r="G33" s="123"/>
      <c r="H33" s="123"/>
      <c r="I33" s="123"/>
      <c r="J33" s="123"/>
      <c r="K33" s="22"/>
      <c r="L33" s="22" t="s">
        <v>167</v>
      </c>
      <c r="M33" s="22"/>
      <c r="N33" s="23"/>
    </row>
    <row r="34" spans="2:29" ht="13.5" customHeight="1" x14ac:dyDescent="0.2">
      <c r="B34" s="1">
        <f t="shared" si="2"/>
        <v>24</v>
      </c>
      <c r="C34" s="6"/>
      <c r="D34" s="6"/>
      <c r="E34" s="123"/>
      <c r="F34" s="123" t="s">
        <v>128</v>
      </c>
      <c r="G34" s="123"/>
      <c r="H34" s="123"/>
      <c r="I34" s="123"/>
      <c r="J34" s="123"/>
      <c r="K34" s="22" t="s">
        <v>167</v>
      </c>
      <c r="L34" s="22">
        <v>25</v>
      </c>
      <c r="M34" s="22">
        <v>25</v>
      </c>
      <c r="N34" s="23">
        <v>150</v>
      </c>
    </row>
    <row r="35" spans="2:29" ht="13.95" customHeight="1" x14ac:dyDescent="0.2">
      <c r="B35" s="1">
        <f t="shared" si="2"/>
        <v>25</v>
      </c>
      <c r="C35" s="6"/>
      <c r="D35" s="6"/>
      <c r="E35" s="123"/>
      <c r="F35" s="123" t="s">
        <v>303</v>
      </c>
      <c r="G35" s="123"/>
      <c r="H35" s="123"/>
      <c r="I35" s="123"/>
      <c r="J35" s="123"/>
      <c r="K35" s="22"/>
      <c r="L35" s="22"/>
      <c r="M35" s="22" t="s">
        <v>167</v>
      </c>
      <c r="N35" s="23" t="s">
        <v>167</v>
      </c>
    </row>
    <row r="36" spans="2:29" ht="13.95" customHeight="1" x14ac:dyDescent="0.2">
      <c r="B36" s="1">
        <f t="shared" si="2"/>
        <v>26</v>
      </c>
      <c r="C36" s="6"/>
      <c r="D36" s="6"/>
      <c r="E36" s="123"/>
      <c r="F36" s="123" t="s">
        <v>21</v>
      </c>
      <c r="G36" s="123"/>
      <c r="H36" s="123"/>
      <c r="I36" s="123"/>
      <c r="J36" s="123"/>
      <c r="K36" s="22">
        <v>25</v>
      </c>
      <c r="L36" s="22">
        <v>100</v>
      </c>
      <c r="M36" s="22">
        <v>550</v>
      </c>
      <c r="N36" s="23">
        <v>2875</v>
      </c>
    </row>
    <row r="37" spans="2:29" ht="13.5" customHeight="1" x14ac:dyDescent="0.2">
      <c r="B37" s="1">
        <f t="shared" si="2"/>
        <v>27</v>
      </c>
      <c r="C37" s="6"/>
      <c r="D37" s="6"/>
      <c r="E37" s="123"/>
      <c r="F37" s="123" t="s">
        <v>22</v>
      </c>
      <c r="G37" s="123"/>
      <c r="H37" s="123"/>
      <c r="I37" s="123"/>
      <c r="J37" s="123"/>
      <c r="K37" s="22">
        <v>15500</v>
      </c>
      <c r="L37" s="22">
        <v>17500</v>
      </c>
      <c r="M37" s="57">
        <v>8250</v>
      </c>
      <c r="N37" s="61">
        <v>10000</v>
      </c>
    </row>
    <row r="38" spans="2:29" ht="13.95" customHeight="1" x14ac:dyDescent="0.2">
      <c r="B38" s="1">
        <f t="shared" si="2"/>
        <v>28</v>
      </c>
      <c r="C38" s="6"/>
      <c r="D38" s="6"/>
      <c r="E38" s="123"/>
      <c r="F38" s="123" t="s">
        <v>23</v>
      </c>
      <c r="G38" s="123"/>
      <c r="H38" s="123"/>
      <c r="I38" s="123"/>
      <c r="J38" s="123"/>
      <c r="K38" s="22" t="s">
        <v>167</v>
      </c>
      <c r="L38" s="22"/>
      <c r="M38" s="22">
        <v>50</v>
      </c>
      <c r="N38" s="23">
        <v>50</v>
      </c>
    </row>
    <row r="39" spans="2:29" ht="13.95" customHeight="1" x14ac:dyDescent="0.2">
      <c r="B39" s="1">
        <f t="shared" si="2"/>
        <v>29</v>
      </c>
      <c r="C39" s="6"/>
      <c r="D39" s="6"/>
      <c r="E39" s="123"/>
      <c r="F39" s="123" t="s">
        <v>24</v>
      </c>
      <c r="G39" s="123"/>
      <c r="H39" s="123"/>
      <c r="I39" s="123"/>
      <c r="J39" s="123"/>
      <c r="K39" s="22"/>
      <c r="L39" s="22"/>
      <c r="M39" s="22"/>
      <c r="N39" s="23" t="s">
        <v>167</v>
      </c>
    </row>
    <row r="40" spans="2:29" ht="13.5" customHeight="1" x14ac:dyDescent="0.2">
      <c r="B40" s="1">
        <f t="shared" si="2"/>
        <v>30</v>
      </c>
      <c r="C40" s="2" t="s">
        <v>79</v>
      </c>
      <c r="D40" s="2" t="s">
        <v>80</v>
      </c>
      <c r="E40" s="123"/>
      <c r="F40" s="123" t="s">
        <v>100</v>
      </c>
      <c r="G40" s="123"/>
      <c r="H40" s="123"/>
      <c r="I40" s="123"/>
      <c r="J40" s="123"/>
      <c r="K40" s="22"/>
      <c r="L40" s="22" t="s">
        <v>167</v>
      </c>
      <c r="M40" s="22"/>
      <c r="N40" s="23" t="s">
        <v>167</v>
      </c>
    </row>
    <row r="41" spans="2:29" ht="13.95" customHeight="1" x14ac:dyDescent="0.2">
      <c r="B41" s="1">
        <f t="shared" si="2"/>
        <v>31</v>
      </c>
      <c r="C41" s="6"/>
      <c r="D41" s="6"/>
      <c r="E41" s="123"/>
      <c r="F41" s="123" t="s">
        <v>436</v>
      </c>
      <c r="G41" s="123"/>
      <c r="H41" s="123"/>
      <c r="I41" s="123"/>
      <c r="J41" s="123"/>
      <c r="K41" s="22"/>
      <c r="L41" s="22"/>
      <c r="M41" s="22"/>
      <c r="N41" s="23" t="s">
        <v>167</v>
      </c>
    </row>
    <row r="42" spans="2:29" ht="13.95" customHeight="1" x14ac:dyDescent="0.2">
      <c r="B42" s="1">
        <f t="shared" si="2"/>
        <v>32</v>
      </c>
      <c r="C42" s="6"/>
      <c r="D42" s="6"/>
      <c r="E42" s="123"/>
      <c r="F42" s="123" t="s">
        <v>252</v>
      </c>
      <c r="G42" s="123"/>
      <c r="H42" s="123"/>
      <c r="I42" s="123"/>
      <c r="J42" s="123"/>
      <c r="K42" s="22">
        <v>25</v>
      </c>
      <c r="L42" s="22"/>
      <c r="M42" s="22"/>
      <c r="N42" s="23"/>
      <c r="U42">
        <f>COUNTA(K40:K42)</f>
        <v>1</v>
      </c>
      <c r="V42">
        <f>COUNTA(L40:L42)</f>
        <v>1</v>
      </c>
      <c r="W42">
        <f>COUNTA(M40:M42)</f>
        <v>0</v>
      </c>
      <c r="X42">
        <f>COUNTA(N40:N42)</f>
        <v>2</v>
      </c>
    </row>
    <row r="43" spans="2:29" ht="13.95" customHeight="1" x14ac:dyDescent="0.2">
      <c r="B43" s="1">
        <f t="shared" si="2"/>
        <v>33</v>
      </c>
      <c r="C43" s="2" t="s">
        <v>91</v>
      </c>
      <c r="D43" s="2" t="s">
        <v>29</v>
      </c>
      <c r="E43" s="123"/>
      <c r="F43" s="123" t="s">
        <v>122</v>
      </c>
      <c r="G43" s="123"/>
      <c r="H43" s="123"/>
      <c r="I43" s="123"/>
      <c r="J43" s="123"/>
      <c r="K43" s="22" t="s">
        <v>167</v>
      </c>
      <c r="L43" s="22" t="s">
        <v>167</v>
      </c>
      <c r="M43" s="22"/>
      <c r="N43" s="23" t="s">
        <v>167</v>
      </c>
      <c r="Y43" s="125"/>
    </row>
    <row r="44" spans="2:29" ht="13.95" customHeight="1" x14ac:dyDescent="0.2">
      <c r="B44" s="1">
        <f t="shared" si="2"/>
        <v>34</v>
      </c>
      <c r="C44" s="6"/>
      <c r="D44" s="6"/>
      <c r="E44" s="123"/>
      <c r="F44" s="123" t="s">
        <v>210</v>
      </c>
      <c r="G44" s="123"/>
      <c r="H44" s="123"/>
      <c r="I44" s="123"/>
      <c r="J44" s="123"/>
      <c r="K44" s="22"/>
      <c r="L44" s="22"/>
      <c r="M44" s="22" t="s">
        <v>167</v>
      </c>
      <c r="N44" s="23" t="s">
        <v>167</v>
      </c>
      <c r="Y44" s="125"/>
    </row>
    <row r="45" spans="2:29" ht="13.95" customHeight="1" x14ac:dyDescent="0.2">
      <c r="B45" s="1">
        <f t="shared" si="2"/>
        <v>35</v>
      </c>
      <c r="C45" s="6"/>
      <c r="D45" s="6"/>
      <c r="E45" s="123"/>
      <c r="F45" s="123" t="s">
        <v>146</v>
      </c>
      <c r="G45" s="123"/>
      <c r="H45" s="123"/>
      <c r="I45" s="123"/>
      <c r="J45" s="123"/>
      <c r="K45" s="22">
        <v>25</v>
      </c>
      <c r="L45" s="22">
        <v>75</v>
      </c>
      <c r="M45" s="22">
        <v>25</v>
      </c>
      <c r="N45" s="23">
        <v>50</v>
      </c>
      <c r="U45" s="126">
        <f>COUNTA($K11:$K47)</f>
        <v>21</v>
      </c>
      <c r="V45" s="126">
        <f>COUNTA($L11:$L47)</f>
        <v>22</v>
      </c>
      <c r="W45" s="126">
        <f>COUNTA($M11:$M47)</f>
        <v>24</v>
      </c>
      <c r="X45" s="126">
        <f>COUNTA($N11:$N47)</f>
        <v>33</v>
      </c>
      <c r="Y45" s="126"/>
      <c r="Z45" s="126"/>
      <c r="AA45" s="126"/>
      <c r="AB45" s="126"/>
      <c r="AC45" s="125"/>
    </row>
    <row r="46" spans="2:29" ht="13.95" customHeight="1" x14ac:dyDescent="0.2">
      <c r="B46" s="1">
        <f t="shared" si="2"/>
        <v>36</v>
      </c>
      <c r="C46" s="6"/>
      <c r="D46" s="6"/>
      <c r="E46" s="123"/>
      <c r="F46" s="123" t="s">
        <v>424</v>
      </c>
      <c r="G46" s="123"/>
      <c r="H46" s="123"/>
      <c r="I46" s="123"/>
      <c r="J46" s="123"/>
      <c r="K46" s="22"/>
      <c r="L46" s="22"/>
      <c r="M46" s="22"/>
      <c r="N46" s="23">
        <v>25</v>
      </c>
      <c r="Y46" s="125"/>
    </row>
    <row r="47" spans="2:29" ht="13.5" customHeight="1" x14ac:dyDescent="0.2">
      <c r="B47" s="1">
        <f t="shared" si="2"/>
        <v>37</v>
      </c>
      <c r="C47" s="6"/>
      <c r="D47" s="6"/>
      <c r="E47" s="123"/>
      <c r="F47" s="123" t="s">
        <v>88</v>
      </c>
      <c r="G47" s="123"/>
      <c r="H47" s="123"/>
      <c r="I47" s="123"/>
      <c r="J47" s="123"/>
      <c r="K47" s="22"/>
      <c r="L47" s="22"/>
      <c r="M47" s="22">
        <v>25</v>
      </c>
      <c r="N47" s="23">
        <v>25</v>
      </c>
      <c r="Y47" s="127"/>
    </row>
    <row r="48" spans="2:29" ht="13.95" customHeight="1" x14ac:dyDescent="0.2">
      <c r="B48" s="1">
        <f t="shared" si="2"/>
        <v>38</v>
      </c>
      <c r="C48" s="6"/>
      <c r="D48" s="6"/>
      <c r="E48" s="123"/>
      <c r="F48" s="123" t="s">
        <v>154</v>
      </c>
      <c r="G48" s="123"/>
      <c r="H48" s="123"/>
      <c r="I48" s="123"/>
      <c r="J48" s="123"/>
      <c r="K48" s="22"/>
      <c r="L48" s="22"/>
      <c r="M48" s="22"/>
      <c r="N48" s="23">
        <v>1</v>
      </c>
      <c r="Y48" s="127"/>
    </row>
    <row r="49" spans="2:25" ht="13.5" customHeight="1" x14ac:dyDescent="0.2">
      <c r="B49" s="1">
        <f t="shared" si="2"/>
        <v>39</v>
      </c>
      <c r="C49" s="6"/>
      <c r="D49" s="6"/>
      <c r="E49" s="123"/>
      <c r="F49" s="123" t="s">
        <v>437</v>
      </c>
      <c r="G49" s="123"/>
      <c r="H49" s="123"/>
      <c r="I49" s="123"/>
      <c r="J49" s="123"/>
      <c r="K49" s="22"/>
      <c r="L49" s="22"/>
      <c r="M49" s="22"/>
      <c r="N49" s="23" t="s">
        <v>167</v>
      </c>
      <c r="Y49" s="127"/>
    </row>
    <row r="50" spans="2:25" ht="13.5" customHeight="1" x14ac:dyDescent="0.2">
      <c r="B50" s="1">
        <f t="shared" si="2"/>
        <v>40</v>
      </c>
      <c r="C50" s="6"/>
      <c r="D50" s="6"/>
      <c r="E50" s="123"/>
      <c r="F50" s="123" t="s">
        <v>230</v>
      </c>
      <c r="G50" s="123"/>
      <c r="H50" s="123"/>
      <c r="I50" s="123"/>
      <c r="J50" s="123"/>
      <c r="K50" s="22"/>
      <c r="L50" s="22"/>
      <c r="M50" s="22" t="s">
        <v>167</v>
      </c>
      <c r="N50" s="23"/>
      <c r="Y50" s="127"/>
    </row>
    <row r="51" spans="2:25" ht="13.5" customHeight="1" x14ac:dyDescent="0.2">
      <c r="B51" s="1">
        <f t="shared" si="2"/>
        <v>41</v>
      </c>
      <c r="C51" s="6"/>
      <c r="D51" s="6"/>
      <c r="E51" s="123"/>
      <c r="F51" s="123" t="s">
        <v>108</v>
      </c>
      <c r="G51" s="123"/>
      <c r="H51" s="123"/>
      <c r="I51" s="123"/>
      <c r="J51" s="123"/>
      <c r="K51" s="22" t="s">
        <v>167</v>
      </c>
      <c r="L51" s="22" t="s">
        <v>167</v>
      </c>
      <c r="M51" s="22" t="s">
        <v>167</v>
      </c>
      <c r="N51" s="23">
        <v>400</v>
      </c>
      <c r="Y51" s="127"/>
    </row>
    <row r="52" spans="2:25" ht="13.95" customHeight="1" x14ac:dyDescent="0.2">
      <c r="B52" s="1">
        <f t="shared" si="2"/>
        <v>42</v>
      </c>
      <c r="C52" s="6"/>
      <c r="D52" s="6"/>
      <c r="E52" s="123"/>
      <c r="F52" s="123" t="s">
        <v>257</v>
      </c>
      <c r="G52" s="123"/>
      <c r="H52" s="123"/>
      <c r="I52" s="123"/>
      <c r="J52" s="123"/>
      <c r="K52" s="22"/>
      <c r="L52" s="128"/>
      <c r="M52" s="22"/>
      <c r="N52" s="23">
        <v>100</v>
      </c>
      <c r="Y52" s="125"/>
    </row>
    <row r="53" spans="2:25" ht="13.95" customHeight="1" x14ac:dyDescent="0.2">
      <c r="B53" s="1">
        <f t="shared" si="2"/>
        <v>43</v>
      </c>
      <c r="C53" s="6"/>
      <c r="D53" s="6"/>
      <c r="E53" s="123"/>
      <c r="F53" s="123" t="s">
        <v>109</v>
      </c>
      <c r="G53" s="123"/>
      <c r="H53" s="123"/>
      <c r="I53" s="123"/>
      <c r="J53" s="123"/>
      <c r="K53" s="22">
        <v>500</v>
      </c>
      <c r="L53" s="22">
        <v>800</v>
      </c>
      <c r="M53" s="22">
        <v>200</v>
      </c>
      <c r="N53" s="23">
        <v>800</v>
      </c>
      <c r="Y53" s="125"/>
    </row>
    <row r="54" spans="2:25" ht="13.5" customHeight="1" x14ac:dyDescent="0.2">
      <c r="B54" s="1">
        <f t="shared" si="2"/>
        <v>44</v>
      </c>
      <c r="C54" s="6"/>
      <c r="D54" s="6"/>
      <c r="E54" s="123"/>
      <c r="F54" s="123" t="s">
        <v>110</v>
      </c>
      <c r="G54" s="123"/>
      <c r="H54" s="123"/>
      <c r="I54" s="123"/>
      <c r="J54" s="123"/>
      <c r="K54" s="22">
        <v>75</v>
      </c>
      <c r="L54" s="22">
        <v>75</v>
      </c>
      <c r="M54" s="22">
        <v>50</v>
      </c>
      <c r="N54" s="23">
        <v>50</v>
      </c>
      <c r="Y54" s="125"/>
    </row>
    <row r="55" spans="2:25" ht="13.5" customHeight="1" x14ac:dyDescent="0.2">
      <c r="B55" s="1">
        <f t="shared" si="2"/>
        <v>45</v>
      </c>
      <c r="C55" s="6"/>
      <c r="D55" s="6"/>
      <c r="E55" s="123"/>
      <c r="F55" s="123" t="s">
        <v>234</v>
      </c>
      <c r="G55" s="123"/>
      <c r="H55" s="123"/>
      <c r="I55" s="123"/>
      <c r="J55" s="123"/>
      <c r="K55" s="22"/>
      <c r="L55" s="22"/>
      <c r="M55" s="22" t="s">
        <v>167</v>
      </c>
      <c r="N55" s="23"/>
      <c r="Y55" s="125"/>
    </row>
    <row r="56" spans="2:25" ht="13.5" customHeight="1" x14ac:dyDescent="0.2">
      <c r="B56" s="1">
        <f t="shared" si="2"/>
        <v>46</v>
      </c>
      <c r="C56" s="6"/>
      <c r="D56" s="6"/>
      <c r="E56" s="123"/>
      <c r="F56" s="123" t="s">
        <v>31</v>
      </c>
      <c r="G56" s="123"/>
      <c r="H56" s="123"/>
      <c r="I56" s="123"/>
      <c r="J56" s="123"/>
      <c r="K56" s="22" t="s">
        <v>167</v>
      </c>
      <c r="L56" s="22">
        <v>16</v>
      </c>
      <c r="M56" s="22" t="s">
        <v>167</v>
      </c>
      <c r="N56" s="23"/>
      <c r="Y56" s="125"/>
    </row>
    <row r="57" spans="2:25" ht="13.5" customHeight="1" x14ac:dyDescent="0.2">
      <c r="B57" s="1">
        <f t="shared" si="2"/>
        <v>47</v>
      </c>
      <c r="C57" s="6"/>
      <c r="D57" s="6"/>
      <c r="E57" s="123"/>
      <c r="F57" s="123" t="s">
        <v>32</v>
      </c>
      <c r="G57" s="123"/>
      <c r="H57" s="123"/>
      <c r="I57" s="123"/>
      <c r="J57" s="123"/>
      <c r="K57" s="22"/>
      <c r="L57" s="22"/>
      <c r="M57" s="22"/>
      <c r="N57" s="23" t="s">
        <v>167</v>
      </c>
      <c r="Y57" s="125"/>
    </row>
    <row r="58" spans="2:25" ht="13.95" customHeight="1" x14ac:dyDescent="0.2">
      <c r="B58" s="1">
        <f t="shared" si="2"/>
        <v>48</v>
      </c>
      <c r="C58" s="6"/>
      <c r="D58" s="6"/>
      <c r="E58" s="123"/>
      <c r="F58" s="123" t="s">
        <v>215</v>
      </c>
      <c r="G58" s="123"/>
      <c r="H58" s="123"/>
      <c r="I58" s="123"/>
      <c r="J58" s="123"/>
      <c r="K58" s="22" t="s">
        <v>167</v>
      </c>
      <c r="L58" s="22"/>
      <c r="M58" s="22" t="s">
        <v>167</v>
      </c>
      <c r="N58" s="23"/>
      <c r="Y58" s="125"/>
    </row>
    <row r="59" spans="2:25" ht="13.95" customHeight="1" x14ac:dyDescent="0.2">
      <c r="B59" s="1">
        <f t="shared" si="2"/>
        <v>49</v>
      </c>
      <c r="C59" s="6"/>
      <c r="D59" s="6"/>
      <c r="E59" s="123"/>
      <c r="F59" s="123" t="s">
        <v>85</v>
      </c>
      <c r="G59" s="123"/>
      <c r="H59" s="123"/>
      <c r="I59" s="123"/>
      <c r="J59" s="123"/>
      <c r="K59" s="22" t="s">
        <v>167</v>
      </c>
      <c r="L59" s="22"/>
      <c r="M59" s="22" t="s">
        <v>167</v>
      </c>
      <c r="N59" s="23">
        <v>150</v>
      </c>
      <c r="Y59" s="125"/>
    </row>
    <row r="60" spans="2:25" ht="13.95" customHeight="1" x14ac:dyDescent="0.2">
      <c r="B60" s="1">
        <f t="shared" si="2"/>
        <v>50</v>
      </c>
      <c r="C60" s="6"/>
      <c r="D60" s="6"/>
      <c r="E60" s="123"/>
      <c r="F60" s="123" t="s">
        <v>86</v>
      </c>
      <c r="G60" s="123"/>
      <c r="H60" s="123"/>
      <c r="I60" s="123"/>
      <c r="J60" s="123"/>
      <c r="K60" s="22" t="s">
        <v>167</v>
      </c>
      <c r="L60" s="22" t="s">
        <v>167</v>
      </c>
      <c r="M60" s="22"/>
      <c r="N60" s="23"/>
      <c r="Y60" s="125"/>
    </row>
    <row r="61" spans="2:25" ht="13.5" customHeight="1" x14ac:dyDescent="0.2">
      <c r="B61" s="1">
        <f t="shared" si="2"/>
        <v>51</v>
      </c>
      <c r="C61" s="6"/>
      <c r="D61" s="6"/>
      <c r="E61" s="123"/>
      <c r="F61" s="123" t="s">
        <v>111</v>
      </c>
      <c r="G61" s="123"/>
      <c r="H61" s="123"/>
      <c r="I61" s="123"/>
      <c r="J61" s="123"/>
      <c r="K61" s="22">
        <v>1150</v>
      </c>
      <c r="L61" s="22">
        <v>1550</v>
      </c>
      <c r="M61" s="22">
        <v>250</v>
      </c>
      <c r="N61" s="23">
        <v>750</v>
      </c>
      <c r="Y61" s="125"/>
    </row>
    <row r="62" spans="2:25" ht="13.95" customHeight="1" x14ac:dyDescent="0.2">
      <c r="B62" s="1">
        <f t="shared" si="2"/>
        <v>52</v>
      </c>
      <c r="C62" s="6"/>
      <c r="D62" s="6"/>
      <c r="E62" s="123"/>
      <c r="F62" s="123" t="s">
        <v>123</v>
      </c>
      <c r="G62" s="123"/>
      <c r="H62" s="123"/>
      <c r="I62" s="123"/>
      <c r="J62" s="123"/>
      <c r="K62" s="22"/>
      <c r="L62" s="22"/>
      <c r="M62" s="22" t="s">
        <v>167</v>
      </c>
      <c r="N62" s="23">
        <v>25</v>
      </c>
      <c r="Y62" s="125"/>
    </row>
    <row r="63" spans="2:25" ht="13.5" customHeight="1" x14ac:dyDescent="0.2">
      <c r="B63" s="1">
        <f t="shared" si="2"/>
        <v>53</v>
      </c>
      <c r="C63" s="6"/>
      <c r="D63" s="6"/>
      <c r="E63" s="123"/>
      <c r="F63" s="123" t="s">
        <v>161</v>
      </c>
      <c r="G63" s="123"/>
      <c r="H63" s="123"/>
      <c r="I63" s="123"/>
      <c r="J63" s="123"/>
      <c r="K63" s="22" t="s">
        <v>167</v>
      </c>
      <c r="L63" s="22" t="s">
        <v>167</v>
      </c>
      <c r="M63" s="22"/>
      <c r="N63" s="23" t="s">
        <v>167</v>
      </c>
      <c r="Y63" s="125"/>
    </row>
    <row r="64" spans="2:25" ht="13.5" customHeight="1" x14ac:dyDescent="0.2">
      <c r="B64" s="1">
        <f t="shared" si="2"/>
        <v>54</v>
      </c>
      <c r="C64" s="6"/>
      <c r="D64" s="6"/>
      <c r="E64" s="123"/>
      <c r="F64" s="123" t="s">
        <v>425</v>
      </c>
      <c r="G64" s="123"/>
      <c r="H64" s="123"/>
      <c r="I64" s="123"/>
      <c r="J64" s="123"/>
      <c r="K64" s="22">
        <v>100</v>
      </c>
      <c r="L64" s="22"/>
      <c r="M64" s="22"/>
      <c r="N64" s="23"/>
      <c r="Y64" s="125"/>
    </row>
    <row r="65" spans="2:25" ht="13.95" customHeight="1" x14ac:dyDescent="0.2">
      <c r="B65" s="1">
        <f t="shared" si="2"/>
        <v>55</v>
      </c>
      <c r="C65" s="6"/>
      <c r="D65" s="6"/>
      <c r="E65" s="123"/>
      <c r="F65" s="123" t="s">
        <v>353</v>
      </c>
      <c r="G65" s="123"/>
      <c r="H65" s="123"/>
      <c r="I65" s="123"/>
      <c r="J65" s="123"/>
      <c r="K65" s="22"/>
      <c r="L65" s="22"/>
      <c r="M65" s="22"/>
      <c r="N65" s="23">
        <v>200</v>
      </c>
      <c r="Y65" s="125"/>
    </row>
    <row r="66" spans="2:25" ht="13.95" customHeight="1" x14ac:dyDescent="0.2">
      <c r="B66" s="1">
        <f t="shared" si="2"/>
        <v>56</v>
      </c>
      <c r="C66" s="6"/>
      <c r="D66" s="6"/>
      <c r="E66" s="123"/>
      <c r="F66" s="123" t="s">
        <v>263</v>
      </c>
      <c r="G66" s="123"/>
      <c r="H66" s="123"/>
      <c r="I66" s="123"/>
      <c r="J66" s="123"/>
      <c r="K66" s="22" t="s">
        <v>167</v>
      </c>
      <c r="L66" s="22" t="s">
        <v>167</v>
      </c>
      <c r="M66" s="22">
        <v>75</v>
      </c>
      <c r="N66" s="23"/>
      <c r="Y66" s="125"/>
    </row>
    <row r="67" spans="2:25" ht="13.95" customHeight="1" x14ac:dyDescent="0.2">
      <c r="B67" s="1">
        <f t="shared" si="2"/>
        <v>57</v>
      </c>
      <c r="C67" s="6"/>
      <c r="D67" s="6"/>
      <c r="E67" s="123"/>
      <c r="F67" s="123" t="s">
        <v>33</v>
      </c>
      <c r="G67" s="123"/>
      <c r="H67" s="123"/>
      <c r="I67" s="123"/>
      <c r="J67" s="123"/>
      <c r="K67" s="22">
        <v>300</v>
      </c>
      <c r="L67" s="22">
        <v>275</v>
      </c>
      <c r="M67" s="22">
        <v>225</v>
      </c>
      <c r="N67" s="23">
        <v>650</v>
      </c>
      <c r="Y67" s="125"/>
    </row>
    <row r="68" spans="2:25" ht="13.95" customHeight="1" x14ac:dyDescent="0.2">
      <c r="B68" s="1">
        <f t="shared" si="2"/>
        <v>58</v>
      </c>
      <c r="C68" s="2" t="s">
        <v>34</v>
      </c>
      <c r="D68" s="2" t="s">
        <v>35</v>
      </c>
      <c r="E68" s="123"/>
      <c r="F68" s="123" t="s">
        <v>180</v>
      </c>
      <c r="G68" s="123"/>
      <c r="H68" s="123"/>
      <c r="I68" s="123"/>
      <c r="J68" s="123"/>
      <c r="K68" s="22" t="s">
        <v>167</v>
      </c>
      <c r="L68" s="22" t="s">
        <v>167</v>
      </c>
      <c r="M68" s="22">
        <v>2</v>
      </c>
      <c r="N68" s="23" t="s">
        <v>167</v>
      </c>
    </row>
    <row r="69" spans="2:25" ht="14.25" customHeight="1" x14ac:dyDescent="0.2">
      <c r="B69" s="1">
        <f t="shared" si="2"/>
        <v>59</v>
      </c>
      <c r="C69" s="6"/>
      <c r="D69" s="6"/>
      <c r="E69" s="123"/>
      <c r="F69" s="123" t="s">
        <v>236</v>
      </c>
      <c r="G69" s="123"/>
      <c r="H69" s="123"/>
      <c r="I69" s="123"/>
      <c r="J69" s="123"/>
      <c r="K69" s="22"/>
      <c r="L69" s="22"/>
      <c r="M69" s="22"/>
      <c r="N69" s="23">
        <v>2</v>
      </c>
    </row>
    <row r="70" spans="2:25" ht="13.5" customHeight="1" x14ac:dyDescent="0.2">
      <c r="B70" s="1">
        <f t="shared" si="2"/>
        <v>60</v>
      </c>
      <c r="C70" s="6"/>
      <c r="D70" s="6"/>
      <c r="E70" s="123"/>
      <c r="F70" s="123" t="s">
        <v>196</v>
      </c>
      <c r="G70" s="123"/>
      <c r="H70" s="123"/>
      <c r="I70" s="123"/>
      <c r="J70" s="123"/>
      <c r="K70" s="22"/>
      <c r="L70" s="22"/>
      <c r="M70" s="22"/>
      <c r="N70" s="23">
        <v>1</v>
      </c>
    </row>
    <row r="71" spans="2:25" ht="13.95" customHeight="1" x14ac:dyDescent="0.2">
      <c r="B71" s="1">
        <f t="shared" si="2"/>
        <v>61</v>
      </c>
      <c r="C71" s="6"/>
      <c r="D71" s="6"/>
      <c r="E71" s="123"/>
      <c r="F71" s="123" t="s">
        <v>124</v>
      </c>
      <c r="G71" s="123"/>
      <c r="H71" s="123"/>
      <c r="I71" s="123"/>
      <c r="J71" s="123"/>
      <c r="K71" s="22"/>
      <c r="L71" s="22">
        <v>1</v>
      </c>
      <c r="M71" s="22" t="s">
        <v>167</v>
      </c>
      <c r="N71" s="23">
        <v>1</v>
      </c>
    </row>
    <row r="72" spans="2:25" ht="13.95" customHeight="1" x14ac:dyDescent="0.2">
      <c r="B72" s="1">
        <f t="shared" si="2"/>
        <v>62</v>
      </c>
      <c r="C72" s="6"/>
      <c r="D72" s="6"/>
      <c r="E72" s="123"/>
      <c r="F72" s="123" t="s">
        <v>216</v>
      </c>
      <c r="G72" s="123"/>
      <c r="H72" s="123"/>
      <c r="I72" s="123"/>
      <c r="J72" s="123"/>
      <c r="K72" s="22"/>
      <c r="L72" s="22"/>
      <c r="M72" s="22" t="s">
        <v>167</v>
      </c>
      <c r="N72" s="23"/>
    </row>
    <row r="73" spans="2:25" ht="13.5" customHeight="1" x14ac:dyDescent="0.2">
      <c r="B73" s="1">
        <f t="shared" si="2"/>
        <v>63</v>
      </c>
      <c r="C73" s="2" t="s">
        <v>142</v>
      </c>
      <c r="D73" s="2" t="s">
        <v>37</v>
      </c>
      <c r="E73" s="123"/>
      <c r="F73" s="123" t="s">
        <v>121</v>
      </c>
      <c r="G73" s="123"/>
      <c r="H73" s="123"/>
      <c r="I73" s="123"/>
      <c r="J73" s="123"/>
      <c r="K73" s="22">
        <v>5</v>
      </c>
      <c r="L73" s="22">
        <v>13</v>
      </c>
      <c r="M73" s="22">
        <v>9</v>
      </c>
      <c r="N73" s="23">
        <v>16</v>
      </c>
    </row>
    <row r="74" spans="2:25" ht="13.5" customHeight="1" x14ac:dyDescent="0.2">
      <c r="B74" s="1">
        <f t="shared" si="2"/>
        <v>64</v>
      </c>
      <c r="C74" s="6"/>
      <c r="D74" s="7"/>
      <c r="E74" s="123"/>
      <c r="F74" s="123" t="s">
        <v>38</v>
      </c>
      <c r="G74" s="123"/>
      <c r="H74" s="123"/>
      <c r="I74" s="123"/>
      <c r="J74" s="123"/>
      <c r="K74" s="22">
        <v>25</v>
      </c>
      <c r="L74" s="22">
        <v>50</v>
      </c>
      <c r="M74" s="22"/>
      <c r="N74" s="23">
        <v>25</v>
      </c>
    </row>
    <row r="75" spans="2:25" ht="13.5" customHeight="1" x14ac:dyDescent="0.2">
      <c r="B75" s="1">
        <f t="shared" si="2"/>
        <v>65</v>
      </c>
      <c r="C75" s="7"/>
      <c r="D75" s="8" t="s">
        <v>39</v>
      </c>
      <c r="E75" s="123"/>
      <c r="F75" s="123" t="s">
        <v>40</v>
      </c>
      <c r="G75" s="123"/>
      <c r="H75" s="123"/>
      <c r="I75" s="123"/>
      <c r="J75" s="123"/>
      <c r="K75" s="22" t="s">
        <v>167</v>
      </c>
      <c r="L75" s="22">
        <v>25</v>
      </c>
      <c r="M75" s="22">
        <v>25</v>
      </c>
      <c r="N75" s="23" t="s">
        <v>167</v>
      </c>
    </row>
    <row r="76" spans="2:25" ht="13.5" customHeight="1" x14ac:dyDescent="0.2">
      <c r="B76" s="1">
        <f t="shared" ref="B76:B79" si="5">B75+1</f>
        <v>66</v>
      </c>
      <c r="C76" s="2" t="s">
        <v>0</v>
      </c>
      <c r="D76" s="8" t="s">
        <v>41</v>
      </c>
      <c r="E76" s="123"/>
      <c r="F76" s="123" t="s">
        <v>42</v>
      </c>
      <c r="G76" s="123"/>
      <c r="H76" s="123"/>
      <c r="I76" s="123"/>
      <c r="J76" s="123"/>
      <c r="K76" s="22"/>
      <c r="L76" s="22">
        <v>25</v>
      </c>
      <c r="M76" s="22"/>
      <c r="N76" s="23">
        <v>25</v>
      </c>
      <c r="U76">
        <f>COUNTA(K68:K76)</f>
        <v>4</v>
      </c>
      <c r="V76">
        <f>COUNTA(L68:L76)</f>
        <v>6</v>
      </c>
      <c r="W76">
        <f>COUNTA(M68:M76)</f>
        <v>5</v>
      </c>
      <c r="X76">
        <f>COUNTA(N68:N76)</f>
        <v>8</v>
      </c>
    </row>
    <row r="77" spans="2:25" ht="13.5" customHeight="1" x14ac:dyDescent="0.2">
      <c r="B77" s="1">
        <f t="shared" si="5"/>
        <v>67</v>
      </c>
      <c r="C77" s="147" t="s">
        <v>43</v>
      </c>
      <c r="D77" s="148"/>
      <c r="E77" s="123"/>
      <c r="F77" s="123" t="s">
        <v>44</v>
      </c>
      <c r="G77" s="123"/>
      <c r="H77" s="123"/>
      <c r="I77" s="123"/>
      <c r="J77" s="123"/>
      <c r="K77" s="22">
        <v>50</v>
      </c>
      <c r="L77" s="22">
        <v>450</v>
      </c>
      <c r="M77" s="22">
        <v>325</v>
      </c>
      <c r="N77" s="23">
        <v>600</v>
      </c>
    </row>
    <row r="78" spans="2:25" ht="13.5" customHeight="1" x14ac:dyDescent="0.2">
      <c r="B78" s="1">
        <f t="shared" si="5"/>
        <v>68</v>
      </c>
      <c r="C78" s="3"/>
      <c r="D78" s="83"/>
      <c r="E78" s="123"/>
      <c r="F78" s="123" t="s">
        <v>45</v>
      </c>
      <c r="G78" s="123"/>
      <c r="H78" s="123"/>
      <c r="I78" s="123"/>
      <c r="J78" s="123"/>
      <c r="K78" s="22">
        <v>150</v>
      </c>
      <c r="L78" s="22">
        <v>300</v>
      </c>
      <c r="M78" s="22">
        <v>275</v>
      </c>
      <c r="N78" s="23">
        <v>600</v>
      </c>
    </row>
    <row r="79" spans="2:25" ht="13.95" customHeight="1" thickBot="1" x14ac:dyDescent="0.25">
      <c r="B79" s="1">
        <f t="shared" si="5"/>
        <v>69</v>
      </c>
      <c r="C79" s="3"/>
      <c r="D79" s="83"/>
      <c r="E79" s="123"/>
      <c r="F79" s="123" t="s">
        <v>78</v>
      </c>
      <c r="G79" s="123"/>
      <c r="H79" s="123"/>
      <c r="I79" s="123"/>
      <c r="J79" s="123"/>
      <c r="K79" s="22">
        <v>100</v>
      </c>
      <c r="L79" s="22">
        <v>50</v>
      </c>
      <c r="M79" s="22">
        <v>125</v>
      </c>
      <c r="N79" s="139">
        <v>250</v>
      </c>
    </row>
    <row r="80" spans="2:25" ht="13.95" customHeight="1" x14ac:dyDescent="0.2">
      <c r="B80" s="84"/>
      <c r="C80" s="85"/>
      <c r="D80" s="85"/>
      <c r="E80" s="25"/>
      <c r="F80" s="25"/>
      <c r="G80" s="25"/>
      <c r="H80" s="25"/>
      <c r="I80" s="25"/>
      <c r="J80" s="25"/>
      <c r="K80" s="25"/>
      <c r="L80" s="25"/>
      <c r="M80" s="25"/>
      <c r="N80" s="25"/>
      <c r="U80">
        <f>COUNTA(K11:K79)</f>
        <v>40</v>
      </c>
      <c r="V80">
        <f>COUNTA(L11:L79)</f>
        <v>40</v>
      </c>
      <c r="W80">
        <f>COUNTA(M11:M79)</f>
        <v>44</v>
      </c>
      <c r="X80">
        <f>COUNTA(N11:N79)</f>
        <v>57</v>
      </c>
    </row>
    <row r="81" spans="2:24" ht="18" customHeight="1" x14ac:dyDescent="0.2"/>
    <row r="82" spans="2:24" ht="18" customHeight="1" x14ac:dyDescent="0.2">
      <c r="B82" s="65"/>
    </row>
    <row r="83" spans="2:24" ht="9" customHeight="1" thickBot="1" x14ac:dyDescent="0.25"/>
    <row r="84" spans="2:24" ht="18" customHeight="1" x14ac:dyDescent="0.2">
      <c r="B84" s="66"/>
      <c r="C84" s="67"/>
      <c r="D84" s="143" t="s">
        <v>1</v>
      </c>
      <c r="E84" s="143"/>
      <c r="F84" s="143"/>
      <c r="G84" s="143"/>
      <c r="H84" s="67"/>
      <c r="I84" s="67"/>
      <c r="J84" s="68"/>
      <c r="K84" s="29" t="s">
        <v>64</v>
      </c>
      <c r="L84" s="29" t="s">
        <v>65</v>
      </c>
      <c r="M84" s="29" t="s">
        <v>66</v>
      </c>
      <c r="N84" s="52" t="s">
        <v>67</v>
      </c>
      <c r="U84">
        <f>SUM(U11:U20,K21:K79)</f>
        <v>21305</v>
      </c>
      <c r="V84">
        <f>SUM(V11:V20,L21:L79)</f>
        <v>28480</v>
      </c>
      <c r="W84">
        <f>SUM(W11:W20,M21:M79)</f>
        <v>14436</v>
      </c>
      <c r="X84">
        <f>SUM(X11:X20,N21:N79)</f>
        <v>24371</v>
      </c>
    </row>
    <row r="85" spans="2:24" ht="18" customHeight="1" thickBot="1" x14ac:dyDescent="0.25">
      <c r="B85" s="72"/>
      <c r="C85" s="24"/>
      <c r="D85" s="149" t="s">
        <v>2</v>
      </c>
      <c r="E85" s="149"/>
      <c r="F85" s="149"/>
      <c r="G85" s="149"/>
      <c r="H85" s="24"/>
      <c r="I85" s="24"/>
      <c r="J85" s="73"/>
      <c r="K85" s="34" t="str">
        <f>K5</f>
        <v>2021.12.7</v>
      </c>
      <c r="L85" s="34" t="str">
        <f>L5</f>
        <v>2021.12.7</v>
      </c>
      <c r="M85" s="34" t="str">
        <f>M5</f>
        <v>2021.12.7</v>
      </c>
      <c r="N85" s="51" t="str">
        <f>N5</f>
        <v>2021.12.7</v>
      </c>
    </row>
    <row r="86" spans="2:24" ht="19.95" customHeight="1" thickTop="1" x14ac:dyDescent="0.2">
      <c r="B86" s="150" t="s">
        <v>47</v>
      </c>
      <c r="C86" s="151"/>
      <c r="D86" s="151"/>
      <c r="E86" s="151"/>
      <c r="F86" s="151"/>
      <c r="G86" s="151"/>
      <c r="H86" s="151"/>
      <c r="I86" s="151"/>
      <c r="J86" s="86"/>
      <c r="K86" s="35">
        <f>SUM(K87:K95)</f>
        <v>21305</v>
      </c>
      <c r="L86" s="35">
        <f>SUM(L87:L95)</f>
        <v>28480</v>
      </c>
      <c r="M86" s="35">
        <f>SUM(M87:M95)</f>
        <v>14436</v>
      </c>
      <c r="N86" s="53">
        <f>SUM(N87:N95)</f>
        <v>24371</v>
      </c>
    </row>
    <row r="87" spans="2:24" ht="13.95" customHeight="1" x14ac:dyDescent="0.2">
      <c r="B87" s="152" t="s">
        <v>48</v>
      </c>
      <c r="C87" s="153"/>
      <c r="D87" s="154"/>
      <c r="E87" s="12"/>
      <c r="F87" s="13"/>
      <c r="G87" s="144" t="s">
        <v>13</v>
      </c>
      <c r="H87" s="144"/>
      <c r="I87" s="13"/>
      <c r="J87" s="14"/>
      <c r="K87" s="4">
        <f>SUM(U$11:U$20)</f>
        <v>0</v>
      </c>
      <c r="L87" s="4">
        <f>SUM(V$11:V$20)</f>
        <v>75</v>
      </c>
      <c r="M87" s="4">
        <f>SUM(W$11:W$20)</f>
        <v>50</v>
      </c>
      <c r="N87" s="5">
        <f>SUM(X$11:X$20)</f>
        <v>300</v>
      </c>
    </row>
    <row r="88" spans="2:24" ht="13.95" customHeight="1" x14ac:dyDescent="0.2">
      <c r="B88" s="87"/>
      <c r="C88" s="65"/>
      <c r="D88" s="88"/>
      <c r="E88" s="15"/>
      <c r="F88" s="123"/>
      <c r="G88" s="144" t="s">
        <v>26</v>
      </c>
      <c r="H88" s="144"/>
      <c r="I88" s="119"/>
      <c r="J88" s="16"/>
      <c r="K88" s="4">
        <f>SUM(K$21)</f>
        <v>500</v>
      </c>
      <c r="L88" s="4">
        <f>SUM(L$21)</f>
        <v>4750</v>
      </c>
      <c r="M88" s="4">
        <f>SUM(M$21)</f>
        <v>1100</v>
      </c>
      <c r="N88" s="5">
        <f>SUM(N$21)</f>
        <v>2250</v>
      </c>
    </row>
    <row r="89" spans="2:24" ht="13.95" customHeight="1" x14ac:dyDescent="0.2">
      <c r="B89" s="87"/>
      <c r="C89" s="65"/>
      <c r="D89" s="88"/>
      <c r="E89" s="15"/>
      <c r="F89" s="123"/>
      <c r="G89" s="144" t="s">
        <v>28</v>
      </c>
      <c r="H89" s="144"/>
      <c r="I89" s="13"/>
      <c r="J89" s="14"/>
      <c r="K89" s="4">
        <f>SUM(K$22:K$22)</f>
        <v>50</v>
      </c>
      <c r="L89" s="4">
        <f>SUM(L$22:L$22)</f>
        <v>0</v>
      </c>
      <c r="M89" s="4">
        <f>SUM(M$22:M$22)</f>
        <v>0</v>
      </c>
      <c r="N89" s="5">
        <f>SUM(N$22:N$22)</f>
        <v>0</v>
      </c>
    </row>
    <row r="90" spans="2:24" ht="13.95" customHeight="1" x14ac:dyDescent="0.2">
      <c r="B90" s="87"/>
      <c r="C90" s="65"/>
      <c r="D90" s="88"/>
      <c r="E90" s="15"/>
      <c r="F90" s="123"/>
      <c r="G90" s="144" t="s">
        <v>83</v>
      </c>
      <c r="H90" s="144"/>
      <c r="I90" s="13"/>
      <c r="J90" s="14"/>
      <c r="K90" s="4">
        <f>SUM(K$23:K$24)</f>
        <v>0</v>
      </c>
      <c r="L90" s="4">
        <f>SUM(L$23:L$24)</f>
        <v>0</v>
      </c>
      <c r="M90" s="4">
        <f>SUM(M$23:M$24)</f>
        <v>25</v>
      </c>
      <c r="N90" s="5">
        <f>SUM(N$23:N$24)</f>
        <v>25</v>
      </c>
    </row>
    <row r="91" spans="2:24" ht="13.95" customHeight="1" x14ac:dyDescent="0.2">
      <c r="B91" s="87"/>
      <c r="C91" s="65"/>
      <c r="D91" s="88"/>
      <c r="E91" s="15"/>
      <c r="F91" s="123"/>
      <c r="G91" s="144" t="s">
        <v>84</v>
      </c>
      <c r="H91" s="144"/>
      <c r="I91" s="13"/>
      <c r="J91" s="14"/>
      <c r="K91" s="4">
        <f>SUM(K25:K39)</f>
        <v>18250</v>
      </c>
      <c r="L91" s="4">
        <f>SUM(L$25:L$39)</f>
        <v>19950</v>
      </c>
      <c r="M91" s="4">
        <f>SUM(M$25:M$39)</f>
        <v>11650</v>
      </c>
      <c r="N91" s="5">
        <f>SUM(N$25:N$39)</f>
        <v>17050</v>
      </c>
    </row>
    <row r="92" spans="2:24" ht="13.95" customHeight="1" x14ac:dyDescent="0.2">
      <c r="B92" s="87"/>
      <c r="C92" s="65"/>
      <c r="D92" s="88"/>
      <c r="E92" s="15"/>
      <c r="F92" s="123"/>
      <c r="G92" s="144" t="s">
        <v>80</v>
      </c>
      <c r="H92" s="144"/>
      <c r="I92" s="13"/>
      <c r="J92" s="14"/>
      <c r="K92" s="4">
        <f>SUM(K$40:K$42)</f>
        <v>25</v>
      </c>
      <c r="L92" s="4">
        <f>SUM(L$40:L$42)</f>
        <v>0</v>
      </c>
      <c r="M92" s="4">
        <f>SUM(M$40:M$42)</f>
        <v>0</v>
      </c>
      <c r="N92" s="5">
        <f>SUM(N$40:N$42)</f>
        <v>0</v>
      </c>
    </row>
    <row r="93" spans="2:24" ht="13.95" customHeight="1" x14ac:dyDescent="0.2">
      <c r="B93" s="87"/>
      <c r="C93" s="65"/>
      <c r="D93" s="88"/>
      <c r="E93" s="15"/>
      <c r="F93" s="123"/>
      <c r="G93" s="144" t="s">
        <v>29</v>
      </c>
      <c r="H93" s="144"/>
      <c r="I93" s="13"/>
      <c r="J93" s="14"/>
      <c r="K93" s="4">
        <f>SUM(K$43:K$67)</f>
        <v>2150</v>
      </c>
      <c r="L93" s="4">
        <f>SUM(L$43:L$67)</f>
        <v>2791</v>
      </c>
      <c r="M93" s="4">
        <f>SUM(M$43:M$67)</f>
        <v>850</v>
      </c>
      <c r="N93" s="5">
        <f>SUM(N$43:N$67)</f>
        <v>3226</v>
      </c>
    </row>
    <row r="94" spans="2:24" ht="13.95" customHeight="1" x14ac:dyDescent="0.2">
      <c r="B94" s="87"/>
      <c r="C94" s="65"/>
      <c r="D94" s="88"/>
      <c r="E94" s="15"/>
      <c r="F94" s="123"/>
      <c r="G94" s="144" t="s">
        <v>49</v>
      </c>
      <c r="H94" s="144"/>
      <c r="I94" s="13"/>
      <c r="J94" s="14"/>
      <c r="K94" s="4">
        <f>SUM(K$77:K$78)</f>
        <v>200</v>
      </c>
      <c r="L94" s="4">
        <f t="shared" ref="L94:N94" si="6">SUM(L$77:L$78)</f>
        <v>750</v>
      </c>
      <c r="M94" s="4">
        <f t="shared" si="6"/>
        <v>600</v>
      </c>
      <c r="N94" s="5">
        <f t="shared" si="6"/>
        <v>1200</v>
      </c>
    </row>
    <row r="95" spans="2:24" ht="13.95" customHeight="1" thickBot="1" x14ac:dyDescent="0.25">
      <c r="B95" s="89"/>
      <c r="C95" s="90"/>
      <c r="D95" s="91"/>
      <c r="E95" s="17"/>
      <c r="F95" s="9"/>
      <c r="G95" s="142" t="s">
        <v>46</v>
      </c>
      <c r="H95" s="142"/>
      <c r="I95" s="18"/>
      <c r="J95" s="19"/>
      <c r="K95" s="10">
        <f>SUM(K$68:K$76,K$79)</f>
        <v>130</v>
      </c>
      <c r="L95" s="10">
        <f>SUM(L$68:L$76,L$79)</f>
        <v>164</v>
      </c>
      <c r="M95" s="10">
        <f>SUM(M$68:M$76,M$79)</f>
        <v>161</v>
      </c>
      <c r="N95" s="11">
        <f>SUM(N$68:N$76,N$79)</f>
        <v>320</v>
      </c>
    </row>
    <row r="96" spans="2:24" ht="18" customHeight="1" thickTop="1" x14ac:dyDescent="0.2">
      <c r="B96" s="155" t="s">
        <v>50</v>
      </c>
      <c r="C96" s="156"/>
      <c r="D96" s="157"/>
      <c r="E96" s="92"/>
      <c r="F96" s="120"/>
      <c r="G96" s="158" t="s">
        <v>51</v>
      </c>
      <c r="H96" s="158"/>
      <c r="I96" s="120"/>
      <c r="J96" s="121"/>
      <c r="K96" s="36" t="s">
        <v>52</v>
      </c>
      <c r="L96" s="42"/>
      <c r="M96" s="42"/>
      <c r="N96" s="54"/>
    </row>
    <row r="97" spans="2:14" ht="18" customHeight="1" x14ac:dyDescent="0.2">
      <c r="B97" s="93"/>
      <c r="C97" s="94"/>
      <c r="D97" s="94"/>
      <c r="E97" s="95"/>
      <c r="F97" s="96"/>
      <c r="G97" s="97"/>
      <c r="H97" s="97"/>
      <c r="I97" s="96"/>
      <c r="J97" s="98"/>
      <c r="K97" s="37" t="s">
        <v>53</v>
      </c>
      <c r="L97" s="43"/>
      <c r="M97" s="43"/>
      <c r="N97" s="46"/>
    </row>
    <row r="98" spans="2:14" ht="18" customHeight="1" x14ac:dyDescent="0.2">
      <c r="B98" s="87"/>
      <c r="C98" s="65"/>
      <c r="D98" s="65"/>
      <c r="E98" s="99"/>
      <c r="F98" s="24"/>
      <c r="G98" s="149" t="s">
        <v>54</v>
      </c>
      <c r="H98" s="149"/>
      <c r="I98" s="118"/>
      <c r="J98" s="122"/>
      <c r="K98" s="38" t="s">
        <v>55</v>
      </c>
      <c r="L98" s="44"/>
      <c r="M98" s="48"/>
      <c r="N98" s="44"/>
    </row>
    <row r="99" spans="2:14" ht="18" customHeight="1" x14ac:dyDescent="0.2">
      <c r="B99" s="87"/>
      <c r="C99" s="65"/>
      <c r="D99" s="65"/>
      <c r="E99" s="100"/>
      <c r="F99" s="65"/>
      <c r="G99" s="101"/>
      <c r="H99" s="101"/>
      <c r="I99" s="94"/>
      <c r="J99" s="102"/>
      <c r="K99" s="39" t="s">
        <v>94</v>
      </c>
      <c r="L99" s="45"/>
      <c r="M99" s="27"/>
      <c r="N99" s="45"/>
    </row>
    <row r="100" spans="2:14" ht="18" customHeight="1" x14ac:dyDescent="0.2">
      <c r="B100" s="87"/>
      <c r="C100" s="65"/>
      <c r="D100" s="65"/>
      <c r="E100" s="100"/>
      <c r="F100" s="65"/>
      <c r="G100" s="101"/>
      <c r="H100" s="101"/>
      <c r="I100" s="94"/>
      <c r="J100" s="102"/>
      <c r="K100" s="39" t="s">
        <v>87</v>
      </c>
      <c r="L100" s="43"/>
      <c r="M100" s="27"/>
      <c r="N100" s="45"/>
    </row>
    <row r="101" spans="2:14" ht="18" customHeight="1" x14ac:dyDescent="0.2">
      <c r="B101" s="87"/>
      <c r="C101" s="65"/>
      <c r="D101" s="65"/>
      <c r="E101" s="99"/>
      <c r="F101" s="24"/>
      <c r="G101" s="149" t="s">
        <v>56</v>
      </c>
      <c r="H101" s="149"/>
      <c r="I101" s="118"/>
      <c r="J101" s="122"/>
      <c r="K101" s="38" t="s">
        <v>98</v>
      </c>
      <c r="L101" s="44"/>
      <c r="M101" s="48"/>
      <c r="N101" s="44"/>
    </row>
    <row r="102" spans="2:14" ht="18" customHeight="1" x14ac:dyDescent="0.2">
      <c r="B102" s="87"/>
      <c r="C102" s="65"/>
      <c r="D102" s="65"/>
      <c r="E102" s="100"/>
      <c r="F102" s="65"/>
      <c r="G102" s="101"/>
      <c r="H102" s="101"/>
      <c r="I102" s="94"/>
      <c r="J102" s="102"/>
      <c r="K102" s="39" t="s">
        <v>95</v>
      </c>
      <c r="L102" s="45"/>
      <c r="M102" s="27"/>
      <c r="N102" s="45"/>
    </row>
    <row r="103" spans="2:14" ht="18" customHeight="1" x14ac:dyDescent="0.2">
      <c r="B103" s="87"/>
      <c r="C103" s="65"/>
      <c r="D103" s="65"/>
      <c r="E103" s="100"/>
      <c r="F103" s="65"/>
      <c r="G103" s="101"/>
      <c r="H103" s="101"/>
      <c r="I103" s="94"/>
      <c r="J103" s="102"/>
      <c r="K103" s="39" t="s">
        <v>96</v>
      </c>
      <c r="L103" s="45"/>
      <c r="M103" s="45"/>
      <c r="N103" s="45"/>
    </row>
    <row r="104" spans="2:14" ht="18" customHeight="1" x14ac:dyDescent="0.2">
      <c r="B104" s="87"/>
      <c r="C104" s="65"/>
      <c r="D104" s="65"/>
      <c r="E104" s="79"/>
      <c r="F104" s="80"/>
      <c r="G104" s="97"/>
      <c r="H104" s="97"/>
      <c r="I104" s="96"/>
      <c r="J104" s="98"/>
      <c r="K104" s="39" t="s">
        <v>97</v>
      </c>
      <c r="L104" s="46"/>
      <c r="M104" s="43"/>
      <c r="N104" s="46"/>
    </row>
    <row r="105" spans="2:14" ht="18" customHeight="1" x14ac:dyDescent="0.2">
      <c r="B105" s="103"/>
      <c r="C105" s="80"/>
      <c r="D105" s="80"/>
      <c r="E105" s="15"/>
      <c r="F105" s="123"/>
      <c r="G105" s="144" t="s">
        <v>57</v>
      </c>
      <c r="H105" s="144"/>
      <c r="I105" s="13"/>
      <c r="J105" s="14"/>
      <c r="K105" s="28" t="s">
        <v>148</v>
      </c>
      <c r="L105" s="47"/>
      <c r="M105" s="49"/>
      <c r="N105" s="47"/>
    </row>
    <row r="106" spans="2:14" ht="18" customHeight="1" x14ac:dyDescent="0.2">
      <c r="B106" s="152" t="s">
        <v>58</v>
      </c>
      <c r="C106" s="153"/>
      <c r="D106" s="153"/>
      <c r="E106" s="24"/>
      <c r="F106" s="24"/>
      <c r="G106" s="24"/>
      <c r="H106" s="24"/>
      <c r="I106" s="24"/>
      <c r="J106" s="24"/>
      <c r="K106" s="24"/>
      <c r="L106" s="24"/>
      <c r="M106" s="24"/>
      <c r="N106" s="55"/>
    </row>
    <row r="107" spans="2:14" ht="14.1" customHeight="1" x14ac:dyDescent="0.2">
      <c r="B107" s="104"/>
      <c r="C107" s="40" t="s">
        <v>59</v>
      </c>
      <c r="D107" s="105"/>
      <c r="E107" s="40"/>
      <c r="F107" s="40"/>
      <c r="G107" s="40"/>
      <c r="H107" s="40"/>
      <c r="I107" s="40"/>
      <c r="J107" s="40"/>
      <c r="K107" s="40"/>
      <c r="L107" s="40"/>
      <c r="M107" s="40"/>
      <c r="N107" s="56"/>
    </row>
    <row r="108" spans="2:14" ht="14.1" customHeight="1" x14ac:dyDescent="0.2">
      <c r="B108" s="104"/>
      <c r="C108" s="40" t="s">
        <v>60</v>
      </c>
      <c r="D108" s="105"/>
      <c r="E108" s="40"/>
      <c r="F108" s="40"/>
      <c r="G108" s="40"/>
      <c r="H108" s="40"/>
      <c r="I108" s="40"/>
      <c r="J108" s="40"/>
      <c r="K108" s="40"/>
      <c r="L108" s="40"/>
      <c r="M108" s="40"/>
      <c r="N108" s="56"/>
    </row>
    <row r="109" spans="2:14" ht="14.1" customHeight="1" x14ac:dyDescent="0.2">
      <c r="B109" s="104"/>
      <c r="C109" s="40" t="s">
        <v>61</v>
      </c>
      <c r="D109" s="105"/>
      <c r="E109" s="40"/>
      <c r="F109" s="40"/>
      <c r="G109" s="40"/>
      <c r="H109" s="40"/>
      <c r="I109" s="40"/>
      <c r="J109" s="40"/>
      <c r="K109" s="40"/>
      <c r="L109" s="40"/>
      <c r="M109" s="40"/>
      <c r="N109" s="56"/>
    </row>
    <row r="110" spans="2:14" ht="14.1" customHeight="1" x14ac:dyDescent="0.2">
      <c r="B110" s="104"/>
      <c r="C110" s="40" t="s">
        <v>132</v>
      </c>
      <c r="D110" s="105"/>
      <c r="E110" s="40"/>
      <c r="F110" s="40"/>
      <c r="G110" s="40"/>
      <c r="H110" s="40"/>
      <c r="I110" s="40"/>
      <c r="J110" s="40"/>
      <c r="K110" s="40"/>
      <c r="L110" s="40"/>
      <c r="M110" s="40"/>
      <c r="N110" s="56"/>
    </row>
    <row r="111" spans="2:14" ht="14.1" customHeight="1" x14ac:dyDescent="0.2">
      <c r="B111" s="106"/>
      <c r="C111" s="40" t="s">
        <v>133</v>
      </c>
      <c r="D111" s="40"/>
      <c r="E111" s="40"/>
      <c r="F111" s="40"/>
      <c r="G111" s="40"/>
      <c r="H111" s="40"/>
      <c r="I111" s="40"/>
      <c r="J111" s="40"/>
      <c r="K111" s="40"/>
      <c r="L111" s="40"/>
      <c r="M111" s="40"/>
      <c r="N111" s="56"/>
    </row>
    <row r="112" spans="2:14" ht="14.1" customHeight="1" x14ac:dyDescent="0.2">
      <c r="B112" s="106"/>
      <c r="C112" s="40" t="s">
        <v>129</v>
      </c>
      <c r="D112" s="40"/>
      <c r="E112" s="40"/>
      <c r="F112" s="40"/>
      <c r="G112" s="40"/>
      <c r="H112" s="40"/>
      <c r="I112" s="40"/>
      <c r="J112" s="40"/>
      <c r="K112" s="40"/>
      <c r="L112" s="40"/>
      <c r="M112" s="40"/>
      <c r="N112" s="56"/>
    </row>
    <row r="113" spans="2:14" ht="14.1" customHeight="1" x14ac:dyDescent="0.2">
      <c r="B113" s="106"/>
      <c r="C113" s="40" t="s">
        <v>92</v>
      </c>
      <c r="D113" s="40"/>
      <c r="E113" s="40"/>
      <c r="F113" s="40"/>
      <c r="G113" s="40"/>
      <c r="H113" s="40"/>
      <c r="I113" s="40"/>
      <c r="J113" s="40"/>
      <c r="K113" s="40"/>
      <c r="L113" s="40"/>
      <c r="M113" s="40"/>
      <c r="N113" s="56"/>
    </row>
    <row r="114" spans="2:14" ht="14.1" customHeight="1" x14ac:dyDescent="0.2">
      <c r="B114" s="106"/>
      <c r="C114" s="40" t="s">
        <v>93</v>
      </c>
      <c r="D114" s="40"/>
      <c r="E114" s="40"/>
      <c r="F114" s="40"/>
      <c r="G114" s="40"/>
      <c r="H114" s="40"/>
      <c r="I114" s="40"/>
      <c r="J114" s="40"/>
      <c r="K114" s="40"/>
      <c r="L114" s="40"/>
      <c r="M114" s="40"/>
      <c r="N114" s="56"/>
    </row>
    <row r="115" spans="2:14" ht="14.1" customHeight="1" x14ac:dyDescent="0.2">
      <c r="B115" s="106"/>
      <c r="C115" s="40" t="s">
        <v>81</v>
      </c>
      <c r="D115" s="40"/>
      <c r="E115" s="40"/>
      <c r="F115" s="40"/>
      <c r="G115" s="40"/>
      <c r="H115" s="40"/>
      <c r="I115" s="40"/>
      <c r="J115" s="40"/>
      <c r="K115" s="40"/>
      <c r="L115" s="40"/>
      <c r="M115" s="40"/>
      <c r="N115" s="56"/>
    </row>
    <row r="116" spans="2:14" ht="14.1" customHeight="1" x14ac:dyDescent="0.2">
      <c r="B116" s="106"/>
      <c r="C116" s="40" t="s">
        <v>138</v>
      </c>
      <c r="D116" s="40"/>
      <c r="E116" s="40"/>
      <c r="F116" s="40"/>
      <c r="G116" s="40"/>
      <c r="H116" s="40"/>
      <c r="I116" s="40"/>
      <c r="J116" s="40"/>
      <c r="K116" s="40"/>
      <c r="L116" s="40"/>
      <c r="M116" s="40"/>
      <c r="N116" s="56"/>
    </row>
    <row r="117" spans="2:14" ht="14.1" customHeight="1" x14ac:dyDescent="0.2">
      <c r="B117" s="106"/>
      <c r="C117" s="40" t="s">
        <v>134</v>
      </c>
      <c r="D117" s="40"/>
      <c r="E117" s="40"/>
      <c r="F117" s="40"/>
      <c r="G117" s="40"/>
      <c r="H117" s="40"/>
      <c r="I117" s="40"/>
      <c r="J117" s="40"/>
      <c r="K117" s="40"/>
      <c r="L117" s="40"/>
      <c r="M117" s="40"/>
      <c r="N117" s="56"/>
    </row>
    <row r="118" spans="2:14" ht="14.1" customHeight="1" x14ac:dyDescent="0.2">
      <c r="B118" s="106"/>
      <c r="C118" s="40" t="s">
        <v>135</v>
      </c>
      <c r="D118" s="40"/>
      <c r="E118" s="40"/>
      <c r="F118" s="40"/>
      <c r="G118" s="40"/>
      <c r="H118" s="40"/>
      <c r="I118" s="40"/>
      <c r="J118" s="40"/>
      <c r="K118" s="40"/>
      <c r="L118" s="40"/>
      <c r="M118" s="40"/>
      <c r="N118" s="56"/>
    </row>
    <row r="119" spans="2:14" ht="14.1" customHeight="1" x14ac:dyDescent="0.2">
      <c r="B119" s="106"/>
      <c r="C119" s="40" t="s">
        <v>136</v>
      </c>
      <c r="D119" s="40"/>
      <c r="E119" s="40"/>
      <c r="F119" s="40"/>
      <c r="G119" s="40"/>
      <c r="H119" s="40"/>
      <c r="I119" s="40"/>
      <c r="J119" s="40"/>
      <c r="K119" s="40"/>
      <c r="L119" s="40"/>
      <c r="M119" s="40"/>
      <c r="N119" s="56"/>
    </row>
    <row r="120" spans="2:14" ht="14.1" customHeight="1" x14ac:dyDescent="0.2">
      <c r="B120" s="106"/>
      <c r="C120" s="40" t="s">
        <v>125</v>
      </c>
      <c r="D120" s="40"/>
      <c r="E120" s="40"/>
      <c r="F120" s="40"/>
      <c r="G120" s="40"/>
      <c r="H120" s="40"/>
      <c r="I120" s="40"/>
      <c r="J120" s="40"/>
      <c r="K120" s="40"/>
      <c r="L120" s="40"/>
      <c r="M120" s="40"/>
      <c r="N120" s="56"/>
    </row>
    <row r="121" spans="2:14" ht="14.1" customHeight="1" x14ac:dyDescent="0.2">
      <c r="B121" s="106"/>
      <c r="C121" s="40" t="s">
        <v>137</v>
      </c>
      <c r="D121" s="40"/>
      <c r="E121" s="40"/>
      <c r="F121" s="40"/>
      <c r="G121" s="40"/>
      <c r="H121" s="40"/>
      <c r="I121" s="40"/>
      <c r="J121" s="40"/>
      <c r="K121" s="40"/>
      <c r="L121" s="40"/>
      <c r="M121" s="40"/>
      <c r="N121" s="56"/>
    </row>
    <row r="122" spans="2:14" ht="14.1" customHeight="1" x14ac:dyDescent="0.2">
      <c r="B122" s="106"/>
      <c r="C122" s="40" t="s">
        <v>217</v>
      </c>
      <c r="D122" s="40"/>
      <c r="E122" s="40"/>
      <c r="F122" s="40"/>
      <c r="G122" s="40"/>
      <c r="H122" s="40"/>
      <c r="I122" s="40"/>
      <c r="J122" s="40"/>
      <c r="K122" s="40"/>
      <c r="L122" s="40"/>
      <c r="M122" s="40"/>
      <c r="N122" s="56"/>
    </row>
    <row r="123" spans="2:14" ht="14.1" customHeight="1" x14ac:dyDescent="0.2">
      <c r="B123" s="106"/>
      <c r="C123" s="40" t="s">
        <v>131</v>
      </c>
      <c r="D123" s="40"/>
      <c r="E123" s="40"/>
      <c r="F123" s="40"/>
      <c r="G123" s="40"/>
      <c r="H123" s="40"/>
      <c r="I123" s="40"/>
      <c r="J123" s="40"/>
      <c r="K123" s="40"/>
      <c r="L123" s="40"/>
      <c r="M123" s="40"/>
      <c r="N123" s="56"/>
    </row>
    <row r="124" spans="2:14" x14ac:dyDescent="0.2">
      <c r="B124" s="107"/>
      <c r="C124" s="40" t="s">
        <v>143</v>
      </c>
      <c r="N124" s="64"/>
    </row>
    <row r="125" spans="2:14" x14ac:dyDescent="0.2">
      <c r="B125" s="107"/>
      <c r="C125" s="40" t="s">
        <v>140</v>
      </c>
      <c r="N125" s="64"/>
    </row>
    <row r="126" spans="2:14" ht="14.1" customHeight="1" x14ac:dyDescent="0.2">
      <c r="B126" s="106"/>
      <c r="C126" s="40" t="s">
        <v>112</v>
      </c>
      <c r="D126" s="40"/>
      <c r="E126" s="40"/>
      <c r="F126" s="40"/>
      <c r="G126" s="40"/>
      <c r="H126" s="40"/>
      <c r="I126" s="40"/>
      <c r="J126" s="40"/>
      <c r="K126" s="40"/>
      <c r="L126" s="40"/>
      <c r="M126" s="40"/>
      <c r="N126" s="56"/>
    </row>
    <row r="127" spans="2:14" ht="18" customHeight="1" x14ac:dyDescent="0.2">
      <c r="B127" s="106"/>
      <c r="C127" s="40" t="s">
        <v>62</v>
      </c>
      <c r="D127" s="40"/>
      <c r="E127" s="40"/>
      <c r="F127" s="40"/>
      <c r="G127" s="40"/>
      <c r="H127" s="40"/>
      <c r="I127" s="40"/>
      <c r="J127" s="40"/>
      <c r="K127" s="40"/>
      <c r="L127" s="40"/>
      <c r="M127" s="40"/>
      <c r="N127" s="56"/>
    </row>
    <row r="128" spans="2:14" x14ac:dyDescent="0.2">
      <c r="B128" s="107"/>
      <c r="C128" s="40" t="s">
        <v>130</v>
      </c>
      <c r="N128" s="64"/>
    </row>
    <row r="129" spans="2:14" x14ac:dyDescent="0.2">
      <c r="B129" s="107"/>
      <c r="C129" s="40" t="s">
        <v>155</v>
      </c>
      <c r="N129" s="64"/>
    </row>
    <row r="130" spans="2:14" ht="13.8" thickBot="1" x14ac:dyDescent="0.25">
      <c r="B130" s="108"/>
      <c r="C130" s="41" t="s">
        <v>141</v>
      </c>
      <c r="D130" s="62"/>
      <c r="E130" s="62"/>
      <c r="F130" s="62"/>
      <c r="G130" s="62"/>
      <c r="H130" s="62"/>
      <c r="I130" s="62"/>
      <c r="J130" s="62"/>
      <c r="K130" s="62"/>
      <c r="L130" s="62"/>
      <c r="M130" s="62"/>
      <c r="N130" s="63"/>
    </row>
  </sheetData>
  <mergeCells count="27">
    <mergeCell ref="D9:F9"/>
    <mergeCell ref="D4:G4"/>
    <mergeCell ref="D5:G5"/>
    <mergeCell ref="D6:G6"/>
    <mergeCell ref="D7:F7"/>
    <mergeCell ref="D8:F8"/>
    <mergeCell ref="G93:H93"/>
    <mergeCell ref="G10:H10"/>
    <mergeCell ref="C77:D77"/>
    <mergeCell ref="D84:G84"/>
    <mergeCell ref="D85:G85"/>
    <mergeCell ref="B86:I86"/>
    <mergeCell ref="B87:D87"/>
    <mergeCell ref="G87:H87"/>
    <mergeCell ref="G88:H88"/>
    <mergeCell ref="G89:H89"/>
    <mergeCell ref="G90:H90"/>
    <mergeCell ref="G91:H91"/>
    <mergeCell ref="G92:H92"/>
    <mergeCell ref="G105:H105"/>
    <mergeCell ref="B106:D106"/>
    <mergeCell ref="G94:H94"/>
    <mergeCell ref="G95:H95"/>
    <mergeCell ref="B96:D96"/>
    <mergeCell ref="G96:H96"/>
    <mergeCell ref="G98:H98"/>
    <mergeCell ref="G101:H101"/>
  </mergeCells>
  <phoneticPr fontId="23"/>
  <conditionalFormatting sqref="O11:O79">
    <cfRule type="expression" dxfId="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0" max="16383" man="1"/>
  </rowBreaks>
  <colBreaks count="1" manualBreakCount="1">
    <brk id="2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B1:AC119"/>
  <sheetViews>
    <sheetView view="pageBreakPreview" zoomScale="75" zoomScaleNormal="75" zoomScaleSheetLayoutView="75" workbookViewId="0">
      <pane xSplit="10" ySplit="10" topLeftCell="K11" activePane="bottomRight" state="frozen"/>
      <selection activeCell="I68" sqref="I68"/>
      <selection pane="topRight" activeCell="I68" sqref="I68"/>
      <selection pane="bottomLeft" activeCell="I68" sqref="I68"/>
      <selection pane="bottomRight" activeCell="I33" sqref="I33"/>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438</v>
      </c>
      <c r="L5" s="30" t="str">
        <f>K5</f>
        <v>2021.12.16</v>
      </c>
      <c r="M5" s="30" t="str">
        <f>K5</f>
        <v>2021.12.16</v>
      </c>
      <c r="N5" s="114" t="str">
        <f>K5</f>
        <v>2021.12.16</v>
      </c>
    </row>
    <row r="6" spans="2:24" ht="18" customHeight="1" x14ac:dyDescent="0.2">
      <c r="B6" s="69"/>
      <c r="C6" s="123"/>
      <c r="D6" s="144" t="s">
        <v>3</v>
      </c>
      <c r="E6" s="144"/>
      <c r="F6" s="144"/>
      <c r="G6" s="144"/>
      <c r="H6" s="123"/>
      <c r="I6" s="123"/>
      <c r="J6" s="70"/>
      <c r="K6" s="109">
        <v>0.41111111111111115</v>
      </c>
      <c r="L6" s="109">
        <v>0.38541666666666669</v>
      </c>
      <c r="M6" s="109">
        <v>0.4368055555555555</v>
      </c>
      <c r="N6" s="110">
        <v>0.45833333333333331</v>
      </c>
    </row>
    <row r="7" spans="2:24" ht="18" customHeight="1" x14ac:dyDescent="0.2">
      <c r="B7" s="69"/>
      <c r="C7" s="123"/>
      <c r="D7" s="144" t="s">
        <v>4</v>
      </c>
      <c r="E7" s="145"/>
      <c r="F7" s="145"/>
      <c r="G7" s="71" t="s">
        <v>5</v>
      </c>
      <c r="H7" s="123"/>
      <c r="I7" s="123"/>
      <c r="J7" s="70"/>
      <c r="K7" s="111">
        <v>2.39</v>
      </c>
      <c r="L7" s="111">
        <v>1.45</v>
      </c>
      <c r="M7" s="111">
        <v>1.5</v>
      </c>
      <c r="N7" s="112">
        <v>1.5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c r="M11" s="20" t="s">
        <v>166</v>
      </c>
      <c r="N11" s="21" t="s">
        <v>358</v>
      </c>
      <c r="P11" t="s">
        <v>14</v>
      </c>
      <c r="Q11">
        <f t="shared" ref="Q11:T11" si="0">IF(K11="",0,VALUE(MID(K11,2,LEN(K11)-2)))</f>
        <v>0</v>
      </c>
      <c r="R11">
        <f t="shared" si="0"/>
        <v>0</v>
      </c>
      <c r="S11" t="e">
        <f t="shared" si="0"/>
        <v>#VALUE!</v>
      </c>
      <c r="T11">
        <f t="shared" si="0"/>
        <v>5</v>
      </c>
      <c r="U11">
        <f t="shared" ref="U11:X15" si="1">IF(K11="＋",0,IF(K11="(＋)",0,ABS(K11)))</f>
        <v>0</v>
      </c>
      <c r="V11">
        <f t="shared" si="1"/>
        <v>0</v>
      </c>
      <c r="W11">
        <f t="shared" si="1"/>
        <v>0</v>
      </c>
      <c r="X11">
        <f t="shared" si="1"/>
        <v>5</v>
      </c>
    </row>
    <row r="12" spans="2:24" ht="13.95" customHeight="1" x14ac:dyDescent="0.2">
      <c r="B12" s="1">
        <f>B11+1</f>
        <v>2</v>
      </c>
      <c r="C12" s="3"/>
      <c r="D12" s="6"/>
      <c r="E12" s="123"/>
      <c r="F12" s="123" t="s">
        <v>149</v>
      </c>
      <c r="G12" s="123"/>
      <c r="H12" s="123"/>
      <c r="I12" s="123"/>
      <c r="J12" s="123"/>
      <c r="K12" s="20" t="s">
        <v>358</v>
      </c>
      <c r="L12" s="20" t="s">
        <v>365</v>
      </c>
      <c r="M12" s="20" t="s">
        <v>358</v>
      </c>
      <c r="N12" s="21" t="s">
        <v>358</v>
      </c>
      <c r="P12" s="82" t="s">
        <v>15</v>
      </c>
      <c r="Q12" t="str">
        <f>K12</f>
        <v>(5)</v>
      </c>
      <c r="R12" t="str">
        <f>L12</f>
        <v>(10)</v>
      </c>
      <c r="S12" t="str">
        <f>M12</f>
        <v>(5)</v>
      </c>
      <c r="T12" t="str">
        <f>N12</f>
        <v>(5)</v>
      </c>
      <c r="U12">
        <f t="shared" si="1"/>
        <v>5</v>
      </c>
      <c r="V12">
        <f>IF(L12="＋",0,IF(L12="(＋)",0,ABS(L12)))</f>
        <v>10</v>
      </c>
      <c r="W12">
        <f t="shared" si="1"/>
        <v>5</v>
      </c>
      <c r="X12">
        <f t="shared" si="1"/>
        <v>5</v>
      </c>
    </row>
    <row r="13" spans="2:24" ht="13.95" customHeight="1" x14ac:dyDescent="0.2">
      <c r="B13" s="1">
        <f t="shared" ref="B13:B68" si="2">B12+1</f>
        <v>3</v>
      </c>
      <c r="C13" s="3"/>
      <c r="D13" s="6"/>
      <c r="E13" s="123"/>
      <c r="F13" s="123" t="s">
        <v>281</v>
      </c>
      <c r="G13" s="123"/>
      <c r="H13" s="123"/>
      <c r="I13" s="123"/>
      <c r="J13" s="123"/>
      <c r="K13" s="20"/>
      <c r="L13" s="20"/>
      <c r="M13" s="20" t="s">
        <v>365</v>
      </c>
      <c r="N13" s="21"/>
      <c r="P13" t="s">
        <v>14</v>
      </c>
      <c r="Q13">
        <f t="shared" ref="Q13:T13" si="3">IF(K13="",0,VALUE(MID(K13,2,LEN(K13)-2)))</f>
        <v>0</v>
      </c>
      <c r="R13">
        <f t="shared" si="3"/>
        <v>0</v>
      </c>
      <c r="S13">
        <f t="shared" si="3"/>
        <v>10</v>
      </c>
      <c r="T13">
        <f t="shared" si="3"/>
        <v>0</v>
      </c>
      <c r="U13">
        <f t="shared" si="1"/>
        <v>0</v>
      </c>
      <c r="V13">
        <f t="shared" si="1"/>
        <v>0</v>
      </c>
      <c r="W13">
        <f t="shared" si="1"/>
        <v>10</v>
      </c>
      <c r="X13">
        <f t="shared" si="1"/>
        <v>0</v>
      </c>
    </row>
    <row r="14" spans="2:24" ht="13.5" customHeight="1" x14ac:dyDescent="0.2">
      <c r="B14" s="1">
        <f t="shared" si="2"/>
        <v>4</v>
      </c>
      <c r="C14" s="3"/>
      <c r="D14" s="6"/>
      <c r="E14" s="123"/>
      <c r="F14" s="123" t="s">
        <v>119</v>
      </c>
      <c r="G14" s="123"/>
      <c r="H14" s="123"/>
      <c r="I14" s="123"/>
      <c r="J14" s="123"/>
      <c r="K14" s="20" t="s">
        <v>358</v>
      </c>
      <c r="L14" s="20" t="s">
        <v>166</v>
      </c>
      <c r="M14" s="20" t="s">
        <v>358</v>
      </c>
      <c r="N14" s="21" t="s">
        <v>365</v>
      </c>
      <c r="U14">
        <f t="shared" si="1"/>
        <v>5</v>
      </c>
      <c r="V14">
        <f t="shared" si="1"/>
        <v>0</v>
      </c>
      <c r="W14">
        <f t="shared" si="1"/>
        <v>5</v>
      </c>
      <c r="X14">
        <f t="shared" si="1"/>
        <v>10</v>
      </c>
    </row>
    <row r="15" spans="2:24" ht="13.5" customHeight="1" x14ac:dyDescent="0.2">
      <c r="B15" s="1">
        <f t="shared" si="2"/>
        <v>5</v>
      </c>
      <c r="C15" s="3"/>
      <c r="D15" s="6"/>
      <c r="E15" s="123"/>
      <c r="F15" s="123" t="s">
        <v>117</v>
      </c>
      <c r="G15" s="123"/>
      <c r="H15" s="123"/>
      <c r="I15" s="123"/>
      <c r="J15" s="123"/>
      <c r="K15" s="20" t="s">
        <v>358</v>
      </c>
      <c r="L15" s="20" t="s">
        <v>358</v>
      </c>
      <c r="M15" s="20" t="s">
        <v>184</v>
      </c>
      <c r="N15" s="21" t="s">
        <v>439</v>
      </c>
      <c r="P15" t="s">
        <v>14</v>
      </c>
      <c r="Q15">
        <f t="shared" ref="Q15:T15" si="4">IF(K15="",0,VALUE(MID(K15,2,LEN(K15)-2)))</f>
        <v>5</v>
      </c>
      <c r="R15" t="e">
        <f>IF(#REF!="",0,VALUE(MID(#REF!,2,LEN(#REF!)-2)))</f>
        <v>#REF!</v>
      </c>
      <c r="S15">
        <f t="shared" si="4"/>
        <v>75</v>
      </c>
      <c r="T15">
        <f t="shared" si="4"/>
        <v>30</v>
      </c>
      <c r="U15">
        <f t="shared" si="1"/>
        <v>5</v>
      </c>
      <c r="V15">
        <f t="shared" si="1"/>
        <v>5</v>
      </c>
      <c r="W15">
        <f t="shared" si="1"/>
        <v>75</v>
      </c>
      <c r="X15">
        <f t="shared" si="1"/>
        <v>30</v>
      </c>
    </row>
    <row r="16" spans="2:24" ht="13.5" customHeight="1" x14ac:dyDescent="0.2">
      <c r="B16" s="1">
        <f t="shared" si="2"/>
        <v>6</v>
      </c>
      <c r="C16" s="2" t="s">
        <v>25</v>
      </c>
      <c r="D16" s="2" t="s">
        <v>26</v>
      </c>
      <c r="E16" s="123"/>
      <c r="F16" s="123" t="s">
        <v>115</v>
      </c>
      <c r="G16" s="123"/>
      <c r="H16" s="123"/>
      <c r="I16" s="123"/>
      <c r="J16" s="123"/>
      <c r="K16" s="22">
        <v>160</v>
      </c>
      <c r="L16" s="22">
        <v>220</v>
      </c>
      <c r="M16" s="22">
        <v>200</v>
      </c>
      <c r="N16" s="23">
        <v>190</v>
      </c>
      <c r="P16" s="82"/>
    </row>
    <row r="17" spans="2:24" ht="13.5" customHeight="1" x14ac:dyDescent="0.2">
      <c r="B17" s="1">
        <f t="shared" si="2"/>
        <v>7</v>
      </c>
      <c r="C17" s="2" t="s">
        <v>27</v>
      </c>
      <c r="D17" s="2" t="s">
        <v>28</v>
      </c>
      <c r="E17" s="123"/>
      <c r="F17" s="123" t="s">
        <v>102</v>
      </c>
      <c r="G17" s="123"/>
      <c r="H17" s="123"/>
      <c r="I17" s="123"/>
      <c r="J17" s="123"/>
      <c r="K17" s="22">
        <v>5</v>
      </c>
      <c r="L17" s="22">
        <v>5</v>
      </c>
      <c r="M17" s="22"/>
      <c r="N17" s="23">
        <v>5</v>
      </c>
      <c r="P17" s="82"/>
    </row>
    <row r="18" spans="2:24" ht="13.5" customHeight="1" x14ac:dyDescent="0.2">
      <c r="B18" s="1">
        <f t="shared" si="2"/>
        <v>8</v>
      </c>
      <c r="C18" s="2" t="s">
        <v>90</v>
      </c>
      <c r="D18" s="2" t="s">
        <v>17</v>
      </c>
      <c r="E18" s="123"/>
      <c r="F18" s="123" t="s">
        <v>440</v>
      </c>
      <c r="G18" s="123"/>
      <c r="H18" s="123"/>
      <c r="I18" s="123"/>
      <c r="J18" s="123"/>
      <c r="K18" s="22"/>
      <c r="L18" s="22">
        <v>5</v>
      </c>
      <c r="M18" s="22"/>
      <c r="N18" s="23"/>
    </row>
    <row r="19" spans="2:24" ht="14.85" customHeight="1" x14ac:dyDescent="0.2">
      <c r="B19" s="1">
        <f t="shared" si="2"/>
        <v>9</v>
      </c>
      <c r="C19" s="6"/>
      <c r="D19" s="6"/>
      <c r="E19" s="123"/>
      <c r="F19" s="123" t="s">
        <v>150</v>
      </c>
      <c r="G19" s="123"/>
      <c r="H19" s="123"/>
      <c r="I19" s="123"/>
      <c r="J19" s="123"/>
      <c r="K19" s="20" t="s">
        <v>167</v>
      </c>
      <c r="L19" s="22">
        <v>5</v>
      </c>
      <c r="M19" s="22" t="s">
        <v>167</v>
      </c>
      <c r="N19" s="23" t="s">
        <v>167</v>
      </c>
    </row>
    <row r="20" spans="2:24" ht="13.5" customHeight="1" x14ac:dyDescent="0.2">
      <c r="B20" s="1">
        <f t="shared" si="2"/>
        <v>10</v>
      </c>
      <c r="C20" s="6"/>
      <c r="D20" s="6"/>
      <c r="E20" s="123"/>
      <c r="F20" s="123" t="s">
        <v>156</v>
      </c>
      <c r="G20" s="123"/>
      <c r="H20" s="123"/>
      <c r="I20" s="123"/>
      <c r="J20" s="123"/>
      <c r="K20" s="22"/>
      <c r="L20" s="22"/>
      <c r="M20" s="22" t="s">
        <v>167</v>
      </c>
      <c r="N20" s="23"/>
    </row>
    <row r="21" spans="2:24" ht="13.95" customHeight="1" x14ac:dyDescent="0.2">
      <c r="B21" s="1">
        <f t="shared" si="2"/>
        <v>11</v>
      </c>
      <c r="C21" s="6"/>
      <c r="D21" s="6"/>
      <c r="E21" s="123"/>
      <c r="F21" s="123" t="s">
        <v>441</v>
      </c>
      <c r="G21" s="123"/>
      <c r="H21" s="123"/>
      <c r="I21" s="123"/>
      <c r="J21" s="123"/>
      <c r="K21" s="22" t="s">
        <v>167</v>
      </c>
      <c r="L21" s="22">
        <v>15</v>
      </c>
      <c r="M21" s="22" t="s">
        <v>167</v>
      </c>
      <c r="N21" s="23" t="s">
        <v>167</v>
      </c>
      <c r="U21">
        <f>COUNTA(K18:K21)</f>
        <v>2</v>
      </c>
      <c r="V21">
        <f>COUNTA(L18:L21)</f>
        <v>3</v>
      </c>
      <c r="W21">
        <f>COUNTA(M18:M21)</f>
        <v>3</v>
      </c>
      <c r="X21">
        <f>COUNTA(N18:N21)</f>
        <v>2</v>
      </c>
    </row>
    <row r="22" spans="2:24" ht="13.95" customHeight="1" x14ac:dyDescent="0.2">
      <c r="B22" s="1">
        <f t="shared" si="2"/>
        <v>12</v>
      </c>
      <c r="C22" s="6"/>
      <c r="D22" s="2" t="s">
        <v>18</v>
      </c>
      <c r="E22" s="123"/>
      <c r="F22" s="123" t="s">
        <v>273</v>
      </c>
      <c r="G22" s="123"/>
      <c r="H22" s="123"/>
      <c r="I22" s="123"/>
      <c r="J22" s="123"/>
      <c r="K22" s="22">
        <v>5</v>
      </c>
      <c r="L22" s="22">
        <v>5</v>
      </c>
      <c r="M22" s="22"/>
      <c r="N22" s="23"/>
    </row>
    <row r="23" spans="2:24" ht="13.5" customHeight="1" x14ac:dyDescent="0.2">
      <c r="B23" s="1">
        <f t="shared" si="2"/>
        <v>13</v>
      </c>
      <c r="C23" s="6"/>
      <c r="D23" s="6"/>
      <c r="E23" s="123"/>
      <c r="F23" s="123" t="s">
        <v>103</v>
      </c>
      <c r="G23" s="123"/>
      <c r="H23" s="123"/>
      <c r="I23" s="123"/>
      <c r="J23" s="123"/>
      <c r="K23" s="22">
        <v>90</v>
      </c>
      <c r="L23" s="117">
        <v>175</v>
      </c>
      <c r="M23" s="22">
        <v>255</v>
      </c>
      <c r="N23" s="23">
        <v>495</v>
      </c>
    </row>
    <row r="24" spans="2:24" ht="13.5" customHeight="1" x14ac:dyDescent="0.2">
      <c r="B24" s="1">
        <f t="shared" si="2"/>
        <v>14</v>
      </c>
      <c r="C24" s="6"/>
      <c r="D24" s="6"/>
      <c r="E24" s="123"/>
      <c r="F24" s="123" t="s">
        <v>114</v>
      </c>
      <c r="G24" s="123"/>
      <c r="H24" s="123"/>
      <c r="I24" s="123"/>
      <c r="J24" s="123"/>
      <c r="K24" s="22">
        <v>415</v>
      </c>
      <c r="L24" s="22">
        <v>150</v>
      </c>
      <c r="M24" s="22">
        <v>30</v>
      </c>
      <c r="N24" s="23">
        <v>345</v>
      </c>
    </row>
    <row r="25" spans="2:24" ht="13.95" customHeight="1" x14ac:dyDescent="0.2">
      <c r="B25" s="1">
        <f t="shared" si="2"/>
        <v>15</v>
      </c>
      <c r="C25" s="6"/>
      <c r="D25" s="6"/>
      <c r="E25" s="123"/>
      <c r="F25" s="123" t="s">
        <v>104</v>
      </c>
      <c r="G25" s="123"/>
      <c r="H25" s="123"/>
      <c r="I25" s="123"/>
      <c r="J25" s="123"/>
      <c r="K25" s="22"/>
      <c r="L25" s="22" t="s">
        <v>167</v>
      </c>
      <c r="M25" s="22" t="s">
        <v>167</v>
      </c>
      <c r="N25" s="23">
        <v>80</v>
      </c>
    </row>
    <row r="26" spans="2:24" ht="13.95" customHeight="1" x14ac:dyDescent="0.2">
      <c r="B26" s="1">
        <f t="shared" si="2"/>
        <v>16</v>
      </c>
      <c r="C26" s="6"/>
      <c r="D26" s="6"/>
      <c r="E26" s="123"/>
      <c r="F26" s="123" t="s">
        <v>272</v>
      </c>
      <c r="G26" s="123"/>
      <c r="H26" s="123"/>
      <c r="I26" s="123"/>
      <c r="J26" s="123"/>
      <c r="K26" s="22">
        <v>10</v>
      </c>
      <c r="L26" s="22">
        <v>10</v>
      </c>
      <c r="M26" s="22"/>
      <c r="N26" s="23"/>
    </row>
    <row r="27" spans="2:24" ht="13.5" customHeight="1" x14ac:dyDescent="0.2">
      <c r="B27" s="1">
        <f t="shared" si="2"/>
        <v>17</v>
      </c>
      <c r="C27" s="6"/>
      <c r="D27" s="6"/>
      <c r="E27" s="123"/>
      <c r="F27" s="123" t="s">
        <v>19</v>
      </c>
      <c r="G27" s="123"/>
      <c r="H27" s="123"/>
      <c r="I27" s="123"/>
      <c r="J27" s="123"/>
      <c r="K27" s="22">
        <v>175</v>
      </c>
      <c r="L27" s="22">
        <v>130</v>
      </c>
      <c r="M27" s="22">
        <v>100</v>
      </c>
      <c r="N27" s="23">
        <v>200</v>
      </c>
    </row>
    <row r="28" spans="2:24" ht="13.5" customHeight="1" x14ac:dyDescent="0.2">
      <c r="B28" s="1">
        <f t="shared" si="2"/>
        <v>18</v>
      </c>
      <c r="C28" s="6"/>
      <c r="D28" s="6"/>
      <c r="E28" s="123"/>
      <c r="F28" s="123" t="s">
        <v>106</v>
      </c>
      <c r="G28" s="123"/>
      <c r="H28" s="123"/>
      <c r="I28" s="123"/>
      <c r="J28" s="123"/>
      <c r="K28" s="22" t="s">
        <v>167</v>
      </c>
      <c r="L28" s="22">
        <v>20</v>
      </c>
      <c r="M28" s="22">
        <v>40</v>
      </c>
      <c r="N28" s="23"/>
    </row>
    <row r="29" spans="2:24" ht="13.5" customHeight="1" x14ac:dyDescent="0.2">
      <c r="B29" s="1">
        <f t="shared" si="2"/>
        <v>19</v>
      </c>
      <c r="C29" s="6"/>
      <c r="D29" s="6"/>
      <c r="E29" s="123"/>
      <c r="F29" s="123" t="s">
        <v>107</v>
      </c>
      <c r="G29" s="123"/>
      <c r="H29" s="123"/>
      <c r="I29" s="123"/>
      <c r="J29" s="123"/>
      <c r="K29" s="22">
        <v>15</v>
      </c>
      <c r="L29" s="22">
        <v>45</v>
      </c>
      <c r="M29" s="22">
        <v>15</v>
      </c>
      <c r="N29" s="23">
        <v>105</v>
      </c>
    </row>
    <row r="30" spans="2:24" ht="13.95" customHeight="1" x14ac:dyDescent="0.2">
      <c r="B30" s="1">
        <f t="shared" si="2"/>
        <v>20</v>
      </c>
      <c r="C30" s="6"/>
      <c r="D30" s="6"/>
      <c r="E30" s="123"/>
      <c r="F30" s="123" t="s">
        <v>20</v>
      </c>
      <c r="G30" s="123"/>
      <c r="H30" s="123"/>
      <c r="I30" s="123"/>
      <c r="J30" s="123"/>
      <c r="K30" s="22">
        <v>820</v>
      </c>
      <c r="L30" s="22">
        <v>2200</v>
      </c>
      <c r="M30" s="22">
        <v>1880</v>
      </c>
      <c r="N30" s="23">
        <v>2230</v>
      </c>
    </row>
    <row r="31" spans="2:24" ht="13.95" customHeight="1" x14ac:dyDescent="0.2">
      <c r="B31" s="1">
        <f t="shared" si="2"/>
        <v>21</v>
      </c>
      <c r="C31" s="6"/>
      <c r="D31" s="6"/>
      <c r="E31" s="123"/>
      <c r="F31" s="123" t="s">
        <v>105</v>
      </c>
      <c r="G31" s="123"/>
      <c r="H31" s="123"/>
      <c r="I31" s="123"/>
      <c r="J31" s="123"/>
      <c r="K31" s="22"/>
      <c r="L31" s="22"/>
      <c r="M31" s="22"/>
      <c r="N31" s="23">
        <v>10</v>
      </c>
    </row>
    <row r="32" spans="2:24" ht="13.5" customHeight="1" x14ac:dyDescent="0.2">
      <c r="B32" s="1">
        <f t="shared" si="2"/>
        <v>22</v>
      </c>
      <c r="C32" s="6"/>
      <c r="D32" s="6"/>
      <c r="E32" s="123"/>
      <c r="F32" s="123" t="s">
        <v>128</v>
      </c>
      <c r="G32" s="123"/>
      <c r="H32" s="123"/>
      <c r="I32" s="123"/>
      <c r="J32" s="123"/>
      <c r="K32" s="22" t="s">
        <v>167</v>
      </c>
      <c r="L32" s="22">
        <v>10</v>
      </c>
      <c r="M32" s="22">
        <v>10</v>
      </c>
      <c r="N32" s="23">
        <v>20</v>
      </c>
    </row>
    <row r="33" spans="2:29" ht="13.95" customHeight="1" x14ac:dyDescent="0.2">
      <c r="B33" s="1">
        <f t="shared" si="2"/>
        <v>23</v>
      </c>
      <c r="C33" s="6"/>
      <c r="D33" s="6"/>
      <c r="E33" s="123"/>
      <c r="F33" s="123" t="s">
        <v>368</v>
      </c>
      <c r="G33" s="123"/>
      <c r="H33" s="123"/>
      <c r="I33" s="123"/>
      <c r="J33" s="123"/>
      <c r="K33" s="22" t="s">
        <v>167</v>
      </c>
      <c r="L33" s="22"/>
      <c r="M33" s="22"/>
      <c r="N33" s="23"/>
      <c r="Y33" s="137"/>
    </row>
    <row r="34" spans="2:29" ht="13.95" customHeight="1" x14ac:dyDescent="0.2">
      <c r="B34" s="1">
        <f t="shared" si="2"/>
        <v>24</v>
      </c>
      <c r="C34" s="6"/>
      <c r="D34" s="6"/>
      <c r="E34" s="123"/>
      <c r="F34" s="123" t="s">
        <v>21</v>
      </c>
      <c r="G34" s="123"/>
      <c r="H34" s="123"/>
      <c r="I34" s="123"/>
      <c r="J34" s="123"/>
      <c r="K34" s="22">
        <v>400</v>
      </c>
      <c r="L34" s="22">
        <v>90</v>
      </c>
      <c r="M34" s="22">
        <v>400</v>
      </c>
      <c r="N34" s="23">
        <v>750</v>
      </c>
    </row>
    <row r="35" spans="2:29" ht="13.5" customHeight="1" x14ac:dyDescent="0.2">
      <c r="B35" s="1">
        <f t="shared" si="2"/>
        <v>25</v>
      </c>
      <c r="C35" s="6"/>
      <c r="D35" s="6"/>
      <c r="E35" s="123"/>
      <c r="F35" s="123" t="s">
        <v>22</v>
      </c>
      <c r="G35" s="123"/>
      <c r="H35" s="123"/>
      <c r="I35" s="123"/>
      <c r="J35" s="123"/>
      <c r="K35" s="22">
        <v>12700</v>
      </c>
      <c r="L35" s="22">
        <v>11700</v>
      </c>
      <c r="M35" s="57">
        <v>12950</v>
      </c>
      <c r="N35" s="61">
        <v>16000</v>
      </c>
    </row>
    <row r="36" spans="2:29" ht="13.95" customHeight="1" x14ac:dyDescent="0.2">
      <c r="B36" s="1">
        <f t="shared" si="2"/>
        <v>26</v>
      </c>
      <c r="C36" s="6"/>
      <c r="D36" s="6"/>
      <c r="E36" s="123"/>
      <c r="F36" s="123" t="s">
        <v>23</v>
      </c>
      <c r="G36" s="123"/>
      <c r="H36" s="123"/>
      <c r="I36" s="123"/>
      <c r="J36" s="123"/>
      <c r="K36" s="22"/>
      <c r="L36" s="22">
        <v>5</v>
      </c>
      <c r="M36" s="22">
        <v>5</v>
      </c>
      <c r="N36" s="23">
        <v>15</v>
      </c>
    </row>
    <row r="37" spans="2:29" ht="13.95" customHeight="1" x14ac:dyDescent="0.2">
      <c r="B37" s="1">
        <f t="shared" si="2"/>
        <v>27</v>
      </c>
      <c r="C37" s="2" t="s">
        <v>91</v>
      </c>
      <c r="D37" s="2" t="s">
        <v>29</v>
      </c>
      <c r="E37" s="123"/>
      <c r="F37" s="123" t="s">
        <v>432</v>
      </c>
      <c r="G37" s="123"/>
      <c r="H37" s="123"/>
      <c r="I37" s="123"/>
      <c r="J37" s="123"/>
      <c r="K37" s="22" t="s">
        <v>167</v>
      </c>
      <c r="L37" s="22"/>
      <c r="M37" s="22"/>
      <c r="N37" s="23"/>
      <c r="Y37" s="125"/>
    </row>
    <row r="38" spans="2:29" ht="13.95" customHeight="1" x14ac:dyDescent="0.2">
      <c r="B38" s="1">
        <f t="shared" si="2"/>
        <v>28</v>
      </c>
      <c r="C38" s="6"/>
      <c r="D38" s="6"/>
      <c r="E38" s="123"/>
      <c r="F38" s="123" t="s">
        <v>146</v>
      </c>
      <c r="G38" s="123"/>
      <c r="H38" s="123"/>
      <c r="I38" s="123"/>
      <c r="J38" s="123"/>
      <c r="K38" s="22"/>
      <c r="L38" s="22">
        <v>10</v>
      </c>
      <c r="M38" s="22"/>
      <c r="N38" s="23" t="s">
        <v>167</v>
      </c>
      <c r="U38" s="126">
        <f>COUNTA($K11:$K40)</f>
        <v>22</v>
      </c>
      <c r="V38" s="126">
        <f>COUNTA($L11:$L40)</f>
        <v>23</v>
      </c>
      <c r="W38" s="126">
        <f>COUNTA($M11:$M40)</f>
        <v>20</v>
      </c>
      <c r="X38" s="126">
        <f>COUNTA($N11:$N40)</f>
        <v>20</v>
      </c>
      <c r="Y38" s="126"/>
      <c r="Z38" s="126"/>
      <c r="AA38" s="126"/>
      <c r="AB38" s="126"/>
      <c r="AC38" s="125"/>
    </row>
    <row r="39" spans="2:29" ht="13.95" customHeight="1" x14ac:dyDescent="0.2">
      <c r="B39" s="1">
        <f t="shared" si="2"/>
        <v>29</v>
      </c>
      <c r="C39" s="6"/>
      <c r="D39" s="6"/>
      <c r="E39" s="123"/>
      <c r="F39" s="123" t="s">
        <v>424</v>
      </c>
      <c r="G39" s="123"/>
      <c r="H39" s="123"/>
      <c r="I39" s="123"/>
      <c r="J39" s="123"/>
      <c r="K39" s="22">
        <v>5</v>
      </c>
      <c r="L39" s="22">
        <v>20</v>
      </c>
      <c r="M39" s="22"/>
      <c r="N39" s="23"/>
      <c r="Y39" s="125"/>
    </row>
    <row r="40" spans="2:29" ht="13.5" customHeight="1" x14ac:dyDescent="0.2">
      <c r="B40" s="1">
        <f t="shared" si="2"/>
        <v>30</v>
      </c>
      <c r="C40" s="6"/>
      <c r="D40" s="6"/>
      <c r="E40" s="123"/>
      <c r="F40" s="123" t="s">
        <v>88</v>
      </c>
      <c r="G40" s="123"/>
      <c r="H40" s="123"/>
      <c r="I40" s="123"/>
      <c r="J40" s="123"/>
      <c r="K40" s="22" t="s">
        <v>167</v>
      </c>
      <c r="L40" s="22"/>
      <c r="M40" s="22"/>
      <c r="N40" s="23"/>
      <c r="Y40" s="127"/>
    </row>
    <row r="41" spans="2:29" ht="13.5" customHeight="1" x14ac:dyDescent="0.2">
      <c r="B41" s="1">
        <f t="shared" si="2"/>
        <v>31</v>
      </c>
      <c r="C41" s="6"/>
      <c r="D41" s="6"/>
      <c r="E41" s="123"/>
      <c r="F41" s="123" t="s">
        <v>230</v>
      </c>
      <c r="G41" s="123"/>
      <c r="H41" s="123"/>
      <c r="I41" s="123"/>
      <c r="J41" s="123"/>
      <c r="K41" s="22">
        <v>40</v>
      </c>
      <c r="L41" s="22"/>
      <c r="M41" s="22"/>
      <c r="N41" s="23"/>
      <c r="Y41" s="127"/>
    </row>
    <row r="42" spans="2:29" ht="13.95" customHeight="1" x14ac:dyDescent="0.2">
      <c r="B42" s="1">
        <f t="shared" si="2"/>
        <v>32</v>
      </c>
      <c r="C42" s="6"/>
      <c r="D42" s="6"/>
      <c r="E42" s="123"/>
      <c r="F42" s="123" t="s">
        <v>254</v>
      </c>
      <c r="G42" s="123"/>
      <c r="H42" s="123"/>
      <c r="I42" s="123"/>
      <c r="J42" s="123"/>
      <c r="K42" s="22"/>
      <c r="L42" s="22">
        <v>20</v>
      </c>
      <c r="M42" s="22"/>
      <c r="N42" s="23" t="s">
        <v>167</v>
      </c>
      <c r="Y42" s="125"/>
    </row>
    <row r="43" spans="2:29" ht="13.5" customHeight="1" x14ac:dyDescent="0.2">
      <c r="B43" s="1">
        <f t="shared" si="2"/>
        <v>33</v>
      </c>
      <c r="C43" s="6"/>
      <c r="D43" s="6"/>
      <c r="E43" s="123"/>
      <c r="F43" s="123" t="s">
        <v>108</v>
      </c>
      <c r="G43" s="123"/>
      <c r="H43" s="123"/>
      <c r="I43" s="123"/>
      <c r="J43" s="123"/>
      <c r="K43" s="22">
        <v>80</v>
      </c>
      <c r="L43" s="22">
        <v>80</v>
      </c>
      <c r="M43" s="22" t="s">
        <v>167</v>
      </c>
      <c r="N43" s="23">
        <v>40</v>
      </c>
      <c r="Y43" s="127"/>
    </row>
    <row r="44" spans="2:29" ht="13.95" customHeight="1" x14ac:dyDescent="0.2">
      <c r="B44" s="1">
        <f t="shared" si="2"/>
        <v>34</v>
      </c>
      <c r="C44" s="6"/>
      <c r="D44" s="6"/>
      <c r="E44" s="123"/>
      <c r="F44" s="123" t="s">
        <v>257</v>
      </c>
      <c r="G44" s="123"/>
      <c r="H44" s="123"/>
      <c r="I44" s="123"/>
      <c r="J44" s="123"/>
      <c r="K44" s="22" t="s">
        <v>167</v>
      </c>
      <c r="L44" s="128">
        <v>10</v>
      </c>
      <c r="M44" s="22">
        <v>5</v>
      </c>
      <c r="N44" s="23">
        <v>5</v>
      </c>
      <c r="Y44" s="125"/>
    </row>
    <row r="45" spans="2:29" ht="13.95" customHeight="1" x14ac:dyDescent="0.2">
      <c r="B45" s="1">
        <f t="shared" si="2"/>
        <v>35</v>
      </c>
      <c r="C45" s="6"/>
      <c r="D45" s="6"/>
      <c r="E45" s="123"/>
      <c r="F45" s="123" t="s">
        <v>109</v>
      </c>
      <c r="G45" s="123"/>
      <c r="H45" s="123"/>
      <c r="I45" s="123"/>
      <c r="J45" s="123"/>
      <c r="K45" s="22">
        <v>80</v>
      </c>
      <c r="L45" s="22">
        <v>160</v>
      </c>
      <c r="M45" s="22">
        <v>180</v>
      </c>
      <c r="N45" s="23">
        <v>290</v>
      </c>
      <c r="Y45" s="125"/>
    </row>
    <row r="46" spans="2:29" ht="13.5" customHeight="1" x14ac:dyDescent="0.2">
      <c r="B46" s="1">
        <f t="shared" si="2"/>
        <v>36</v>
      </c>
      <c r="C46" s="6"/>
      <c r="D46" s="6"/>
      <c r="E46" s="123"/>
      <c r="F46" s="123" t="s">
        <v>110</v>
      </c>
      <c r="G46" s="123"/>
      <c r="H46" s="123"/>
      <c r="I46" s="123"/>
      <c r="J46" s="123"/>
      <c r="K46" s="22">
        <v>30</v>
      </c>
      <c r="L46" s="22">
        <v>20</v>
      </c>
      <c r="M46" s="22">
        <v>10</v>
      </c>
      <c r="N46" s="23">
        <v>10</v>
      </c>
      <c r="Y46" s="125"/>
    </row>
    <row r="47" spans="2:29" ht="13.5" customHeight="1" x14ac:dyDescent="0.2">
      <c r="B47" s="1">
        <f t="shared" si="2"/>
        <v>37</v>
      </c>
      <c r="C47" s="6"/>
      <c r="D47" s="6"/>
      <c r="E47" s="123"/>
      <c r="F47" s="123" t="s">
        <v>160</v>
      </c>
      <c r="G47" s="123"/>
      <c r="H47" s="123"/>
      <c r="I47" s="123"/>
      <c r="J47" s="123"/>
      <c r="K47" s="22"/>
      <c r="L47" s="22">
        <v>40</v>
      </c>
      <c r="M47" s="22"/>
      <c r="N47" s="23"/>
      <c r="Y47" s="125"/>
    </row>
    <row r="48" spans="2:29" ht="13.5" customHeight="1" x14ac:dyDescent="0.2">
      <c r="B48" s="1">
        <f t="shared" si="2"/>
        <v>38</v>
      </c>
      <c r="C48" s="6"/>
      <c r="D48" s="6"/>
      <c r="E48" s="123"/>
      <c r="F48" s="123" t="s">
        <v>31</v>
      </c>
      <c r="G48" s="123"/>
      <c r="H48" s="123"/>
      <c r="I48" s="123"/>
      <c r="J48" s="123"/>
      <c r="K48" s="22"/>
      <c r="L48" s="22" t="s">
        <v>167</v>
      </c>
      <c r="M48" s="22"/>
      <c r="N48" s="23">
        <v>16</v>
      </c>
      <c r="Y48" s="125"/>
    </row>
    <row r="49" spans="2:25" ht="13.5" customHeight="1" x14ac:dyDescent="0.2">
      <c r="B49" s="1">
        <f t="shared" si="2"/>
        <v>39</v>
      </c>
      <c r="C49" s="6"/>
      <c r="D49" s="6"/>
      <c r="E49" s="123"/>
      <c r="F49" s="123" t="s">
        <v>32</v>
      </c>
      <c r="G49" s="123"/>
      <c r="H49" s="123"/>
      <c r="I49" s="123"/>
      <c r="J49" s="123"/>
      <c r="K49" s="22"/>
      <c r="L49" s="22"/>
      <c r="M49" s="22"/>
      <c r="N49" s="23">
        <v>8</v>
      </c>
      <c r="Y49" s="125"/>
    </row>
    <row r="50" spans="2:25" ht="13.95" customHeight="1" x14ac:dyDescent="0.2">
      <c r="B50" s="1">
        <f t="shared" si="2"/>
        <v>40</v>
      </c>
      <c r="C50" s="6"/>
      <c r="D50" s="6"/>
      <c r="E50" s="123"/>
      <c r="F50" s="123" t="s">
        <v>85</v>
      </c>
      <c r="G50" s="123"/>
      <c r="H50" s="123"/>
      <c r="I50" s="123"/>
      <c r="J50" s="123"/>
      <c r="K50" s="22" t="s">
        <v>167</v>
      </c>
      <c r="L50" s="22"/>
      <c r="M50" s="22" t="s">
        <v>167</v>
      </c>
      <c r="N50" s="23">
        <v>20</v>
      </c>
      <c r="Y50" s="125"/>
    </row>
    <row r="51" spans="2:25" ht="13.95" customHeight="1" x14ac:dyDescent="0.2">
      <c r="B51" s="1">
        <f t="shared" si="2"/>
        <v>41</v>
      </c>
      <c r="C51" s="6"/>
      <c r="D51" s="6"/>
      <c r="E51" s="123"/>
      <c r="F51" s="123" t="s">
        <v>86</v>
      </c>
      <c r="G51" s="123"/>
      <c r="H51" s="123"/>
      <c r="I51" s="123"/>
      <c r="J51" s="123"/>
      <c r="K51" s="22"/>
      <c r="L51" s="22">
        <v>20</v>
      </c>
      <c r="M51" s="22" t="s">
        <v>167</v>
      </c>
      <c r="N51" s="23">
        <v>20</v>
      </c>
      <c r="Y51" s="125"/>
    </row>
    <row r="52" spans="2:25" ht="13.5" customHeight="1" x14ac:dyDescent="0.2">
      <c r="B52" s="1">
        <f t="shared" si="2"/>
        <v>42</v>
      </c>
      <c r="C52" s="6"/>
      <c r="D52" s="6"/>
      <c r="E52" s="123"/>
      <c r="F52" s="123" t="s">
        <v>111</v>
      </c>
      <c r="G52" s="123"/>
      <c r="H52" s="123"/>
      <c r="I52" s="123"/>
      <c r="J52" s="123"/>
      <c r="K52" s="22">
        <v>340</v>
      </c>
      <c r="L52" s="22">
        <v>560</v>
      </c>
      <c r="M52" s="22">
        <v>90</v>
      </c>
      <c r="N52" s="23">
        <v>240</v>
      </c>
      <c r="Y52" s="125"/>
    </row>
    <row r="53" spans="2:25" ht="13.5" customHeight="1" x14ac:dyDescent="0.2">
      <c r="B53" s="1">
        <f t="shared" si="2"/>
        <v>43</v>
      </c>
      <c r="C53" s="6"/>
      <c r="D53" s="6"/>
      <c r="E53" s="123"/>
      <c r="F53" s="123" t="s">
        <v>259</v>
      </c>
      <c r="G53" s="123"/>
      <c r="H53" s="123"/>
      <c r="I53" s="123"/>
      <c r="J53" s="123"/>
      <c r="K53" s="22"/>
      <c r="L53" s="22"/>
      <c r="M53" s="22"/>
      <c r="N53" s="23">
        <v>1</v>
      </c>
      <c r="Y53" s="125"/>
    </row>
    <row r="54" spans="2:25" ht="13.95" customHeight="1" x14ac:dyDescent="0.2">
      <c r="B54" s="1">
        <f t="shared" si="2"/>
        <v>44</v>
      </c>
      <c r="C54" s="6"/>
      <c r="D54" s="6"/>
      <c r="E54" s="123"/>
      <c r="F54" s="123" t="s">
        <v>442</v>
      </c>
      <c r="G54" s="123"/>
      <c r="H54" s="123"/>
      <c r="I54" s="123"/>
      <c r="J54" s="123"/>
      <c r="K54" s="22"/>
      <c r="L54" s="22"/>
      <c r="M54" s="22"/>
      <c r="N54" s="23">
        <v>5</v>
      </c>
      <c r="Y54" s="125"/>
    </row>
    <row r="55" spans="2:25" ht="13.5" customHeight="1" x14ac:dyDescent="0.2">
      <c r="B55" s="1">
        <f t="shared" si="2"/>
        <v>45</v>
      </c>
      <c r="C55" s="6"/>
      <c r="D55" s="6"/>
      <c r="E55" s="123"/>
      <c r="F55" s="123" t="s">
        <v>264</v>
      </c>
      <c r="G55" s="123"/>
      <c r="H55" s="123"/>
      <c r="I55" s="123"/>
      <c r="J55" s="123"/>
      <c r="K55" s="22"/>
      <c r="L55" s="22"/>
      <c r="M55" s="22"/>
      <c r="N55" s="23">
        <v>20</v>
      </c>
      <c r="Y55" s="125"/>
    </row>
    <row r="56" spans="2:25" ht="13.95" customHeight="1" x14ac:dyDescent="0.2">
      <c r="B56" s="1">
        <f t="shared" si="2"/>
        <v>46</v>
      </c>
      <c r="C56" s="6"/>
      <c r="D56" s="6"/>
      <c r="E56" s="123"/>
      <c r="F56" s="123" t="s">
        <v>406</v>
      </c>
      <c r="G56" s="123"/>
      <c r="H56" s="123"/>
      <c r="I56" s="123"/>
      <c r="J56" s="123"/>
      <c r="K56" s="22"/>
      <c r="L56" s="22"/>
      <c r="M56" s="22"/>
      <c r="N56" s="23">
        <v>20</v>
      </c>
      <c r="Y56" s="125"/>
    </row>
    <row r="57" spans="2:25" ht="13.95" customHeight="1" x14ac:dyDescent="0.2">
      <c r="B57" s="1">
        <f t="shared" si="2"/>
        <v>47</v>
      </c>
      <c r="C57" s="6"/>
      <c r="D57" s="6"/>
      <c r="E57" s="123"/>
      <c r="F57" s="123" t="s">
        <v>263</v>
      </c>
      <c r="G57" s="123"/>
      <c r="H57" s="123"/>
      <c r="I57" s="123"/>
      <c r="J57" s="123"/>
      <c r="K57" s="22"/>
      <c r="L57" s="22">
        <v>5</v>
      </c>
      <c r="M57" s="22">
        <v>5</v>
      </c>
      <c r="N57" s="23">
        <v>5</v>
      </c>
      <c r="Y57" s="125"/>
    </row>
    <row r="58" spans="2:25" ht="13.95" customHeight="1" x14ac:dyDescent="0.2">
      <c r="B58" s="1">
        <f t="shared" si="2"/>
        <v>48</v>
      </c>
      <c r="C58" s="6"/>
      <c r="D58" s="6"/>
      <c r="E58" s="123"/>
      <c r="F58" s="123" t="s">
        <v>33</v>
      </c>
      <c r="G58" s="123"/>
      <c r="H58" s="123"/>
      <c r="I58" s="123"/>
      <c r="J58" s="123"/>
      <c r="K58" s="22">
        <v>105</v>
      </c>
      <c r="L58" s="22">
        <v>65</v>
      </c>
      <c r="M58" s="22">
        <v>75</v>
      </c>
      <c r="N58" s="23">
        <v>280</v>
      </c>
      <c r="Y58" s="125"/>
    </row>
    <row r="59" spans="2:25" ht="13.95" customHeight="1" x14ac:dyDescent="0.2">
      <c r="B59" s="1">
        <f t="shared" si="2"/>
        <v>49</v>
      </c>
      <c r="C59" s="2" t="s">
        <v>34</v>
      </c>
      <c r="D59" s="2" t="s">
        <v>35</v>
      </c>
      <c r="E59" s="123"/>
      <c r="F59" s="123" t="s">
        <v>180</v>
      </c>
      <c r="G59" s="123"/>
      <c r="H59" s="123"/>
      <c r="I59" s="123"/>
      <c r="J59" s="123"/>
      <c r="K59" s="22" t="s">
        <v>167</v>
      </c>
      <c r="L59" s="22" t="s">
        <v>167</v>
      </c>
      <c r="M59" s="22"/>
      <c r="N59" s="23" t="s">
        <v>167</v>
      </c>
    </row>
    <row r="60" spans="2:25" ht="13.5" customHeight="1" x14ac:dyDescent="0.2">
      <c r="B60" s="1">
        <f t="shared" si="2"/>
        <v>50</v>
      </c>
      <c r="C60" s="6"/>
      <c r="D60" s="6"/>
      <c r="E60" s="123"/>
      <c r="F60" s="123" t="s">
        <v>147</v>
      </c>
      <c r="G60" s="123"/>
      <c r="H60" s="123"/>
      <c r="I60" s="123"/>
      <c r="J60" s="123"/>
      <c r="K60" s="22"/>
      <c r="L60" s="22" t="s">
        <v>167</v>
      </c>
      <c r="M60" s="22"/>
      <c r="N60" s="23" t="s">
        <v>167</v>
      </c>
    </row>
    <row r="61" spans="2:25" ht="13.95" customHeight="1" x14ac:dyDescent="0.2">
      <c r="B61" s="1">
        <f t="shared" si="2"/>
        <v>51</v>
      </c>
      <c r="C61" s="6"/>
      <c r="D61" s="6"/>
      <c r="E61" s="123"/>
      <c r="F61" s="123" t="s">
        <v>216</v>
      </c>
      <c r="G61" s="123"/>
      <c r="H61" s="123"/>
      <c r="I61" s="123"/>
      <c r="J61" s="123"/>
      <c r="K61" s="22"/>
      <c r="L61" s="22"/>
      <c r="M61" s="22"/>
      <c r="N61" s="23" t="s">
        <v>167</v>
      </c>
    </row>
    <row r="62" spans="2:25" ht="13.5" customHeight="1" x14ac:dyDescent="0.2">
      <c r="B62" s="1">
        <f t="shared" si="2"/>
        <v>52</v>
      </c>
      <c r="C62" s="2" t="s">
        <v>142</v>
      </c>
      <c r="D62" s="2" t="s">
        <v>37</v>
      </c>
      <c r="E62" s="123"/>
      <c r="F62" s="123" t="s">
        <v>121</v>
      </c>
      <c r="G62" s="123"/>
      <c r="H62" s="123"/>
      <c r="I62" s="123"/>
      <c r="J62" s="123"/>
      <c r="K62" s="22" t="s">
        <v>167</v>
      </c>
      <c r="L62" s="22">
        <v>3</v>
      </c>
      <c r="M62" s="22">
        <v>3</v>
      </c>
      <c r="N62" s="23">
        <v>5</v>
      </c>
    </row>
    <row r="63" spans="2:25" ht="13.5" customHeight="1" x14ac:dyDescent="0.2">
      <c r="B63" s="1">
        <f t="shared" si="2"/>
        <v>53</v>
      </c>
      <c r="C63" s="6"/>
      <c r="D63" s="7"/>
      <c r="E63" s="123"/>
      <c r="F63" s="123" t="s">
        <v>38</v>
      </c>
      <c r="G63" s="123"/>
      <c r="H63" s="123"/>
      <c r="I63" s="123"/>
      <c r="J63" s="123"/>
      <c r="K63" s="22">
        <v>5</v>
      </c>
      <c r="L63" s="22">
        <v>5</v>
      </c>
      <c r="M63" s="22"/>
      <c r="N63" s="23">
        <v>5</v>
      </c>
    </row>
    <row r="64" spans="2:25" ht="13.5" customHeight="1" x14ac:dyDescent="0.2">
      <c r="B64" s="1">
        <f t="shared" si="2"/>
        <v>54</v>
      </c>
      <c r="C64" s="7"/>
      <c r="D64" s="8" t="s">
        <v>39</v>
      </c>
      <c r="E64" s="123"/>
      <c r="F64" s="123" t="s">
        <v>40</v>
      </c>
      <c r="G64" s="123"/>
      <c r="H64" s="123"/>
      <c r="I64" s="123"/>
      <c r="J64" s="123"/>
      <c r="K64" s="22" t="s">
        <v>167</v>
      </c>
      <c r="L64" s="22">
        <v>5</v>
      </c>
      <c r="M64" s="22">
        <v>5</v>
      </c>
      <c r="N64" s="23">
        <v>5</v>
      </c>
    </row>
    <row r="65" spans="2:24" ht="13.5" customHeight="1" x14ac:dyDescent="0.2">
      <c r="B65" s="1">
        <f t="shared" si="2"/>
        <v>55</v>
      </c>
      <c r="C65" s="2" t="s">
        <v>0</v>
      </c>
      <c r="D65" s="8" t="s">
        <v>41</v>
      </c>
      <c r="E65" s="123"/>
      <c r="F65" s="123" t="s">
        <v>42</v>
      </c>
      <c r="G65" s="123"/>
      <c r="H65" s="123"/>
      <c r="I65" s="123"/>
      <c r="J65" s="123"/>
      <c r="K65" s="22"/>
      <c r="L65" s="22" t="s">
        <v>167</v>
      </c>
      <c r="M65" s="22"/>
      <c r="N65" s="23">
        <v>5</v>
      </c>
      <c r="U65">
        <f>COUNTA(K59:K65)</f>
        <v>4</v>
      </c>
      <c r="V65">
        <f>COUNTA(L59:L65)</f>
        <v>6</v>
      </c>
      <c r="W65">
        <f>COUNTA(M59:M65)</f>
        <v>2</v>
      </c>
      <c r="X65">
        <f>COUNTA(N59:N65)</f>
        <v>7</v>
      </c>
    </row>
    <row r="66" spans="2:24" ht="13.5" customHeight="1" x14ac:dyDescent="0.2">
      <c r="B66" s="1">
        <f t="shared" si="2"/>
        <v>56</v>
      </c>
      <c r="C66" s="147" t="s">
        <v>43</v>
      </c>
      <c r="D66" s="148"/>
      <c r="E66" s="123"/>
      <c r="F66" s="123" t="s">
        <v>44</v>
      </c>
      <c r="G66" s="123"/>
      <c r="H66" s="123"/>
      <c r="I66" s="123"/>
      <c r="J66" s="123"/>
      <c r="K66" s="22">
        <v>25</v>
      </c>
      <c r="L66" s="22">
        <v>100</v>
      </c>
      <c r="M66" s="22">
        <v>100</v>
      </c>
      <c r="N66" s="23">
        <v>225</v>
      </c>
    </row>
    <row r="67" spans="2:24" ht="13.5" customHeight="1" x14ac:dyDescent="0.2">
      <c r="B67" s="1">
        <f t="shared" si="2"/>
        <v>57</v>
      </c>
      <c r="C67" s="3"/>
      <c r="D67" s="83"/>
      <c r="E67" s="123"/>
      <c r="F67" s="123" t="s">
        <v>45</v>
      </c>
      <c r="G67" s="123"/>
      <c r="H67" s="123"/>
      <c r="I67" s="123"/>
      <c r="J67" s="123"/>
      <c r="K67" s="22">
        <v>25</v>
      </c>
      <c r="L67" s="22">
        <v>50</v>
      </c>
      <c r="M67" s="22">
        <v>250</v>
      </c>
      <c r="N67" s="23">
        <v>150</v>
      </c>
    </row>
    <row r="68" spans="2:24" ht="13.95" customHeight="1" thickBot="1" x14ac:dyDescent="0.25">
      <c r="B68" s="1">
        <f t="shared" si="2"/>
        <v>58</v>
      </c>
      <c r="C68" s="3"/>
      <c r="D68" s="83"/>
      <c r="E68" s="123"/>
      <c r="F68" s="123" t="s">
        <v>78</v>
      </c>
      <c r="G68" s="123"/>
      <c r="H68" s="123"/>
      <c r="I68" s="123"/>
      <c r="J68" s="123"/>
      <c r="K68" s="22">
        <v>325</v>
      </c>
      <c r="L68" s="22">
        <v>75</v>
      </c>
      <c r="M68" s="22">
        <v>75</v>
      </c>
      <c r="N68" s="139">
        <v>275</v>
      </c>
    </row>
    <row r="69" spans="2:24" ht="13.95" customHeight="1" x14ac:dyDescent="0.2">
      <c r="B69" s="84"/>
      <c r="C69" s="85"/>
      <c r="D69" s="85"/>
      <c r="E69" s="25"/>
      <c r="F69" s="25"/>
      <c r="G69" s="25"/>
      <c r="H69" s="25"/>
      <c r="I69" s="25"/>
      <c r="J69" s="25"/>
      <c r="K69" s="25"/>
      <c r="L69" s="25"/>
      <c r="M69" s="25"/>
      <c r="N69" s="25"/>
      <c r="U69">
        <f>COUNTA(K11:K68)</f>
        <v>37</v>
      </c>
      <c r="V69">
        <f>COUNTA(L11:L68)</f>
        <v>43</v>
      </c>
      <c r="W69">
        <f>COUNTA(M11:M68)</f>
        <v>34</v>
      </c>
      <c r="X69">
        <f>COUNTA(N11:N68)</f>
        <v>46</v>
      </c>
    </row>
    <row r="70" spans="2:24" ht="18" customHeight="1" x14ac:dyDescent="0.2"/>
    <row r="71" spans="2:24" ht="18" customHeight="1" x14ac:dyDescent="0.2">
      <c r="B71" s="65"/>
    </row>
    <row r="72" spans="2:24" ht="9" customHeight="1" thickBot="1" x14ac:dyDescent="0.25"/>
    <row r="73" spans="2:24" ht="18" customHeight="1" x14ac:dyDescent="0.2">
      <c r="B73" s="66"/>
      <c r="C73" s="67"/>
      <c r="D73" s="143" t="s">
        <v>1</v>
      </c>
      <c r="E73" s="143"/>
      <c r="F73" s="143"/>
      <c r="G73" s="143"/>
      <c r="H73" s="67"/>
      <c r="I73" s="67"/>
      <c r="J73" s="68"/>
      <c r="K73" s="29" t="s">
        <v>64</v>
      </c>
      <c r="L73" s="29" t="s">
        <v>65</v>
      </c>
      <c r="M73" s="29" t="s">
        <v>66</v>
      </c>
      <c r="N73" s="52" t="s">
        <v>67</v>
      </c>
      <c r="U73">
        <f>SUM(U11:U15,K16:K68)</f>
        <v>15870</v>
      </c>
      <c r="V73">
        <f>SUM(V11:V15,L16:L68)</f>
        <v>16053</v>
      </c>
      <c r="W73">
        <f>SUM(W11:W15,M16:M68)</f>
        <v>16778</v>
      </c>
      <c r="X73">
        <f>SUM(X11:X15,N16:N68)</f>
        <v>22145</v>
      </c>
    </row>
    <row r="74" spans="2:24" ht="18" customHeight="1" thickBot="1" x14ac:dyDescent="0.25">
      <c r="B74" s="72"/>
      <c r="C74" s="24"/>
      <c r="D74" s="149" t="s">
        <v>2</v>
      </c>
      <c r="E74" s="149"/>
      <c r="F74" s="149"/>
      <c r="G74" s="149"/>
      <c r="H74" s="24"/>
      <c r="I74" s="24"/>
      <c r="J74" s="73"/>
      <c r="K74" s="34" t="str">
        <f>K5</f>
        <v>2021.12.16</v>
      </c>
      <c r="L74" s="34" t="str">
        <f>L5</f>
        <v>2021.12.16</v>
      </c>
      <c r="M74" s="34" t="str">
        <f>M5</f>
        <v>2021.12.16</v>
      </c>
      <c r="N74" s="51" t="str">
        <f>N5</f>
        <v>2021.12.16</v>
      </c>
    </row>
    <row r="75" spans="2:24" ht="19.95" customHeight="1" thickTop="1" x14ac:dyDescent="0.2">
      <c r="B75" s="150" t="s">
        <v>47</v>
      </c>
      <c r="C75" s="151"/>
      <c r="D75" s="151"/>
      <c r="E75" s="151"/>
      <c r="F75" s="151"/>
      <c r="G75" s="151"/>
      <c r="H75" s="151"/>
      <c r="I75" s="151"/>
      <c r="J75" s="86"/>
      <c r="K75" s="35">
        <f>SUM(K76:K84)</f>
        <v>15870</v>
      </c>
      <c r="L75" s="35">
        <f>SUM(L76:L84)</f>
        <v>16053</v>
      </c>
      <c r="M75" s="35">
        <f>SUM(M76:M84)</f>
        <v>16778</v>
      </c>
      <c r="N75" s="53">
        <f>SUM(N76:N84)</f>
        <v>22145</v>
      </c>
    </row>
    <row r="76" spans="2:24" ht="13.95" customHeight="1" x14ac:dyDescent="0.2">
      <c r="B76" s="152" t="s">
        <v>48</v>
      </c>
      <c r="C76" s="153"/>
      <c r="D76" s="154"/>
      <c r="E76" s="12"/>
      <c r="F76" s="13"/>
      <c r="G76" s="144" t="s">
        <v>13</v>
      </c>
      <c r="H76" s="144"/>
      <c r="I76" s="13"/>
      <c r="J76" s="14"/>
      <c r="K76" s="4">
        <f>SUM(U$11:U$15)</f>
        <v>15</v>
      </c>
      <c r="L76" s="4">
        <f>SUM(V$11:V$15)</f>
        <v>15</v>
      </c>
      <c r="M76" s="4">
        <f>SUM(W$11:W$15)</f>
        <v>95</v>
      </c>
      <c r="N76" s="5">
        <f>SUM(X$11:X$15)</f>
        <v>50</v>
      </c>
    </row>
    <row r="77" spans="2:24" ht="13.95" customHeight="1" x14ac:dyDescent="0.2">
      <c r="B77" s="87"/>
      <c r="C77" s="65"/>
      <c r="D77" s="88"/>
      <c r="E77" s="15"/>
      <c r="F77" s="123"/>
      <c r="G77" s="144" t="s">
        <v>26</v>
      </c>
      <c r="H77" s="144"/>
      <c r="I77" s="119"/>
      <c r="J77" s="16"/>
      <c r="K77" s="4">
        <f>SUM(K$16)</f>
        <v>160</v>
      </c>
      <c r="L77" s="4">
        <f>SUM(L$16)</f>
        <v>220</v>
      </c>
      <c r="M77" s="4">
        <f>SUM(M$16)</f>
        <v>200</v>
      </c>
      <c r="N77" s="5">
        <f>SUM(N$16)</f>
        <v>190</v>
      </c>
    </row>
    <row r="78" spans="2:24" ht="13.95" customHeight="1" x14ac:dyDescent="0.2">
      <c r="B78" s="87"/>
      <c r="C78" s="65"/>
      <c r="D78" s="88"/>
      <c r="E78" s="15"/>
      <c r="F78" s="123"/>
      <c r="G78" s="144" t="s">
        <v>28</v>
      </c>
      <c r="H78" s="144"/>
      <c r="I78" s="13"/>
      <c r="J78" s="14"/>
      <c r="K78" s="4">
        <f>SUM(K$17:K$17)</f>
        <v>5</v>
      </c>
      <c r="L78" s="4">
        <f>SUM(L$17:L$17)</f>
        <v>5</v>
      </c>
      <c r="M78" s="4">
        <f>SUM(M$17:M$17)</f>
        <v>0</v>
      </c>
      <c r="N78" s="5">
        <f>SUM(N$17:N$17)</f>
        <v>5</v>
      </c>
    </row>
    <row r="79" spans="2:24" ht="13.95" customHeight="1" x14ac:dyDescent="0.2">
      <c r="B79" s="87"/>
      <c r="C79" s="65"/>
      <c r="D79" s="88"/>
      <c r="E79" s="15"/>
      <c r="F79" s="123"/>
      <c r="G79" s="144" t="s">
        <v>83</v>
      </c>
      <c r="H79" s="144"/>
      <c r="I79" s="13"/>
      <c r="J79" s="14"/>
      <c r="K79" s="4">
        <f>SUM(K$18:K$21)</f>
        <v>0</v>
      </c>
      <c r="L79" s="4">
        <f>SUM(L$18:L$21)</f>
        <v>25</v>
      </c>
      <c r="M79" s="4">
        <f>SUM(M$18:M$21)</f>
        <v>0</v>
      </c>
      <c r="N79" s="5">
        <f>SUM(N$18:N$21)</f>
        <v>0</v>
      </c>
    </row>
    <row r="80" spans="2:24" ht="13.95" customHeight="1" x14ac:dyDescent="0.2">
      <c r="B80" s="87"/>
      <c r="C80" s="65"/>
      <c r="D80" s="88"/>
      <c r="E80" s="15"/>
      <c r="F80" s="123"/>
      <c r="G80" s="144" t="s">
        <v>84</v>
      </c>
      <c r="H80" s="144"/>
      <c r="I80" s="13"/>
      <c r="J80" s="14"/>
      <c r="K80" s="4">
        <f>SUM(K22:K36)</f>
        <v>14630</v>
      </c>
      <c r="L80" s="4">
        <f>SUM(L$22:L$36)</f>
        <v>14540</v>
      </c>
      <c r="M80" s="4">
        <f>SUM(M$22:M$36)</f>
        <v>15685</v>
      </c>
      <c r="N80" s="5">
        <f>SUM(N$22:N$36)</f>
        <v>20250</v>
      </c>
    </row>
    <row r="81" spans="2:14" ht="13.95" customHeight="1" x14ac:dyDescent="0.2">
      <c r="B81" s="87"/>
      <c r="C81" s="65"/>
      <c r="D81" s="88"/>
      <c r="E81" s="15"/>
      <c r="F81" s="123"/>
      <c r="G81" s="144" t="s">
        <v>80</v>
      </c>
      <c r="H81" s="144"/>
      <c r="I81" s="13"/>
      <c r="J81" s="14"/>
      <c r="K81" s="4">
        <v>0</v>
      </c>
      <c r="L81" s="4">
        <v>0</v>
      </c>
      <c r="M81" s="4">
        <v>0</v>
      </c>
      <c r="N81" s="5">
        <v>0</v>
      </c>
    </row>
    <row r="82" spans="2:14" ht="13.95" customHeight="1" x14ac:dyDescent="0.2">
      <c r="B82" s="87"/>
      <c r="C82" s="65"/>
      <c r="D82" s="88"/>
      <c r="E82" s="15"/>
      <c r="F82" s="123"/>
      <c r="G82" s="144" t="s">
        <v>29</v>
      </c>
      <c r="H82" s="144"/>
      <c r="I82" s="13"/>
      <c r="J82" s="14"/>
      <c r="K82" s="4">
        <f>SUM(K$37:K$58)</f>
        <v>680</v>
      </c>
      <c r="L82" s="4">
        <f>SUM(L$37:L$58)</f>
        <v>1010</v>
      </c>
      <c r="M82" s="4">
        <f>SUM(M$37:M$58)</f>
        <v>365</v>
      </c>
      <c r="N82" s="5">
        <f>SUM(N$37:N$58)</f>
        <v>980</v>
      </c>
    </row>
    <row r="83" spans="2:14" ht="13.95" customHeight="1" x14ac:dyDescent="0.2">
      <c r="B83" s="87"/>
      <c r="C83" s="65"/>
      <c r="D83" s="88"/>
      <c r="E83" s="15"/>
      <c r="F83" s="123"/>
      <c r="G83" s="144" t="s">
        <v>49</v>
      </c>
      <c r="H83" s="144"/>
      <c r="I83" s="13"/>
      <c r="J83" s="14"/>
      <c r="K83" s="4">
        <f>SUM(K$66:K$67)</f>
        <v>50</v>
      </c>
      <c r="L83" s="4">
        <f t="shared" ref="L83:N83" si="5">SUM(L$66:L$67)</f>
        <v>150</v>
      </c>
      <c r="M83" s="4">
        <f t="shared" si="5"/>
        <v>350</v>
      </c>
      <c r="N83" s="5">
        <f t="shared" si="5"/>
        <v>375</v>
      </c>
    </row>
    <row r="84" spans="2:14" ht="13.95" customHeight="1" thickBot="1" x14ac:dyDescent="0.25">
      <c r="B84" s="89"/>
      <c r="C84" s="90"/>
      <c r="D84" s="91"/>
      <c r="E84" s="17"/>
      <c r="F84" s="9"/>
      <c r="G84" s="142" t="s">
        <v>46</v>
      </c>
      <c r="H84" s="142"/>
      <c r="I84" s="18"/>
      <c r="J84" s="19"/>
      <c r="K84" s="10">
        <f>SUM(K$59:K$65,K$68)</f>
        <v>330</v>
      </c>
      <c r="L84" s="10">
        <f>SUM(L$59:L$65,L$68)</f>
        <v>88</v>
      </c>
      <c r="M84" s="10">
        <f>SUM(M$59:M$65,M$68)</f>
        <v>83</v>
      </c>
      <c r="N84" s="11">
        <f>SUM(N$59:N$65,N$68)</f>
        <v>295</v>
      </c>
    </row>
    <row r="85" spans="2:14" ht="18" customHeight="1" thickTop="1" x14ac:dyDescent="0.2">
      <c r="B85" s="155" t="s">
        <v>50</v>
      </c>
      <c r="C85" s="156"/>
      <c r="D85" s="157"/>
      <c r="E85" s="92"/>
      <c r="F85" s="120"/>
      <c r="G85" s="158" t="s">
        <v>51</v>
      </c>
      <c r="H85" s="158"/>
      <c r="I85" s="120"/>
      <c r="J85" s="121"/>
      <c r="K85" s="36" t="s">
        <v>52</v>
      </c>
      <c r="L85" s="42"/>
      <c r="M85" s="42"/>
      <c r="N85" s="54"/>
    </row>
    <row r="86" spans="2:14" ht="18" customHeight="1" x14ac:dyDescent="0.2">
      <c r="B86" s="93"/>
      <c r="C86" s="94"/>
      <c r="D86" s="94"/>
      <c r="E86" s="95"/>
      <c r="F86" s="96"/>
      <c r="G86" s="97"/>
      <c r="H86" s="97"/>
      <c r="I86" s="96"/>
      <c r="J86" s="98"/>
      <c r="K86" s="37" t="s">
        <v>53</v>
      </c>
      <c r="L86" s="43"/>
      <c r="M86" s="43"/>
      <c r="N86" s="46"/>
    </row>
    <row r="87" spans="2:14" ht="18" customHeight="1" x14ac:dyDescent="0.2">
      <c r="B87" s="87"/>
      <c r="C87" s="65"/>
      <c r="D87" s="65"/>
      <c r="E87" s="99"/>
      <c r="F87" s="24"/>
      <c r="G87" s="149" t="s">
        <v>54</v>
      </c>
      <c r="H87" s="149"/>
      <c r="I87" s="118"/>
      <c r="J87" s="122"/>
      <c r="K87" s="38" t="s">
        <v>55</v>
      </c>
      <c r="L87" s="44"/>
      <c r="M87" s="48"/>
      <c r="N87" s="44"/>
    </row>
    <row r="88" spans="2:14" ht="18" customHeight="1" x14ac:dyDescent="0.2">
      <c r="B88" s="87"/>
      <c r="C88" s="65"/>
      <c r="D88" s="65"/>
      <c r="E88" s="100"/>
      <c r="F88" s="65"/>
      <c r="G88" s="101"/>
      <c r="H88" s="101"/>
      <c r="I88" s="94"/>
      <c r="J88" s="102"/>
      <c r="K88" s="39" t="s">
        <v>94</v>
      </c>
      <c r="L88" s="45"/>
      <c r="M88" s="27"/>
      <c r="N88" s="45"/>
    </row>
    <row r="89" spans="2:14" ht="18" customHeight="1" x14ac:dyDescent="0.2">
      <c r="B89" s="87"/>
      <c r="C89" s="65"/>
      <c r="D89" s="65"/>
      <c r="E89" s="100"/>
      <c r="F89" s="65"/>
      <c r="G89" s="101"/>
      <c r="H89" s="101"/>
      <c r="I89" s="94"/>
      <c r="J89" s="102"/>
      <c r="K89" s="39" t="s">
        <v>87</v>
      </c>
      <c r="L89" s="43"/>
      <c r="M89" s="27"/>
      <c r="N89" s="45"/>
    </row>
    <row r="90" spans="2:14" ht="18" customHeight="1" x14ac:dyDescent="0.2">
      <c r="B90" s="87"/>
      <c r="C90" s="65"/>
      <c r="D90" s="65"/>
      <c r="E90" s="99"/>
      <c r="F90" s="24"/>
      <c r="G90" s="149" t="s">
        <v>56</v>
      </c>
      <c r="H90" s="149"/>
      <c r="I90" s="118"/>
      <c r="J90" s="122"/>
      <c r="K90" s="38" t="s">
        <v>98</v>
      </c>
      <c r="L90" s="44"/>
      <c r="M90" s="48"/>
      <c r="N90" s="44"/>
    </row>
    <row r="91" spans="2:14" ht="18" customHeight="1" x14ac:dyDescent="0.2">
      <c r="B91" s="87"/>
      <c r="C91" s="65"/>
      <c r="D91" s="65"/>
      <c r="E91" s="100"/>
      <c r="F91" s="65"/>
      <c r="G91" s="101"/>
      <c r="H91" s="101"/>
      <c r="I91" s="94"/>
      <c r="J91" s="102"/>
      <c r="K91" s="39" t="s">
        <v>95</v>
      </c>
      <c r="L91" s="45"/>
      <c r="M91" s="27"/>
      <c r="N91" s="45"/>
    </row>
    <row r="92" spans="2:14" ht="18" customHeight="1" x14ac:dyDescent="0.2">
      <c r="B92" s="87"/>
      <c r="C92" s="65"/>
      <c r="D92" s="65"/>
      <c r="E92" s="100"/>
      <c r="F92" s="65"/>
      <c r="G92" s="101"/>
      <c r="H92" s="101"/>
      <c r="I92" s="94"/>
      <c r="J92" s="102"/>
      <c r="K92" s="39" t="s">
        <v>96</v>
      </c>
      <c r="L92" s="45"/>
      <c r="M92" s="45"/>
      <c r="N92" s="45"/>
    </row>
    <row r="93" spans="2:14" ht="18" customHeight="1" x14ac:dyDescent="0.2">
      <c r="B93" s="87"/>
      <c r="C93" s="65"/>
      <c r="D93" s="65"/>
      <c r="E93" s="79"/>
      <c r="F93" s="80"/>
      <c r="G93" s="97"/>
      <c r="H93" s="97"/>
      <c r="I93" s="96"/>
      <c r="J93" s="98"/>
      <c r="K93" s="39" t="s">
        <v>97</v>
      </c>
      <c r="L93" s="46"/>
      <c r="M93" s="43"/>
      <c r="N93" s="46"/>
    </row>
    <row r="94" spans="2:14" ht="18" customHeight="1" x14ac:dyDescent="0.2">
      <c r="B94" s="103"/>
      <c r="C94" s="80"/>
      <c r="D94" s="80"/>
      <c r="E94" s="15"/>
      <c r="F94" s="123"/>
      <c r="G94" s="144" t="s">
        <v>57</v>
      </c>
      <c r="H94" s="144"/>
      <c r="I94" s="13"/>
      <c r="J94" s="14"/>
      <c r="K94" s="28" t="s">
        <v>148</v>
      </c>
      <c r="L94" s="47"/>
      <c r="M94" s="49"/>
      <c r="N94" s="47"/>
    </row>
    <row r="95" spans="2:14" ht="18" customHeight="1" x14ac:dyDescent="0.2">
      <c r="B95" s="152" t="s">
        <v>58</v>
      </c>
      <c r="C95" s="153"/>
      <c r="D95" s="153"/>
      <c r="E95" s="24"/>
      <c r="F95" s="24"/>
      <c r="G95" s="24"/>
      <c r="H95" s="24"/>
      <c r="I95" s="24"/>
      <c r="J95" s="24"/>
      <c r="K95" s="24"/>
      <c r="L95" s="24"/>
      <c r="M95" s="24"/>
      <c r="N95" s="55"/>
    </row>
    <row r="96" spans="2:14" ht="14.1" customHeight="1" x14ac:dyDescent="0.2">
      <c r="B96" s="104"/>
      <c r="C96" s="40" t="s">
        <v>59</v>
      </c>
      <c r="D96" s="105"/>
      <c r="E96" s="40"/>
      <c r="F96" s="40"/>
      <c r="G96" s="40"/>
      <c r="H96" s="40"/>
      <c r="I96" s="40"/>
      <c r="J96" s="40"/>
      <c r="K96" s="40"/>
      <c r="L96" s="40"/>
      <c r="M96" s="40"/>
      <c r="N96" s="56"/>
    </row>
    <row r="97" spans="2:14" ht="14.1" customHeight="1" x14ac:dyDescent="0.2">
      <c r="B97" s="104"/>
      <c r="C97" s="40" t="s">
        <v>60</v>
      </c>
      <c r="D97" s="105"/>
      <c r="E97" s="40"/>
      <c r="F97" s="40"/>
      <c r="G97" s="40"/>
      <c r="H97" s="40"/>
      <c r="I97" s="40"/>
      <c r="J97" s="40"/>
      <c r="K97" s="40"/>
      <c r="L97" s="40"/>
      <c r="M97" s="40"/>
      <c r="N97" s="56"/>
    </row>
    <row r="98" spans="2:14" ht="14.1" customHeight="1" x14ac:dyDescent="0.2">
      <c r="B98" s="104"/>
      <c r="C98" s="40" t="s">
        <v>61</v>
      </c>
      <c r="D98" s="105"/>
      <c r="E98" s="40"/>
      <c r="F98" s="40"/>
      <c r="G98" s="40"/>
      <c r="H98" s="40"/>
      <c r="I98" s="40"/>
      <c r="J98" s="40"/>
      <c r="K98" s="40"/>
      <c r="L98" s="40"/>
      <c r="M98" s="40"/>
      <c r="N98" s="56"/>
    </row>
    <row r="99" spans="2:14" ht="14.1" customHeight="1" x14ac:dyDescent="0.2">
      <c r="B99" s="104"/>
      <c r="C99" s="40" t="s">
        <v>132</v>
      </c>
      <c r="D99" s="105"/>
      <c r="E99" s="40"/>
      <c r="F99" s="40"/>
      <c r="G99" s="40"/>
      <c r="H99" s="40"/>
      <c r="I99" s="40"/>
      <c r="J99" s="40"/>
      <c r="K99" s="40"/>
      <c r="L99" s="40"/>
      <c r="M99" s="40"/>
      <c r="N99" s="56"/>
    </row>
    <row r="100" spans="2:14" ht="14.1" customHeight="1" x14ac:dyDescent="0.2">
      <c r="B100" s="106"/>
      <c r="C100" s="40" t="s">
        <v>133</v>
      </c>
      <c r="D100" s="40"/>
      <c r="E100" s="40"/>
      <c r="F100" s="40"/>
      <c r="G100" s="40"/>
      <c r="H100" s="40"/>
      <c r="I100" s="40"/>
      <c r="J100" s="40"/>
      <c r="K100" s="40"/>
      <c r="L100" s="40"/>
      <c r="M100" s="40"/>
      <c r="N100" s="56"/>
    </row>
    <row r="101" spans="2:14" ht="14.1" customHeight="1" x14ac:dyDescent="0.2">
      <c r="B101" s="106"/>
      <c r="C101" s="40" t="s">
        <v>129</v>
      </c>
      <c r="D101" s="40"/>
      <c r="E101" s="40"/>
      <c r="F101" s="40"/>
      <c r="G101" s="40"/>
      <c r="H101" s="40"/>
      <c r="I101" s="40"/>
      <c r="J101" s="40"/>
      <c r="K101" s="40"/>
      <c r="L101" s="40"/>
      <c r="M101" s="40"/>
      <c r="N101" s="56"/>
    </row>
    <row r="102" spans="2:14" ht="14.1" customHeight="1" x14ac:dyDescent="0.2">
      <c r="B102" s="106"/>
      <c r="C102" s="40" t="s">
        <v>92</v>
      </c>
      <c r="D102" s="40"/>
      <c r="E102" s="40"/>
      <c r="F102" s="40"/>
      <c r="G102" s="40"/>
      <c r="H102" s="40"/>
      <c r="I102" s="40"/>
      <c r="J102" s="40"/>
      <c r="K102" s="40"/>
      <c r="L102" s="40"/>
      <c r="M102" s="40"/>
      <c r="N102" s="56"/>
    </row>
    <row r="103" spans="2:14" ht="14.1" customHeight="1" x14ac:dyDescent="0.2">
      <c r="B103" s="106"/>
      <c r="C103" s="40" t="s">
        <v>93</v>
      </c>
      <c r="D103" s="40"/>
      <c r="E103" s="40"/>
      <c r="F103" s="40"/>
      <c r="G103" s="40"/>
      <c r="H103" s="40"/>
      <c r="I103" s="40"/>
      <c r="J103" s="40"/>
      <c r="K103" s="40"/>
      <c r="L103" s="40"/>
      <c r="M103" s="40"/>
      <c r="N103" s="56"/>
    </row>
    <row r="104" spans="2:14" ht="14.1" customHeight="1" x14ac:dyDescent="0.2">
      <c r="B104" s="106"/>
      <c r="C104" s="40" t="s">
        <v>81</v>
      </c>
      <c r="D104" s="40"/>
      <c r="E104" s="40"/>
      <c r="F104" s="40"/>
      <c r="G104" s="40"/>
      <c r="H104" s="40"/>
      <c r="I104" s="40"/>
      <c r="J104" s="40"/>
      <c r="K104" s="40"/>
      <c r="L104" s="40"/>
      <c r="M104" s="40"/>
      <c r="N104" s="56"/>
    </row>
    <row r="105" spans="2:14" ht="14.1" customHeight="1" x14ac:dyDescent="0.2">
      <c r="B105" s="106"/>
      <c r="C105" s="40" t="s">
        <v>138</v>
      </c>
      <c r="D105" s="40"/>
      <c r="E105" s="40"/>
      <c r="F105" s="40"/>
      <c r="G105" s="40"/>
      <c r="H105" s="40"/>
      <c r="I105" s="40"/>
      <c r="J105" s="40"/>
      <c r="K105" s="40"/>
      <c r="L105" s="40"/>
      <c r="M105" s="40"/>
      <c r="N105" s="56"/>
    </row>
    <row r="106" spans="2:14" ht="14.1" customHeight="1" x14ac:dyDescent="0.2">
      <c r="B106" s="106"/>
      <c r="C106" s="40" t="s">
        <v>134</v>
      </c>
      <c r="D106" s="40"/>
      <c r="E106" s="40"/>
      <c r="F106" s="40"/>
      <c r="G106" s="40"/>
      <c r="H106" s="40"/>
      <c r="I106" s="40"/>
      <c r="J106" s="40"/>
      <c r="K106" s="40"/>
      <c r="L106" s="40"/>
      <c r="M106" s="40"/>
      <c r="N106" s="56"/>
    </row>
    <row r="107" spans="2:14" ht="14.1" customHeight="1" x14ac:dyDescent="0.2">
      <c r="B107" s="106"/>
      <c r="C107" s="40" t="s">
        <v>135</v>
      </c>
      <c r="D107" s="40"/>
      <c r="E107" s="40"/>
      <c r="F107" s="40"/>
      <c r="G107" s="40"/>
      <c r="H107" s="40"/>
      <c r="I107" s="40"/>
      <c r="J107" s="40"/>
      <c r="K107" s="40"/>
      <c r="L107" s="40"/>
      <c r="M107" s="40"/>
      <c r="N107" s="56"/>
    </row>
    <row r="108" spans="2:14" ht="14.1" customHeight="1" x14ac:dyDescent="0.2">
      <c r="B108" s="106"/>
      <c r="C108" s="40" t="s">
        <v>136</v>
      </c>
      <c r="D108" s="40"/>
      <c r="E108" s="40"/>
      <c r="F108" s="40"/>
      <c r="G108" s="40"/>
      <c r="H108" s="40"/>
      <c r="I108" s="40"/>
      <c r="J108" s="40"/>
      <c r="K108" s="40"/>
      <c r="L108" s="40"/>
      <c r="M108" s="40"/>
      <c r="N108" s="56"/>
    </row>
    <row r="109" spans="2:14" ht="14.1" customHeight="1" x14ac:dyDescent="0.2">
      <c r="B109" s="106"/>
      <c r="C109" s="40" t="s">
        <v>125</v>
      </c>
      <c r="D109" s="40"/>
      <c r="E109" s="40"/>
      <c r="F109" s="40"/>
      <c r="G109" s="40"/>
      <c r="H109" s="40"/>
      <c r="I109" s="40"/>
      <c r="J109" s="40"/>
      <c r="K109" s="40"/>
      <c r="L109" s="40"/>
      <c r="M109" s="40"/>
      <c r="N109" s="56"/>
    </row>
    <row r="110" spans="2:14" ht="14.1" customHeight="1" x14ac:dyDescent="0.2">
      <c r="B110" s="106"/>
      <c r="C110" s="40" t="s">
        <v>137</v>
      </c>
      <c r="D110" s="40"/>
      <c r="E110" s="40"/>
      <c r="F110" s="40"/>
      <c r="G110" s="40"/>
      <c r="H110" s="40"/>
      <c r="I110" s="40"/>
      <c r="J110" s="40"/>
      <c r="K110" s="40"/>
      <c r="L110" s="40"/>
      <c r="M110" s="40"/>
      <c r="N110" s="56"/>
    </row>
    <row r="111" spans="2:14" ht="14.1" customHeight="1" x14ac:dyDescent="0.2">
      <c r="B111" s="106"/>
      <c r="C111" s="40" t="s">
        <v>217</v>
      </c>
      <c r="D111" s="40"/>
      <c r="E111" s="40"/>
      <c r="F111" s="40"/>
      <c r="G111" s="40"/>
      <c r="H111" s="40"/>
      <c r="I111" s="40"/>
      <c r="J111" s="40"/>
      <c r="K111" s="40"/>
      <c r="L111" s="40"/>
      <c r="M111" s="40"/>
      <c r="N111" s="56"/>
    </row>
    <row r="112" spans="2:14" ht="14.1" customHeight="1" x14ac:dyDescent="0.2">
      <c r="B112" s="106"/>
      <c r="C112" s="40" t="s">
        <v>131</v>
      </c>
      <c r="D112" s="40"/>
      <c r="E112" s="40"/>
      <c r="F112" s="40"/>
      <c r="G112" s="40"/>
      <c r="H112" s="40"/>
      <c r="I112" s="40"/>
      <c r="J112" s="40"/>
      <c r="K112" s="40"/>
      <c r="L112" s="40"/>
      <c r="M112" s="40"/>
      <c r="N112" s="56"/>
    </row>
    <row r="113" spans="2:14" x14ac:dyDescent="0.2">
      <c r="B113" s="107"/>
      <c r="C113" s="40" t="s">
        <v>143</v>
      </c>
      <c r="N113" s="64"/>
    </row>
    <row r="114" spans="2:14" x14ac:dyDescent="0.2">
      <c r="B114" s="107"/>
      <c r="C114" s="40" t="s">
        <v>140</v>
      </c>
      <c r="N114" s="64"/>
    </row>
    <row r="115" spans="2:14" ht="14.1" customHeight="1" x14ac:dyDescent="0.2">
      <c r="B115" s="106"/>
      <c r="C115" s="40" t="s">
        <v>112</v>
      </c>
      <c r="D115" s="40"/>
      <c r="E115" s="40"/>
      <c r="F115" s="40"/>
      <c r="G115" s="40"/>
      <c r="H115" s="40"/>
      <c r="I115" s="40"/>
      <c r="J115" s="40"/>
      <c r="K115" s="40"/>
      <c r="L115" s="40"/>
      <c r="M115" s="40"/>
      <c r="N115" s="56"/>
    </row>
    <row r="116" spans="2:14" ht="18" customHeight="1" x14ac:dyDescent="0.2">
      <c r="B116" s="106"/>
      <c r="C116" s="40" t="s">
        <v>62</v>
      </c>
      <c r="D116" s="40"/>
      <c r="E116" s="40"/>
      <c r="F116" s="40"/>
      <c r="G116" s="40"/>
      <c r="H116" s="40"/>
      <c r="I116" s="40"/>
      <c r="J116" s="40"/>
      <c r="K116" s="40"/>
      <c r="L116" s="40"/>
      <c r="M116" s="40"/>
      <c r="N116" s="56"/>
    </row>
    <row r="117" spans="2:14" x14ac:dyDescent="0.2">
      <c r="B117" s="107"/>
      <c r="C117" s="40" t="s">
        <v>130</v>
      </c>
      <c r="N117" s="64"/>
    </row>
    <row r="118" spans="2:14" x14ac:dyDescent="0.2">
      <c r="B118" s="107"/>
      <c r="C118" s="40" t="s">
        <v>155</v>
      </c>
      <c r="N118" s="64"/>
    </row>
    <row r="119" spans="2:14" ht="13.8" thickBot="1" x14ac:dyDescent="0.25">
      <c r="B119" s="108"/>
      <c r="C119" s="41" t="s">
        <v>141</v>
      </c>
      <c r="D119" s="62"/>
      <c r="E119" s="62"/>
      <c r="F119" s="62"/>
      <c r="G119" s="62"/>
      <c r="H119" s="62"/>
      <c r="I119" s="62"/>
      <c r="J119" s="62"/>
      <c r="K119" s="62"/>
      <c r="L119" s="62"/>
      <c r="M119" s="62"/>
      <c r="N119" s="63"/>
    </row>
  </sheetData>
  <mergeCells count="27">
    <mergeCell ref="D9:F9"/>
    <mergeCell ref="D4:G4"/>
    <mergeCell ref="D5:G5"/>
    <mergeCell ref="D6:G6"/>
    <mergeCell ref="D7:F7"/>
    <mergeCell ref="D8:F8"/>
    <mergeCell ref="G82:H82"/>
    <mergeCell ref="G10:H10"/>
    <mergeCell ref="C66:D66"/>
    <mergeCell ref="D73:G73"/>
    <mergeCell ref="D74:G74"/>
    <mergeCell ref="B75:I75"/>
    <mergeCell ref="B76:D76"/>
    <mergeCell ref="G76:H76"/>
    <mergeCell ref="G77:H77"/>
    <mergeCell ref="G78:H78"/>
    <mergeCell ref="G79:H79"/>
    <mergeCell ref="G80:H80"/>
    <mergeCell ref="G81:H81"/>
    <mergeCell ref="G94:H94"/>
    <mergeCell ref="B95:D95"/>
    <mergeCell ref="G83:H83"/>
    <mergeCell ref="G84:H84"/>
    <mergeCell ref="B85:D85"/>
    <mergeCell ref="G85:H85"/>
    <mergeCell ref="G87:H87"/>
    <mergeCell ref="G90:H90"/>
  </mergeCells>
  <phoneticPr fontId="23"/>
  <conditionalFormatting sqref="O11:O68">
    <cfRule type="expression" dxfId="6"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69" max="16383" man="1"/>
  </rowBreaks>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B1:AC113"/>
  <sheetViews>
    <sheetView view="pageBreakPreview" zoomScale="75" zoomScaleNormal="75" zoomScaleSheetLayoutView="75" workbookViewId="0">
      <pane xSplit="10" ySplit="10" topLeftCell="K11" activePane="bottomRight" state="frozen"/>
      <selection activeCell="L52" sqref="L52"/>
      <selection pane="topRight" activeCell="L52" sqref="L52"/>
      <selection pane="bottomLeft" activeCell="L52" sqref="L52"/>
      <selection pane="bottomRight" activeCell="K29" sqref="K29"/>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443</v>
      </c>
      <c r="L5" s="30" t="str">
        <f>K5</f>
        <v>2022.1.14</v>
      </c>
      <c r="M5" s="30" t="str">
        <f>K5</f>
        <v>2022.1.14</v>
      </c>
      <c r="N5" s="114" t="str">
        <f>K5</f>
        <v>2022.1.14</v>
      </c>
    </row>
    <row r="6" spans="2:24" ht="18" customHeight="1" x14ac:dyDescent="0.2">
      <c r="B6" s="69"/>
      <c r="C6" s="123"/>
      <c r="D6" s="144" t="s">
        <v>3</v>
      </c>
      <c r="E6" s="144"/>
      <c r="F6" s="144"/>
      <c r="G6" s="144"/>
      <c r="H6" s="123"/>
      <c r="I6" s="123"/>
      <c r="J6" s="70"/>
      <c r="K6" s="109">
        <v>0.4513888888888889</v>
      </c>
      <c r="L6" s="109">
        <v>0.3923611111111111</v>
      </c>
      <c r="M6" s="109">
        <v>0.47916666666666669</v>
      </c>
      <c r="N6" s="110">
        <v>0.5</v>
      </c>
    </row>
    <row r="7" spans="2:24" ht="18" customHeight="1" x14ac:dyDescent="0.2">
      <c r="B7" s="69"/>
      <c r="C7" s="123"/>
      <c r="D7" s="144" t="s">
        <v>4</v>
      </c>
      <c r="E7" s="145"/>
      <c r="F7" s="145"/>
      <c r="G7" s="71" t="s">
        <v>5</v>
      </c>
      <c r="H7" s="123"/>
      <c r="I7" s="123"/>
      <c r="J7" s="70"/>
      <c r="K7" s="111">
        <v>2.56</v>
      </c>
      <c r="L7" s="111">
        <v>1.31</v>
      </c>
      <c r="M7" s="111">
        <v>1.43</v>
      </c>
      <c r="N7" s="112">
        <v>1.34</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t="s">
        <v>166</v>
      </c>
      <c r="M11" s="20" t="s">
        <v>166</v>
      </c>
      <c r="N11" s="21"/>
      <c r="P11" t="s">
        <v>14</v>
      </c>
      <c r="Q11">
        <f t="shared" ref="Q11:T11" si="0">IF(K11="",0,VALUE(MID(K11,2,LEN(K11)-2)))</f>
        <v>0</v>
      </c>
      <c r="R11" t="e">
        <f t="shared" si="0"/>
        <v>#VALUE!</v>
      </c>
      <c r="S11" t="e">
        <f t="shared" si="0"/>
        <v>#VALUE!</v>
      </c>
      <c r="T11">
        <f t="shared" si="0"/>
        <v>0</v>
      </c>
      <c r="U11">
        <f t="shared" ref="U11:X15" si="1">IF(K11="＋",0,IF(K11="(＋)",0,ABS(K11)))</f>
        <v>0</v>
      </c>
      <c r="V11">
        <f t="shared" si="1"/>
        <v>0</v>
      </c>
      <c r="W11">
        <f t="shared" si="1"/>
        <v>0</v>
      </c>
      <c r="X11">
        <f t="shared" si="1"/>
        <v>0</v>
      </c>
    </row>
    <row r="12" spans="2:24" ht="13.95" customHeight="1" x14ac:dyDescent="0.2">
      <c r="B12" s="1">
        <f>B11+1</f>
        <v>2</v>
      </c>
      <c r="C12" s="3"/>
      <c r="D12" s="6"/>
      <c r="E12" s="123"/>
      <c r="F12" s="123" t="s">
        <v>16</v>
      </c>
      <c r="G12" s="123"/>
      <c r="H12" s="123"/>
      <c r="I12" s="123"/>
      <c r="J12" s="123"/>
      <c r="K12" s="20"/>
      <c r="L12" s="20"/>
      <c r="M12" s="20"/>
      <c r="N12" s="21" t="s">
        <v>167</v>
      </c>
      <c r="P12" t="s">
        <v>14</v>
      </c>
      <c r="Q12">
        <f>IF(K12="",0,VALUE(MID(K12,2,LEN(K12)-2)))</f>
        <v>0</v>
      </c>
      <c r="R12">
        <f>IF(L12="",0,VALUE(MID(L12,2,LEN(L12)-2)))</f>
        <v>0</v>
      </c>
      <c r="S12">
        <f>IF(M12="",0,VALUE(MID(M12,2,LEN(M12)-2)))</f>
        <v>0</v>
      </c>
      <c r="T12" t="e">
        <f>IF(N12="",0,VALUE(MID(N12,2,LEN(N12)-2)))</f>
        <v>#VALUE!</v>
      </c>
      <c r="U12">
        <f>IF(K12="＋",0,IF(K12="(＋)",0,ABS(K12)))</f>
        <v>0</v>
      </c>
      <c r="V12">
        <f>IF(L12="＋",0,IF(L12="(＋)",0,ABS(L12)))</f>
        <v>0</v>
      </c>
      <c r="W12">
        <f>IF(M12="＋",0,IF(M12="(＋)",0,ABS(M12)))</f>
        <v>0</v>
      </c>
      <c r="X12">
        <f>IF(N12="＋",0,IF(N12="(＋)",0,ABS(N12)))</f>
        <v>0</v>
      </c>
    </row>
    <row r="13" spans="2:24" ht="13.5" customHeight="1" x14ac:dyDescent="0.2">
      <c r="B13" s="1">
        <f t="shared" ref="B13:B62" si="2">B12+1</f>
        <v>3</v>
      </c>
      <c r="C13" s="3"/>
      <c r="D13" s="6"/>
      <c r="E13" s="123"/>
      <c r="F13" s="123" t="s">
        <v>318</v>
      </c>
      <c r="G13" s="123"/>
      <c r="H13" s="123"/>
      <c r="I13" s="123"/>
      <c r="J13" s="123"/>
      <c r="K13" s="20"/>
      <c r="L13" s="20"/>
      <c r="M13" s="20"/>
      <c r="N13" s="21" t="s">
        <v>167</v>
      </c>
      <c r="P13" t="s">
        <v>14</v>
      </c>
      <c r="Q13">
        <f t="shared" ref="Q13:T15" si="3">IF(K13="",0,VALUE(MID(K13,2,LEN(K13)-2)))</f>
        <v>0</v>
      </c>
      <c r="R13">
        <f t="shared" si="3"/>
        <v>0</v>
      </c>
      <c r="S13">
        <f t="shared" si="3"/>
        <v>0</v>
      </c>
      <c r="T13" t="e">
        <f t="shared" si="3"/>
        <v>#VALUE!</v>
      </c>
      <c r="U13">
        <f t="shared" si="1"/>
        <v>0</v>
      </c>
      <c r="V13">
        <f t="shared" si="1"/>
        <v>0</v>
      </c>
      <c r="W13">
        <f t="shared" si="1"/>
        <v>0</v>
      </c>
      <c r="X13">
        <f t="shared" si="1"/>
        <v>0</v>
      </c>
    </row>
    <row r="14" spans="2:24" ht="13.5" customHeight="1" x14ac:dyDescent="0.2">
      <c r="B14" s="1">
        <f t="shared" si="2"/>
        <v>4</v>
      </c>
      <c r="C14" s="3"/>
      <c r="D14" s="6"/>
      <c r="E14" s="123"/>
      <c r="F14" s="123" t="s">
        <v>246</v>
      </c>
      <c r="G14" s="123"/>
      <c r="H14" s="123"/>
      <c r="I14" s="123"/>
      <c r="J14" s="123"/>
      <c r="K14" s="20"/>
      <c r="L14" s="20"/>
      <c r="M14" s="20" t="s">
        <v>167</v>
      </c>
      <c r="N14" s="21"/>
      <c r="P14" t="s">
        <v>14</v>
      </c>
      <c r="Q14">
        <f t="shared" si="3"/>
        <v>0</v>
      </c>
      <c r="R14">
        <f t="shared" si="3"/>
        <v>0</v>
      </c>
      <c r="S14" t="e">
        <f t="shared" si="3"/>
        <v>#VALUE!</v>
      </c>
      <c r="T14">
        <f t="shared" si="3"/>
        <v>0</v>
      </c>
      <c r="U14">
        <f t="shared" si="1"/>
        <v>0</v>
      </c>
      <c r="V14">
        <f t="shared" si="1"/>
        <v>0</v>
      </c>
      <c r="W14">
        <f t="shared" si="1"/>
        <v>0</v>
      </c>
      <c r="X14">
        <f t="shared" si="1"/>
        <v>0</v>
      </c>
    </row>
    <row r="15" spans="2:24" ht="13.5" customHeight="1" x14ac:dyDescent="0.2">
      <c r="B15" s="1">
        <f t="shared" si="2"/>
        <v>5</v>
      </c>
      <c r="C15" s="3"/>
      <c r="D15" s="6"/>
      <c r="E15" s="123"/>
      <c r="F15" s="123" t="s">
        <v>117</v>
      </c>
      <c r="G15" s="123"/>
      <c r="H15" s="123"/>
      <c r="I15" s="123"/>
      <c r="J15" s="123"/>
      <c r="K15" s="20" t="s">
        <v>184</v>
      </c>
      <c r="L15" s="20" t="s">
        <v>184</v>
      </c>
      <c r="M15" s="20" t="s">
        <v>166</v>
      </c>
      <c r="N15" s="21"/>
      <c r="P15" t="s">
        <v>14</v>
      </c>
      <c r="Q15">
        <f t="shared" si="3"/>
        <v>75</v>
      </c>
      <c r="R15" t="e">
        <f>IF(#REF!="",0,VALUE(MID(#REF!,2,LEN(#REF!)-2)))</f>
        <v>#REF!</v>
      </c>
      <c r="S15" t="e">
        <f t="shared" si="3"/>
        <v>#VALUE!</v>
      </c>
      <c r="T15">
        <f t="shared" si="3"/>
        <v>0</v>
      </c>
      <c r="U15">
        <f t="shared" si="1"/>
        <v>75</v>
      </c>
      <c r="V15">
        <f t="shared" si="1"/>
        <v>75</v>
      </c>
      <c r="W15">
        <f t="shared" si="1"/>
        <v>0</v>
      </c>
      <c r="X15">
        <f t="shared" si="1"/>
        <v>0</v>
      </c>
    </row>
    <row r="16" spans="2:24" ht="13.5" customHeight="1" x14ac:dyDescent="0.2">
      <c r="B16" s="1">
        <f t="shared" si="2"/>
        <v>6</v>
      </c>
      <c r="C16" s="2" t="s">
        <v>25</v>
      </c>
      <c r="D16" s="2" t="s">
        <v>26</v>
      </c>
      <c r="E16" s="123"/>
      <c r="F16" s="123" t="s">
        <v>115</v>
      </c>
      <c r="G16" s="123"/>
      <c r="H16" s="123"/>
      <c r="I16" s="123"/>
      <c r="J16" s="123"/>
      <c r="K16" s="22">
        <v>50</v>
      </c>
      <c r="L16" s="22">
        <v>200</v>
      </c>
      <c r="M16" s="22">
        <v>100</v>
      </c>
      <c r="N16" s="23">
        <v>125</v>
      </c>
      <c r="P16" s="82"/>
    </row>
    <row r="17" spans="2:24" ht="13.5" customHeight="1" x14ac:dyDescent="0.2">
      <c r="B17" s="1">
        <f t="shared" si="2"/>
        <v>7</v>
      </c>
      <c r="C17" s="2" t="s">
        <v>27</v>
      </c>
      <c r="D17" s="2" t="s">
        <v>28</v>
      </c>
      <c r="E17" s="123"/>
      <c r="F17" s="123" t="s">
        <v>444</v>
      </c>
      <c r="G17" s="123"/>
      <c r="H17" s="123"/>
      <c r="I17" s="123"/>
      <c r="J17" s="123"/>
      <c r="K17" s="22"/>
      <c r="L17" s="22">
        <v>25</v>
      </c>
      <c r="M17" s="22"/>
      <c r="N17" s="23"/>
      <c r="P17" s="82"/>
    </row>
    <row r="18" spans="2:24" ht="13.5" customHeight="1" x14ac:dyDescent="0.2">
      <c r="B18" s="1">
        <f t="shared" si="2"/>
        <v>8</v>
      </c>
      <c r="C18" s="2" t="s">
        <v>90</v>
      </c>
      <c r="D18" s="2" t="s">
        <v>17</v>
      </c>
      <c r="E18" s="123"/>
      <c r="F18" s="123" t="s">
        <v>445</v>
      </c>
      <c r="G18" s="123"/>
      <c r="H18" s="123"/>
      <c r="I18" s="123"/>
      <c r="J18" s="123"/>
      <c r="K18" s="22">
        <v>31</v>
      </c>
      <c r="L18" s="22"/>
      <c r="M18" s="22"/>
      <c r="N18" s="23"/>
    </row>
    <row r="19" spans="2:24" ht="14.85" customHeight="1" x14ac:dyDescent="0.2">
      <c r="B19" s="1">
        <f t="shared" si="2"/>
        <v>9</v>
      </c>
      <c r="C19" s="6"/>
      <c r="D19" s="6"/>
      <c r="E19" s="123"/>
      <c r="F19" s="123" t="s">
        <v>150</v>
      </c>
      <c r="G19" s="123"/>
      <c r="H19" s="123"/>
      <c r="I19" s="123"/>
      <c r="J19" s="123"/>
      <c r="K19" s="20" t="s">
        <v>167</v>
      </c>
      <c r="L19" s="22">
        <v>50</v>
      </c>
      <c r="M19" s="22"/>
      <c r="N19" s="23"/>
    </row>
    <row r="20" spans="2:24" ht="13.5" customHeight="1" x14ac:dyDescent="0.2">
      <c r="B20" s="1">
        <f t="shared" si="2"/>
        <v>10</v>
      </c>
      <c r="C20" s="6"/>
      <c r="D20" s="6"/>
      <c r="E20" s="123"/>
      <c r="F20" s="123" t="s">
        <v>156</v>
      </c>
      <c r="G20" s="123"/>
      <c r="H20" s="123"/>
      <c r="I20" s="123"/>
      <c r="J20" s="123"/>
      <c r="K20" s="22">
        <v>12</v>
      </c>
      <c r="L20" s="22"/>
      <c r="M20" s="22"/>
      <c r="N20" s="23"/>
    </row>
    <row r="21" spans="2:24" ht="13.95" customHeight="1" x14ac:dyDescent="0.2">
      <c r="B21" s="1">
        <f t="shared" si="2"/>
        <v>11</v>
      </c>
      <c r="C21" s="6"/>
      <c r="D21" s="6"/>
      <c r="E21" s="123"/>
      <c r="F21" s="123" t="s">
        <v>441</v>
      </c>
      <c r="G21" s="123"/>
      <c r="H21" s="123"/>
      <c r="I21" s="123"/>
      <c r="J21" s="123"/>
      <c r="K21" s="22"/>
      <c r="L21" s="22" t="s">
        <v>167</v>
      </c>
      <c r="M21" s="22" t="s">
        <v>167</v>
      </c>
      <c r="N21" s="23"/>
      <c r="U21">
        <f>COUNTA(K18:K21)</f>
        <v>3</v>
      </c>
      <c r="V21">
        <f>COUNTA(L18:L21)</f>
        <v>2</v>
      </c>
      <c r="W21">
        <f>COUNTA(M18:M21)</f>
        <v>1</v>
      </c>
      <c r="X21">
        <f>COUNTA(N18:N21)</f>
        <v>0</v>
      </c>
    </row>
    <row r="22" spans="2:24" ht="13.95" customHeight="1" x14ac:dyDescent="0.2">
      <c r="B22" s="1">
        <f t="shared" si="2"/>
        <v>12</v>
      </c>
      <c r="C22" s="6"/>
      <c r="D22" s="2" t="s">
        <v>18</v>
      </c>
      <c r="E22" s="123"/>
      <c r="F22" s="123" t="s">
        <v>113</v>
      </c>
      <c r="G22" s="123"/>
      <c r="H22" s="123"/>
      <c r="I22" s="123"/>
      <c r="J22" s="123"/>
      <c r="K22" s="22" t="s">
        <v>167</v>
      </c>
      <c r="L22" s="22"/>
      <c r="M22" s="22" t="s">
        <v>167</v>
      </c>
      <c r="N22" s="23"/>
    </row>
    <row r="23" spans="2:24" ht="13.5" customHeight="1" x14ac:dyDescent="0.2">
      <c r="B23" s="1">
        <f t="shared" si="2"/>
        <v>13</v>
      </c>
      <c r="C23" s="6"/>
      <c r="D23" s="6"/>
      <c r="E23" s="123"/>
      <c r="F23" s="123" t="s">
        <v>103</v>
      </c>
      <c r="G23" s="123"/>
      <c r="H23" s="123"/>
      <c r="I23" s="123"/>
      <c r="J23" s="123"/>
      <c r="K23" s="22">
        <v>50</v>
      </c>
      <c r="L23" s="117">
        <v>275</v>
      </c>
      <c r="M23" s="22" t="s">
        <v>167</v>
      </c>
      <c r="N23" s="23">
        <v>400</v>
      </c>
    </row>
    <row r="24" spans="2:24" ht="13.5" customHeight="1" x14ac:dyDescent="0.2">
      <c r="B24" s="1">
        <f t="shared" si="2"/>
        <v>14</v>
      </c>
      <c r="C24" s="6"/>
      <c r="D24" s="6"/>
      <c r="E24" s="123"/>
      <c r="F24" s="123" t="s">
        <v>114</v>
      </c>
      <c r="G24" s="123"/>
      <c r="H24" s="123"/>
      <c r="I24" s="123"/>
      <c r="J24" s="123"/>
      <c r="K24" s="22">
        <v>450</v>
      </c>
      <c r="L24" s="22">
        <v>700</v>
      </c>
      <c r="M24" s="22">
        <v>50</v>
      </c>
      <c r="N24" s="23">
        <v>50</v>
      </c>
    </row>
    <row r="25" spans="2:24" ht="13.95" customHeight="1" x14ac:dyDescent="0.2">
      <c r="B25" s="1">
        <f t="shared" si="2"/>
        <v>15</v>
      </c>
      <c r="C25" s="6"/>
      <c r="D25" s="6"/>
      <c r="E25" s="123"/>
      <c r="F25" s="123" t="s">
        <v>104</v>
      </c>
      <c r="G25" s="123"/>
      <c r="H25" s="123"/>
      <c r="I25" s="123"/>
      <c r="J25" s="123"/>
      <c r="K25" s="22"/>
      <c r="L25" s="22" t="s">
        <v>167</v>
      </c>
      <c r="M25" s="22">
        <v>150</v>
      </c>
      <c r="N25" s="23" t="s">
        <v>167</v>
      </c>
    </row>
    <row r="26" spans="2:24" ht="13.5" customHeight="1" x14ac:dyDescent="0.2">
      <c r="B26" s="1">
        <f t="shared" si="2"/>
        <v>16</v>
      </c>
      <c r="C26" s="6"/>
      <c r="D26" s="6"/>
      <c r="E26" s="123"/>
      <c r="F26" s="123" t="s">
        <v>19</v>
      </c>
      <c r="G26" s="123"/>
      <c r="H26" s="123"/>
      <c r="I26" s="123"/>
      <c r="J26" s="123"/>
      <c r="K26" s="22">
        <v>25</v>
      </c>
      <c r="L26" s="22">
        <v>425</v>
      </c>
      <c r="M26" s="22">
        <v>550</v>
      </c>
      <c r="N26" s="23">
        <v>525</v>
      </c>
    </row>
    <row r="27" spans="2:24" ht="13.5" customHeight="1" x14ac:dyDescent="0.2">
      <c r="B27" s="1">
        <f t="shared" si="2"/>
        <v>17</v>
      </c>
      <c r="C27" s="6"/>
      <c r="D27" s="6"/>
      <c r="E27" s="123"/>
      <c r="F27" s="123" t="s">
        <v>106</v>
      </c>
      <c r="G27" s="123"/>
      <c r="H27" s="123"/>
      <c r="I27" s="123"/>
      <c r="J27" s="123"/>
      <c r="K27" s="22" t="s">
        <v>167</v>
      </c>
      <c r="L27" s="22">
        <v>100</v>
      </c>
      <c r="M27" s="22" t="s">
        <v>167</v>
      </c>
      <c r="N27" s="23"/>
    </row>
    <row r="28" spans="2:24" ht="13.5" customHeight="1" x14ac:dyDescent="0.2">
      <c r="B28" s="1">
        <f t="shared" si="2"/>
        <v>18</v>
      </c>
      <c r="C28" s="6"/>
      <c r="D28" s="6"/>
      <c r="E28" s="123"/>
      <c r="F28" s="123" t="s">
        <v>107</v>
      </c>
      <c r="G28" s="123"/>
      <c r="H28" s="123"/>
      <c r="I28" s="123"/>
      <c r="J28" s="123"/>
      <c r="K28" s="22">
        <v>25</v>
      </c>
      <c r="L28" s="22">
        <v>50</v>
      </c>
      <c r="M28" s="22">
        <v>75</v>
      </c>
      <c r="N28" s="23">
        <v>25</v>
      </c>
    </row>
    <row r="29" spans="2:24" ht="13.95" customHeight="1" x14ac:dyDescent="0.2">
      <c r="B29" s="1">
        <f t="shared" si="2"/>
        <v>19</v>
      </c>
      <c r="C29" s="6"/>
      <c r="D29" s="6"/>
      <c r="E29" s="123"/>
      <c r="F29" s="123" t="s">
        <v>20</v>
      </c>
      <c r="G29" s="123"/>
      <c r="H29" s="123"/>
      <c r="I29" s="123"/>
      <c r="J29" s="123"/>
      <c r="K29" s="22"/>
      <c r="L29" s="22">
        <v>250</v>
      </c>
      <c r="M29" s="22">
        <v>100</v>
      </c>
      <c r="N29" s="23">
        <v>50</v>
      </c>
    </row>
    <row r="30" spans="2:24" ht="13.95" customHeight="1" x14ac:dyDescent="0.2">
      <c r="B30" s="1">
        <f t="shared" si="2"/>
        <v>20</v>
      </c>
      <c r="C30" s="6"/>
      <c r="D30" s="6"/>
      <c r="E30" s="123"/>
      <c r="F30" s="123" t="s">
        <v>105</v>
      </c>
      <c r="G30" s="123"/>
      <c r="H30" s="123"/>
      <c r="I30" s="123"/>
      <c r="J30" s="123"/>
      <c r="K30" s="22"/>
      <c r="L30" s="22"/>
      <c r="M30" s="22"/>
      <c r="N30" s="23" t="s">
        <v>167</v>
      </c>
    </row>
    <row r="31" spans="2:24" ht="13.5" customHeight="1" x14ac:dyDescent="0.2">
      <c r="B31" s="1">
        <f t="shared" si="2"/>
        <v>21</v>
      </c>
      <c r="C31" s="6"/>
      <c r="D31" s="6"/>
      <c r="E31" s="123"/>
      <c r="F31" s="123" t="s">
        <v>446</v>
      </c>
      <c r="G31" s="123"/>
      <c r="H31" s="123"/>
      <c r="I31" s="123"/>
      <c r="J31" s="123"/>
      <c r="K31" s="22"/>
      <c r="L31" s="22"/>
      <c r="M31" s="22" t="s">
        <v>167</v>
      </c>
      <c r="N31" s="23"/>
    </row>
    <row r="32" spans="2:24" ht="13.5" customHeight="1" x14ac:dyDescent="0.2">
      <c r="B32" s="1">
        <f t="shared" si="2"/>
        <v>22</v>
      </c>
      <c r="C32" s="6"/>
      <c r="D32" s="6"/>
      <c r="E32" s="123"/>
      <c r="F32" s="123" t="s">
        <v>128</v>
      </c>
      <c r="G32" s="123"/>
      <c r="H32" s="123"/>
      <c r="I32" s="123"/>
      <c r="J32" s="123"/>
      <c r="K32" s="22">
        <v>50</v>
      </c>
      <c r="L32" s="22">
        <v>25</v>
      </c>
      <c r="M32" s="22">
        <v>125</v>
      </c>
      <c r="N32" s="23">
        <v>125</v>
      </c>
    </row>
    <row r="33" spans="2:29" ht="13.95" customHeight="1" x14ac:dyDescent="0.2">
      <c r="B33" s="1">
        <f t="shared" si="2"/>
        <v>23</v>
      </c>
      <c r="C33" s="6"/>
      <c r="D33" s="6"/>
      <c r="E33" s="123"/>
      <c r="F33" s="123" t="s">
        <v>303</v>
      </c>
      <c r="G33" s="123"/>
      <c r="H33" s="123"/>
      <c r="I33" s="123"/>
      <c r="J33" s="123"/>
      <c r="K33" s="22">
        <v>25</v>
      </c>
      <c r="L33" s="22" t="s">
        <v>167</v>
      </c>
      <c r="M33" s="22"/>
      <c r="N33" s="23" t="s">
        <v>167</v>
      </c>
    </row>
    <row r="34" spans="2:29" ht="13.95" customHeight="1" x14ac:dyDescent="0.2">
      <c r="B34" s="1">
        <f t="shared" si="2"/>
        <v>24</v>
      </c>
      <c r="C34" s="6"/>
      <c r="D34" s="6"/>
      <c r="E34" s="123"/>
      <c r="F34" s="123" t="s">
        <v>21</v>
      </c>
      <c r="G34" s="123"/>
      <c r="H34" s="123"/>
      <c r="I34" s="123"/>
      <c r="J34" s="123"/>
      <c r="K34" s="22">
        <v>350</v>
      </c>
      <c r="L34" s="22">
        <v>250</v>
      </c>
      <c r="M34" s="22">
        <v>750</v>
      </c>
      <c r="N34" s="23">
        <v>375</v>
      </c>
    </row>
    <row r="35" spans="2:29" ht="13.5" customHeight="1" x14ac:dyDescent="0.2">
      <c r="B35" s="1">
        <f t="shared" si="2"/>
        <v>25</v>
      </c>
      <c r="C35" s="6"/>
      <c r="D35" s="6"/>
      <c r="E35" s="123"/>
      <c r="F35" s="123" t="s">
        <v>22</v>
      </c>
      <c r="G35" s="123"/>
      <c r="H35" s="123"/>
      <c r="I35" s="123"/>
      <c r="J35" s="123"/>
      <c r="K35" s="22">
        <v>15000</v>
      </c>
      <c r="L35" s="22">
        <v>32250</v>
      </c>
      <c r="M35" s="57">
        <v>37250</v>
      </c>
      <c r="N35" s="61">
        <v>21000</v>
      </c>
    </row>
    <row r="36" spans="2:29" ht="13.95" customHeight="1" x14ac:dyDescent="0.2">
      <c r="B36" s="1">
        <f t="shared" si="2"/>
        <v>26</v>
      </c>
      <c r="C36" s="6"/>
      <c r="D36" s="6"/>
      <c r="E36" s="123"/>
      <c r="F36" s="123" t="s">
        <v>23</v>
      </c>
      <c r="G36" s="123"/>
      <c r="H36" s="123"/>
      <c r="I36" s="123"/>
      <c r="J36" s="123"/>
      <c r="K36" s="22">
        <v>25</v>
      </c>
      <c r="L36" s="22" t="s">
        <v>167</v>
      </c>
      <c r="M36" s="22"/>
      <c r="N36" s="23" t="s">
        <v>167</v>
      </c>
    </row>
    <row r="37" spans="2:29" ht="13.95" customHeight="1" x14ac:dyDescent="0.2">
      <c r="B37" s="1">
        <f t="shared" si="2"/>
        <v>27</v>
      </c>
      <c r="C37" s="2" t="s">
        <v>91</v>
      </c>
      <c r="D37" s="2" t="s">
        <v>29</v>
      </c>
      <c r="E37" s="123"/>
      <c r="F37" s="123" t="s">
        <v>122</v>
      </c>
      <c r="G37" s="123"/>
      <c r="H37" s="123"/>
      <c r="I37" s="123"/>
      <c r="J37" s="123"/>
      <c r="K37" s="22" t="s">
        <v>167</v>
      </c>
      <c r="L37" s="22"/>
      <c r="M37" s="22">
        <v>200</v>
      </c>
      <c r="N37" s="23">
        <v>100</v>
      </c>
      <c r="Y37" s="125"/>
    </row>
    <row r="38" spans="2:29" ht="13.95" customHeight="1" x14ac:dyDescent="0.2">
      <c r="B38" s="1">
        <f t="shared" si="2"/>
        <v>28</v>
      </c>
      <c r="C38" s="6"/>
      <c r="D38" s="6"/>
      <c r="E38" s="123"/>
      <c r="F38" s="123" t="s">
        <v>146</v>
      </c>
      <c r="G38" s="123"/>
      <c r="H38" s="123"/>
      <c r="I38" s="123"/>
      <c r="J38" s="123"/>
      <c r="K38" s="22"/>
      <c r="L38" s="22">
        <v>25</v>
      </c>
      <c r="M38" s="22"/>
      <c r="N38" s="23">
        <v>25</v>
      </c>
      <c r="U38" s="126">
        <f>COUNTA($K11:$K39)</f>
        <v>18</v>
      </c>
      <c r="V38" s="126">
        <f>COUNTA($L11:$L39)</f>
        <v>19</v>
      </c>
      <c r="W38" s="126">
        <f>COUNTA($M11:$M39)</f>
        <v>19</v>
      </c>
      <c r="X38" s="126">
        <f>COUNTA($N11:$N39)</f>
        <v>17</v>
      </c>
      <c r="Y38" s="126"/>
      <c r="Z38" s="126"/>
      <c r="AA38" s="126"/>
      <c r="AB38" s="126"/>
      <c r="AC38" s="125"/>
    </row>
    <row r="39" spans="2:29" ht="13.95" customHeight="1" x14ac:dyDescent="0.2">
      <c r="B39" s="1">
        <f t="shared" si="2"/>
        <v>29</v>
      </c>
      <c r="C39" s="6"/>
      <c r="D39" s="6"/>
      <c r="E39" s="123"/>
      <c r="F39" s="123" t="s">
        <v>424</v>
      </c>
      <c r="G39" s="123"/>
      <c r="H39" s="123"/>
      <c r="I39" s="123"/>
      <c r="J39" s="123"/>
      <c r="K39" s="22">
        <v>25</v>
      </c>
      <c r="L39" s="22"/>
      <c r="M39" s="22">
        <v>25</v>
      </c>
      <c r="N39" s="23"/>
      <c r="Y39" s="125"/>
    </row>
    <row r="40" spans="2:29" ht="13.5" customHeight="1" x14ac:dyDescent="0.2">
      <c r="B40" s="1">
        <f t="shared" si="2"/>
        <v>30</v>
      </c>
      <c r="C40" s="6"/>
      <c r="D40" s="6"/>
      <c r="E40" s="123"/>
      <c r="F40" s="123" t="s">
        <v>108</v>
      </c>
      <c r="G40" s="123"/>
      <c r="H40" s="123"/>
      <c r="I40" s="123"/>
      <c r="J40" s="123"/>
      <c r="K40" s="22" t="s">
        <v>167</v>
      </c>
      <c r="L40" s="22" t="s">
        <v>167</v>
      </c>
      <c r="M40" s="22"/>
      <c r="N40" s="23">
        <v>500</v>
      </c>
      <c r="Y40" s="127"/>
    </row>
    <row r="41" spans="2:29" ht="13.95" customHeight="1" x14ac:dyDescent="0.2">
      <c r="B41" s="1">
        <f t="shared" si="2"/>
        <v>31</v>
      </c>
      <c r="C41" s="6"/>
      <c r="D41" s="6"/>
      <c r="E41" s="123"/>
      <c r="F41" s="123" t="s">
        <v>257</v>
      </c>
      <c r="G41" s="123"/>
      <c r="H41" s="123"/>
      <c r="I41" s="123"/>
      <c r="J41" s="123"/>
      <c r="K41" s="22">
        <v>25</v>
      </c>
      <c r="L41" s="128">
        <v>50</v>
      </c>
      <c r="M41" s="22"/>
      <c r="N41" s="23"/>
      <c r="Y41" s="125"/>
    </row>
    <row r="42" spans="2:29" ht="13.95" customHeight="1" x14ac:dyDescent="0.2">
      <c r="B42" s="1">
        <f t="shared" si="2"/>
        <v>32</v>
      </c>
      <c r="C42" s="6"/>
      <c r="D42" s="6"/>
      <c r="E42" s="123"/>
      <c r="F42" s="123" t="s">
        <v>109</v>
      </c>
      <c r="G42" s="123"/>
      <c r="H42" s="123"/>
      <c r="I42" s="123"/>
      <c r="J42" s="123"/>
      <c r="K42" s="22">
        <v>400</v>
      </c>
      <c r="L42" s="22">
        <v>250</v>
      </c>
      <c r="M42" s="22">
        <v>100</v>
      </c>
      <c r="N42" s="23">
        <v>650</v>
      </c>
      <c r="Y42" s="125"/>
    </row>
    <row r="43" spans="2:29" ht="13.5" customHeight="1" x14ac:dyDescent="0.2">
      <c r="B43" s="1">
        <f t="shared" si="2"/>
        <v>33</v>
      </c>
      <c r="C43" s="6"/>
      <c r="D43" s="6"/>
      <c r="E43" s="123"/>
      <c r="F43" s="123" t="s">
        <v>110</v>
      </c>
      <c r="G43" s="123"/>
      <c r="H43" s="123"/>
      <c r="I43" s="123"/>
      <c r="J43" s="123"/>
      <c r="K43" s="22"/>
      <c r="L43" s="22"/>
      <c r="M43" s="22">
        <v>50</v>
      </c>
      <c r="N43" s="23">
        <v>75</v>
      </c>
      <c r="Y43" s="125"/>
    </row>
    <row r="44" spans="2:29" ht="13.5" customHeight="1" x14ac:dyDescent="0.2">
      <c r="B44" s="1">
        <f t="shared" si="2"/>
        <v>34</v>
      </c>
      <c r="C44" s="6"/>
      <c r="D44" s="6"/>
      <c r="E44" s="123"/>
      <c r="F44" s="123" t="s">
        <v>31</v>
      </c>
      <c r="G44" s="123"/>
      <c r="H44" s="123"/>
      <c r="I44" s="123"/>
      <c r="J44" s="123"/>
      <c r="K44" s="22"/>
      <c r="L44" s="22">
        <v>16</v>
      </c>
      <c r="M44" s="22" t="s">
        <v>167</v>
      </c>
      <c r="N44" s="23"/>
      <c r="Y44" s="125"/>
    </row>
    <row r="45" spans="2:29" ht="13.5" customHeight="1" x14ac:dyDescent="0.2">
      <c r="B45" s="1">
        <f t="shared" si="2"/>
        <v>35</v>
      </c>
      <c r="C45" s="6"/>
      <c r="D45" s="6"/>
      <c r="E45" s="123"/>
      <c r="F45" s="123" t="s">
        <v>111</v>
      </c>
      <c r="G45" s="123"/>
      <c r="H45" s="123"/>
      <c r="I45" s="123"/>
      <c r="J45" s="123"/>
      <c r="K45" s="22">
        <v>750</v>
      </c>
      <c r="L45" s="22">
        <v>200</v>
      </c>
      <c r="M45" s="22">
        <v>450</v>
      </c>
      <c r="N45" s="23">
        <v>650</v>
      </c>
      <c r="Y45" s="125"/>
    </row>
    <row r="46" spans="2:29" ht="13.5" customHeight="1" x14ac:dyDescent="0.2">
      <c r="B46" s="1">
        <f t="shared" si="2"/>
        <v>36</v>
      </c>
      <c r="C46" s="6"/>
      <c r="D46" s="6"/>
      <c r="E46" s="123"/>
      <c r="F46" s="123" t="s">
        <v>264</v>
      </c>
      <c r="G46" s="123"/>
      <c r="H46" s="123"/>
      <c r="I46" s="123"/>
      <c r="J46" s="123"/>
      <c r="K46" s="22"/>
      <c r="L46" s="22"/>
      <c r="M46" s="22">
        <v>100</v>
      </c>
      <c r="N46" s="23">
        <v>100</v>
      </c>
      <c r="Y46" s="125"/>
    </row>
    <row r="47" spans="2:29" ht="13.95" customHeight="1" x14ac:dyDescent="0.2">
      <c r="B47" s="1">
        <f t="shared" si="2"/>
        <v>37</v>
      </c>
      <c r="C47" s="6"/>
      <c r="D47" s="6"/>
      <c r="E47" s="123"/>
      <c r="F47" s="123" t="s">
        <v>395</v>
      </c>
      <c r="G47" s="123"/>
      <c r="H47" s="123"/>
      <c r="I47" s="123"/>
      <c r="J47" s="123"/>
      <c r="K47" s="22">
        <v>25</v>
      </c>
      <c r="L47" s="22"/>
      <c r="M47" s="22"/>
      <c r="N47" s="23"/>
      <c r="Y47" s="125"/>
    </row>
    <row r="48" spans="2:29" ht="13.95" customHeight="1" x14ac:dyDescent="0.2">
      <c r="B48" s="1">
        <f t="shared" si="2"/>
        <v>38</v>
      </c>
      <c r="C48" s="6"/>
      <c r="D48" s="6"/>
      <c r="E48" s="123"/>
      <c r="F48" s="123" t="s">
        <v>33</v>
      </c>
      <c r="G48" s="123"/>
      <c r="H48" s="123"/>
      <c r="I48" s="123"/>
      <c r="J48" s="123"/>
      <c r="K48" s="22">
        <v>175</v>
      </c>
      <c r="L48" s="22">
        <v>200</v>
      </c>
      <c r="M48" s="22">
        <v>125</v>
      </c>
      <c r="N48" s="23">
        <v>325</v>
      </c>
      <c r="Y48" s="125"/>
    </row>
    <row r="49" spans="2:24" ht="13.95" customHeight="1" x14ac:dyDescent="0.2">
      <c r="B49" s="1">
        <f t="shared" si="2"/>
        <v>39</v>
      </c>
      <c r="C49" s="2" t="s">
        <v>34</v>
      </c>
      <c r="D49" s="2" t="s">
        <v>35</v>
      </c>
      <c r="E49" s="123"/>
      <c r="F49" s="123" t="s">
        <v>180</v>
      </c>
      <c r="G49" s="123"/>
      <c r="H49" s="123"/>
      <c r="I49" s="123"/>
      <c r="J49" s="123"/>
      <c r="K49" s="22" t="s">
        <v>167</v>
      </c>
      <c r="L49" s="22">
        <v>1</v>
      </c>
      <c r="M49" s="22" t="s">
        <v>167</v>
      </c>
      <c r="N49" s="23" t="s">
        <v>167</v>
      </c>
    </row>
    <row r="50" spans="2:24" ht="14.25" customHeight="1" x14ac:dyDescent="0.2">
      <c r="B50" s="1">
        <f t="shared" si="2"/>
        <v>40</v>
      </c>
      <c r="C50" s="6"/>
      <c r="D50" s="6"/>
      <c r="E50" s="123"/>
      <c r="F50" s="123" t="s">
        <v>426</v>
      </c>
      <c r="G50" s="123"/>
      <c r="H50" s="123"/>
      <c r="I50" s="123"/>
      <c r="J50" s="123"/>
      <c r="K50" s="22"/>
      <c r="L50" s="22">
        <v>1</v>
      </c>
      <c r="M50" s="22"/>
      <c r="N50" s="23"/>
    </row>
    <row r="51" spans="2:24" ht="13.95" customHeight="1" x14ac:dyDescent="0.2">
      <c r="B51" s="1">
        <f t="shared" si="2"/>
        <v>41</v>
      </c>
      <c r="C51" s="6"/>
      <c r="D51" s="6"/>
      <c r="E51" s="123"/>
      <c r="F51" s="123" t="s">
        <v>124</v>
      </c>
      <c r="G51" s="123"/>
      <c r="H51" s="123"/>
      <c r="I51" s="123"/>
      <c r="J51" s="123"/>
      <c r="K51" s="22" t="s">
        <v>167</v>
      </c>
      <c r="L51" s="22" t="s">
        <v>167</v>
      </c>
      <c r="M51" s="22">
        <v>1</v>
      </c>
      <c r="N51" s="23">
        <v>2</v>
      </c>
    </row>
    <row r="52" spans="2:24" ht="13.95" customHeight="1" x14ac:dyDescent="0.2">
      <c r="B52" s="1">
        <f t="shared" si="2"/>
        <v>42</v>
      </c>
      <c r="C52" s="6"/>
      <c r="D52" s="6"/>
      <c r="E52" s="123"/>
      <c r="F52" s="123" t="s">
        <v>181</v>
      </c>
      <c r="G52" s="123"/>
      <c r="H52" s="123"/>
      <c r="I52" s="123"/>
      <c r="J52" s="123"/>
      <c r="K52" s="22"/>
      <c r="L52" s="22" t="s">
        <v>167</v>
      </c>
      <c r="M52" s="22" t="s">
        <v>167</v>
      </c>
      <c r="N52" s="23" t="s">
        <v>167</v>
      </c>
    </row>
    <row r="53" spans="2:24" ht="13.95" customHeight="1" x14ac:dyDescent="0.2">
      <c r="B53" s="1">
        <f t="shared" si="2"/>
        <v>43</v>
      </c>
      <c r="C53" s="6"/>
      <c r="D53" s="6"/>
      <c r="E53" s="123"/>
      <c r="F53" s="123" t="s">
        <v>337</v>
      </c>
      <c r="G53" s="123"/>
      <c r="H53" s="123"/>
      <c r="I53" s="123"/>
      <c r="J53" s="123"/>
      <c r="K53" s="22" t="s">
        <v>167</v>
      </c>
      <c r="L53" s="22" t="s">
        <v>167</v>
      </c>
      <c r="M53" s="22">
        <v>1</v>
      </c>
      <c r="N53" s="23"/>
    </row>
    <row r="54" spans="2:24" ht="13.5" customHeight="1" x14ac:dyDescent="0.2">
      <c r="B54" s="1">
        <f t="shared" si="2"/>
        <v>44</v>
      </c>
      <c r="C54" s="6"/>
      <c r="D54" s="6"/>
      <c r="E54" s="123"/>
      <c r="F54" s="123" t="s">
        <v>338</v>
      </c>
      <c r="G54" s="123"/>
      <c r="H54" s="123"/>
      <c r="I54" s="123"/>
      <c r="J54" s="123"/>
      <c r="K54" s="22"/>
      <c r="L54" s="22"/>
      <c r="M54" s="22" t="s">
        <v>167</v>
      </c>
      <c r="N54" s="23"/>
    </row>
    <row r="55" spans="2:24" ht="13.5" customHeight="1" x14ac:dyDescent="0.2">
      <c r="B55" s="1">
        <f t="shared" si="2"/>
        <v>45</v>
      </c>
      <c r="C55" s="2" t="s">
        <v>142</v>
      </c>
      <c r="D55" s="2" t="s">
        <v>76</v>
      </c>
      <c r="E55" s="123"/>
      <c r="F55" s="123" t="s">
        <v>157</v>
      </c>
      <c r="G55" s="123"/>
      <c r="H55" s="123"/>
      <c r="I55" s="123"/>
      <c r="J55" s="123"/>
      <c r="K55" s="22"/>
      <c r="L55" s="22"/>
      <c r="M55" s="22" t="s">
        <v>167</v>
      </c>
      <c r="N55" s="23"/>
    </row>
    <row r="56" spans="2:24" ht="13.5" customHeight="1" x14ac:dyDescent="0.2">
      <c r="B56" s="1">
        <f t="shared" si="2"/>
        <v>46</v>
      </c>
      <c r="C56" s="6"/>
      <c r="D56" s="2" t="s">
        <v>77</v>
      </c>
      <c r="E56" s="123"/>
      <c r="F56" s="123" t="s">
        <v>101</v>
      </c>
      <c r="G56" s="123"/>
      <c r="H56" s="123"/>
      <c r="I56" s="123"/>
      <c r="J56" s="123"/>
      <c r="K56" s="22" t="s">
        <v>167</v>
      </c>
      <c r="L56" s="22"/>
      <c r="M56" s="22" t="s">
        <v>167</v>
      </c>
      <c r="N56" s="23"/>
    </row>
    <row r="57" spans="2:24" ht="13.5" customHeight="1" x14ac:dyDescent="0.2">
      <c r="B57" s="1">
        <f t="shared" si="2"/>
        <v>47</v>
      </c>
      <c r="C57" s="6"/>
      <c r="D57" s="2" t="s">
        <v>37</v>
      </c>
      <c r="E57" s="123"/>
      <c r="F57" s="123" t="s">
        <v>121</v>
      </c>
      <c r="G57" s="123"/>
      <c r="H57" s="123"/>
      <c r="I57" s="123"/>
      <c r="J57" s="123"/>
      <c r="K57" s="22">
        <v>2</v>
      </c>
      <c r="L57" s="22">
        <v>6</v>
      </c>
      <c r="M57" s="22">
        <v>8</v>
      </c>
      <c r="N57" s="23">
        <v>4</v>
      </c>
    </row>
    <row r="58" spans="2:24" ht="13.5" customHeight="1" x14ac:dyDescent="0.2">
      <c r="B58" s="1">
        <f t="shared" si="2"/>
        <v>48</v>
      </c>
      <c r="C58" s="6"/>
      <c r="D58" s="7"/>
      <c r="E58" s="123"/>
      <c r="F58" s="123" t="s">
        <v>38</v>
      </c>
      <c r="G58" s="123"/>
      <c r="H58" s="123"/>
      <c r="I58" s="123"/>
      <c r="J58" s="123"/>
      <c r="K58" s="22" t="s">
        <v>167</v>
      </c>
      <c r="L58" s="22" t="s">
        <v>167</v>
      </c>
      <c r="M58" s="22"/>
      <c r="N58" s="23"/>
    </row>
    <row r="59" spans="2:24" ht="13.5" customHeight="1" x14ac:dyDescent="0.2">
      <c r="B59" s="1">
        <f t="shared" si="2"/>
        <v>49</v>
      </c>
      <c r="C59" s="7"/>
      <c r="D59" s="8" t="s">
        <v>39</v>
      </c>
      <c r="E59" s="123"/>
      <c r="F59" s="123" t="s">
        <v>40</v>
      </c>
      <c r="G59" s="123"/>
      <c r="H59" s="123"/>
      <c r="I59" s="123"/>
      <c r="J59" s="123"/>
      <c r="K59" s="22" t="s">
        <v>167</v>
      </c>
      <c r="L59" s="22" t="s">
        <v>167</v>
      </c>
      <c r="M59" s="22" t="s">
        <v>167</v>
      </c>
      <c r="N59" s="23">
        <v>25</v>
      </c>
    </row>
    <row r="60" spans="2:24" ht="13.5" customHeight="1" x14ac:dyDescent="0.2">
      <c r="B60" s="1">
        <f t="shared" si="2"/>
        <v>50</v>
      </c>
      <c r="C60" s="147" t="s">
        <v>43</v>
      </c>
      <c r="D60" s="148"/>
      <c r="E60" s="123"/>
      <c r="F60" s="123" t="s">
        <v>44</v>
      </c>
      <c r="G60" s="123"/>
      <c r="H60" s="123"/>
      <c r="I60" s="123"/>
      <c r="J60" s="123"/>
      <c r="K60" s="22">
        <v>150</v>
      </c>
      <c r="L60" s="22">
        <v>250</v>
      </c>
      <c r="M60" s="22">
        <v>350</v>
      </c>
      <c r="N60" s="23">
        <v>400</v>
      </c>
    </row>
    <row r="61" spans="2:24" ht="13.5" customHeight="1" x14ac:dyDescent="0.2">
      <c r="B61" s="1">
        <f t="shared" si="2"/>
        <v>51</v>
      </c>
      <c r="C61" s="3"/>
      <c r="D61" s="83"/>
      <c r="E61" s="123"/>
      <c r="F61" s="123" t="s">
        <v>45</v>
      </c>
      <c r="G61" s="123"/>
      <c r="H61" s="123"/>
      <c r="I61" s="123"/>
      <c r="J61" s="123"/>
      <c r="K61" s="22">
        <v>200</v>
      </c>
      <c r="L61" s="22">
        <v>150</v>
      </c>
      <c r="M61" s="22">
        <v>150</v>
      </c>
      <c r="N61" s="23">
        <v>200</v>
      </c>
    </row>
    <row r="62" spans="2:24" ht="13.95" customHeight="1" thickBot="1" x14ac:dyDescent="0.25">
      <c r="B62" s="1">
        <f t="shared" si="2"/>
        <v>52</v>
      </c>
      <c r="C62" s="3"/>
      <c r="D62" s="83"/>
      <c r="E62" s="123"/>
      <c r="F62" s="123" t="s">
        <v>78</v>
      </c>
      <c r="G62" s="123"/>
      <c r="H62" s="123"/>
      <c r="I62" s="123"/>
      <c r="J62" s="123"/>
      <c r="K62" s="22">
        <v>350</v>
      </c>
      <c r="L62" s="22">
        <v>700</v>
      </c>
      <c r="M62" s="22">
        <v>700</v>
      </c>
      <c r="N62" s="139">
        <v>250</v>
      </c>
    </row>
    <row r="63" spans="2:24" ht="13.95" customHeight="1" x14ac:dyDescent="0.2">
      <c r="B63" s="84"/>
      <c r="C63" s="85"/>
      <c r="D63" s="85"/>
      <c r="E63" s="25"/>
      <c r="F63" s="25"/>
      <c r="G63" s="25"/>
      <c r="H63" s="25"/>
      <c r="I63" s="25"/>
      <c r="J63" s="25"/>
      <c r="K63" s="25"/>
      <c r="L63" s="25"/>
      <c r="M63" s="25"/>
      <c r="N63" s="25"/>
      <c r="U63">
        <f>COUNTA(K11:K62)</f>
        <v>34</v>
      </c>
      <c r="V63">
        <f>COUNTA(L11:L62)</f>
        <v>36</v>
      </c>
      <c r="W63">
        <f>COUNTA(M11:M62)</f>
        <v>37</v>
      </c>
      <c r="X63">
        <f>COUNTA(N11:N62)</f>
        <v>31</v>
      </c>
    </row>
    <row r="64" spans="2:24" ht="18" customHeight="1" x14ac:dyDescent="0.2"/>
    <row r="65" spans="2:24" ht="18" customHeight="1" x14ac:dyDescent="0.2">
      <c r="B65" s="65"/>
    </row>
    <row r="66" spans="2:24" ht="9" customHeight="1" thickBot="1" x14ac:dyDescent="0.25"/>
    <row r="67" spans="2:24" ht="18" customHeight="1" x14ac:dyDescent="0.2">
      <c r="B67" s="66"/>
      <c r="C67" s="67"/>
      <c r="D67" s="143" t="s">
        <v>1</v>
      </c>
      <c r="E67" s="143"/>
      <c r="F67" s="143"/>
      <c r="G67" s="143"/>
      <c r="H67" s="67"/>
      <c r="I67" s="67"/>
      <c r="J67" s="68"/>
      <c r="K67" s="29" t="s">
        <v>64</v>
      </c>
      <c r="L67" s="29" t="s">
        <v>65</v>
      </c>
      <c r="M67" s="29" t="s">
        <v>66</v>
      </c>
      <c r="N67" s="52" t="s">
        <v>67</v>
      </c>
      <c r="U67">
        <f>SUM(U11:U15,K16:K62)</f>
        <v>18270</v>
      </c>
      <c r="V67">
        <f>SUM(V11:V15,L16:L62)</f>
        <v>36524</v>
      </c>
      <c r="W67">
        <f>SUM(W11:W15,M16:M62)</f>
        <v>41410</v>
      </c>
      <c r="X67">
        <f>SUM(X11:X15,N16:N62)</f>
        <v>25981</v>
      </c>
    </row>
    <row r="68" spans="2:24" ht="18" customHeight="1" thickBot="1" x14ac:dyDescent="0.25">
      <c r="B68" s="72"/>
      <c r="C68" s="24"/>
      <c r="D68" s="142" t="s">
        <v>2</v>
      </c>
      <c r="E68" s="142"/>
      <c r="F68" s="142"/>
      <c r="G68" s="142"/>
      <c r="H68" s="24"/>
      <c r="I68" s="24"/>
      <c r="J68" s="73"/>
      <c r="K68" s="34" t="str">
        <f>K5</f>
        <v>2022.1.14</v>
      </c>
      <c r="L68" s="34" t="str">
        <f>L5</f>
        <v>2022.1.14</v>
      </c>
      <c r="M68" s="34" t="str">
        <f>M5</f>
        <v>2022.1.14</v>
      </c>
      <c r="N68" s="51" t="str">
        <f>N5</f>
        <v>2022.1.14</v>
      </c>
    </row>
    <row r="69" spans="2:24" ht="19.95" customHeight="1" thickTop="1" x14ac:dyDescent="0.2">
      <c r="B69" s="150" t="s">
        <v>47</v>
      </c>
      <c r="C69" s="151"/>
      <c r="D69" s="151"/>
      <c r="E69" s="151"/>
      <c r="F69" s="151"/>
      <c r="G69" s="151"/>
      <c r="H69" s="151"/>
      <c r="I69" s="151"/>
      <c r="J69" s="86"/>
      <c r="K69" s="35">
        <f>SUM(K70:K78)</f>
        <v>18270</v>
      </c>
      <c r="L69" s="35">
        <f>SUM(L70:L78)</f>
        <v>36524</v>
      </c>
      <c r="M69" s="35">
        <f>SUM(M70:M78)</f>
        <v>41410</v>
      </c>
      <c r="N69" s="53">
        <f>SUM(N70:N78)</f>
        <v>25981</v>
      </c>
    </row>
    <row r="70" spans="2:24" ht="13.95" customHeight="1" x14ac:dyDescent="0.2">
      <c r="B70" s="152" t="s">
        <v>48</v>
      </c>
      <c r="C70" s="153"/>
      <c r="D70" s="154"/>
      <c r="E70" s="12"/>
      <c r="F70" s="13"/>
      <c r="G70" s="144" t="s">
        <v>13</v>
      </c>
      <c r="H70" s="144"/>
      <c r="I70" s="13"/>
      <c r="J70" s="14"/>
      <c r="K70" s="4">
        <f>SUM(U$11:U$15)</f>
        <v>75</v>
      </c>
      <c r="L70" s="4">
        <f>SUM(V$11:V$15)</f>
        <v>75</v>
      </c>
      <c r="M70" s="4">
        <f>SUM(W$11:W$15)</f>
        <v>0</v>
      </c>
      <c r="N70" s="5">
        <f>SUM(X$11:X$15)</f>
        <v>0</v>
      </c>
    </row>
    <row r="71" spans="2:24" ht="13.95" customHeight="1" x14ac:dyDescent="0.2">
      <c r="B71" s="87"/>
      <c r="C71" s="65"/>
      <c r="D71" s="88"/>
      <c r="E71" s="15"/>
      <c r="F71" s="123"/>
      <c r="G71" s="144" t="s">
        <v>26</v>
      </c>
      <c r="H71" s="144"/>
      <c r="I71" s="119"/>
      <c r="J71" s="16"/>
      <c r="K71" s="4">
        <f>SUM(K$16)</f>
        <v>50</v>
      </c>
      <c r="L71" s="4">
        <f>SUM(L$16)</f>
        <v>200</v>
      </c>
      <c r="M71" s="4">
        <f>SUM(M$16)</f>
        <v>100</v>
      </c>
      <c r="N71" s="5">
        <f>SUM(N$16)</f>
        <v>125</v>
      </c>
    </row>
    <row r="72" spans="2:24" ht="13.95" customHeight="1" x14ac:dyDescent="0.2">
      <c r="B72" s="87"/>
      <c r="C72" s="65"/>
      <c r="D72" s="88"/>
      <c r="E72" s="15"/>
      <c r="F72" s="123"/>
      <c r="G72" s="144" t="s">
        <v>28</v>
      </c>
      <c r="H72" s="144"/>
      <c r="I72" s="13"/>
      <c r="J72" s="14"/>
      <c r="K72" s="4">
        <f>SUM(K$17:K$17)</f>
        <v>0</v>
      </c>
      <c r="L72" s="4">
        <f>SUM(L$17:L$17)</f>
        <v>25</v>
      </c>
      <c r="M72" s="4">
        <f>SUM(M$17:M$17)</f>
        <v>0</v>
      </c>
      <c r="N72" s="5">
        <f>SUM(N$17:N$17)</f>
        <v>0</v>
      </c>
    </row>
    <row r="73" spans="2:24" ht="13.95" customHeight="1" x14ac:dyDescent="0.2">
      <c r="B73" s="87"/>
      <c r="C73" s="65"/>
      <c r="D73" s="88"/>
      <c r="E73" s="15"/>
      <c r="F73" s="123"/>
      <c r="G73" s="144" t="s">
        <v>83</v>
      </c>
      <c r="H73" s="144"/>
      <c r="I73" s="13"/>
      <c r="J73" s="14"/>
      <c r="K73" s="4">
        <f>SUM(K$18:K$21)</f>
        <v>43</v>
      </c>
      <c r="L73" s="4">
        <f>SUM(L$18:L$21)</f>
        <v>50</v>
      </c>
      <c r="M73" s="4">
        <f>SUM(M$18:M$21)</f>
        <v>0</v>
      </c>
      <c r="N73" s="5">
        <f>SUM(N$18:N$21)</f>
        <v>0</v>
      </c>
    </row>
    <row r="74" spans="2:24" ht="13.95" customHeight="1" x14ac:dyDescent="0.2">
      <c r="B74" s="87"/>
      <c r="C74" s="65"/>
      <c r="D74" s="88"/>
      <c r="E74" s="15"/>
      <c r="F74" s="123"/>
      <c r="G74" s="144" t="s">
        <v>84</v>
      </c>
      <c r="H74" s="144"/>
      <c r="I74" s="13"/>
      <c r="J74" s="14"/>
      <c r="K74" s="4">
        <f>SUM(K22:K36)</f>
        <v>16000</v>
      </c>
      <c r="L74" s="4">
        <f>SUM(L$22:L$36)</f>
        <v>34325</v>
      </c>
      <c r="M74" s="4">
        <f>SUM(M$22:M$36)</f>
        <v>39050</v>
      </c>
      <c r="N74" s="5">
        <f>SUM(N$22:N$36)</f>
        <v>22550</v>
      </c>
    </row>
    <row r="75" spans="2:24" ht="13.95" customHeight="1" x14ac:dyDescent="0.2">
      <c r="B75" s="87"/>
      <c r="C75" s="65"/>
      <c r="D75" s="88"/>
      <c r="E75" s="15"/>
      <c r="F75" s="123"/>
      <c r="G75" s="144" t="s">
        <v>80</v>
      </c>
      <c r="H75" s="144"/>
      <c r="I75" s="13"/>
      <c r="J75" s="14"/>
      <c r="K75" s="4">
        <v>0</v>
      </c>
      <c r="L75" s="4">
        <v>0</v>
      </c>
      <c r="M75" s="4">
        <v>0</v>
      </c>
      <c r="N75" s="5">
        <v>0</v>
      </c>
    </row>
    <row r="76" spans="2:24" ht="13.95" customHeight="1" x14ac:dyDescent="0.2">
      <c r="B76" s="87"/>
      <c r="C76" s="65"/>
      <c r="D76" s="88"/>
      <c r="E76" s="15"/>
      <c r="F76" s="123"/>
      <c r="G76" s="144" t="s">
        <v>29</v>
      </c>
      <c r="H76" s="144"/>
      <c r="I76" s="13"/>
      <c r="J76" s="14"/>
      <c r="K76" s="4">
        <f>SUM(K$37:K$48)</f>
        <v>1400</v>
      </c>
      <c r="L76" s="4">
        <f>SUM(L$37:L$48)</f>
        <v>741</v>
      </c>
      <c r="M76" s="4">
        <f>SUM(M$37:M$48)</f>
        <v>1050</v>
      </c>
      <c r="N76" s="5">
        <f>SUM(N$37:N$48)</f>
        <v>2425</v>
      </c>
    </row>
    <row r="77" spans="2:24" ht="13.95" customHeight="1" x14ac:dyDescent="0.2">
      <c r="B77" s="87"/>
      <c r="C77" s="65"/>
      <c r="D77" s="88"/>
      <c r="E77" s="15"/>
      <c r="F77" s="123"/>
      <c r="G77" s="144" t="s">
        <v>49</v>
      </c>
      <c r="H77" s="144"/>
      <c r="I77" s="13"/>
      <c r="J77" s="14"/>
      <c r="K77" s="4">
        <f>SUM(K$60:K$61)</f>
        <v>350</v>
      </c>
      <c r="L77" s="4">
        <f t="shared" ref="L77:N77" si="4">SUM(L$60:L$61)</f>
        <v>400</v>
      </c>
      <c r="M77" s="4">
        <f t="shared" si="4"/>
        <v>500</v>
      </c>
      <c r="N77" s="5">
        <f t="shared" si="4"/>
        <v>600</v>
      </c>
    </row>
    <row r="78" spans="2:24" ht="13.95" customHeight="1" thickBot="1" x14ac:dyDescent="0.25">
      <c r="B78" s="89"/>
      <c r="C78" s="90"/>
      <c r="D78" s="91"/>
      <c r="E78" s="17"/>
      <c r="F78" s="9"/>
      <c r="G78" s="142" t="s">
        <v>46</v>
      </c>
      <c r="H78" s="142"/>
      <c r="I78" s="18"/>
      <c r="J78" s="19"/>
      <c r="K78" s="10">
        <f>SUM(K$49:K$59,K$62)</f>
        <v>352</v>
      </c>
      <c r="L78" s="10">
        <f>SUM(L$49:L$59,L$62)</f>
        <v>708</v>
      </c>
      <c r="M78" s="10">
        <f>SUM(M$49:M$59,M$62)</f>
        <v>710</v>
      </c>
      <c r="N78" s="11">
        <f>SUM(N$49:N$59,N$62)</f>
        <v>281</v>
      </c>
    </row>
    <row r="79" spans="2:24" ht="18" customHeight="1" thickTop="1" x14ac:dyDescent="0.2">
      <c r="B79" s="155" t="s">
        <v>50</v>
      </c>
      <c r="C79" s="156"/>
      <c r="D79" s="157"/>
      <c r="E79" s="92"/>
      <c r="F79" s="120"/>
      <c r="G79" s="158" t="s">
        <v>51</v>
      </c>
      <c r="H79" s="158"/>
      <c r="I79" s="120"/>
      <c r="J79" s="121"/>
      <c r="K79" s="36" t="s">
        <v>52</v>
      </c>
      <c r="L79" s="42"/>
      <c r="M79" s="42"/>
      <c r="N79" s="54"/>
    </row>
    <row r="80" spans="2:24" ht="18" customHeight="1" x14ac:dyDescent="0.2">
      <c r="B80" s="93"/>
      <c r="C80" s="94"/>
      <c r="D80" s="94"/>
      <c r="E80" s="95"/>
      <c r="F80" s="96"/>
      <c r="G80" s="97"/>
      <c r="H80" s="97"/>
      <c r="I80" s="96"/>
      <c r="J80" s="98"/>
      <c r="K80" s="37" t="s">
        <v>53</v>
      </c>
      <c r="L80" s="43"/>
      <c r="M80" s="43"/>
      <c r="N80" s="46"/>
    </row>
    <row r="81" spans="2:14" ht="18" customHeight="1" x14ac:dyDescent="0.2">
      <c r="B81" s="87"/>
      <c r="C81" s="65"/>
      <c r="D81" s="65"/>
      <c r="E81" s="99"/>
      <c r="F81" s="24"/>
      <c r="G81" s="149" t="s">
        <v>54</v>
      </c>
      <c r="H81" s="149"/>
      <c r="I81" s="118"/>
      <c r="J81" s="122"/>
      <c r="K81" s="38" t="s">
        <v>55</v>
      </c>
      <c r="L81" s="44"/>
      <c r="M81" s="48"/>
      <c r="N81" s="44"/>
    </row>
    <row r="82" spans="2:14" ht="18" customHeight="1" x14ac:dyDescent="0.2">
      <c r="B82" s="87"/>
      <c r="C82" s="65"/>
      <c r="D82" s="65"/>
      <c r="E82" s="100"/>
      <c r="F82" s="65"/>
      <c r="G82" s="101"/>
      <c r="H82" s="101"/>
      <c r="I82" s="94"/>
      <c r="J82" s="102"/>
      <c r="K82" s="39" t="s">
        <v>94</v>
      </c>
      <c r="L82" s="45"/>
      <c r="M82" s="27"/>
      <c r="N82" s="45"/>
    </row>
    <row r="83" spans="2:14" ht="18" customHeight="1" x14ac:dyDescent="0.2">
      <c r="B83" s="87"/>
      <c r="C83" s="65"/>
      <c r="D83" s="65"/>
      <c r="E83" s="100"/>
      <c r="F83" s="65"/>
      <c r="G83" s="101"/>
      <c r="H83" s="101"/>
      <c r="I83" s="94"/>
      <c r="J83" s="102"/>
      <c r="K83" s="39" t="s">
        <v>87</v>
      </c>
      <c r="L83" s="43"/>
      <c r="M83" s="27"/>
      <c r="N83" s="45"/>
    </row>
    <row r="84" spans="2:14" ht="18" customHeight="1" x14ac:dyDescent="0.2">
      <c r="B84" s="87"/>
      <c r="C84" s="65"/>
      <c r="D84" s="65"/>
      <c r="E84" s="99"/>
      <c r="F84" s="24"/>
      <c r="G84" s="149" t="s">
        <v>56</v>
      </c>
      <c r="H84" s="149"/>
      <c r="I84" s="118"/>
      <c r="J84" s="122"/>
      <c r="K84" s="38" t="s">
        <v>98</v>
      </c>
      <c r="L84" s="44"/>
      <c r="M84" s="48"/>
      <c r="N84" s="44"/>
    </row>
    <row r="85" spans="2:14" ht="18" customHeight="1" x14ac:dyDescent="0.2">
      <c r="B85" s="87"/>
      <c r="C85" s="65"/>
      <c r="D85" s="65"/>
      <c r="E85" s="100"/>
      <c r="F85" s="65"/>
      <c r="G85" s="101"/>
      <c r="H85" s="101"/>
      <c r="I85" s="94"/>
      <c r="J85" s="102"/>
      <c r="K85" s="39" t="s">
        <v>95</v>
      </c>
      <c r="L85" s="45"/>
      <c r="M85" s="27"/>
      <c r="N85" s="45"/>
    </row>
    <row r="86" spans="2:14" ht="18" customHeight="1" x14ac:dyDescent="0.2">
      <c r="B86" s="87"/>
      <c r="C86" s="65"/>
      <c r="D86" s="65"/>
      <c r="E86" s="100"/>
      <c r="F86" s="65"/>
      <c r="G86" s="101"/>
      <c r="H86" s="101"/>
      <c r="I86" s="94"/>
      <c r="J86" s="102"/>
      <c r="K86" s="39" t="s">
        <v>96</v>
      </c>
      <c r="L86" s="45"/>
      <c r="M86" s="45"/>
      <c r="N86" s="45"/>
    </row>
    <row r="87" spans="2:14" ht="18" customHeight="1" x14ac:dyDescent="0.2">
      <c r="B87" s="87"/>
      <c r="C87" s="65"/>
      <c r="D87" s="65"/>
      <c r="E87" s="79"/>
      <c r="F87" s="80"/>
      <c r="G87" s="97"/>
      <c r="H87" s="97"/>
      <c r="I87" s="96"/>
      <c r="J87" s="98"/>
      <c r="K87" s="39" t="s">
        <v>97</v>
      </c>
      <c r="L87" s="46"/>
      <c r="M87" s="43"/>
      <c r="N87" s="46"/>
    </row>
    <row r="88" spans="2:14" ht="18" customHeight="1" x14ac:dyDescent="0.2">
      <c r="B88" s="103"/>
      <c r="C88" s="80"/>
      <c r="D88" s="80"/>
      <c r="E88" s="15"/>
      <c r="F88" s="123"/>
      <c r="G88" s="144" t="s">
        <v>57</v>
      </c>
      <c r="H88" s="144"/>
      <c r="I88" s="13"/>
      <c r="J88" s="14"/>
      <c r="K88" s="28" t="s">
        <v>148</v>
      </c>
      <c r="L88" s="47"/>
      <c r="M88" s="49"/>
      <c r="N88" s="47"/>
    </row>
    <row r="89" spans="2:14" ht="18" customHeight="1" x14ac:dyDescent="0.2">
      <c r="B89" s="152" t="s">
        <v>58</v>
      </c>
      <c r="C89" s="153"/>
      <c r="D89" s="153"/>
      <c r="E89" s="24"/>
      <c r="F89" s="24"/>
      <c r="G89" s="24"/>
      <c r="H89" s="24"/>
      <c r="I89" s="24"/>
      <c r="J89" s="24"/>
      <c r="K89" s="24"/>
      <c r="L89" s="24"/>
      <c r="M89" s="24"/>
      <c r="N89" s="55"/>
    </row>
    <row r="90" spans="2:14" ht="14.1" customHeight="1" x14ac:dyDescent="0.2">
      <c r="B90" s="104"/>
      <c r="C90" s="40" t="s">
        <v>59</v>
      </c>
      <c r="D90" s="105"/>
      <c r="E90" s="40"/>
      <c r="F90" s="40"/>
      <c r="G90" s="40"/>
      <c r="H90" s="40"/>
      <c r="I90" s="40"/>
      <c r="J90" s="40"/>
      <c r="K90" s="40"/>
      <c r="L90" s="40"/>
      <c r="M90" s="40"/>
      <c r="N90" s="56"/>
    </row>
    <row r="91" spans="2:14" ht="14.1" customHeight="1" x14ac:dyDescent="0.2">
      <c r="B91" s="104"/>
      <c r="C91" s="40" t="s">
        <v>60</v>
      </c>
      <c r="D91" s="105"/>
      <c r="E91" s="40"/>
      <c r="F91" s="40"/>
      <c r="G91" s="40"/>
      <c r="H91" s="40"/>
      <c r="I91" s="40"/>
      <c r="J91" s="40"/>
      <c r="K91" s="40"/>
      <c r="L91" s="40"/>
      <c r="M91" s="40"/>
      <c r="N91" s="56"/>
    </row>
    <row r="92" spans="2:14" ht="14.1" customHeight="1" x14ac:dyDescent="0.2">
      <c r="B92" s="104"/>
      <c r="C92" s="40" t="s">
        <v>61</v>
      </c>
      <c r="D92" s="105"/>
      <c r="E92" s="40"/>
      <c r="F92" s="40"/>
      <c r="G92" s="40"/>
      <c r="H92" s="40"/>
      <c r="I92" s="40"/>
      <c r="J92" s="40"/>
      <c r="K92" s="40"/>
      <c r="L92" s="40"/>
      <c r="M92" s="40"/>
      <c r="N92" s="56"/>
    </row>
    <row r="93" spans="2:14" ht="14.1" customHeight="1" x14ac:dyDescent="0.2">
      <c r="B93" s="104"/>
      <c r="C93" s="40" t="s">
        <v>132</v>
      </c>
      <c r="D93" s="105"/>
      <c r="E93" s="40"/>
      <c r="F93" s="40"/>
      <c r="G93" s="40"/>
      <c r="H93" s="40"/>
      <c r="I93" s="40"/>
      <c r="J93" s="40"/>
      <c r="K93" s="40"/>
      <c r="L93" s="40"/>
      <c r="M93" s="40"/>
      <c r="N93" s="56"/>
    </row>
    <row r="94" spans="2:14" ht="14.1" customHeight="1" x14ac:dyDescent="0.2">
      <c r="B94" s="106"/>
      <c r="C94" s="40" t="s">
        <v>133</v>
      </c>
      <c r="D94" s="40"/>
      <c r="E94" s="40"/>
      <c r="F94" s="40"/>
      <c r="G94" s="40"/>
      <c r="H94" s="40"/>
      <c r="I94" s="40"/>
      <c r="J94" s="40"/>
      <c r="K94" s="40"/>
      <c r="L94" s="40"/>
      <c r="M94" s="40"/>
      <c r="N94" s="56"/>
    </row>
    <row r="95" spans="2:14" ht="14.1" customHeight="1" x14ac:dyDescent="0.2">
      <c r="B95" s="106"/>
      <c r="C95" s="40" t="s">
        <v>129</v>
      </c>
      <c r="D95" s="40"/>
      <c r="E95" s="40"/>
      <c r="F95" s="40"/>
      <c r="G95" s="40"/>
      <c r="H95" s="40"/>
      <c r="I95" s="40"/>
      <c r="J95" s="40"/>
      <c r="K95" s="40"/>
      <c r="L95" s="40"/>
      <c r="M95" s="40"/>
      <c r="N95" s="56"/>
    </row>
    <row r="96" spans="2:14" ht="14.1" customHeight="1" x14ac:dyDescent="0.2">
      <c r="B96" s="106"/>
      <c r="C96" s="40" t="s">
        <v>92</v>
      </c>
      <c r="D96" s="40"/>
      <c r="E96" s="40"/>
      <c r="F96" s="40"/>
      <c r="G96" s="40"/>
      <c r="H96" s="40"/>
      <c r="I96" s="40"/>
      <c r="J96" s="40"/>
      <c r="K96" s="40"/>
      <c r="L96" s="40"/>
      <c r="M96" s="40"/>
      <c r="N96" s="56"/>
    </row>
    <row r="97" spans="2:14" ht="14.1" customHeight="1" x14ac:dyDescent="0.2">
      <c r="B97" s="106"/>
      <c r="C97" s="40" t="s">
        <v>93</v>
      </c>
      <c r="D97" s="40"/>
      <c r="E97" s="40"/>
      <c r="F97" s="40"/>
      <c r="G97" s="40"/>
      <c r="H97" s="40"/>
      <c r="I97" s="40"/>
      <c r="J97" s="40"/>
      <c r="K97" s="40"/>
      <c r="L97" s="40"/>
      <c r="M97" s="40"/>
      <c r="N97" s="56"/>
    </row>
    <row r="98" spans="2:14" ht="14.1" customHeight="1" x14ac:dyDescent="0.2">
      <c r="B98" s="106"/>
      <c r="C98" s="40" t="s">
        <v>81</v>
      </c>
      <c r="D98" s="40"/>
      <c r="E98" s="40"/>
      <c r="F98" s="40"/>
      <c r="G98" s="40"/>
      <c r="H98" s="40"/>
      <c r="I98" s="40"/>
      <c r="J98" s="40"/>
      <c r="K98" s="40"/>
      <c r="L98" s="40"/>
      <c r="M98" s="40"/>
      <c r="N98" s="56"/>
    </row>
    <row r="99" spans="2:14" ht="14.1" customHeight="1" x14ac:dyDescent="0.2">
      <c r="B99" s="106"/>
      <c r="C99" s="40" t="s">
        <v>138</v>
      </c>
      <c r="D99" s="40"/>
      <c r="E99" s="40"/>
      <c r="F99" s="40"/>
      <c r="G99" s="40"/>
      <c r="H99" s="40"/>
      <c r="I99" s="40"/>
      <c r="J99" s="40"/>
      <c r="K99" s="40"/>
      <c r="L99" s="40"/>
      <c r="M99" s="40"/>
      <c r="N99" s="56"/>
    </row>
    <row r="100" spans="2:14" ht="14.1" customHeight="1" x14ac:dyDescent="0.2">
      <c r="B100" s="106"/>
      <c r="C100" s="40" t="s">
        <v>134</v>
      </c>
      <c r="D100" s="40"/>
      <c r="E100" s="40"/>
      <c r="F100" s="40"/>
      <c r="G100" s="40"/>
      <c r="H100" s="40"/>
      <c r="I100" s="40"/>
      <c r="J100" s="40"/>
      <c r="K100" s="40"/>
      <c r="L100" s="40"/>
      <c r="M100" s="40"/>
      <c r="N100" s="56"/>
    </row>
    <row r="101" spans="2:14" ht="14.1" customHeight="1" x14ac:dyDescent="0.2">
      <c r="B101" s="106"/>
      <c r="C101" s="40" t="s">
        <v>135</v>
      </c>
      <c r="D101" s="40"/>
      <c r="E101" s="40"/>
      <c r="F101" s="40"/>
      <c r="G101" s="40"/>
      <c r="H101" s="40"/>
      <c r="I101" s="40"/>
      <c r="J101" s="40"/>
      <c r="K101" s="40"/>
      <c r="L101" s="40"/>
      <c r="M101" s="40"/>
      <c r="N101" s="56"/>
    </row>
    <row r="102" spans="2:14" ht="14.1" customHeight="1" x14ac:dyDescent="0.2">
      <c r="B102" s="106"/>
      <c r="C102" s="40" t="s">
        <v>136</v>
      </c>
      <c r="D102" s="40"/>
      <c r="E102" s="40"/>
      <c r="F102" s="40"/>
      <c r="G102" s="40"/>
      <c r="H102" s="40"/>
      <c r="I102" s="40"/>
      <c r="J102" s="40"/>
      <c r="K102" s="40"/>
      <c r="L102" s="40"/>
      <c r="M102" s="40"/>
      <c r="N102" s="56"/>
    </row>
    <row r="103" spans="2:14" ht="14.1" customHeight="1" x14ac:dyDescent="0.2">
      <c r="B103" s="106"/>
      <c r="C103" s="40" t="s">
        <v>125</v>
      </c>
      <c r="D103" s="40"/>
      <c r="E103" s="40"/>
      <c r="F103" s="40"/>
      <c r="G103" s="40"/>
      <c r="H103" s="40"/>
      <c r="I103" s="40"/>
      <c r="J103" s="40"/>
      <c r="K103" s="40"/>
      <c r="L103" s="40"/>
      <c r="M103" s="40"/>
      <c r="N103" s="56"/>
    </row>
    <row r="104" spans="2:14" ht="14.1" customHeight="1" x14ac:dyDescent="0.2">
      <c r="B104" s="106"/>
      <c r="C104" s="40" t="s">
        <v>137</v>
      </c>
      <c r="D104" s="40"/>
      <c r="E104" s="40"/>
      <c r="F104" s="40"/>
      <c r="G104" s="40"/>
      <c r="H104" s="40"/>
      <c r="I104" s="40"/>
      <c r="J104" s="40"/>
      <c r="K104" s="40"/>
      <c r="L104" s="40"/>
      <c r="M104" s="40"/>
      <c r="N104" s="56"/>
    </row>
    <row r="105" spans="2:14" ht="14.1" customHeight="1" x14ac:dyDescent="0.2">
      <c r="B105" s="106"/>
      <c r="C105" s="40" t="s">
        <v>217</v>
      </c>
      <c r="D105" s="40"/>
      <c r="E105" s="40"/>
      <c r="F105" s="40"/>
      <c r="G105" s="40"/>
      <c r="H105" s="40"/>
      <c r="I105" s="40"/>
      <c r="J105" s="40"/>
      <c r="K105" s="40"/>
      <c r="L105" s="40"/>
      <c r="M105" s="40"/>
      <c r="N105" s="56"/>
    </row>
    <row r="106" spans="2:14" ht="14.1" customHeight="1" x14ac:dyDescent="0.2">
      <c r="B106" s="106"/>
      <c r="C106" s="40" t="s">
        <v>131</v>
      </c>
      <c r="D106" s="40"/>
      <c r="E106" s="40"/>
      <c r="F106" s="40"/>
      <c r="G106" s="40"/>
      <c r="H106" s="40"/>
      <c r="I106" s="40"/>
      <c r="J106" s="40"/>
      <c r="K106" s="40"/>
      <c r="L106" s="40"/>
      <c r="M106" s="40"/>
      <c r="N106" s="56"/>
    </row>
    <row r="107" spans="2:14" x14ac:dyDescent="0.2">
      <c r="B107" s="107"/>
      <c r="C107" s="40" t="s">
        <v>143</v>
      </c>
      <c r="N107" s="64"/>
    </row>
    <row r="108" spans="2:14" x14ac:dyDescent="0.2">
      <c r="B108" s="107"/>
      <c r="C108" s="40" t="s">
        <v>140</v>
      </c>
      <c r="N108" s="64"/>
    </row>
    <row r="109" spans="2:14" ht="14.1" customHeight="1" x14ac:dyDescent="0.2">
      <c r="B109" s="106"/>
      <c r="C109" s="40" t="s">
        <v>112</v>
      </c>
      <c r="D109" s="40"/>
      <c r="E109" s="40"/>
      <c r="F109" s="40"/>
      <c r="G109" s="40"/>
      <c r="H109" s="40"/>
      <c r="I109" s="40"/>
      <c r="J109" s="40"/>
      <c r="K109" s="40"/>
      <c r="L109" s="40"/>
      <c r="M109" s="40"/>
      <c r="N109" s="56"/>
    </row>
    <row r="110" spans="2:14" ht="18" customHeight="1" x14ac:dyDescent="0.2">
      <c r="B110" s="106"/>
      <c r="C110" s="40" t="s">
        <v>62</v>
      </c>
      <c r="D110" s="40"/>
      <c r="E110" s="40"/>
      <c r="F110" s="40"/>
      <c r="G110" s="40"/>
      <c r="H110" s="40"/>
      <c r="I110" s="40"/>
      <c r="J110" s="40"/>
      <c r="K110" s="40"/>
      <c r="L110" s="40"/>
      <c r="M110" s="40"/>
      <c r="N110" s="56"/>
    </row>
    <row r="111" spans="2:14" x14ac:dyDescent="0.2">
      <c r="B111" s="107"/>
      <c r="C111" s="40" t="s">
        <v>130</v>
      </c>
      <c r="N111" s="64"/>
    </row>
    <row r="112" spans="2:14" x14ac:dyDescent="0.2">
      <c r="B112" s="107"/>
      <c r="C112" s="40" t="s">
        <v>155</v>
      </c>
      <c r="N112" s="64"/>
    </row>
    <row r="113" spans="2:14" ht="13.8" thickBot="1" x14ac:dyDescent="0.25">
      <c r="B113" s="108"/>
      <c r="C113" s="41" t="s">
        <v>141</v>
      </c>
      <c r="D113" s="62"/>
      <c r="E113" s="62"/>
      <c r="F113" s="62"/>
      <c r="G113" s="62"/>
      <c r="H113" s="62"/>
      <c r="I113" s="62"/>
      <c r="J113" s="62"/>
      <c r="K113" s="62"/>
      <c r="L113" s="62"/>
      <c r="M113" s="62"/>
      <c r="N113" s="63"/>
    </row>
  </sheetData>
  <mergeCells count="27">
    <mergeCell ref="D9:F9"/>
    <mergeCell ref="D4:G4"/>
    <mergeCell ref="D5:G5"/>
    <mergeCell ref="D6:G6"/>
    <mergeCell ref="D7:F7"/>
    <mergeCell ref="D8:F8"/>
    <mergeCell ref="G76:H76"/>
    <mergeCell ref="G10:H10"/>
    <mergeCell ref="C60:D60"/>
    <mergeCell ref="D67:G67"/>
    <mergeCell ref="D68:G68"/>
    <mergeCell ref="B69:I69"/>
    <mergeCell ref="B70:D70"/>
    <mergeCell ref="G70:H70"/>
    <mergeCell ref="G71:H71"/>
    <mergeCell ref="G72:H72"/>
    <mergeCell ref="G73:H73"/>
    <mergeCell ref="G74:H74"/>
    <mergeCell ref="G75:H75"/>
    <mergeCell ref="G88:H88"/>
    <mergeCell ref="B89:D89"/>
    <mergeCell ref="G77:H77"/>
    <mergeCell ref="G78:H78"/>
    <mergeCell ref="B79:D79"/>
    <mergeCell ref="G79:H79"/>
    <mergeCell ref="G81:H81"/>
    <mergeCell ref="G84:H84"/>
  </mergeCells>
  <phoneticPr fontId="23"/>
  <conditionalFormatting sqref="O11:O62">
    <cfRule type="expression" dxfId="5"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63" max="16383"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AC129"/>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58"/>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183</v>
      </c>
      <c r="L5" s="30" t="str">
        <f>K5</f>
        <v>2021.4.20</v>
      </c>
      <c r="M5" s="30" t="str">
        <f>K5</f>
        <v>2021.4.20</v>
      </c>
      <c r="N5" s="114" t="str">
        <f>K5</f>
        <v>2021.4.20</v>
      </c>
    </row>
    <row r="6" spans="2:24" ht="18" customHeight="1" x14ac:dyDescent="0.2">
      <c r="B6" s="69"/>
      <c r="C6" s="123"/>
      <c r="D6" s="144" t="s">
        <v>3</v>
      </c>
      <c r="E6" s="144"/>
      <c r="F6" s="144"/>
      <c r="G6" s="144"/>
      <c r="H6" s="123"/>
      <c r="I6" s="123"/>
      <c r="J6" s="70"/>
      <c r="K6" s="109">
        <v>0.3979166666666667</v>
      </c>
      <c r="L6" s="109">
        <v>0.38194444444444442</v>
      </c>
      <c r="M6" s="109">
        <v>0.41805555555555557</v>
      </c>
      <c r="N6" s="110">
        <v>0.43541666666666662</v>
      </c>
    </row>
    <row r="7" spans="2:24" ht="18" customHeight="1" x14ac:dyDescent="0.2">
      <c r="B7" s="69"/>
      <c r="C7" s="123"/>
      <c r="D7" s="144" t="s">
        <v>4</v>
      </c>
      <c r="E7" s="145"/>
      <c r="F7" s="145"/>
      <c r="G7" s="71" t="s">
        <v>5</v>
      </c>
      <c r="H7" s="123"/>
      <c r="I7" s="123"/>
      <c r="J7" s="70"/>
      <c r="K7" s="111">
        <v>2.2000000000000002</v>
      </c>
      <c r="L7" s="111">
        <v>1.4</v>
      </c>
      <c r="M7" s="111">
        <v>1.45</v>
      </c>
      <c r="N7" s="112">
        <v>1.45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t="s">
        <v>166</v>
      </c>
      <c r="M11" s="20" t="s">
        <v>172</v>
      </c>
      <c r="N11" s="21" t="s">
        <v>187</v>
      </c>
      <c r="P11" t="s">
        <v>14</v>
      </c>
      <c r="Q11">
        <f t="shared" ref="Q11:T13" si="0">IF(K11="",0,VALUE(MID(K11,2,LEN(K11)-2)))</f>
        <v>0</v>
      </c>
      <c r="R11" t="e">
        <f t="shared" si="0"/>
        <v>#VALUE!</v>
      </c>
      <c r="S11">
        <f t="shared" si="0"/>
        <v>50</v>
      </c>
      <c r="T11">
        <f t="shared" si="0"/>
        <v>50</v>
      </c>
      <c r="U11">
        <f t="shared" ref="U11:X17" si="1">IF(K11="＋",0,IF(K11="(＋)",0,ABS(K11)))</f>
        <v>0</v>
      </c>
      <c r="V11">
        <f t="shared" si="1"/>
        <v>0</v>
      </c>
      <c r="W11">
        <f t="shared" si="1"/>
        <v>50</v>
      </c>
      <c r="X11">
        <f t="shared" si="1"/>
        <v>50</v>
      </c>
    </row>
    <row r="12" spans="2:24" ht="13.5" customHeight="1" x14ac:dyDescent="0.2">
      <c r="B12" s="1">
        <f t="shared" ref="B12:B75" si="2">B11+1</f>
        <v>2</v>
      </c>
      <c r="C12" s="3"/>
      <c r="D12" s="6"/>
      <c r="E12" s="123"/>
      <c r="F12" s="123" t="s">
        <v>177</v>
      </c>
      <c r="G12" s="123"/>
      <c r="H12" s="123"/>
      <c r="I12" s="123"/>
      <c r="J12" s="123"/>
      <c r="K12" s="20"/>
      <c r="L12" s="20" t="s">
        <v>166</v>
      </c>
      <c r="M12" s="20"/>
      <c r="N12" s="21"/>
      <c r="P12" t="s">
        <v>14</v>
      </c>
      <c r="Q12">
        <f t="shared" si="0"/>
        <v>0</v>
      </c>
      <c r="R12" t="e">
        <f t="shared" si="0"/>
        <v>#VALUE!</v>
      </c>
      <c r="S12">
        <f t="shared" si="0"/>
        <v>0</v>
      </c>
      <c r="T12">
        <f t="shared" si="0"/>
        <v>0</v>
      </c>
      <c r="U12">
        <f t="shared" si="1"/>
        <v>0</v>
      </c>
      <c r="V12">
        <f t="shared" si="1"/>
        <v>0</v>
      </c>
      <c r="W12">
        <f t="shared" si="1"/>
        <v>0</v>
      </c>
      <c r="X12">
        <f t="shared" si="1"/>
        <v>0</v>
      </c>
    </row>
    <row r="13" spans="2:24" ht="13.95" customHeight="1" x14ac:dyDescent="0.2">
      <c r="B13" s="1">
        <f t="shared" si="2"/>
        <v>3</v>
      </c>
      <c r="C13" s="3"/>
      <c r="D13" s="6"/>
      <c r="E13" s="123"/>
      <c r="F13" s="123" t="s">
        <v>197</v>
      </c>
      <c r="G13" s="123"/>
      <c r="H13" s="123"/>
      <c r="I13" s="123"/>
      <c r="J13" s="123"/>
      <c r="K13" s="20"/>
      <c r="L13" s="20"/>
      <c r="M13" s="20" t="s">
        <v>169</v>
      </c>
      <c r="N13" s="21" t="s">
        <v>188</v>
      </c>
      <c r="P13" t="s">
        <v>14</v>
      </c>
      <c r="Q13">
        <f t="shared" si="0"/>
        <v>0</v>
      </c>
      <c r="R13">
        <f t="shared" si="0"/>
        <v>0</v>
      </c>
      <c r="S13">
        <f t="shared" si="0"/>
        <v>25</v>
      </c>
      <c r="T13" t="e">
        <f t="shared" si="0"/>
        <v>#VALUE!</v>
      </c>
      <c r="U13">
        <f t="shared" si="1"/>
        <v>0</v>
      </c>
      <c r="V13">
        <f t="shared" si="1"/>
        <v>0</v>
      </c>
      <c r="W13">
        <f t="shared" si="1"/>
        <v>25</v>
      </c>
      <c r="X13">
        <f t="shared" si="1"/>
        <v>0</v>
      </c>
    </row>
    <row r="14" spans="2:24" ht="13.95" customHeight="1" x14ac:dyDescent="0.2">
      <c r="B14" s="1">
        <f t="shared" si="2"/>
        <v>4</v>
      </c>
      <c r="C14" s="3"/>
      <c r="D14" s="6"/>
      <c r="E14" s="123"/>
      <c r="F14" s="123" t="s">
        <v>149</v>
      </c>
      <c r="G14" s="123"/>
      <c r="H14" s="123"/>
      <c r="I14" s="123"/>
      <c r="J14" s="123"/>
      <c r="K14" s="20"/>
      <c r="L14" s="20" t="s">
        <v>168</v>
      </c>
      <c r="M14" s="20" t="s">
        <v>186</v>
      </c>
      <c r="N14" s="21" t="s">
        <v>189</v>
      </c>
      <c r="P14" s="82" t="s">
        <v>15</v>
      </c>
      <c r="Q14">
        <f>K14</f>
        <v>0</v>
      </c>
      <c r="R14" t="str">
        <f>L14</f>
        <v>(100)</v>
      </c>
      <c r="S14" t="str">
        <f>M14</f>
        <v>(175)</v>
      </c>
      <c r="T14" t="str">
        <f>N14</f>
        <v>(100)</v>
      </c>
      <c r="U14">
        <f t="shared" si="1"/>
        <v>0</v>
      </c>
      <c r="V14">
        <f>IF(L14="＋",0,IF(L14="(＋)",0,ABS(L14)))</f>
        <v>100</v>
      </c>
      <c r="W14">
        <f t="shared" si="1"/>
        <v>175</v>
      </c>
      <c r="X14">
        <f t="shared" si="1"/>
        <v>100</v>
      </c>
    </row>
    <row r="15" spans="2:24" ht="13.5" customHeight="1" x14ac:dyDescent="0.2">
      <c r="B15" s="1">
        <f t="shared" si="2"/>
        <v>5</v>
      </c>
      <c r="C15" s="3"/>
      <c r="D15" s="6"/>
      <c r="E15" s="123"/>
      <c r="F15" s="123" t="s">
        <v>153</v>
      </c>
      <c r="G15" s="123"/>
      <c r="H15" s="123"/>
      <c r="I15" s="123"/>
      <c r="J15" s="123"/>
      <c r="K15" s="20"/>
      <c r="L15" s="20"/>
      <c r="M15" s="20"/>
      <c r="N15" s="21" t="s">
        <v>188</v>
      </c>
      <c r="R15">
        <f>IF(L15="",0,VALUE(MID(L15,2,LEN(L15)-2)))</f>
        <v>0</v>
      </c>
      <c r="T15" t="e">
        <f>IF(N15="",0,VALUE(MID(N15,2,LEN(N15)-2)))</f>
        <v>#VALUE!</v>
      </c>
      <c r="U15">
        <f>IF(K15="＋",0,IF(K15="(＋)",0,ABS(K15)))</f>
        <v>0</v>
      </c>
      <c r="V15">
        <f>IF(L15="＋",0,IF(L15="(＋)",0,ABS(L15)))</f>
        <v>0</v>
      </c>
      <c r="W15">
        <f>IF(M15="＋",0,IF(M15="(＋)",0,ABS(M15)))</f>
        <v>0</v>
      </c>
      <c r="X15">
        <f>IF(N15="＋",0,IF(N15="(＋)",0,ABS(N15)))</f>
        <v>0</v>
      </c>
    </row>
    <row r="16" spans="2:24" ht="13.5" customHeight="1" x14ac:dyDescent="0.2">
      <c r="B16" s="1">
        <f t="shared" si="2"/>
        <v>6</v>
      </c>
      <c r="C16" s="3"/>
      <c r="D16" s="6"/>
      <c r="E16" s="123"/>
      <c r="F16" s="123" t="s">
        <v>119</v>
      </c>
      <c r="G16" s="123"/>
      <c r="H16" s="123"/>
      <c r="I16" s="123"/>
      <c r="J16" s="123"/>
      <c r="K16" s="20" t="s">
        <v>169</v>
      </c>
      <c r="L16" s="20"/>
      <c r="M16" s="20" t="s">
        <v>169</v>
      </c>
      <c r="N16" s="21" t="s">
        <v>188</v>
      </c>
      <c r="U16">
        <f t="shared" si="1"/>
        <v>25</v>
      </c>
      <c r="V16">
        <f t="shared" si="1"/>
        <v>0</v>
      </c>
      <c r="W16">
        <f t="shared" si="1"/>
        <v>25</v>
      </c>
      <c r="X16">
        <f t="shared" si="1"/>
        <v>0</v>
      </c>
    </row>
    <row r="17" spans="2:24" ht="13.5" customHeight="1" x14ac:dyDescent="0.2">
      <c r="B17" s="1">
        <f t="shared" si="2"/>
        <v>7</v>
      </c>
      <c r="C17" s="3"/>
      <c r="D17" s="6"/>
      <c r="E17" s="123"/>
      <c r="F17" s="123" t="s">
        <v>117</v>
      </c>
      <c r="G17" s="123"/>
      <c r="H17" s="123"/>
      <c r="I17" s="123"/>
      <c r="J17" s="123"/>
      <c r="K17" s="20" t="s">
        <v>184</v>
      </c>
      <c r="L17" s="20" t="s">
        <v>185</v>
      </c>
      <c r="M17" s="20" t="s">
        <v>186</v>
      </c>
      <c r="N17" s="116" t="s">
        <v>190</v>
      </c>
      <c r="P17" t="s">
        <v>14</v>
      </c>
      <c r="Q17">
        <f t="shared" ref="Q17:T17" si="3">IF(K17="",0,VALUE(MID(K17,2,LEN(K17)-2)))</f>
        <v>75</v>
      </c>
      <c r="R17" t="e">
        <f>IF(#REF!="",0,VALUE(MID(#REF!,2,LEN(#REF!)-2)))</f>
        <v>#REF!</v>
      </c>
      <c r="S17">
        <f t="shared" si="3"/>
        <v>175</v>
      </c>
      <c r="T17">
        <f t="shared" si="3"/>
        <v>150</v>
      </c>
      <c r="U17">
        <f t="shared" si="1"/>
        <v>75</v>
      </c>
      <c r="V17">
        <f t="shared" si="1"/>
        <v>200</v>
      </c>
      <c r="W17">
        <f t="shared" si="1"/>
        <v>175</v>
      </c>
      <c r="X17">
        <f t="shared" si="1"/>
        <v>150</v>
      </c>
    </row>
    <row r="18" spans="2:24" ht="13.5" customHeight="1" x14ac:dyDescent="0.2">
      <c r="B18" s="1">
        <f t="shared" si="2"/>
        <v>8</v>
      </c>
      <c r="C18" s="2" t="s">
        <v>25</v>
      </c>
      <c r="D18" s="2" t="s">
        <v>26</v>
      </c>
      <c r="E18" s="123"/>
      <c r="F18" s="123" t="s">
        <v>115</v>
      </c>
      <c r="G18" s="123"/>
      <c r="H18" s="123"/>
      <c r="I18" s="123"/>
      <c r="J18" s="123"/>
      <c r="K18" s="22">
        <v>650</v>
      </c>
      <c r="L18" s="22">
        <v>750</v>
      </c>
      <c r="M18" s="22">
        <v>175</v>
      </c>
      <c r="N18" s="23">
        <v>600</v>
      </c>
      <c r="P18" s="82"/>
    </row>
    <row r="19" spans="2:24" ht="13.5" customHeight="1" x14ac:dyDescent="0.2">
      <c r="B19" s="1">
        <f t="shared" si="2"/>
        <v>9</v>
      </c>
      <c r="C19" s="2" t="s">
        <v>27</v>
      </c>
      <c r="D19" s="2" t="s">
        <v>28</v>
      </c>
      <c r="E19" s="123"/>
      <c r="F19" s="123" t="s">
        <v>102</v>
      </c>
      <c r="G19" s="123"/>
      <c r="H19" s="123"/>
      <c r="I19" s="123"/>
      <c r="J19" s="123"/>
      <c r="K19" s="22">
        <v>25</v>
      </c>
      <c r="L19" s="22">
        <v>75</v>
      </c>
      <c r="M19" s="22">
        <v>25</v>
      </c>
      <c r="N19" s="23">
        <v>50</v>
      </c>
      <c r="P19" s="82"/>
    </row>
    <row r="20" spans="2:24" ht="13.5" customHeight="1" x14ac:dyDescent="0.2">
      <c r="B20" s="1">
        <f t="shared" si="2"/>
        <v>10</v>
      </c>
      <c r="C20" s="2" t="s">
        <v>90</v>
      </c>
      <c r="D20" s="2" t="s">
        <v>17</v>
      </c>
      <c r="E20" s="123"/>
      <c r="F20" s="123" t="s">
        <v>192</v>
      </c>
      <c r="G20" s="123"/>
      <c r="H20" s="123"/>
      <c r="I20" s="123"/>
      <c r="J20" s="123"/>
      <c r="K20" s="22">
        <v>8</v>
      </c>
      <c r="L20" s="22"/>
      <c r="M20" s="22"/>
      <c r="N20" s="23"/>
    </row>
    <row r="21" spans="2:24" ht="14.85" customHeight="1" x14ac:dyDescent="0.2">
      <c r="B21" s="1">
        <f t="shared" si="2"/>
        <v>11</v>
      </c>
      <c r="C21" s="6"/>
      <c r="D21" s="6"/>
      <c r="E21" s="123"/>
      <c r="F21" s="123" t="s">
        <v>150</v>
      </c>
      <c r="G21" s="123"/>
      <c r="H21" s="123"/>
      <c r="I21" s="123"/>
      <c r="J21" s="123"/>
      <c r="K21" s="22"/>
      <c r="L21" s="22"/>
      <c r="M21" s="22" t="s">
        <v>167</v>
      </c>
      <c r="N21" s="23">
        <v>50</v>
      </c>
    </row>
    <row r="22" spans="2:24" ht="13.5" customHeight="1" x14ac:dyDescent="0.2">
      <c r="B22" s="1">
        <f t="shared" si="2"/>
        <v>12</v>
      </c>
      <c r="C22" s="6"/>
      <c r="D22" s="8" t="s">
        <v>72</v>
      </c>
      <c r="E22" s="123"/>
      <c r="F22" s="123" t="s">
        <v>82</v>
      </c>
      <c r="G22" s="123"/>
      <c r="H22" s="123"/>
      <c r="I22" s="123"/>
      <c r="J22" s="123"/>
      <c r="K22" s="22">
        <v>1</v>
      </c>
      <c r="L22" s="22"/>
      <c r="M22" s="22"/>
      <c r="N22" s="23"/>
      <c r="U22">
        <f>COUNTA(K22)</f>
        <v>1</v>
      </c>
      <c r="V22">
        <f>COUNTA(L22)</f>
        <v>0</v>
      </c>
      <c r="W22">
        <f>COUNTA(M22)</f>
        <v>0</v>
      </c>
      <c r="X22">
        <f>COUNTA(N22)</f>
        <v>0</v>
      </c>
    </row>
    <row r="23" spans="2:24" ht="13.95" customHeight="1" x14ac:dyDescent="0.2">
      <c r="B23" s="1">
        <f t="shared" si="2"/>
        <v>13</v>
      </c>
      <c r="C23" s="6"/>
      <c r="D23" s="2" t="s">
        <v>18</v>
      </c>
      <c r="E23" s="123"/>
      <c r="F23" s="123" t="s">
        <v>113</v>
      </c>
      <c r="G23" s="123"/>
      <c r="H23" s="123"/>
      <c r="I23" s="123"/>
      <c r="J23" s="123"/>
      <c r="K23" s="22" t="s">
        <v>167</v>
      </c>
      <c r="L23" s="22">
        <v>100</v>
      </c>
      <c r="M23" s="22" t="s">
        <v>167</v>
      </c>
      <c r="N23" s="23" t="s">
        <v>191</v>
      </c>
    </row>
    <row r="24" spans="2:24" ht="13.5" customHeight="1" x14ac:dyDescent="0.2">
      <c r="B24" s="1">
        <f t="shared" si="2"/>
        <v>14</v>
      </c>
      <c r="C24" s="6"/>
      <c r="D24" s="6"/>
      <c r="E24" s="123"/>
      <c r="F24" s="123" t="s">
        <v>103</v>
      </c>
      <c r="G24" s="123"/>
      <c r="H24" s="123"/>
      <c r="I24" s="123"/>
      <c r="J24" s="123"/>
      <c r="K24" s="22">
        <v>1450</v>
      </c>
      <c r="L24" s="117">
        <v>3525</v>
      </c>
      <c r="M24" s="22">
        <v>1950</v>
      </c>
      <c r="N24" s="23">
        <v>6125</v>
      </c>
    </row>
    <row r="25" spans="2:24" ht="13.5" customHeight="1" x14ac:dyDescent="0.2">
      <c r="B25" s="1">
        <f t="shared" si="2"/>
        <v>15</v>
      </c>
      <c r="C25" s="6"/>
      <c r="D25" s="6"/>
      <c r="E25" s="123"/>
      <c r="F25" s="123" t="s">
        <v>114</v>
      </c>
      <c r="G25" s="123"/>
      <c r="H25" s="123"/>
      <c r="I25" s="123"/>
      <c r="J25" s="123"/>
      <c r="K25" s="22">
        <v>500</v>
      </c>
      <c r="L25" s="22">
        <v>825</v>
      </c>
      <c r="M25" s="22">
        <v>925</v>
      </c>
      <c r="N25" s="23">
        <v>50</v>
      </c>
    </row>
    <row r="26" spans="2:24" ht="13.95" customHeight="1" x14ac:dyDescent="0.2">
      <c r="B26" s="1">
        <f t="shared" si="2"/>
        <v>16</v>
      </c>
      <c r="C26" s="6"/>
      <c r="D26" s="6"/>
      <c r="E26" s="123"/>
      <c r="F26" s="123" t="s">
        <v>104</v>
      </c>
      <c r="G26" s="123"/>
      <c r="H26" s="123"/>
      <c r="I26" s="123"/>
      <c r="J26" s="123"/>
      <c r="K26" s="22">
        <v>600</v>
      </c>
      <c r="L26" s="22">
        <v>1425</v>
      </c>
      <c r="M26" s="22">
        <v>1150</v>
      </c>
      <c r="N26" s="23">
        <v>2350</v>
      </c>
    </row>
    <row r="27" spans="2:24" ht="13.95" customHeight="1" x14ac:dyDescent="0.2">
      <c r="B27" s="1">
        <f t="shared" si="2"/>
        <v>17</v>
      </c>
      <c r="C27" s="6"/>
      <c r="D27" s="6"/>
      <c r="E27" s="123"/>
      <c r="F27" s="123" t="s">
        <v>127</v>
      </c>
      <c r="G27" s="123"/>
      <c r="H27" s="123"/>
      <c r="I27" s="123"/>
      <c r="J27" s="123"/>
      <c r="K27" s="22"/>
      <c r="L27" s="22">
        <v>12</v>
      </c>
      <c r="M27" s="22"/>
      <c r="N27" s="23"/>
    </row>
    <row r="28" spans="2:24" ht="13.95" customHeight="1" x14ac:dyDescent="0.2">
      <c r="B28" s="1">
        <f t="shared" si="2"/>
        <v>18</v>
      </c>
      <c r="C28" s="6"/>
      <c r="D28" s="6"/>
      <c r="E28" s="123"/>
      <c r="F28" s="123" t="s">
        <v>73</v>
      </c>
      <c r="G28" s="123"/>
      <c r="H28" s="123"/>
      <c r="I28" s="123"/>
      <c r="J28" s="123"/>
      <c r="K28" s="22" t="s">
        <v>167</v>
      </c>
      <c r="L28" s="22" t="s">
        <v>167</v>
      </c>
      <c r="M28" s="22"/>
      <c r="N28" s="23"/>
    </row>
    <row r="29" spans="2:24" ht="13.5" customHeight="1" x14ac:dyDescent="0.2">
      <c r="B29" s="1">
        <f t="shared" si="2"/>
        <v>19</v>
      </c>
      <c r="C29" s="6"/>
      <c r="D29" s="6"/>
      <c r="E29" s="123"/>
      <c r="F29" s="123" t="s">
        <v>19</v>
      </c>
      <c r="G29" s="123"/>
      <c r="H29" s="123"/>
      <c r="I29" s="123"/>
      <c r="J29" s="123"/>
      <c r="K29" s="22">
        <v>325</v>
      </c>
      <c r="L29" s="22">
        <v>800</v>
      </c>
      <c r="M29" s="22">
        <v>750</v>
      </c>
      <c r="N29" s="23">
        <v>400</v>
      </c>
    </row>
    <row r="30" spans="2:24" ht="13.5" customHeight="1" x14ac:dyDescent="0.2">
      <c r="B30" s="1">
        <f t="shared" si="2"/>
        <v>20</v>
      </c>
      <c r="C30" s="6"/>
      <c r="D30" s="6"/>
      <c r="E30" s="123"/>
      <c r="F30" s="123" t="s">
        <v>106</v>
      </c>
      <c r="G30" s="123"/>
      <c r="H30" s="123"/>
      <c r="I30" s="123"/>
      <c r="J30" s="123"/>
      <c r="K30" s="22" t="s">
        <v>167</v>
      </c>
      <c r="L30" s="22" t="s">
        <v>167</v>
      </c>
      <c r="M30" s="22">
        <v>600</v>
      </c>
      <c r="N30" s="23">
        <v>1300</v>
      </c>
    </row>
    <row r="31" spans="2:24" ht="13.5" customHeight="1" x14ac:dyDescent="0.2">
      <c r="B31" s="1">
        <f t="shared" si="2"/>
        <v>21</v>
      </c>
      <c r="C31" s="6"/>
      <c r="D31" s="6"/>
      <c r="E31" s="123"/>
      <c r="F31" s="123" t="s">
        <v>107</v>
      </c>
      <c r="G31" s="123"/>
      <c r="H31" s="123"/>
      <c r="I31" s="123"/>
      <c r="J31" s="123"/>
      <c r="K31" s="22">
        <v>75</v>
      </c>
      <c r="L31" s="22">
        <v>175</v>
      </c>
      <c r="M31" s="22">
        <v>225</v>
      </c>
      <c r="N31" s="23">
        <v>325</v>
      </c>
    </row>
    <row r="32" spans="2:24" ht="13.95" customHeight="1" x14ac:dyDescent="0.2">
      <c r="B32" s="1">
        <f t="shared" si="2"/>
        <v>22</v>
      </c>
      <c r="C32" s="6"/>
      <c r="D32" s="6"/>
      <c r="E32" s="123"/>
      <c r="F32" s="123" t="s">
        <v>20</v>
      </c>
      <c r="G32" s="123"/>
      <c r="H32" s="123"/>
      <c r="I32" s="123"/>
      <c r="J32" s="123"/>
      <c r="K32" s="22">
        <v>175</v>
      </c>
      <c r="L32" s="22">
        <v>900</v>
      </c>
      <c r="M32" s="22">
        <v>425</v>
      </c>
      <c r="N32" s="23"/>
    </row>
    <row r="33" spans="2:29" ht="13.5" customHeight="1" x14ac:dyDescent="0.2">
      <c r="B33" s="1">
        <f t="shared" si="2"/>
        <v>23</v>
      </c>
      <c r="C33" s="6"/>
      <c r="D33" s="6"/>
      <c r="E33" s="123"/>
      <c r="F33" s="123" t="s">
        <v>151</v>
      </c>
      <c r="G33" s="123"/>
      <c r="H33" s="123"/>
      <c r="I33" s="123"/>
      <c r="J33" s="123"/>
      <c r="K33" s="22"/>
      <c r="L33" s="22" t="s">
        <v>167</v>
      </c>
      <c r="M33" s="22"/>
      <c r="N33" s="23" t="s">
        <v>191</v>
      </c>
    </row>
    <row r="34" spans="2:29" ht="13.5" customHeight="1" x14ac:dyDescent="0.2">
      <c r="B34" s="1">
        <f t="shared" si="2"/>
        <v>24</v>
      </c>
      <c r="C34" s="6"/>
      <c r="D34" s="6"/>
      <c r="E34" s="123"/>
      <c r="F34" s="123" t="s">
        <v>128</v>
      </c>
      <c r="G34" s="123"/>
      <c r="H34" s="123"/>
      <c r="I34" s="123"/>
      <c r="J34" s="123"/>
      <c r="K34" s="22">
        <v>350</v>
      </c>
      <c r="L34" s="22">
        <v>750</v>
      </c>
      <c r="M34" s="22">
        <v>400</v>
      </c>
      <c r="N34" s="23">
        <v>325</v>
      </c>
    </row>
    <row r="35" spans="2:29" ht="13.95" customHeight="1" x14ac:dyDescent="0.2">
      <c r="B35" s="1">
        <f t="shared" si="2"/>
        <v>25</v>
      </c>
      <c r="C35" s="6"/>
      <c r="D35" s="6"/>
      <c r="E35" s="123"/>
      <c r="F35" s="123" t="s">
        <v>152</v>
      </c>
      <c r="G35" s="123"/>
      <c r="H35" s="123"/>
      <c r="I35" s="123"/>
      <c r="J35" s="123"/>
      <c r="K35" s="22" t="s">
        <v>167</v>
      </c>
      <c r="L35" s="22"/>
      <c r="M35" s="22"/>
      <c r="N35" s="23"/>
    </row>
    <row r="36" spans="2:29" ht="13.95" customHeight="1" x14ac:dyDescent="0.2">
      <c r="B36" s="1">
        <f t="shared" si="2"/>
        <v>26</v>
      </c>
      <c r="C36" s="6"/>
      <c r="D36" s="6"/>
      <c r="E36" s="123"/>
      <c r="F36" s="123" t="s">
        <v>21</v>
      </c>
      <c r="G36" s="123"/>
      <c r="H36" s="123"/>
      <c r="I36" s="123"/>
      <c r="J36" s="123"/>
      <c r="K36" s="22">
        <v>2250</v>
      </c>
      <c r="L36" s="22">
        <v>2250</v>
      </c>
      <c r="M36" s="22">
        <v>3000</v>
      </c>
      <c r="N36" s="23">
        <v>500</v>
      </c>
    </row>
    <row r="37" spans="2:29" ht="13.5" customHeight="1" x14ac:dyDescent="0.2">
      <c r="B37" s="1">
        <f t="shared" si="2"/>
        <v>27</v>
      </c>
      <c r="C37" s="6"/>
      <c r="D37" s="6"/>
      <c r="E37" s="123"/>
      <c r="F37" s="123" t="s">
        <v>22</v>
      </c>
      <c r="G37" s="123"/>
      <c r="H37" s="123"/>
      <c r="I37" s="123"/>
      <c r="J37" s="123"/>
      <c r="K37" s="22">
        <v>12250</v>
      </c>
      <c r="L37" s="22">
        <v>16500</v>
      </c>
      <c r="M37" s="57">
        <v>8500</v>
      </c>
      <c r="N37" s="61">
        <v>7000</v>
      </c>
    </row>
    <row r="38" spans="2:29" ht="13.95" customHeight="1" x14ac:dyDescent="0.2">
      <c r="B38" s="1">
        <f t="shared" si="2"/>
        <v>28</v>
      </c>
      <c r="C38" s="6"/>
      <c r="D38" s="6"/>
      <c r="E38" s="123"/>
      <c r="F38" s="123" t="s">
        <v>23</v>
      </c>
      <c r="G38" s="123"/>
      <c r="H38" s="123"/>
      <c r="I38" s="123"/>
      <c r="J38" s="123"/>
      <c r="K38" s="22" t="s">
        <v>167</v>
      </c>
      <c r="L38" s="22" t="s">
        <v>167</v>
      </c>
      <c r="M38" s="22">
        <v>125</v>
      </c>
      <c r="N38" s="23">
        <v>25</v>
      </c>
    </row>
    <row r="39" spans="2:29" ht="13.95" customHeight="1" x14ac:dyDescent="0.2">
      <c r="B39" s="1">
        <f t="shared" si="2"/>
        <v>29</v>
      </c>
      <c r="C39" s="6"/>
      <c r="D39" s="6"/>
      <c r="E39" s="123"/>
      <c r="F39" s="123" t="s">
        <v>24</v>
      </c>
      <c r="G39" s="123"/>
      <c r="H39" s="123"/>
      <c r="I39" s="123"/>
      <c r="J39" s="123"/>
      <c r="K39" s="22"/>
      <c r="L39" s="22"/>
      <c r="M39" s="22"/>
      <c r="N39" s="23">
        <v>25</v>
      </c>
    </row>
    <row r="40" spans="2:29" ht="13.5" customHeight="1" x14ac:dyDescent="0.2">
      <c r="B40" s="1">
        <f t="shared" si="2"/>
        <v>30</v>
      </c>
      <c r="C40" s="2" t="s">
        <v>79</v>
      </c>
      <c r="D40" s="2" t="s">
        <v>80</v>
      </c>
      <c r="E40" s="123"/>
      <c r="F40" s="123" t="s">
        <v>100</v>
      </c>
      <c r="G40" s="123"/>
      <c r="H40" s="123"/>
      <c r="I40" s="123"/>
      <c r="J40" s="123"/>
      <c r="K40" s="22" t="s">
        <v>167</v>
      </c>
      <c r="L40" s="22">
        <v>50</v>
      </c>
      <c r="M40" s="22" t="s">
        <v>167</v>
      </c>
      <c r="N40" s="23">
        <v>50</v>
      </c>
    </row>
    <row r="41" spans="2:29" ht="13.95" customHeight="1" x14ac:dyDescent="0.2">
      <c r="B41" s="1">
        <f t="shared" si="2"/>
        <v>31</v>
      </c>
      <c r="C41" s="6"/>
      <c r="D41" s="6"/>
      <c r="E41" s="123"/>
      <c r="F41" s="123" t="s">
        <v>159</v>
      </c>
      <c r="G41" s="123"/>
      <c r="H41" s="123"/>
      <c r="I41" s="123"/>
      <c r="J41" s="123"/>
      <c r="K41" s="22" t="s">
        <v>167</v>
      </c>
      <c r="L41" s="22">
        <v>50</v>
      </c>
      <c r="M41" s="22"/>
      <c r="N41" s="23">
        <v>25</v>
      </c>
    </row>
    <row r="42" spans="2:29" ht="13.95" customHeight="1" x14ac:dyDescent="0.2">
      <c r="B42" s="1">
        <f t="shared" si="2"/>
        <v>32</v>
      </c>
      <c r="C42" s="6"/>
      <c r="D42" s="6"/>
      <c r="E42" s="123"/>
      <c r="F42" s="123" t="s">
        <v>193</v>
      </c>
      <c r="G42" s="123"/>
      <c r="H42" s="123"/>
      <c r="I42" s="123"/>
      <c r="J42" s="123"/>
      <c r="K42" s="22"/>
      <c r="L42" s="22"/>
      <c r="M42" s="22">
        <v>25</v>
      </c>
      <c r="N42" s="23">
        <v>50</v>
      </c>
      <c r="U42">
        <f>COUNTA(K40:K42)</f>
        <v>2</v>
      </c>
      <c r="V42">
        <f>COUNTA(L40:L42)</f>
        <v>2</v>
      </c>
      <c r="W42">
        <f>COUNTA(M40:M42)</f>
        <v>2</v>
      </c>
      <c r="X42">
        <f>COUNTA(N40:N42)</f>
        <v>3</v>
      </c>
    </row>
    <row r="43" spans="2:29" ht="13.5" customHeight="1" x14ac:dyDescent="0.2">
      <c r="B43" s="1">
        <f t="shared" si="2"/>
        <v>33</v>
      </c>
      <c r="C43" s="2" t="s">
        <v>91</v>
      </c>
      <c r="D43" s="2" t="s">
        <v>29</v>
      </c>
      <c r="E43" s="123"/>
      <c r="F43" s="123" t="s">
        <v>122</v>
      </c>
      <c r="G43" s="123"/>
      <c r="H43" s="123"/>
      <c r="I43" s="123"/>
      <c r="J43" s="123"/>
      <c r="K43" s="22" t="s">
        <v>167</v>
      </c>
      <c r="L43" s="22" t="s">
        <v>167</v>
      </c>
      <c r="M43" s="22" t="s">
        <v>167</v>
      </c>
      <c r="N43" s="23">
        <v>300</v>
      </c>
      <c r="Y43" s="59"/>
    </row>
    <row r="44" spans="2:29" ht="13.95" customHeight="1" x14ac:dyDescent="0.2">
      <c r="B44" s="1">
        <f t="shared" si="2"/>
        <v>34</v>
      </c>
      <c r="C44" s="6"/>
      <c r="D44" s="6"/>
      <c r="E44" s="123"/>
      <c r="F44" s="123" t="s">
        <v>162</v>
      </c>
      <c r="G44" s="123"/>
      <c r="H44" s="123"/>
      <c r="I44" s="123"/>
      <c r="J44" s="123"/>
      <c r="K44" s="22">
        <v>200</v>
      </c>
      <c r="L44" s="22"/>
      <c r="M44" s="22"/>
      <c r="N44" s="61"/>
      <c r="Y44" s="59"/>
    </row>
    <row r="45" spans="2:29" ht="13.95" customHeight="1" x14ac:dyDescent="0.2">
      <c r="B45" s="1">
        <f t="shared" si="2"/>
        <v>35</v>
      </c>
      <c r="C45" s="6"/>
      <c r="D45" s="6"/>
      <c r="E45" s="123"/>
      <c r="F45" s="123" t="s">
        <v>146</v>
      </c>
      <c r="G45" s="123"/>
      <c r="H45" s="123"/>
      <c r="I45" s="123"/>
      <c r="J45" s="123"/>
      <c r="K45" s="22">
        <v>50</v>
      </c>
      <c r="L45" s="22">
        <v>50</v>
      </c>
      <c r="M45" s="22">
        <v>50</v>
      </c>
      <c r="N45" s="23"/>
      <c r="U45" s="115">
        <f>COUNTA($K11:$K46)</f>
        <v>25</v>
      </c>
      <c r="V45" s="115">
        <f>COUNTA($L11:$L46)</f>
        <v>25</v>
      </c>
      <c r="W45" s="115">
        <f>COUNTA($M11:$M46)</f>
        <v>25</v>
      </c>
      <c r="X45" s="115">
        <f>COUNTA($N11:$N46)</f>
        <v>26</v>
      </c>
      <c r="Y45" s="115"/>
      <c r="Z45" s="115"/>
      <c r="AA45" s="115"/>
      <c r="AB45" s="115"/>
      <c r="AC45" s="59"/>
    </row>
    <row r="46" spans="2:29" ht="13.5" customHeight="1" x14ac:dyDescent="0.2">
      <c r="B46" s="1">
        <f t="shared" si="2"/>
        <v>36</v>
      </c>
      <c r="C46" s="6"/>
      <c r="D46" s="6"/>
      <c r="E46" s="123"/>
      <c r="F46" s="123" t="s">
        <v>88</v>
      </c>
      <c r="G46" s="123"/>
      <c r="H46" s="123"/>
      <c r="I46" s="123"/>
      <c r="J46" s="123"/>
      <c r="K46" s="22"/>
      <c r="L46" s="22"/>
      <c r="M46" s="22">
        <v>25</v>
      </c>
      <c r="N46" s="23"/>
      <c r="Y46" s="60"/>
    </row>
    <row r="47" spans="2:29" ht="13.95" customHeight="1" x14ac:dyDescent="0.2">
      <c r="B47" s="1">
        <f t="shared" si="2"/>
        <v>37</v>
      </c>
      <c r="C47" s="6"/>
      <c r="D47" s="6"/>
      <c r="E47" s="123"/>
      <c r="F47" s="123" t="s">
        <v>154</v>
      </c>
      <c r="G47" s="123"/>
      <c r="H47" s="123"/>
      <c r="I47" s="123"/>
      <c r="J47" s="123"/>
      <c r="K47" s="22"/>
      <c r="L47" s="22"/>
      <c r="M47" s="22" t="s">
        <v>167</v>
      </c>
      <c r="N47" s="23"/>
      <c r="Y47" s="60"/>
    </row>
    <row r="48" spans="2:29" ht="13.5" customHeight="1" x14ac:dyDescent="0.2">
      <c r="B48" s="1">
        <f t="shared" si="2"/>
        <v>38</v>
      </c>
      <c r="C48" s="6"/>
      <c r="D48" s="6"/>
      <c r="E48" s="123"/>
      <c r="F48" s="123" t="s">
        <v>158</v>
      </c>
      <c r="G48" s="123"/>
      <c r="H48" s="123"/>
      <c r="I48" s="123"/>
      <c r="J48" s="123"/>
      <c r="K48" s="22"/>
      <c r="L48" s="22" t="s">
        <v>167</v>
      </c>
      <c r="M48" s="22">
        <v>200</v>
      </c>
      <c r="N48" s="23" t="s">
        <v>191</v>
      </c>
      <c r="Y48" s="60"/>
    </row>
    <row r="49" spans="2:25" ht="13.95" customHeight="1" x14ac:dyDescent="0.2">
      <c r="B49" s="1">
        <f t="shared" si="2"/>
        <v>39</v>
      </c>
      <c r="C49" s="6"/>
      <c r="D49" s="6"/>
      <c r="E49" s="123"/>
      <c r="F49" s="123" t="s">
        <v>194</v>
      </c>
      <c r="G49" s="123"/>
      <c r="H49" s="123"/>
      <c r="I49" s="123"/>
      <c r="J49" s="123"/>
      <c r="K49" s="22">
        <v>75</v>
      </c>
      <c r="L49" s="22"/>
      <c r="M49" s="22"/>
      <c r="N49" s="23"/>
      <c r="Y49" s="59"/>
    </row>
    <row r="50" spans="2:25" ht="13.5" customHeight="1" x14ac:dyDescent="0.2">
      <c r="B50" s="1">
        <f t="shared" si="2"/>
        <v>40</v>
      </c>
      <c r="C50" s="6"/>
      <c r="D50" s="6"/>
      <c r="E50" s="123"/>
      <c r="F50" s="123" t="s">
        <v>108</v>
      </c>
      <c r="G50" s="123"/>
      <c r="H50" s="123"/>
      <c r="I50" s="123"/>
      <c r="J50" s="123"/>
      <c r="K50" s="22">
        <v>100</v>
      </c>
      <c r="L50" s="22">
        <v>200</v>
      </c>
      <c r="M50" s="22">
        <v>400</v>
      </c>
      <c r="N50" s="23">
        <v>700</v>
      </c>
      <c r="Y50" s="60"/>
    </row>
    <row r="51" spans="2:25" ht="13.95" customHeight="1" x14ac:dyDescent="0.2">
      <c r="B51" s="1">
        <f t="shared" si="2"/>
        <v>41</v>
      </c>
      <c r="C51" s="6"/>
      <c r="D51" s="6"/>
      <c r="E51" s="123"/>
      <c r="F51" s="123" t="s">
        <v>109</v>
      </c>
      <c r="G51" s="123"/>
      <c r="H51" s="123"/>
      <c r="I51" s="123"/>
      <c r="J51" s="123"/>
      <c r="K51" s="22">
        <v>500</v>
      </c>
      <c r="L51" s="22">
        <v>100</v>
      </c>
      <c r="M51" s="22">
        <v>500</v>
      </c>
      <c r="N51" s="23" t="s">
        <v>191</v>
      </c>
      <c r="Y51" s="59"/>
    </row>
    <row r="52" spans="2:25" ht="13.5" customHeight="1" x14ac:dyDescent="0.2">
      <c r="B52" s="1">
        <f t="shared" si="2"/>
        <v>42</v>
      </c>
      <c r="C52" s="6"/>
      <c r="D52" s="6"/>
      <c r="E52" s="123"/>
      <c r="F52" s="123" t="s">
        <v>110</v>
      </c>
      <c r="G52" s="123"/>
      <c r="H52" s="123"/>
      <c r="I52" s="123"/>
      <c r="J52" s="123"/>
      <c r="K52" s="22">
        <v>100</v>
      </c>
      <c r="L52" s="22">
        <v>100</v>
      </c>
      <c r="M52" s="22">
        <v>275</v>
      </c>
      <c r="N52" s="23">
        <v>425</v>
      </c>
      <c r="Y52" s="59"/>
    </row>
    <row r="53" spans="2:25" ht="13.5" customHeight="1" x14ac:dyDescent="0.2">
      <c r="B53" s="1">
        <f t="shared" si="2"/>
        <v>43</v>
      </c>
      <c r="C53" s="6"/>
      <c r="D53" s="6"/>
      <c r="E53" s="123"/>
      <c r="F53" s="123" t="s">
        <v>160</v>
      </c>
      <c r="G53" s="123"/>
      <c r="H53" s="123"/>
      <c r="I53" s="123"/>
      <c r="J53" s="123"/>
      <c r="K53" s="22"/>
      <c r="L53" s="22">
        <v>300</v>
      </c>
      <c r="M53" s="22"/>
      <c r="N53" s="23"/>
      <c r="Y53" s="59"/>
    </row>
    <row r="54" spans="2:25" ht="13.5" customHeight="1" x14ac:dyDescent="0.2">
      <c r="B54" s="1">
        <f t="shared" si="2"/>
        <v>44</v>
      </c>
      <c r="C54" s="6"/>
      <c r="D54" s="6"/>
      <c r="E54" s="123"/>
      <c r="F54" s="123" t="s">
        <v>30</v>
      </c>
      <c r="G54" s="123"/>
      <c r="H54" s="123"/>
      <c r="I54" s="123"/>
      <c r="J54" s="123"/>
      <c r="K54" s="22" t="s">
        <v>167</v>
      </c>
      <c r="L54" s="22" t="s">
        <v>167</v>
      </c>
      <c r="M54" s="22"/>
      <c r="N54" s="23">
        <v>16</v>
      </c>
      <c r="Y54" s="59"/>
    </row>
    <row r="55" spans="2:25" ht="13.5" customHeight="1" x14ac:dyDescent="0.2">
      <c r="B55" s="1">
        <f t="shared" si="2"/>
        <v>45</v>
      </c>
      <c r="C55" s="6"/>
      <c r="D55" s="6"/>
      <c r="E55" s="123"/>
      <c r="F55" s="123" t="s">
        <v>31</v>
      </c>
      <c r="G55" s="123"/>
      <c r="H55" s="123"/>
      <c r="I55" s="123"/>
      <c r="J55" s="123"/>
      <c r="K55" s="22">
        <v>80</v>
      </c>
      <c r="L55" s="22">
        <v>32</v>
      </c>
      <c r="M55" s="22">
        <v>88</v>
      </c>
      <c r="N55" s="23">
        <v>160</v>
      </c>
      <c r="Y55" s="59"/>
    </row>
    <row r="56" spans="2:25" ht="13.5" customHeight="1" x14ac:dyDescent="0.2">
      <c r="B56" s="1">
        <f t="shared" si="2"/>
        <v>46</v>
      </c>
      <c r="C56" s="6"/>
      <c r="D56" s="6"/>
      <c r="E56" s="123"/>
      <c r="F56" s="123" t="s">
        <v>32</v>
      </c>
      <c r="G56" s="123"/>
      <c r="H56" s="123"/>
      <c r="I56" s="123"/>
      <c r="J56" s="123"/>
      <c r="K56" s="22"/>
      <c r="L56" s="22">
        <v>32</v>
      </c>
      <c r="M56" s="22">
        <v>16</v>
      </c>
      <c r="N56" s="23" t="s">
        <v>191</v>
      </c>
      <c r="Y56" s="59"/>
    </row>
    <row r="57" spans="2:25" ht="13.95" customHeight="1" x14ac:dyDescent="0.2">
      <c r="B57" s="1">
        <f t="shared" si="2"/>
        <v>47</v>
      </c>
      <c r="C57" s="6"/>
      <c r="D57" s="6"/>
      <c r="E57" s="123"/>
      <c r="F57" s="123" t="s">
        <v>85</v>
      </c>
      <c r="G57" s="123"/>
      <c r="H57" s="123"/>
      <c r="I57" s="123"/>
      <c r="J57" s="123"/>
      <c r="K57" s="22"/>
      <c r="L57" s="22" t="s">
        <v>167</v>
      </c>
      <c r="M57" s="22" t="s">
        <v>167</v>
      </c>
      <c r="N57" s="23"/>
      <c r="Y57" s="59"/>
    </row>
    <row r="58" spans="2:25" ht="13.95" customHeight="1" x14ac:dyDescent="0.2">
      <c r="B58" s="1">
        <f t="shared" si="2"/>
        <v>48</v>
      </c>
      <c r="C58" s="6"/>
      <c r="D58" s="6"/>
      <c r="E58" s="123"/>
      <c r="F58" s="123" t="s">
        <v>86</v>
      </c>
      <c r="G58" s="123"/>
      <c r="H58" s="123"/>
      <c r="I58" s="123"/>
      <c r="J58" s="123"/>
      <c r="K58" s="22"/>
      <c r="L58" s="22">
        <v>100</v>
      </c>
      <c r="M58" s="22"/>
      <c r="N58" s="23"/>
      <c r="Y58" s="59"/>
    </row>
    <row r="59" spans="2:25" ht="13.5" customHeight="1" x14ac:dyDescent="0.2">
      <c r="B59" s="1">
        <f t="shared" si="2"/>
        <v>49</v>
      </c>
      <c r="C59" s="6"/>
      <c r="D59" s="6"/>
      <c r="E59" s="123"/>
      <c r="F59" s="123" t="s">
        <v>111</v>
      </c>
      <c r="G59" s="123"/>
      <c r="H59" s="123"/>
      <c r="I59" s="123"/>
      <c r="J59" s="123"/>
      <c r="K59" s="22">
        <v>1250</v>
      </c>
      <c r="L59" s="22">
        <v>1550</v>
      </c>
      <c r="M59" s="22">
        <v>700</v>
      </c>
      <c r="N59" s="23">
        <v>1700</v>
      </c>
      <c r="Y59" s="59"/>
    </row>
    <row r="60" spans="2:25" ht="13.95" customHeight="1" x14ac:dyDescent="0.2">
      <c r="B60" s="1">
        <f t="shared" si="2"/>
        <v>50</v>
      </c>
      <c r="C60" s="6"/>
      <c r="D60" s="6"/>
      <c r="E60" s="123"/>
      <c r="F60" s="123" t="s">
        <v>123</v>
      </c>
      <c r="G60" s="123"/>
      <c r="H60" s="123"/>
      <c r="I60" s="123"/>
      <c r="J60" s="123"/>
      <c r="K60" s="22">
        <v>175</v>
      </c>
      <c r="L60" s="22">
        <v>25</v>
      </c>
      <c r="M60" s="22">
        <v>150</v>
      </c>
      <c r="N60" s="23">
        <v>350</v>
      </c>
      <c r="Y60" s="59"/>
    </row>
    <row r="61" spans="2:25" ht="13.5" customHeight="1" x14ac:dyDescent="0.2">
      <c r="B61" s="1">
        <f t="shared" si="2"/>
        <v>51</v>
      </c>
      <c r="C61" s="6"/>
      <c r="D61" s="6"/>
      <c r="E61" s="123"/>
      <c r="F61" s="123" t="s">
        <v>161</v>
      </c>
      <c r="G61" s="123"/>
      <c r="H61" s="123"/>
      <c r="I61" s="123"/>
      <c r="J61" s="123"/>
      <c r="K61" s="22">
        <v>1</v>
      </c>
      <c r="L61" s="22"/>
      <c r="M61" s="22"/>
      <c r="N61" s="23" t="s">
        <v>191</v>
      </c>
      <c r="Y61" s="59"/>
    </row>
    <row r="62" spans="2:25" ht="13.5" customHeight="1" x14ac:dyDescent="0.2">
      <c r="B62" s="1">
        <f t="shared" si="2"/>
        <v>52</v>
      </c>
      <c r="C62" s="6"/>
      <c r="D62" s="6"/>
      <c r="E62" s="123"/>
      <c r="F62" s="123" t="s">
        <v>116</v>
      </c>
      <c r="G62" s="123"/>
      <c r="H62" s="123"/>
      <c r="I62" s="123"/>
      <c r="J62" s="123"/>
      <c r="K62" s="22">
        <v>25</v>
      </c>
      <c r="L62" s="22"/>
      <c r="M62" s="22"/>
      <c r="N62" s="23" t="s">
        <v>191</v>
      </c>
      <c r="Y62" s="59"/>
    </row>
    <row r="63" spans="2:25" ht="13.95" customHeight="1" x14ac:dyDescent="0.2">
      <c r="B63" s="1">
        <f t="shared" si="2"/>
        <v>53</v>
      </c>
      <c r="C63" s="6"/>
      <c r="D63" s="6"/>
      <c r="E63" s="123"/>
      <c r="F63" s="123" t="s">
        <v>33</v>
      </c>
      <c r="G63" s="123"/>
      <c r="H63" s="123"/>
      <c r="I63" s="123"/>
      <c r="J63" s="123"/>
      <c r="K63" s="22">
        <v>550</v>
      </c>
      <c r="L63" s="22">
        <v>425</v>
      </c>
      <c r="M63" s="22">
        <v>750</v>
      </c>
      <c r="N63" s="23">
        <v>925</v>
      </c>
      <c r="Y63" s="59"/>
    </row>
    <row r="64" spans="2:25" ht="13.5" customHeight="1" x14ac:dyDescent="0.2">
      <c r="B64" s="1">
        <f t="shared" si="2"/>
        <v>54</v>
      </c>
      <c r="C64" s="2" t="s">
        <v>34</v>
      </c>
      <c r="D64" s="2" t="s">
        <v>35</v>
      </c>
      <c r="E64" s="123"/>
      <c r="F64" s="123" t="s">
        <v>195</v>
      </c>
      <c r="G64" s="123"/>
      <c r="H64" s="123"/>
      <c r="I64" s="123"/>
      <c r="J64" s="123"/>
      <c r="K64" s="22" t="s">
        <v>167</v>
      </c>
      <c r="L64" s="22" t="s">
        <v>167</v>
      </c>
      <c r="M64" s="22" t="s">
        <v>167</v>
      </c>
      <c r="N64" s="23"/>
    </row>
    <row r="65" spans="2:24" ht="13.5" customHeight="1" x14ac:dyDescent="0.2">
      <c r="B65" s="1">
        <f t="shared" si="2"/>
        <v>55</v>
      </c>
      <c r="C65" s="6"/>
      <c r="D65" s="6"/>
      <c r="E65" s="123"/>
      <c r="F65" s="123" t="s">
        <v>196</v>
      </c>
      <c r="G65" s="123"/>
      <c r="H65" s="123"/>
      <c r="I65" s="123"/>
      <c r="J65" s="123"/>
      <c r="K65" s="22"/>
      <c r="L65" s="22" t="s">
        <v>167</v>
      </c>
      <c r="M65" s="22"/>
      <c r="N65" s="23"/>
    </row>
    <row r="66" spans="2:24" ht="13.95" customHeight="1" x14ac:dyDescent="0.2">
      <c r="B66" s="1">
        <f t="shared" si="2"/>
        <v>56</v>
      </c>
      <c r="C66" s="6"/>
      <c r="D66" s="6"/>
      <c r="E66" s="123"/>
      <c r="F66" s="123" t="s">
        <v>124</v>
      </c>
      <c r="G66" s="123"/>
      <c r="H66" s="123"/>
      <c r="I66" s="123"/>
      <c r="J66" s="123"/>
      <c r="K66" s="22">
        <v>2</v>
      </c>
      <c r="L66" s="22">
        <v>1</v>
      </c>
      <c r="M66" s="22">
        <v>1</v>
      </c>
      <c r="N66" s="23">
        <v>3</v>
      </c>
    </row>
    <row r="67" spans="2:24" ht="13.5" customHeight="1" x14ac:dyDescent="0.2">
      <c r="B67" s="1">
        <f t="shared" si="2"/>
        <v>57</v>
      </c>
      <c r="C67" s="6"/>
      <c r="D67" s="6"/>
      <c r="E67" s="123"/>
      <c r="F67" s="123" t="s">
        <v>99</v>
      </c>
      <c r="G67" s="123"/>
      <c r="H67" s="123"/>
      <c r="I67" s="123"/>
      <c r="J67" s="123"/>
      <c r="K67" s="22"/>
      <c r="L67" s="22" t="s">
        <v>167</v>
      </c>
      <c r="M67" s="22" t="s">
        <v>167</v>
      </c>
      <c r="N67" s="23"/>
    </row>
    <row r="68" spans="2:24" ht="13.95" customHeight="1" x14ac:dyDescent="0.2">
      <c r="B68" s="1">
        <f t="shared" si="2"/>
        <v>58</v>
      </c>
      <c r="C68" s="6"/>
      <c r="D68" s="6"/>
      <c r="E68" s="123"/>
      <c r="F68" s="123" t="s">
        <v>163</v>
      </c>
      <c r="G68" s="123"/>
      <c r="H68" s="123"/>
      <c r="I68" s="123"/>
      <c r="J68" s="123"/>
      <c r="K68" s="22">
        <v>3</v>
      </c>
      <c r="L68" s="22">
        <v>4</v>
      </c>
      <c r="M68" s="22">
        <v>4</v>
      </c>
      <c r="N68" s="23">
        <v>5</v>
      </c>
    </row>
    <row r="69" spans="2:24" ht="13.5" customHeight="1" x14ac:dyDescent="0.2">
      <c r="B69" s="1">
        <f t="shared" si="2"/>
        <v>59</v>
      </c>
      <c r="C69" s="6"/>
      <c r="D69" s="6"/>
      <c r="E69" s="123"/>
      <c r="F69" s="123" t="s">
        <v>36</v>
      </c>
      <c r="G69" s="123"/>
      <c r="H69" s="123"/>
      <c r="I69" s="123"/>
      <c r="J69" s="123"/>
      <c r="K69" s="22"/>
      <c r="L69" s="22">
        <v>1</v>
      </c>
      <c r="M69" s="22"/>
      <c r="N69" s="23"/>
    </row>
    <row r="70" spans="2:24" ht="13.5" customHeight="1" x14ac:dyDescent="0.2">
      <c r="B70" s="1">
        <f t="shared" si="2"/>
        <v>60</v>
      </c>
      <c r="C70" s="2" t="s">
        <v>142</v>
      </c>
      <c r="D70" s="2" t="s">
        <v>76</v>
      </c>
      <c r="E70" s="123"/>
      <c r="F70" s="123" t="s">
        <v>157</v>
      </c>
      <c r="G70" s="123"/>
      <c r="H70" s="123"/>
      <c r="I70" s="123"/>
      <c r="J70" s="123"/>
      <c r="K70" s="22"/>
      <c r="L70" s="22" t="s">
        <v>167</v>
      </c>
      <c r="M70" s="22"/>
      <c r="N70" s="23"/>
    </row>
    <row r="71" spans="2:24" ht="13.5" customHeight="1" x14ac:dyDescent="0.2">
      <c r="B71" s="1">
        <f t="shared" si="2"/>
        <v>61</v>
      </c>
      <c r="C71" s="6"/>
      <c r="D71" s="2" t="s">
        <v>77</v>
      </c>
      <c r="E71" s="123"/>
      <c r="F71" s="123" t="s">
        <v>101</v>
      </c>
      <c r="G71" s="123"/>
      <c r="H71" s="123"/>
      <c r="I71" s="123"/>
      <c r="J71" s="123"/>
      <c r="K71" s="22"/>
      <c r="L71" s="22" t="s">
        <v>167</v>
      </c>
      <c r="M71" s="22">
        <v>37</v>
      </c>
      <c r="N71" s="23">
        <v>14</v>
      </c>
    </row>
    <row r="72" spans="2:24" ht="13.5" customHeight="1" x14ac:dyDescent="0.2">
      <c r="B72" s="1">
        <f t="shared" si="2"/>
        <v>62</v>
      </c>
      <c r="C72" s="6"/>
      <c r="D72" s="2" t="s">
        <v>37</v>
      </c>
      <c r="E72" s="123"/>
      <c r="F72" s="123" t="s">
        <v>121</v>
      </c>
      <c r="G72" s="123"/>
      <c r="H72" s="123"/>
      <c r="I72" s="123"/>
      <c r="J72" s="123"/>
      <c r="K72" s="22"/>
      <c r="L72" s="22">
        <v>1</v>
      </c>
      <c r="M72" s="22" t="s">
        <v>167</v>
      </c>
      <c r="N72" s="23">
        <v>1</v>
      </c>
    </row>
    <row r="73" spans="2:24" ht="13.5" customHeight="1" x14ac:dyDescent="0.2">
      <c r="B73" s="1">
        <f t="shared" si="2"/>
        <v>63</v>
      </c>
      <c r="C73" s="6"/>
      <c r="D73" s="7"/>
      <c r="E73" s="123"/>
      <c r="F73" s="123" t="s">
        <v>38</v>
      </c>
      <c r="G73" s="123"/>
      <c r="H73" s="123"/>
      <c r="I73" s="123"/>
      <c r="J73" s="123"/>
      <c r="K73" s="22">
        <v>100</v>
      </c>
      <c r="L73" s="22">
        <v>50</v>
      </c>
      <c r="M73" s="22"/>
      <c r="N73" s="23">
        <v>25</v>
      </c>
    </row>
    <row r="74" spans="2:24" ht="13.5" customHeight="1" x14ac:dyDescent="0.2">
      <c r="B74" s="1">
        <f t="shared" si="2"/>
        <v>64</v>
      </c>
      <c r="C74" s="7"/>
      <c r="D74" s="8" t="s">
        <v>39</v>
      </c>
      <c r="E74" s="123"/>
      <c r="F74" s="123" t="s">
        <v>40</v>
      </c>
      <c r="G74" s="123"/>
      <c r="H74" s="123"/>
      <c r="I74" s="123"/>
      <c r="J74" s="123"/>
      <c r="K74" s="22">
        <v>75</v>
      </c>
      <c r="L74" s="22">
        <v>150</v>
      </c>
      <c r="M74" s="22">
        <v>50</v>
      </c>
      <c r="N74" s="23">
        <v>200</v>
      </c>
    </row>
    <row r="75" spans="2:24" ht="13.5" customHeight="1" x14ac:dyDescent="0.2">
      <c r="B75" s="1">
        <f t="shared" si="2"/>
        <v>65</v>
      </c>
      <c r="C75" s="2" t="s">
        <v>0</v>
      </c>
      <c r="D75" s="8" t="s">
        <v>41</v>
      </c>
      <c r="E75" s="123"/>
      <c r="F75" s="123" t="s">
        <v>42</v>
      </c>
      <c r="G75" s="123"/>
      <c r="H75" s="123"/>
      <c r="I75" s="123"/>
      <c r="J75" s="123"/>
      <c r="K75" s="22"/>
      <c r="L75" s="22"/>
      <c r="M75" s="22"/>
      <c r="N75" s="23">
        <v>25</v>
      </c>
      <c r="U75">
        <f>COUNTA(K64:K75)</f>
        <v>5</v>
      </c>
      <c r="V75">
        <f>COUNTA(L64:L75)</f>
        <v>11</v>
      </c>
      <c r="W75">
        <f>COUNTA(M64:M75)</f>
        <v>7</v>
      </c>
      <c r="X75">
        <f>COUNTA(N64:N75)</f>
        <v>7</v>
      </c>
    </row>
    <row r="76" spans="2:24" ht="13.5" customHeight="1" x14ac:dyDescent="0.2">
      <c r="B76" s="1">
        <f t="shared" ref="B76:B78" si="4">B75+1</f>
        <v>66</v>
      </c>
      <c r="C76" s="147" t="s">
        <v>43</v>
      </c>
      <c r="D76" s="148"/>
      <c r="E76" s="123"/>
      <c r="F76" s="123" t="s">
        <v>44</v>
      </c>
      <c r="G76" s="123"/>
      <c r="H76" s="123"/>
      <c r="I76" s="123"/>
      <c r="J76" s="123"/>
      <c r="K76" s="22">
        <v>100</v>
      </c>
      <c r="L76" s="22">
        <v>350</v>
      </c>
      <c r="M76" s="22">
        <v>250</v>
      </c>
      <c r="N76" s="23">
        <v>450</v>
      </c>
    </row>
    <row r="77" spans="2:24" ht="13.5" customHeight="1" x14ac:dyDescent="0.2">
      <c r="B77" s="1">
        <f t="shared" si="4"/>
        <v>67</v>
      </c>
      <c r="C77" s="3"/>
      <c r="D77" s="83"/>
      <c r="E77" s="123"/>
      <c r="F77" s="123" t="s">
        <v>45</v>
      </c>
      <c r="G77" s="123"/>
      <c r="H77" s="123"/>
      <c r="I77" s="123"/>
      <c r="J77" s="123"/>
      <c r="K77" s="22">
        <v>100</v>
      </c>
      <c r="L77" s="22">
        <v>250</v>
      </c>
      <c r="M77" s="22">
        <v>350</v>
      </c>
      <c r="N77" s="23">
        <v>500</v>
      </c>
    </row>
    <row r="78" spans="2:24" ht="13.95" customHeight="1" thickBot="1" x14ac:dyDescent="0.25">
      <c r="B78" s="1">
        <f t="shared" si="4"/>
        <v>68</v>
      </c>
      <c r="C78" s="3"/>
      <c r="D78" s="83"/>
      <c r="E78" s="123"/>
      <c r="F78" s="123" t="s">
        <v>78</v>
      </c>
      <c r="G78" s="123"/>
      <c r="H78" s="123"/>
      <c r="I78" s="123"/>
      <c r="J78" s="123"/>
      <c r="K78" s="22">
        <v>150</v>
      </c>
      <c r="L78" s="22">
        <v>350</v>
      </c>
      <c r="M78" s="22">
        <v>300</v>
      </c>
      <c r="N78" s="23">
        <v>550</v>
      </c>
    </row>
    <row r="79" spans="2:24" ht="13.95" customHeight="1" x14ac:dyDescent="0.2">
      <c r="B79" s="84"/>
      <c r="C79" s="85"/>
      <c r="D79" s="85"/>
      <c r="E79" s="25"/>
      <c r="F79" s="25"/>
      <c r="G79" s="25"/>
      <c r="H79" s="25"/>
      <c r="I79" s="25"/>
      <c r="J79" s="25"/>
      <c r="K79" s="25"/>
      <c r="L79" s="25"/>
      <c r="M79" s="25"/>
      <c r="N79" s="25"/>
      <c r="U79">
        <f>COUNTA(K11:K78)</f>
        <v>44</v>
      </c>
      <c r="V79">
        <f>COUNTA(L11:L78)</f>
        <v>52</v>
      </c>
      <c r="W79">
        <f>COUNTA(M11:M78)</f>
        <v>46</v>
      </c>
      <c r="X79">
        <f>COUNTA(N11:N78)</f>
        <v>48</v>
      </c>
    </row>
    <row r="80" spans="2:24" ht="18" customHeight="1" x14ac:dyDescent="0.2"/>
    <row r="81" spans="2:24" ht="18" customHeight="1" x14ac:dyDescent="0.2">
      <c r="B81" s="65"/>
    </row>
    <row r="82" spans="2:24" ht="9" customHeight="1" thickBot="1" x14ac:dyDescent="0.25"/>
    <row r="83" spans="2:24" ht="18" customHeight="1" x14ac:dyDescent="0.2">
      <c r="B83" s="66"/>
      <c r="C83" s="67"/>
      <c r="D83" s="143" t="s">
        <v>1</v>
      </c>
      <c r="E83" s="143"/>
      <c r="F83" s="143"/>
      <c r="G83" s="143"/>
      <c r="H83" s="67"/>
      <c r="I83" s="67"/>
      <c r="J83" s="68"/>
      <c r="K83" s="29" t="s">
        <v>64</v>
      </c>
      <c r="L83" s="29" t="s">
        <v>65</v>
      </c>
      <c r="M83" s="29" t="s">
        <v>66</v>
      </c>
      <c r="N83" s="52" t="s">
        <v>67</v>
      </c>
      <c r="U83">
        <f>SUM(U11:U17,K18:K78)</f>
        <v>22395</v>
      </c>
      <c r="V83">
        <f>SUM(V11:V17,L18:L78)</f>
        <v>32558</v>
      </c>
      <c r="W83">
        <f>SUM(W11:W17,M18:M78)</f>
        <v>22871</v>
      </c>
      <c r="X83">
        <f>SUM(X11:X17,N18:N78)</f>
        <v>25899</v>
      </c>
    </row>
    <row r="84" spans="2:24" ht="18" customHeight="1" thickBot="1" x14ac:dyDescent="0.25">
      <c r="B84" s="72"/>
      <c r="C84" s="24"/>
      <c r="D84" s="149" t="s">
        <v>2</v>
      </c>
      <c r="E84" s="149"/>
      <c r="F84" s="149"/>
      <c r="G84" s="149"/>
      <c r="H84" s="24"/>
      <c r="I84" s="24"/>
      <c r="J84" s="73"/>
      <c r="K84" s="34" t="str">
        <f>K5</f>
        <v>2021.4.20</v>
      </c>
      <c r="L84" s="34" t="str">
        <f>L5</f>
        <v>2021.4.20</v>
      </c>
      <c r="M84" s="34" t="str">
        <f>M5</f>
        <v>2021.4.20</v>
      </c>
      <c r="N84" s="51" t="str">
        <f>N5</f>
        <v>2021.4.20</v>
      </c>
    </row>
    <row r="85" spans="2:24" ht="19.95" customHeight="1" thickTop="1" x14ac:dyDescent="0.2">
      <c r="B85" s="150" t="s">
        <v>47</v>
      </c>
      <c r="C85" s="151"/>
      <c r="D85" s="151"/>
      <c r="E85" s="151"/>
      <c r="F85" s="151"/>
      <c r="G85" s="151"/>
      <c r="H85" s="151"/>
      <c r="I85" s="151"/>
      <c r="J85" s="86"/>
      <c r="K85" s="35">
        <f>SUM(K86:K94)</f>
        <v>22395</v>
      </c>
      <c r="L85" s="35">
        <f>SUM(L86:L94)</f>
        <v>32558</v>
      </c>
      <c r="M85" s="35">
        <f>SUM(M86:M94)</f>
        <v>22871</v>
      </c>
      <c r="N85" s="53">
        <f>SUM(N86:N94)</f>
        <v>25899</v>
      </c>
    </row>
    <row r="86" spans="2:24" ht="13.95" customHeight="1" x14ac:dyDescent="0.2">
      <c r="B86" s="152" t="s">
        <v>48</v>
      </c>
      <c r="C86" s="153"/>
      <c r="D86" s="154"/>
      <c r="E86" s="12"/>
      <c r="F86" s="13"/>
      <c r="G86" s="144" t="s">
        <v>13</v>
      </c>
      <c r="H86" s="144"/>
      <c r="I86" s="13"/>
      <c r="J86" s="14"/>
      <c r="K86" s="4">
        <f>SUM(U$11:U$17)</f>
        <v>100</v>
      </c>
      <c r="L86" s="4">
        <f>SUM(V$11:V$17)</f>
        <v>300</v>
      </c>
      <c r="M86" s="4">
        <f>SUM(W$11:W$17)</f>
        <v>450</v>
      </c>
      <c r="N86" s="5">
        <f>SUM(X$11:X$17)</f>
        <v>300</v>
      </c>
    </row>
    <row r="87" spans="2:24" ht="13.95" customHeight="1" x14ac:dyDescent="0.2">
      <c r="B87" s="87"/>
      <c r="C87" s="65"/>
      <c r="D87" s="88"/>
      <c r="E87" s="15"/>
      <c r="F87" s="123"/>
      <c r="G87" s="144" t="s">
        <v>26</v>
      </c>
      <c r="H87" s="144"/>
      <c r="I87" s="119"/>
      <c r="J87" s="16"/>
      <c r="K87" s="4">
        <f>SUM(K$18)</f>
        <v>650</v>
      </c>
      <c r="L87" s="4">
        <f>SUM(L$18)</f>
        <v>750</v>
      </c>
      <c r="M87" s="4">
        <f>SUM(M$18)</f>
        <v>175</v>
      </c>
      <c r="N87" s="5">
        <f>SUM(N$18)</f>
        <v>600</v>
      </c>
    </row>
    <row r="88" spans="2:24" ht="13.95" customHeight="1" x14ac:dyDescent="0.2">
      <c r="B88" s="87"/>
      <c r="C88" s="65"/>
      <c r="D88" s="88"/>
      <c r="E88" s="15"/>
      <c r="F88" s="123"/>
      <c r="G88" s="144" t="s">
        <v>28</v>
      </c>
      <c r="H88" s="144"/>
      <c r="I88" s="13"/>
      <c r="J88" s="14"/>
      <c r="K88" s="4">
        <f>SUM(K$19:K$19)</f>
        <v>25</v>
      </c>
      <c r="L88" s="4">
        <f>SUM(L$19:L$19)</f>
        <v>75</v>
      </c>
      <c r="M88" s="4">
        <f>SUM(M$19:M$19)</f>
        <v>25</v>
      </c>
      <c r="N88" s="5">
        <f>SUM(N$19:N$19)</f>
        <v>50</v>
      </c>
    </row>
    <row r="89" spans="2:24" ht="13.95" customHeight="1" x14ac:dyDescent="0.2">
      <c r="B89" s="87"/>
      <c r="C89" s="65"/>
      <c r="D89" s="88"/>
      <c r="E89" s="15"/>
      <c r="F89" s="123"/>
      <c r="G89" s="144" t="s">
        <v>83</v>
      </c>
      <c r="H89" s="144"/>
      <c r="I89" s="13"/>
      <c r="J89" s="14"/>
      <c r="K89" s="4">
        <f>SUM(K$20:K$21)</f>
        <v>8</v>
      </c>
      <c r="L89" s="4">
        <f>SUM(L$20:L$21)</f>
        <v>0</v>
      </c>
      <c r="M89" s="4">
        <f>SUM(M$20:M$21)</f>
        <v>0</v>
      </c>
      <c r="N89" s="5">
        <f>SUM(N$20:N$21)</f>
        <v>50</v>
      </c>
    </row>
    <row r="90" spans="2:24" ht="13.95" customHeight="1" x14ac:dyDescent="0.2">
      <c r="B90" s="87"/>
      <c r="C90" s="65"/>
      <c r="D90" s="88"/>
      <c r="E90" s="15"/>
      <c r="F90" s="123"/>
      <c r="G90" s="144" t="s">
        <v>84</v>
      </c>
      <c r="H90" s="144"/>
      <c r="I90" s="13"/>
      <c r="J90" s="14"/>
      <c r="K90" s="4">
        <f>SUM(K23:K39)</f>
        <v>17975</v>
      </c>
      <c r="L90" s="4">
        <f>SUM(L$23:L$39)</f>
        <v>27262</v>
      </c>
      <c r="M90" s="4">
        <f>SUM(M$23:M$39)</f>
        <v>18050</v>
      </c>
      <c r="N90" s="5">
        <f>SUM(N$23:N$39)</f>
        <v>18425</v>
      </c>
    </row>
    <row r="91" spans="2:24" ht="13.95" customHeight="1" x14ac:dyDescent="0.2">
      <c r="B91" s="87"/>
      <c r="C91" s="65"/>
      <c r="D91" s="88"/>
      <c r="E91" s="15"/>
      <c r="F91" s="123"/>
      <c r="G91" s="144" t="s">
        <v>80</v>
      </c>
      <c r="H91" s="144"/>
      <c r="I91" s="13"/>
      <c r="J91" s="14"/>
      <c r="K91" s="4">
        <f>SUM(K$40:K$42)</f>
        <v>0</v>
      </c>
      <c r="L91" s="4">
        <f>SUM(L$40:L$42)</f>
        <v>100</v>
      </c>
      <c r="M91" s="4">
        <f>SUM(M$40:M$42)</f>
        <v>25</v>
      </c>
      <c r="N91" s="5">
        <f>SUM(N$40:N$42)</f>
        <v>125</v>
      </c>
    </row>
    <row r="92" spans="2:24" ht="13.95" customHeight="1" x14ac:dyDescent="0.2">
      <c r="B92" s="87"/>
      <c r="C92" s="65"/>
      <c r="D92" s="88"/>
      <c r="E92" s="15"/>
      <c r="F92" s="123"/>
      <c r="G92" s="144" t="s">
        <v>29</v>
      </c>
      <c r="H92" s="144"/>
      <c r="I92" s="13"/>
      <c r="J92" s="14"/>
      <c r="K92" s="4">
        <f>SUM(K$43:K$63)</f>
        <v>3106</v>
      </c>
      <c r="L92" s="4">
        <f>SUM(L$43:L$63)</f>
        <v>2914</v>
      </c>
      <c r="M92" s="4">
        <f>SUM(M$43:M$63)</f>
        <v>3154</v>
      </c>
      <c r="N92" s="5">
        <f>SUM(N$43:N$63)</f>
        <v>4576</v>
      </c>
    </row>
    <row r="93" spans="2:24" ht="13.95" customHeight="1" x14ac:dyDescent="0.2">
      <c r="B93" s="87"/>
      <c r="C93" s="65"/>
      <c r="D93" s="88"/>
      <c r="E93" s="15"/>
      <c r="F93" s="123"/>
      <c r="G93" s="144" t="s">
        <v>49</v>
      </c>
      <c r="H93" s="144"/>
      <c r="I93" s="13"/>
      <c r="J93" s="14"/>
      <c r="K93" s="4">
        <f>SUM(K$22:K$22,K$76:K$77)</f>
        <v>201</v>
      </c>
      <c r="L93" s="4">
        <f>SUM(L22:L22,L$76:L$77)</f>
        <v>600</v>
      </c>
      <c r="M93" s="4">
        <f>SUM(M22:M22,M$76:M$77)</f>
        <v>600</v>
      </c>
      <c r="N93" s="5">
        <f>SUM(N22:N22,N$76:N$77)</f>
        <v>950</v>
      </c>
    </row>
    <row r="94" spans="2:24" ht="13.95" customHeight="1" thickBot="1" x14ac:dyDescent="0.25">
      <c r="B94" s="89"/>
      <c r="C94" s="90"/>
      <c r="D94" s="91"/>
      <c r="E94" s="17"/>
      <c r="F94" s="9"/>
      <c r="G94" s="142" t="s">
        <v>46</v>
      </c>
      <c r="H94" s="142"/>
      <c r="I94" s="18"/>
      <c r="J94" s="19"/>
      <c r="K94" s="10">
        <f>SUM(K$64:K$75,K$78)</f>
        <v>330</v>
      </c>
      <c r="L94" s="10">
        <f>SUM(L$64:L$75,L$78)</f>
        <v>557</v>
      </c>
      <c r="M94" s="10">
        <f>SUM(M$64:M$75,M$78)</f>
        <v>392</v>
      </c>
      <c r="N94" s="11">
        <f>SUM(N$64:N$75,N$78)</f>
        <v>823</v>
      </c>
    </row>
    <row r="95" spans="2:24" ht="18" customHeight="1" thickTop="1" x14ac:dyDescent="0.2">
      <c r="B95" s="155" t="s">
        <v>50</v>
      </c>
      <c r="C95" s="156"/>
      <c r="D95" s="157"/>
      <c r="E95" s="92"/>
      <c r="F95" s="120"/>
      <c r="G95" s="158" t="s">
        <v>51</v>
      </c>
      <c r="H95" s="158"/>
      <c r="I95" s="120"/>
      <c r="J95" s="121"/>
      <c r="K95" s="36" t="s">
        <v>52</v>
      </c>
      <c r="L95" s="42"/>
      <c r="M95" s="42"/>
      <c r="N95" s="54"/>
    </row>
    <row r="96" spans="2:24" ht="18" customHeight="1" x14ac:dyDescent="0.2">
      <c r="B96" s="93"/>
      <c r="C96" s="94"/>
      <c r="D96" s="94"/>
      <c r="E96" s="95"/>
      <c r="F96" s="96"/>
      <c r="G96" s="97"/>
      <c r="H96" s="97"/>
      <c r="I96" s="96"/>
      <c r="J96" s="98"/>
      <c r="K96" s="37" t="s">
        <v>53</v>
      </c>
      <c r="L96" s="43"/>
      <c r="M96" s="43"/>
      <c r="N96" s="46"/>
    </row>
    <row r="97" spans="2:14" ht="18" customHeight="1" x14ac:dyDescent="0.2">
      <c r="B97" s="87"/>
      <c r="C97" s="65"/>
      <c r="D97" s="65"/>
      <c r="E97" s="99"/>
      <c r="F97" s="24"/>
      <c r="G97" s="149" t="s">
        <v>54</v>
      </c>
      <c r="H97" s="149"/>
      <c r="I97" s="118"/>
      <c r="J97" s="122"/>
      <c r="K97" s="38" t="s">
        <v>55</v>
      </c>
      <c r="L97" s="44"/>
      <c r="M97" s="48"/>
      <c r="N97" s="44"/>
    </row>
    <row r="98" spans="2:14" ht="18" customHeight="1" x14ac:dyDescent="0.2">
      <c r="B98" s="87"/>
      <c r="C98" s="65"/>
      <c r="D98" s="65"/>
      <c r="E98" s="100"/>
      <c r="F98" s="65"/>
      <c r="G98" s="101"/>
      <c r="H98" s="101"/>
      <c r="I98" s="94"/>
      <c r="J98" s="102"/>
      <c r="K98" s="39" t="s">
        <v>94</v>
      </c>
      <c r="L98" s="45"/>
      <c r="M98" s="27"/>
      <c r="N98" s="45"/>
    </row>
    <row r="99" spans="2:14" ht="18" customHeight="1" x14ac:dyDescent="0.2">
      <c r="B99" s="87"/>
      <c r="C99" s="65"/>
      <c r="D99" s="65"/>
      <c r="E99" s="100"/>
      <c r="F99" s="65"/>
      <c r="G99" s="101"/>
      <c r="H99" s="101"/>
      <c r="I99" s="94"/>
      <c r="J99" s="102"/>
      <c r="K99" s="39" t="s">
        <v>87</v>
      </c>
      <c r="L99" s="43"/>
      <c r="M99" s="27"/>
      <c r="N99" s="45"/>
    </row>
    <row r="100" spans="2:14" ht="18" customHeight="1" x14ac:dyDescent="0.2">
      <c r="B100" s="87"/>
      <c r="C100" s="65"/>
      <c r="D100" s="65"/>
      <c r="E100" s="99"/>
      <c r="F100" s="24"/>
      <c r="G100" s="149" t="s">
        <v>56</v>
      </c>
      <c r="H100" s="149"/>
      <c r="I100" s="118"/>
      <c r="J100" s="122"/>
      <c r="K100" s="38" t="s">
        <v>98</v>
      </c>
      <c r="L100" s="44"/>
      <c r="M100" s="48"/>
      <c r="N100" s="44"/>
    </row>
    <row r="101" spans="2:14" ht="18" customHeight="1" x14ac:dyDescent="0.2">
      <c r="B101" s="87"/>
      <c r="C101" s="65"/>
      <c r="D101" s="65"/>
      <c r="E101" s="100"/>
      <c r="F101" s="65"/>
      <c r="G101" s="101"/>
      <c r="H101" s="101"/>
      <c r="I101" s="94"/>
      <c r="J101" s="102"/>
      <c r="K101" s="39" t="s">
        <v>95</v>
      </c>
      <c r="L101" s="45"/>
      <c r="M101" s="27"/>
      <c r="N101" s="45"/>
    </row>
    <row r="102" spans="2:14" ht="18" customHeight="1" x14ac:dyDescent="0.2">
      <c r="B102" s="87"/>
      <c r="C102" s="65"/>
      <c r="D102" s="65"/>
      <c r="E102" s="100"/>
      <c r="F102" s="65"/>
      <c r="G102" s="101"/>
      <c r="H102" s="101"/>
      <c r="I102" s="94"/>
      <c r="J102" s="102"/>
      <c r="K102" s="39" t="s">
        <v>96</v>
      </c>
      <c r="L102" s="45"/>
      <c r="M102" s="45"/>
      <c r="N102" s="45"/>
    </row>
    <row r="103" spans="2:14" ht="18" customHeight="1" x14ac:dyDescent="0.2">
      <c r="B103" s="87"/>
      <c r="C103" s="65"/>
      <c r="D103" s="65"/>
      <c r="E103" s="79"/>
      <c r="F103" s="80"/>
      <c r="G103" s="97"/>
      <c r="H103" s="97"/>
      <c r="I103" s="96"/>
      <c r="J103" s="98"/>
      <c r="K103" s="39" t="s">
        <v>97</v>
      </c>
      <c r="L103" s="46"/>
      <c r="M103" s="43"/>
      <c r="N103" s="46"/>
    </row>
    <row r="104" spans="2:14" ht="18" customHeight="1" x14ac:dyDescent="0.2">
      <c r="B104" s="103"/>
      <c r="C104" s="80"/>
      <c r="D104" s="80"/>
      <c r="E104" s="15"/>
      <c r="F104" s="123"/>
      <c r="G104" s="144" t="s">
        <v>57</v>
      </c>
      <c r="H104" s="144"/>
      <c r="I104" s="13"/>
      <c r="J104" s="14"/>
      <c r="K104" s="28" t="s">
        <v>148</v>
      </c>
      <c r="L104" s="47"/>
      <c r="M104" s="49"/>
      <c r="N104" s="47"/>
    </row>
    <row r="105" spans="2:14" ht="18" customHeight="1" x14ac:dyDescent="0.2">
      <c r="B105" s="152" t="s">
        <v>58</v>
      </c>
      <c r="C105" s="153"/>
      <c r="D105" s="153"/>
      <c r="E105" s="24"/>
      <c r="F105" s="24"/>
      <c r="G105" s="24"/>
      <c r="H105" s="24"/>
      <c r="I105" s="24"/>
      <c r="J105" s="24"/>
      <c r="K105" s="24"/>
      <c r="L105" s="24"/>
      <c r="M105" s="24"/>
      <c r="N105" s="55"/>
    </row>
    <row r="106" spans="2:14" ht="14.1" customHeight="1" x14ac:dyDescent="0.2">
      <c r="B106" s="104"/>
      <c r="C106" s="40" t="s">
        <v>59</v>
      </c>
      <c r="D106" s="105"/>
      <c r="E106" s="40"/>
      <c r="F106" s="40"/>
      <c r="G106" s="40"/>
      <c r="H106" s="40"/>
      <c r="I106" s="40"/>
      <c r="J106" s="40"/>
      <c r="K106" s="40"/>
      <c r="L106" s="40"/>
      <c r="M106" s="40"/>
      <c r="N106" s="56"/>
    </row>
    <row r="107" spans="2:14" ht="14.1" customHeight="1" x14ac:dyDescent="0.2">
      <c r="B107" s="104"/>
      <c r="C107" s="40" t="s">
        <v>60</v>
      </c>
      <c r="D107" s="105"/>
      <c r="E107" s="40"/>
      <c r="F107" s="40"/>
      <c r="G107" s="40"/>
      <c r="H107" s="40"/>
      <c r="I107" s="40"/>
      <c r="J107" s="40"/>
      <c r="K107" s="40"/>
      <c r="L107" s="40"/>
      <c r="M107" s="40"/>
      <c r="N107" s="56"/>
    </row>
    <row r="108" spans="2:14" ht="14.1" customHeight="1" x14ac:dyDescent="0.2">
      <c r="B108" s="104"/>
      <c r="C108" s="40" t="s">
        <v>61</v>
      </c>
      <c r="D108" s="105"/>
      <c r="E108" s="40"/>
      <c r="F108" s="40"/>
      <c r="G108" s="40"/>
      <c r="H108" s="40"/>
      <c r="I108" s="40"/>
      <c r="J108" s="40"/>
      <c r="K108" s="40"/>
      <c r="L108" s="40"/>
      <c r="M108" s="40"/>
      <c r="N108" s="56"/>
    </row>
    <row r="109" spans="2:14" ht="14.1" customHeight="1" x14ac:dyDescent="0.2">
      <c r="B109" s="104"/>
      <c r="C109" s="40" t="s">
        <v>132</v>
      </c>
      <c r="D109" s="105"/>
      <c r="E109" s="40"/>
      <c r="F109" s="40"/>
      <c r="G109" s="40"/>
      <c r="H109" s="40"/>
      <c r="I109" s="40"/>
      <c r="J109" s="40"/>
      <c r="K109" s="40"/>
      <c r="L109" s="40"/>
      <c r="M109" s="40"/>
      <c r="N109" s="56"/>
    </row>
    <row r="110" spans="2:14" ht="14.1" customHeight="1" x14ac:dyDescent="0.2">
      <c r="B110" s="106"/>
      <c r="C110" s="40" t="s">
        <v>133</v>
      </c>
      <c r="D110" s="40"/>
      <c r="E110" s="40"/>
      <c r="F110" s="40"/>
      <c r="G110" s="40"/>
      <c r="H110" s="40"/>
      <c r="I110" s="40"/>
      <c r="J110" s="40"/>
      <c r="K110" s="40"/>
      <c r="L110" s="40"/>
      <c r="M110" s="40"/>
      <c r="N110" s="56"/>
    </row>
    <row r="111" spans="2:14" ht="14.1" customHeight="1" x14ac:dyDescent="0.2">
      <c r="B111" s="106"/>
      <c r="C111" s="40" t="s">
        <v>129</v>
      </c>
      <c r="D111" s="40"/>
      <c r="E111" s="40"/>
      <c r="F111" s="40"/>
      <c r="G111" s="40"/>
      <c r="H111" s="40"/>
      <c r="I111" s="40"/>
      <c r="J111" s="40"/>
      <c r="K111" s="40"/>
      <c r="L111" s="40"/>
      <c r="M111" s="40"/>
      <c r="N111" s="56"/>
    </row>
    <row r="112" spans="2:14" ht="14.1" customHeight="1" x14ac:dyDescent="0.2">
      <c r="B112" s="106"/>
      <c r="C112" s="40" t="s">
        <v>92</v>
      </c>
      <c r="D112" s="40"/>
      <c r="E112" s="40"/>
      <c r="F112" s="40"/>
      <c r="G112" s="40"/>
      <c r="H112" s="40"/>
      <c r="I112" s="40"/>
      <c r="J112" s="40"/>
      <c r="K112" s="40"/>
      <c r="L112" s="40"/>
      <c r="M112" s="40"/>
      <c r="N112" s="56"/>
    </row>
    <row r="113" spans="2:14" ht="14.1" customHeight="1" x14ac:dyDescent="0.2">
      <c r="B113" s="106"/>
      <c r="C113" s="40" t="s">
        <v>93</v>
      </c>
      <c r="D113" s="40"/>
      <c r="E113" s="40"/>
      <c r="F113" s="40"/>
      <c r="G113" s="40"/>
      <c r="H113" s="40"/>
      <c r="I113" s="40"/>
      <c r="J113" s="40"/>
      <c r="K113" s="40"/>
      <c r="L113" s="40"/>
      <c r="M113" s="40"/>
      <c r="N113" s="56"/>
    </row>
    <row r="114" spans="2:14" ht="14.1" customHeight="1" x14ac:dyDescent="0.2">
      <c r="B114" s="106"/>
      <c r="C114" s="40" t="s">
        <v>81</v>
      </c>
      <c r="D114" s="40"/>
      <c r="E114" s="40"/>
      <c r="F114" s="40"/>
      <c r="G114" s="40"/>
      <c r="H114" s="40"/>
      <c r="I114" s="40"/>
      <c r="J114" s="40"/>
      <c r="K114" s="40"/>
      <c r="L114" s="40"/>
      <c r="M114" s="40"/>
      <c r="N114" s="56"/>
    </row>
    <row r="115" spans="2:14" ht="14.1" customHeight="1" x14ac:dyDescent="0.2">
      <c r="B115" s="106"/>
      <c r="C115" s="40" t="s">
        <v>138</v>
      </c>
      <c r="D115" s="40"/>
      <c r="E115" s="40"/>
      <c r="F115" s="40"/>
      <c r="G115" s="40"/>
      <c r="H115" s="40"/>
      <c r="I115" s="40"/>
      <c r="J115" s="40"/>
      <c r="K115" s="40"/>
      <c r="L115" s="40"/>
      <c r="M115" s="40"/>
      <c r="N115" s="56"/>
    </row>
    <row r="116" spans="2:14" ht="14.1" customHeight="1" x14ac:dyDescent="0.2">
      <c r="B116" s="106"/>
      <c r="C116" s="40" t="s">
        <v>134</v>
      </c>
      <c r="D116" s="40"/>
      <c r="E116" s="40"/>
      <c r="F116" s="40"/>
      <c r="G116" s="40"/>
      <c r="H116" s="40"/>
      <c r="I116" s="40"/>
      <c r="J116" s="40"/>
      <c r="K116" s="40"/>
      <c r="L116" s="40"/>
      <c r="M116" s="40"/>
      <c r="N116" s="56"/>
    </row>
    <row r="117" spans="2:14" ht="14.1" customHeight="1" x14ac:dyDescent="0.2">
      <c r="B117" s="106"/>
      <c r="C117" s="40" t="s">
        <v>135</v>
      </c>
      <c r="D117" s="40"/>
      <c r="E117" s="40"/>
      <c r="F117" s="40"/>
      <c r="G117" s="40"/>
      <c r="H117" s="40"/>
      <c r="I117" s="40"/>
      <c r="J117" s="40"/>
      <c r="K117" s="40"/>
      <c r="L117" s="40"/>
      <c r="M117" s="40"/>
      <c r="N117" s="56"/>
    </row>
    <row r="118" spans="2:14" ht="14.1" customHeight="1" x14ac:dyDescent="0.2">
      <c r="B118" s="106"/>
      <c r="C118" s="40" t="s">
        <v>136</v>
      </c>
      <c r="D118" s="40"/>
      <c r="E118" s="40"/>
      <c r="F118" s="40"/>
      <c r="G118" s="40"/>
      <c r="H118" s="40"/>
      <c r="I118" s="40"/>
      <c r="J118" s="40"/>
      <c r="K118" s="40"/>
      <c r="L118" s="40"/>
      <c r="M118" s="40"/>
      <c r="N118" s="56"/>
    </row>
    <row r="119" spans="2:14" ht="14.1" customHeight="1" x14ac:dyDescent="0.2">
      <c r="B119" s="106"/>
      <c r="C119" s="40" t="s">
        <v>125</v>
      </c>
      <c r="D119" s="40"/>
      <c r="E119" s="40"/>
      <c r="F119" s="40"/>
      <c r="G119" s="40"/>
      <c r="H119" s="40"/>
      <c r="I119" s="40"/>
      <c r="J119" s="40"/>
      <c r="K119" s="40"/>
      <c r="L119" s="40"/>
      <c r="M119" s="40"/>
      <c r="N119" s="56"/>
    </row>
    <row r="120" spans="2:14" ht="14.1" customHeight="1" x14ac:dyDescent="0.2">
      <c r="B120" s="106"/>
      <c r="C120" s="40" t="s">
        <v>137</v>
      </c>
      <c r="D120" s="40"/>
      <c r="E120" s="40"/>
      <c r="F120" s="40"/>
      <c r="G120" s="40"/>
      <c r="H120" s="40"/>
      <c r="I120" s="40"/>
      <c r="J120" s="40"/>
      <c r="K120" s="40"/>
      <c r="L120" s="40"/>
      <c r="M120" s="40"/>
      <c r="N120" s="56"/>
    </row>
    <row r="121" spans="2:14" ht="14.1" customHeight="1" x14ac:dyDescent="0.2">
      <c r="B121" s="106"/>
      <c r="C121" s="40" t="s">
        <v>139</v>
      </c>
      <c r="D121" s="40"/>
      <c r="E121" s="40"/>
      <c r="F121" s="40"/>
      <c r="G121" s="40"/>
      <c r="H121" s="40"/>
      <c r="I121" s="40"/>
      <c r="J121" s="40"/>
      <c r="K121" s="40"/>
      <c r="L121" s="40"/>
      <c r="M121" s="40"/>
      <c r="N121" s="56"/>
    </row>
    <row r="122" spans="2:14" ht="14.1" customHeight="1" x14ac:dyDescent="0.2">
      <c r="B122" s="106"/>
      <c r="C122" s="40" t="s">
        <v>131</v>
      </c>
      <c r="D122" s="40"/>
      <c r="E122" s="40"/>
      <c r="F122" s="40"/>
      <c r="G122" s="40"/>
      <c r="H122" s="40"/>
      <c r="I122" s="40"/>
      <c r="J122" s="40"/>
      <c r="K122" s="40"/>
      <c r="L122" s="40"/>
      <c r="M122" s="40"/>
      <c r="N122" s="56"/>
    </row>
    <row r="123" spans="2:14" x14ac:dyDescent="0.2">
      <c r="B123" s="107"/>
      <c r="C123" s="40" t="s">
        <v>143</v>
      </c>
      <c r="N123" s="64"/>
    </row>
    <row r="124" spans="2:14" x14ac:dyDescent="0.2">
      <c r="B124" s="107"/>
      <c r="C124" s="40" t="s">
        <v>140</v>
      </c>
      <c r="N124" s="64"/>
    </row>
    <row r="125" spans="2:14" ht="14.1" customHeight="1" x14ac:dyDescent="0.2">
      <c r="B125" s="106"/>
      <c r="C125" s="40" t="s">
        <v>112</v>
      </c>
      <c r="D125" s="40"/>
      <c r="E125" s="40"/>
      <c r="F125" s="40"/>
      <c r="G125" s="40"/>
      <c r="H125" s="40"/>
      <c r="I125" s="40"/>
      <c r="J125" s="40"/>
      <c r="K125" s="40"/>
      <c r="L125" s="40"/>
      <c r="M125" s="40"/>
      <c r="N125" s="56"/>
    </row>
    <row r="126" spans="2:14" ht="18" customHeight="1" x14ac:dyDescent="0.2">
      <c r="B126" s="106"/>
      <c r="C126" s="40" t="s">
        <v>62</v>
      </c>
      <c r="D126" s="40"/>
      <c r="E126" s="40"/>
      <c r="F126" s="40"/>
      <c r="G126" s="40"/>
      <c r="H126" s="40"/>
      <c r="I126" s="40"/>
      <c r="J126" s="40"/>
      <c r="K126" s="40"/>
      <c r="L126" s="40"/>
      <c r="M126" s="40"/>
      <c r="N126" s="56"/>
    </row>
    <row r="127" spans="2:14" x14ac:dyDescent="0.2">
      <c r="B127" s="107"/>
      <c r="C127" s="40" t="s">
        <v>130</v>
      </c>
      <c r="N127" s="64"/>
    </row>
    <row r="128" spans="2:14" x14ac:dyDescent="0.2">
      <c r="B128" s="107"/>
      <c r="C128" s="40" t="s">
        <v>155</v>
      </c>
      <c r="N128" s="64"/>
    </row>
    <row r="129" spans="2:14" ht="13.8" thickBot="1" x14ac:dyDescent="0.25">
      <c r="B129" s="108"/>
      <c r="C129" s="41" t="s">
        <v>141</v>
      </c>
      <c r="D129" s="62"/>
      <c r="E129" s="62"/>
      <c r="F129" s="62"/>
      <c r="G129" s="62"/>
      <c r="H129" s="62"/>
      <c r="I129" s="62"/>
      <c r="J129" s="62"/>
      <c r="K129" s="62"/>
      <c r="L129" s="62"/>
      <c r="M129" s="62"/>
      <c r="N129" s="63"/>
    </row>
  </sheetData>
  <mergeCells count="27">
    <mergeCell ref="D9:F9"/>
    <mergeCell ref="D4:G4"/>
    <mergeCell ref="D5:G5"/>
    <mergeCell ref="D6:G6"/>
    <mergeCell ref="D7:F7"/>
    <mergeCell ref="D8:F8"/>
    <mergeCell ref="G92:H92"/>
    <mergeCell ref="G10:H10"/>
    <mergeCell ref="C76:D76"/>
    <mergeCell ref="D83:G83"/>
    <mergeCell ref="D84:G84"/>
    <mergeCell ref="B85:I85"/>
    <mergeCell ref="B86:D86"/>
    <mergeCell ref="G86:H86"/>
    <mergeCell ref="G87:H87"/>
    <mergeCell ref="G88:H88"/>
    <mergeCell ref="G89:H89"/>
    <mergeCell ref="G90:H90"/>
    <mergeCell ref="G91:H91"/>
    <mergeCell ref="G104:H104"/>
    <mergeCell ref="B105:D105"/>
    <mergeCell ref="G93:H93"/>
    <mergeCell ref="G94:H94"/>
    <mergeCell ref="B95:D95"/>
    <mergeCell ref="G95:H95"/>
    <mergeCell ref="G97:H97"/>
    <mergeCell ref="G100:H100"/>
  </mergeCells>
  <phoneticPr fontId="23"/>
  <conditionalFormatting sqref="O11:O78">
    <cfRule type="expression" dxfId="2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9" max="16383" man="1"/>
  </rowBreaks>
  <colBreaks count="1" manualBreakCount="1">
    <brk id="2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B1:AC121"/>
  <sheetViews>
    <sheetView view="pageBreakPreview" zoomScale="75" zoomScaleNormal="75" zoomScaleSheetLayoutView="75" workbookViewId="0">
      <pane xSplit="10" ySplit="10" topLeftCell="K29" activePane="bottomRight" state="frozen"/>
      <selection activeCell="I80" sqref="I80"/>
      <selection pane="topRight" activeCell="I80" sqref="I80"/>
      <selection pane="bottomLeft" activeCell="I80" sqref="I8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447</v>
      </c>
      <c r="L5" s="30" t="str">
        <f>K5</f>
        <v>2022.1.25</v>
      </c>
      <c r="M5" s="30" t="str">
        <f>K5</f>
        <v>2022.1.25</v>
      </c>
      <c r="N5" s="114" t="str">
        <f>K5</f>
        <v>2022.1.25</v>
      </c>
    </row>
    <row r="6" spans="2:24" ht="18" customHeight="1" x14ac:dyDescent="0.2">
      <c r="B6" s="69"/>
      <c r="C6" s="123"/>
      <c r="D6" s="144" t="s">
        <v>3</v>
      </c>
      <c r="E6" s="144"/>
      <c r="F6" s="144"/>
      <c r="G6" s="144"/>
      <c r="H6" s="123"/>
      <c r="I6" s="123"/>
      <c r="J6" s="70"/>
      <c r="K6" s="109">
        <v>0.41180555555555554</v>
      </c>
      <c r="L6" s="109">
        <v>0.39305555555555555</v>
      </c>
      <c r="M6" s="109">
        <v>0.43611111111111112</v>
      </c>
      <c r="N6" s="110">
        <v>0.45902777777777781</v>
      </c>
    </row>
    <row r="7" spans="2:24" ht="18" customHeight="1" x14ac:dyDescent="0.2">
      <c r="B7" s="69"/>
      <c r="C7" s="123"/>
      <c r="D7" s="144" t="s">
        <v>4</v>
      </c>
      <c r="E7" s="145"/>
      <c r="F7" s="145"/>
      <c r="G7" s="71" t="s">
        <v>5</v>
      </c>
      <c r="H7" s="123"/>
      <c r="I7" s="123"/>
      <c r="J7" s="70"/>
      <c r="K7" s="111">
        <v>2.44</v>
      </c>
      <c r="L7" s="111">
        <v>1.42</v>
      </c>
      <c r="M7" s="111">
        <v>1.47</v>
      </c>
      <c r="N7" s="112">
        <v>1.45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199</v>
      </c>
      <c r="G11" s="123"/>
      <c r="H11" s="123"/>
      <c r="I11" s="123"/>
      <c r="J11" s="123"/>
      <c r="K11" s="20"/>
      <c r="L11" s="20"/>
      <c r="M11" s="20"/>
      <c r="N11" s="21" t="s">
        <v>358</v>
      </c>
      <c r="P11" t="s">
        <v>14</v>
      </c>
      <c r="Q11">
        <f t="shared" ref="Q11:T11" si="0">IF(K11="",0,VALUE(MID(K11,2,LEN(K11)-2)))</f>
        <v>0</v>
      </c>
      <c r="R11">
        <f t="shared" si="0"/>
        <v>0</v>
      </c>
      <c r="S11">
        <f t="shared" si="0"/>
        <v>0</v>
      </c>
      <c r="T11">
        <f t="shared" si="0"/>
        <v>5</v>
      </c>
      <c r="U11">
        <f t="shared" ref="U11:X16" si="1">IF(K11="＋",0,IF(K11="(＋)",0,ABS(K11)))</f>
        <v>0</v>
      </c>
      <c r="V11">
        <f t="shared" si="1"/>
        <v>0</v>
      </c>
      <c r="W11">
        <f t="shared" si="1"/>
        <v>0</v>
      </c>
      <c r="X11">
        <f t="shared" si="1"/>
        <v>5</v>
      </c>
    </row>
    <row r="12" spans="2:24" ht="13.95" customHeight="1" x14ac:dyDescent="0.2">
      <c r="B12" s="1">
        <f>B11+1</f>
        <v>2</v>
      </c>
      <c r="C12" s="3"/>
      <c r="D12" s="6"/>
      <c r="E12" s="123"/>
      <c r="F12" s="123" t="s">
        <v>448</v>
      </c>
      <c r="G12" s="123"/>
      <c r="H12" s="123"/>
      <c r="I12" s="123"/>
      <c r="J12" s="123"/>
      <c r="K12" s="20"/>
      <c r="L12" s="20"/>
      <c r="M12" s="20"/>
      <c r="N12" s="21" t="s">
        <v>358</v>
      </c>
      <c r="P12" s="82" t="s">
        <v>15</v>
      </c>
      <c r="Q12">
        <f>K12</f>
        <v>0</v>
      </c>
      <c r="R12">
        <f>L12</f>
        <v>0</v>
      </c>
      <c r="S12">
        <f>M12</f>
        <v>0</v>
      </c>
      <c r="T12" t="str">
        <f>N12</f>
        <v>(5)</v>
      </c>
      <c r="U12">
        <f t="shared" si="1"/>
        <v>0</v>
      </c>
      <c r="V12">
        <f>IF(L12="＋",0,IF(L12="(＋)",0,ABS(L12)))</f>
        <v>0</v>
      </c>
      <c r="W12">
        <f t="shared" si="1"/>
        <v>0</v>
      </c>
      <c r="X12">
        <f t="shared" si="1"/>
        <v>5</v>
      </c>
    </row>
    <row r="13" spans="2:24" ht="13.95" customHeight="1" x14ac:dyDescent="0.2">
      <c r="B13" s="1">
        <f t="shared" ref="B13:B70" si="2">B12+1</f>
        <v>3</v>
      </c>
      <c r="C13" s="3"/>
      <c r="D13" s="6"/>
      <c r="E13" s="123"/>
      <c r="F13" s="123" t="s">
        <v>16</v>
      </c>
      <c r="G13" s="123"/>
      <c r="H13" s="123"/>
      <c r="I13" s="123"/>
      <c r="J13" s="123"/>
      <c r="K13" s="20"/>
      <c r="L13" s="20"/>
      <c r="M13" s="20"/>
      <c r="N13" s="21" t="s">
        <v>167</v>
      </c>
      <c r="P13" t="s">
        <v>14</v>
      </c>
      <c r="Q13">
        <f>IF(K13="",0,VALUE(MID(K13,2,LEN(K13)-2)))</f>
        <v>0</v>
      </c>
      <c r="R13">
        <f>IF(L13="",0,VALUE(MID(L13,2,LEN(L13)-2)))</f>
        <v>0</v>
      </c>
      <c r="S13">
        <f>IF(M13="",0,VALUE(MID(M13,2,LEN(M13)-2)))</f>
        <v>0</v>
      </c>
      <c r="T13" t="e">
        <f>IF(N13="",0,VALUE(MID(N13,2,LEN(N13)-2)))</f>
        <v>#VALUE!</v>
      </c>
      <c r="U13">
        <f>IF(K13="＋",0,IF(K13="(＋)",0,ABS(K13)))</f>
        <v>0</v>
      </c>
      <c r="V13">
        <f>IF(L13="＋",0,IF(L13="(＋)",0,ABS(L13)))</f>
        <v>0</v>
      </c>
      <c r="W13">
        <f>IF(M13="＋",0,IF(M13="(＋)",0,ABS(M13)))</f>
        <v>0</v>
      </c>
      <c r="X13">
        <f>IF(N13="＋",0,IF(N13="(＋)",0,ABS(N13)))</f>
        <v>0</v>
      </c>
    </row>
    <row r="14" spans="2:24" ht="13.95" customHeight="1" x14ac:dyDescent="0.2">
      <c r="B14" s="1">
        <f t="shared" si="2"/>
        <v>4</v>
      </c>
      <c r="C14" s="3"/>
      <c r="D14" s="6"/>
      <c r="E14" s="123"/>
      <c r="F14" s="123" t="s">
        <v>281</v>
      </c>
      <c r="G14" s="123"/>
      <c r="H14" s="123"/>
      <c r="I14" s="123"/>
      <c r="J14" s="123"/>
      <c r="K14" s="20" t="s">
        <v>166</v>
      </c>
      <c r="L14" s="20" t="s">
        <v>365</v>
      </c>
      <c r="M14" s="20" t="s">
        <v>358</v>
      </c>
      <c r="N14" s="21" t="s">
        <v>169</v>
      </c>
      <c r="P14" t="s">
        <v>14</v>
      </c>
      <c r="Q14" t="e">
        <f t="shared" ref="Q14:T14" si="3">IF(K14="",0,VALUE(MID(K14,2,LEN(K14)-2)))</f>
        <v>#VALUE!</v>
      </c>
      <c r="R14">
        <f t="shared" si="3"/>
        <v>10</v>
      </c>
      <c r="S14">
        <f t="shared" si="3"/>
        <v>5</v>
      </c>
      <c r="T14">
        <f t="shared" si="3"/>
        <v>25</v>
      </c>
      <c r="U14">
        <f t="shared" si="1"/>
        <v>0</v>
      </c>
      <c r="V14">
        <f t="shared" si="1"/>
        <v>10</v>
      </c>
      <c r="W14">
        <f t="shared" si="1"/>
        <v>5</v>
      </c>
      <c r="X14">
        <f t="shared" si="1"/>
        <v>25</v>
      </c>
    </row>
    <row r="15" spans="2:24" ht="13.95" customHeight="1" x14ac:dyDescent="0.2">
      <c r="B15" s="1">
        <f t="shared" si="2"/>
        <v>5</v>
      </c>
      <c r="C15" s="3"/>
      <c r="D15" s="6"/>
      <c r="E15" s="123"/>
      <c r="F15" s="123" t="s">
        <v>118</v>
      </c>
      <c r="G15" s="123"/>
      <c r="H15" s="123"/>
      <c r="I15" s="123"/>
      <c r="J15" s="123"/>
      <c r="K15" s="20"/>
      <c r="L15" s="20"/>
      <c r="M15" s="20"/>
      <c r="N15" s="21" t="s">
        <v>166</v>
      </c>
      <c r="P15" t="s">
        <v>14</v>
      </c>
      <c r="Q15">
        <f>IF(K15="",0,VALUE(MID(K15,2,LEN(K15)-2)))</f>
        <v>0</v>
      </c>
      <c r="R15">
        <f>IF(L16="",0,VALUE(MID(L16,2,LEN(L16)-2)))</f>
        <v>0</v>
      </c>
      <c r="S15">
        <f>IF(M15="",0,VALUE(MID(M15,2,LEN(M15)-2)))</f>
        <v>0</v>
      </c>
      <c r="T15" t="e">
        <f>IF(N15="",0,VALUE(MID(N15,2,LEN(N15)-2)))</f>
        <v>#VALUE!</v>
      </c>
      <c r="U15">
        <f t="shared" si="1"/>
        <v>0</v>
      </c>
      <c r="V15">
        <f t="shared" si="1"/>
        <v>0</v>
      </c>
      <c r="W15">
        <f t="shared" si="1"/>
        <v>0</v>
      </c>
      <c r="X15">
        <f t="shared" si="1"/>
        <v>0</v>
      </c>
    </row>
    <row r="16" spans="2:24" ht="13.5" customHeight="1" x14ac:dyDescent="0.2">
      <c r="B16" s="1">
        <f t="shared" si="2"/>
        <v>6</v>
      </c>
      <c r="C16" s="3"/>
      <c r="D16" s="6"/>
      <c r="E16" s="123"/>
      <c r="F16" s="123" t="s">
        <v>117</v>
      </c>
      <c r="G16" s="123"/>
      <c r="H16" s="123"/>
      <c r="I16" s="123"/>
      <c r="J16" s="123"/>
      <c r="K16" s="20" t="s">
        <v>365</v>
      </c>
      <c r="L16" s="20"/>
      <c r="M16" s="20" t="s">
        <v>423</v>
      </c>
      <c r="N16" s="21" t="s">
        <v>356</v>
      </c>
      <c r="P16" t="s">
        <v>14</v>
      </c>
      <c r="Q16">
        <f t="shared" ref="Q16:T16" si="4">IF(K16="",0,VALUE(MID(K16,2,LEN(K16)-2)))</f>
        <v>10</v>
      </c>
      <c r="R16" t="e">
        <f>IF(#REF!="",0,VALUE(MID(#REF!,2,LEN(#REF!)-2)))</f>
        <v>#REF!</v>
      </c>
      <c r="S16">
        <f t="shared" si="4"/>
        <v>15</v>
      </c>
      <c r="T16">
        <f t="shared" si="4"/>
        <v>20</v>
      </c>
      <c r="U16">
        <f t="shared" si="1"/>
        <v>10</v>
      </c>
      <c r="V16">
        <f t="shared" si="1"/>
        <v>0</v>
      </c>
      <c r="W16">
        <f t="shared" si="1"/>
        <v>15</v>
      </c>
      <c r="X16">
        <f t="shared" si="1"/>
        <v>20</v>
      </c>
    </row>
    <row r="17" spans="2:24" ht="13.5" customHeight="1" x14ac:dyDescent="0.2">
      <c r="B17" s="1">
        <f>B16+1</f>
        <v>7</v>
      </c>
      <c r="C17" s="2" t="s">
        <v>25</v>
      </c>
      <c r="D17" s="2" t="s">
        <v>26</v>
      </c>
      <c r="E17" s="123"/>
      <c r="F17" s="123" t="s">
        <v>115</v>
      </c>
      <c r="G17" s="123"/>
      <c r="H17" s="123"/>
      <c r="I17" s="123"/>
      <c r="J17" s="123"/>
      <c r="K17" s="22">
        <v>95</v>
      </c>
      <c r="L17" s="22">
        <v>30</v>
      </c>
      <c r="M17" s="22">
        <v>95</v>
      </c>
      <c r="N17" s="23">
        <v>80</v>
      </c>
      <c r="P17" s="82"/>
    </row>
    <row r="18" spans="2:24" ht="13.5" customHeight="1" x14ac:dyDescent="0.2">
      <c r="B18" s="1">
        <f t="shared" si="2"/>
        <v>8</v>
      </c>
      <c r="C18" s="2" t="s">
        <v>27</v>
      </c>
      <c r="D18" s="2" t="s">
        <v>28</v>
      </c>
      <c r="E18" s="123"/>
      <c r="F18" s="123" t="s">
        <v>102</v>
      </c>
      <c r="G18" s="123"/>
      <c r="H18" s="123"/>
      <c r="I18" s="123"/>
      <c r="J18" s="123"/>
      <c r="K18" s="22">
        <v>10</v>
      </c>
      <c r="L18" s="20"/>
      <c r="M18" s="22"/>
      <c r="N18" s="23">
        <v>15</v>
      </c>
      <c r="P18" s="82"/>
    </row>
    <row r="19" spans="2:24" ht="13.5" customHeight="1" x14ac:dyDescent="0.2">
      <c r="B19" s="1">
        <f t="shared" si="2"/>
        <v>9</v>
      </c>
      <c r="C19" s="2" t="s">
        <v>90</v>
      </c>
      <c r="D19" s="2" t="s">
        <v>17</v>
      </c>
      <c r="E19" s="123"/>
      <c r="F19" s="123" t="s">
        <v>192</v>
      </c>
      <c r="G19" s="123"/>
      <c r="H19" s="123"/>
      <c r="I19" s="123"/>
      <c r="J19" s="123"/>
      <c r="K19" s="22">
        <v>16</v>
      </c>
      <c r="L19" s="22"/>
      <c r="M19" s="22"/>
      <c r="N19" s="23"/>
    </row>
    <row r="20" spans="2:24" ht="14.85" customHeight="1" x14ac:dyDescent="0.2">
      <c r="B20" s="1">
        <f t="shared" si="2"/>
        <v>10</v>
      </c>
      <c r="C20" s="6"/>
      <c r="D20" s="6"/>
      <c r="E20" s="123"/>
      <c r="F20" s="123" t="s">
        <v>150</v>
      </c>
      <c r="G20" s="123"/>
      <c r="H20" s="123"/>
      <c r="I20" s="123"/>
      <c r="J20" s="123"/>
      <c r="K20" s="22">
        <v>10</v>
      </c>
      <c r="L20" s="22">
        <v>30</v>
      </c>
      <c r="M20" s="22">
        <v>20</v>
      </c>
      <c r="N20" s="23" t="s">
        <v>167</v>
      </c>
    </row>
    <row r="21" spans="2:24" ht="13.5" customHeight="1" x14ac:dyDescent="0.2">
      <c r="B21" s="1">
        <f t="shared" si="2"/>
        <v>11</v>
      </c>
      <c r="C21" s="6"/>
      <c r="D21" s="6"/>
      <c r="E21" s="123"/>
      <c r="F21" s="123" t="s">
        <v>156</v>
      </c>
      <c r="G21" s="123"/>
      <c r="H21" s="123"/>
      <c r="I21" s="123"/>
      <c r="J21" s="123"/>
      <c r="K21" s="22" t="s">
        <v>167</v>
      </c>
      <c r="L21" s="22"/>
      <c r="M21" s="22"/>
      <c r="N21" s="23"/>
    </row>
    <row r="22" spans="2:24" ht="13.95" customHeight="1" x14ac:dyDescent="0.2">
      <c r="B22" s="1">
        <f t="shared" si="2"/>
        <v>12</v>
      </c>
      <c r="C22" s="6"/>
      <c r="D22" s="6"/>
      <c r="E22" s="123"/>
      <c r="F22" s="123" t="s">
        <v>441</v>
      </c>
      <c r="G22" s="123"/>
      <c r="H22" s="123"/>
      <c r="I22" s="123"/>
      <c r="J22" s="123"/>
      <c r="K22" s="22"/>
      <c r="L22" s="22">
        <v>35</v>
      </c>
      <c r="M22" s="22" t="s">
        <v>167</v>
      </c>
      <c r="N22" s="23" t="s">
        <v>167</v>
      </c>
      <c r="U22">
        <f>COUNTA(K19:K22)</f>
        <v>3</v>
      </c>
      <c r="V22">
        <f>COUNTA(L19:L22)</f>
        <v>2</v>
      </c>
      <c r="W22">
        <f>COUNTA(M19:M22)</f>
        <v>2</v>
      </c>
      <c r="X22">
        <f>COUNTA(N19:N22)</f>
        <v>2</v>
      </c>
    </row>
    <row r="23" spans="2:24" ht="13.95" customHeight="1" x14ac:dyDescent="0.2">
      <c r="B23" s="1">
        <f t="shared" si="2"/>
        <v>13</v>
      </c>
      <c r="C23" s="6"/>
      <c r="D23" s="2" t="s">
        <v>18</v>
      </c>
      <c r="E23" s="123"/>
      <c r="F23" s="123" t="s">
        <v>113</v>
      </c>
      <c r="G23" s="123"/>
      <c r="H23" s="123"/>
      <c r="I23" s="123"/>
      <c r="J23" s="123"/>
      <c r="K23" s="22">
        <v>60</v>
      </c>
      <c r="L23" s="22">
        <v>20</v>
      </c>
      <c r="M23" s="22" t="s">
        <v>167</v>
      </c>
      <c r="N23" s="23" t="s">
        <v>167</v>
      </c>
    </row>
    <row r="24" spans="2:24" ht="13.5" customHeight="1" x14ac:dyDescent="0.2">
      <c r="B24" s="1">
        <f t="shared" si="2"/>
        <v>14</v>
      </c>
      <c r="C24" s="6"/>
      <c r="D24" s="6"/>
      <c r="E24" s="123"/>
      <c r="F24" s="123" t="s">
        <v>103</v>
      </c>
      <c r="G24" s="123"/>
      <c r="H24" s="123"/>
      <c r="I24" s="123"/>
      <c r="J24" s="123"/>
      <c r="K24" s="22">
        <v>125</v>
      </c>
      <c r="L24" s="22" t="s">
        <v>167</v>
      </c>
      <c r="M24" s="22">
        <v>20</v>
      </c>
      <c r="N24" s="23">
        <v>45</v>
      </c>
    </row>
    <row r="25" spans="2:24" ht="13.5" customHeight="1" x14ac:dyDescent="0.2">
      <c r="B25" s="1">
        <f t="shared" si="2"/>
        <v>15</v>
      </c>
      <c r="C25" s="6"/>
      <c r="D25" s="6"/>
      <c r="E25" s="123"/>
      <c r="F25" s="123" t="s">
        <v>114</v>
      </c>
      <c r="G25" s="123"/>
      <c r="H25" s="123"/>
      <c r="I25" s="123"/>
      <c r="J25" s="123"/>
      <c r="K25" s="22">
        <v>310</v>
      </c>
      <c r="L25" s="22">
        <v>70</v>
      </c>
      <c r="M25" s="22">
        <v>80</v>
      </c>
      <c r="N25" s="23">
        <v>20</v>
      </c>
    </row>
    <row r="26" spans="2:24" ht="13.95" customHeight="1" x14ac:dyDescent="0.2">
      <c r="B26" s="1">
        <f t="shared" si="2"/>
        <v>16</v>
      </c>
      <c r="C26" s="6"/>
      <c r="D26" s="6"/>
      <c r="E26" s="123"/>
      <c r="F26" s="123" t="s">
        <v>104</v>
      </c>
      <c r="G26" s="123"/>
      <c r="H26" s="123"/>
      <c r="I26" s="123"/>
      <c r="J26" s="123"/>
      <c r="K26" s="22" t="s">
        <v>167</v>
      </c>
      <c r="L26" s="22" t="s">
        <v>167</v>
      </c>
      <c r="M26" s="22"/>
      <c r="N26" s="23">
        <v>100</v>
      </c>
    </row>
    <row r="27" spans="2:24" ht="13.95" customHeight="1" x14ac:dyDescent="0.2">
      <c r="B27" s="1">
        <f t="shared" si="2"/>
        <v>17</v>
      </c>
      <c r="C27" s="6"/>
      <c r="D27" s="6"/>
      <c r="E27" s="123"/>
      <c r="F27" s="123" t="s">
        <v>449</v>
      </c>
      <c r="G27" s="123"/>
      <c r="H27" s="123"/>
      <c r="I27" s="123"/>
      <c r="J27" s="123"/>
      <c r="K27" s="22" t="s">
        <v>167</v>
      </c>
      <c r="L27" s="22"/>
      <c r="M27" s="22"/>
      <c r="N27" s="23"/>
    </row>
    <row r="28" spans="2:24" ht="13.95" customHeight="1" x14ac:dyDescent="0.2">
      <c r="B28" s="1">
        <f t="shared" si="2"/>
        <v>18</v>
      </c>
      <c r="C28" s="6"/>
      <c r="D28" s="6"/>
      <c r="E28" s="123"/>
      <c r="F28" s="123" t="s">
        <v>272</v>
      </c>
      <c r="G28" s="123"/>
      <c r="H28" s="123"/>
      <c r="I28" s="123"/>
      <c r="J28" s="123"/>
      <c r="K28" s="22"/>
      <c r="L28" s="22"/>
      <c r="M28" s="22">
        <v>10</v>
      </c>
      <c r="N28" s="23">
        <v>30</v>
      </c>
    </row>
    <row r="29" spans="2:24" ht="13.5" customHeight="1" x14ac:dyDescent="0.2">
      <c r="B29" s="1">
        <f t="shared" si="2"/>
        <v>19</v>
      </c>
      <c r="C29" s="6"/>
      <c r="D29" s="6"/>
      <c r="E29" s="123"/>
      <c r="F29" s="123" t="s">
        <v>381</v>
      </c>
      <c r="G29" s="123"/>
      <c r="H29" s="123"/>
      <c r="I29" s="123"/>
      <c r="J29" s="123"/>
      <c r="K29" s="22">
        <v>5</v>
      </c>
      <c r="L29" s="22"/>
      <c r="M29" s="22"/>
      <c r="N29" s="23"/>
    </row>
    <row r="30" spans="2:24" ht="13.5" customHeight="1" x14ac:dyDescent="0.2">
      <c r="B30" s="1">
        <f t="shared" si="2"/>
        <v>20</v>
      </c>
      <c r="C30" s="6"/>
      <c r="D30" s="6"/>
      <c r="E30" s="123"/>
      <c r="F30" s="123" t="s">
        <v>19</v>
      </c>
      <c r="G30" s="123"/>
      <c r="H30" s="123"/>
      <c r="I30" s="123"/>
      <c r="J30" s="123"/>
      <c r="K30" s="22">
        <v>30</v>
      </c>
      <c r="L30" s="22">
        <v>170</v>
      </c>
      <c r="M30" s="22">
        <v>115</v>
      </c>
      <c r="N30" s="23">
        <v>360</v>
      </c>
    </row>
    <row r="31" spans="2:24" ht="13.5" customHeight="1" x14ac:dyDescent="0.2">
      <c r="B31" s="1">
        <f t="shared" si="2"/>
        <v>21</v>
      </c>
      <c r="C31" s="6"/>
      <c r="D31" s="6"/>
      <c r="E31" s="123"/>
      <c r="F31" s="123" t="s">
        <v>106</v>
      </c>
      <c r="G31" s="123"/>
      <c r="H31" s="123"/>
      <c r="I31" s="123"/>
      <c r="J31" s="123"/>
      <c r="K31" s="22">
        <v>40</v>
      </c>
      <c r="L31" s="22"/>
      <c r="M31" s="22" t="s">
        <v>167</v>
      </c>
      <c r="N31" s="23"/>
    </row>
    <row r="32" spans="2:24" ht="13.5" customHeight="1" x14ac:dyDescent="0.2">
      <c r="B32" s="1">
        <f t="shared" si="2"/>
        <v>22</v>
      </c>
      <c r="C32" s="6"/>
      <c r="D32" s="6"/>
      <c r="E32" s="123"/>
      <c r="F32" s="123" t="s">
        <v>107</v>
      </c>
      <c r="G32" s="123"/>
      <c r="H32" s="123"/>
      <c r="I32" s="123"/>
      <c r="J32" s="123"/>
      <c r="K32" s="22">
        <v>25</v>
      </c>
      <c r="L32" s="22">
        <v>15</v>
      </c>
      <c r="M32" s="22">
        <v>20</v>
      </c>
      <c r="N32" s="23">
        <v>10</v>
      </c>
    </row>
    <row r="33" spans="2:29" ht="13.5" customHeight="1" x14ac:dyDescent="0.2">
      <c r="B33" s="1">
        <f t="shared" si="2"/>
        <v>23</v>
      </c>
      <c r="C33" s="6"/>
      <c r="D33" s="6"/>
      <c r="E33" s="123"/>
      <c r="F33" s="123" t="s">
        <v>450</v>
      </c>
      <c r="G33" s="123"/>
      <c r="H33" s="123"/>
      <c r="I33" s="123"/>
      <c r="J33" s="123"/>
      <c r="K33" s="22" t="s">
        <v>167</v>
      </c>
      <c r="L33" s="22"/>
      <c r="M33" s="22"/>
      <c r="N33" s="23"/>
    </row>
    <row r="34" spans="2:29" ht="13.95" customHeight="1" x14ac:dyDescent="0.2">
      <c r="B34" s="1">
        <f t="shared" si="2"/>
        <v>24</v>
      </c>
      <c r="C34" s="6"/>
      <c r="D34" s="6"/>
      <c r="E34" s="123"/>
      <c r="F34" s="123" t="s">
        <v>20</v>
      </c>
      <c r="G34" s="123"/>
      <c r="H34" s="123"/>
      <c r="I34" s="123"/>
      <c r="J34" s="123"/>
      <c r="K34" s="22" t="s">
        <v>167</v>
      </c>
      <c r="L34" s="22">
        <v>20</v>
      </c>
      <c r="M34" s="22"/>
      <c r="N34" s="23"/>
    </row>
    <row r="35" spans="2:29" ht="13.95" customHeight="1" x14ac:dyDescent="0.2">
      <c r="B35" s="1">
        <f t="shared" si="2"/>
        <v>25</v>
      </c>
      <c r="C35" s="6"/>
      <c r="D35" s="6"/>
      <c r="E35" s="123"/>
      <c r="F35" s="123" t="s">
        <v>105</v>
      </c>
      <c r="G35" s="123"/>
      <c r="H35" s="123"/>
      <c r="I35" s="123"/>
      <c r="J35" s="123"/>
      <c r="K35" s="22"/>
      <c r="L35" s="22"/>
      <c r="M35" s="22"/>
      <c r="N35" s="23" t="s">
        <v>167</v>
      </c>
    </row>
    <row r="36" spans="2:29" ht="13.5" customHeight="1" x14ac:dyDescent="0.2">
      <c r="B36" s="1">
        <f t="shared" si="2"/>
        <v>26</v>
      </c>
      <c r="C36" s="6"/>
      <c r="D36" s="6"/>
      <c r="E36" s="123"/>
      <c r="F36" s="123" t="s">
        <v>128</v>
      </c>
      <c r="G36" s="123"/>
      <c r="H36" s="123"/>
      <c r="I36" s="123"/>
      <c r="J36" s="123"/>
      <c r="K36" s="22">
        <v>115</v>
      </c>
      <c r="L36" s="22">
        <v>100</v>
      </c>
      <c r="M36" s="22">
        <v>140</v>
      </c>
      <c r="N36" s="23">
        <v>375</v>
      </c>
    </row>
    <row r="37" spans="2:29" ht="13.95" customHeight="1" x14ac:dyDescent="0.2">
      <c r="B37" s="1">
        <f t="shared" si="2"/>
        <v>27</v>
      </c>
      <c r="C37" s="6"/>
      <c r="D37" s="6"/>
      <c r="E37" s="123"/>
      <c r="F37" s="123" t="s">
        <v>303</v>
      </c>
      <c r="G37" s="123"/>
      <c r="H37" s="123"/>
      <c r="I37" s="123"/>
      <c r="J37" s="123"/>
      <c r="K37" s="22">
        <v>5</v>
      </c>
      <c r="L37" s="22" t="s">
        <v>167</v>
      </c>
      <c r="M37" s="22"/>
      <c r="N37" s="23"/>
    </row>
    <row r="38" spans="2:29" ht="13.95" customHeight="1" x14ac:dyDescent="0.2">
      <c r="B38" s="1">
        <f t="shared" si="2"/>
        <v>28</v>
      </c>
      <c r="C38" s="6"/>
      <c r="D38" s="6"/>
      <c r="E38" s="123"/>
      <c r="F38" s="123" t="s">
        <v>21</v>
      </c>
      <c r="G38" s="123"/>
      <c r="H38" s="123"/>
      <c r="I38" s="123"/>
      <c r="J38" s="123"/>
      <c r="K38" s="22">
        <v>1250</v>
      </c>
      <c r="L38" s="22">
        <v>1125</v>
      </c>
      <c r="M38" s="22">
        <v>875</v>
      </c>
      <c r="N38" s="23">
        <v>625</v>
      </c>
    </row>
    <row r="39" spans="2:29" ht="13.5" customHeight="1" x14ac:dyDescent="0.2">
      <c r="B39" s="1">
        <f t="shared" si="2"/>
        <v>29</v>
      </c>
      <c r="C39" s="6"/>
      <c r="D39" s="6"/>
      <c r="E39" s="123"/>
      <c r="F39" s="123" t="s">
        <v>22</v>
      </c>
      <c r="G39" s="123"/>
      <c r="H39" s="123"/>
      <c r="I39" s="123"/>
      <c r="J39" s="123"/>
      <c r="K39" s="22">
        <v>41250</v>
      </c>
      <c r="L39" s="22">
        <v>37250</v>
      </c>
      <c r="M39" s="57">
        <v>31750</v>
      </c>
      <c r="N39" s="61">
        <v>25750</v>
      </c>
    </row>
    <row r="40" spans="2:29" ht="13.95" customHeight="1" x14ac:dyDescent="0.2">
      <c r="B40" s="1">
        <f t="shared" si="2"/>
        <v>30</v>
      </c>
      <c r="C40" s="6"/>
      <c r="D40" s="6"/>
      <c r="E40" s="123"/>
      <c r="F40" s="123" t="s">
        <v>23</v>
      </c>
      <c r="G40" s="123"/>
      <c r="H40" s="123"/>
      <c r="I40" s="123"/>
      <c r="J40" s="123"/>
      <c r="K40" s="22"/>
      <c r="L40" s="22" t="s">
        <v>167</v>
      </c>
      <c r="M40" s="22"/>
      <c r="N40" s="23">
        <v>5</v>
      </c>
    </row>
    <row r="41" spans="2:29" ht="13.5" customHeight="1" x14ac:dyDescent="0.2">
      <c r="B41" s="1">
        <f t="shared" si="2"/>
        <v>31</v>
      </c>
      <c r="C41" s="2" t="s">
        <v>79</v>
      </c>
      <c r="D41" s="2" t="s">
        <v>80</v>
      </c>
      <c r="E41" s="123"/>
      <c r="F41" s="123" t="s">
        <v>100</v>
      </c>
      <c r="G41" s="123"/>
      <c r="H41" s="123"/>
      <c r="I41" s="123"/>
      <c r="J41" s="123"/>
      <c r="K41" s="22">
        <v>5</v>
      </c>
      <c r="L41" s="22" t="s">
        <v>167</v>
      </c>
      <c r="M41" s="22"/>
      <c r="N41" s="23">
        <v>5</v>
      </c>
    </row>
    <row r="42" spans="2:29" ht="13.95" customHeight="1" x14ac:dyDescent="0.2">
      <c r="B42" s="1">
        <f t="shared" si="2"/>
        <v>32</v>
      </c>
      <c r="C42" s="6"/>
      <c r="D42" s="6"/>
      <c r="E42" s="123"/>
      <c r="F42" s="123" t="s">
        <v>252</v>
      </c>
      <c r="G42" s="123"/>
      <c r="H42" s="123"/>
      <c r="I42" s="123"/>
      <c r="J42" s="123"/>
      <c r="K42" s="22"/>
      <c r="L42" s="22"/>
      <c r="M42" s="22"/>
      <c r="N42" s="23" t="s">
        <v>167</v>
      </c>
      <c r="U42">
        <f>COUNTA(K41:K42)</f>
        <v>1</v>
      </c>
      <c r="V42">
        <f>COUNTA(L41:L42)</f>
        <v>1</v>
      </c>
      <c r="W42">
        <f>COUNTA(M41:M42)</f>
        <v>0</v>
      </c>
      <c r="X42">
        <f>COUNTA(N41:N42)</f>
        <v>2</v>
      </c>
    </row>
    <row r="43" spans="2:29" ht="13.95" customHeight="1" x14ac:dyDescent="0.2">
      <c r="B43" s="1">
        <f t="shared" si="2"/>
        <v>33</v>
      </c>
      <c r="C43" s="2" t="s">
        <v>91</v>
      </c>
      <c r="D43" s="2" t="s">
        <v>29</v>
      </c>
      <c r="E43" s="123"/>
      <c r="F43" s="123" t="s">
        <v>122</v>
      </c>
      <c r="G43" s="123"/>
      <c r="H43" s="123"/>
      <c r="I43" s="123"/>
      <c r="J43" s="123"/>
      <c r="K43" s="20"/>
      <c r="L43" s="22">
        <v>40</v>
      </c>
      <c r="M43" s="22">
        <v>20</v>
      </c>
      <c r="N43" s="23">
        <v>20</v>
      </c>
      <c r="Y43" s="125"/>
    </row>
    <row r="44" spans="2:29" ht="13.95" customHeight="1" x14ac:dyDescent="0.2">
      <c r="B44" s="1">
        <f t="shared" si="2"/>
        <v>34</v>
      </c>
      <c r="C44" s="6"/>
      <c r="D44" s="6"/>
      <c r="E44" s="123"/>
      <c r="F44" s="123" t="s">
        <v>210</v>
      </c>
      <c r="G44" s="123"/>
      <c r="H44" s="123"/>
      <c r="I44" s="123"/>
      <c r="J44" s="123"/>
      <c r="K44" s="22"/>
      <c r="L44" s="22"/>
      <c r="M44" s="22">
        <v>20</v>
      </c>
      <c r="N44" s="23" t="s">
        <v>167</v>
      </c>
      <c r="Y44" s="125"/>
    </row>
    <row r="45" spans="2:29" ht="13.95" customHeight="1" x14ac:dyDescent="0.2">
      <c r="B45" s="1">
        <f t="shared" si="2"/>
        <v>35</v>
      </c>
      <c r="C45" s="6"/>
      <c r="D45" s="6"/>
      <c r="E45" s="123"/>
      <c r="F45" s="123" t="s">
        <v>146</v>
      </c>
      <c r="G45" s="123"/>
      <c r="H45" s="123"/>
      <c r="I45" s="123"/>
      <c r="J45" s="123"/>
      <c r="K45" s="22">
        <v>5</v>
      </c>
      <c r="L45" s="22">
        <v>5</v>
      </c>
      <c r="M45" s="22">
        <v>10</v>
      </c>
      <c r="N45" s="23">
        <v>45</v>
      </c>
      <c r="U45" s="126">
        <f>COUNTA($K11:$K46)</f>
        <v>25</v>
      </c>
      <c r="V45" s="126">
        <f>COUNTA($L11:$L46)</f>
        <v>19</v>
      </c>
      <c r="W45" s="126">
        <f>COUNTA($M11:$M46)</f>
        <v>18</v>
      </c>
      <c r="X45" s="126">
        <f>COUNTA($N11:$N46)</f>
        <v>27</v>
      </c>
      <c r="Y45" s="126"/>
      <c r="Z45" s="126"/>
      <c r="AA45" s="126"/>
      <c r="AB45" s="126"/>
      <c r="AC45" s="125"/>
    </row>
    <row r="46" spans="2:29" ht="13.95" customHeight="1" x14ac:dyDescent="0.2">
      <c r="B46" s="1">
        <f t="shared" si="2"/>
        <v>36</v>
      </c>
      <c r="C46" s="6"/>
      <c r="D46" s="6"/>
      <c r="E46" s="123"/>
      <c r="F46" s="123" t="s">
        <v>424</v>
      </c>
      <c r="G46" s="123"/>
      <c r="H46" s="123"/>
      <c r="I46" s="123"/>
      <c r="J46" s="123"/>
      <c r="K46" s="22">
        <v>5</v>
      </c>
      <c r="L46" s="22"/>
      <c r="M46" s="22"/>
      <c r="N46" s="23"/>
      <c r="Y46" s="125"/>
    </row>
    <row r="47" spans="2:29" ht="13.95" customHeight="1" x14ac:dyDescent="0.2">
      <c r="B47" s="1">
        <f t="shared" si="2"/>
        <v>37</v>
      </c>
      <c r="C47" s="6"/>
      <c r="D47" s="6"/>
      <c r="E47" s="123"/>
      <c r="F47" s="123" t="s">
        <v>228</v>
      </c>
      <c r="G47" s="123"/>
      <c r="H47" s="123"/>
      <c r="I47" s="123"/>
      <c r="J47" s="123"/>
      <c r="K47" s="22"/>
      <c r="L47" s="22">
        <v>5</v>
      </c>
      <c r="M47" s="22"/>
      <c r="N47" s="23"/>
      <c r="Y47" s="127"/>
    </row>
    <row r="48" spans="2:29" ht="13.95" customHeight="1" x14ac:dyDescent="0.2">
      <c r="B48" s="1">
        <f t="shared" si="2"/>
        <v>38</v>
      </c>
      <c r="C48" s="6"/>
      <c r="D48" s="6"/>
      <c r="E48" s="123"/>
      <c r="F48" s="123" t="s">
        <v>194</v>
      </c>
      <c r="G48" s="123"/>
      <c r="H48" s="123"/>
      <c r="I48" s="123"/>
      <c r="J48" s="123"/>
      <c r="K48" s="22"/>
      <c r="L48" s="22"/>
      <c r="M48" s="22">
        <v>30</v>
      </c>
      <c r="N48" s="23"/>
      <c r="Y48" s="125"/>
    </row>
    <row r="49" spans="2:25" ht="13.5" customHeight="1" x14ac:dyDescent="0.2">
      <c r="B49" s="1">
        <f t="shared" si="2"/>
        <v>39</v>
      </c>
      <c r="C49" s="6"/>
      <c r="D49" s="6"/>
      <c r="E49" s="123"/>
      <c r="F49" s="123" t="s">
        <v>108</v>
      </c>
      <c r="G49" s="123"/>
      <c r="H49" s="123"/>
      <c r="I49" s="123"/>
      <c r="J49" s="123"/>
      <c r="K49" s="22">
        <v>90</v>
      </c>
      <c r="L49" s="22">
        <v>120</v>
      </c>
      <c r="M49" s="22">
        <v>100</v>
      </c>
      <c r="N49" s="23">
        <v>440</v>
      </c>
      <c r="Y49" s="127"/>
    </row>
    <row r="50" spans="2:25" ht="13.95" customHeight="1" x14ac:dyDescent="0.2">
      <c r="B50" s="1">
        <f t="shared" si="2"/>
        <v>40</v>
      </c>
      <c r="C50" s="6"/>
      <c r="D50" s="6"/>
      <c r="E50" s="123"/>
      <c r="F50" s="123" t="s">
        <v>179</v>
      </c>
      <c r="G50" s="123"/>
      <c r="H50" s="123"/>
      <c r="I50" s="123"/>
      <c r="J50" s="123"/>
      <c r="K50" s="22"/>
      <c r="L50" s="22"/>
      <c r="M50" s="22" t="s">
        <v>167</v>
      </c>
      <c r="N50" s="23"/>
      <c r="Y50" s="125"/>
    </row>
    <row r="51" spans="2:25" ht="13.95" customHeight="1" x14ac:dyDescent="0.2">
      <c r="B51" s="1">
        <f t="shared" si="2"/>
        <v>41</v>
      </c>
      <c r="C51" s="6"/>
      <c r="D51" s="6"/>
      <c r="E51" s="123"/>
      <c r="F51" s="123" t="s">
        <v>109</v>
      </c>
      <c r="G51" s="123"/>
      <c r="H51" s="123"/>
      <c r="I51" s="123"/>
      <c r="J51" s="123"/>
      <c r="K51" s="22">
        <v>200</v>
      </c>
      <c r="L51" s="22">
        <v>60</v>
      </c>
      <c r="M51" s="22">
        <v>90</v>
      </c>
      <c r="N51" s="23">
        <v>210</v>
      </c>
      <c r="Y51" s="125"/>
    </row>
    <row r="52" spans="2:25" ht="13.5" customHeight="1" x14ac:dyDescent="0.2">
      <c r="B52" s="1">
        <f t="shared" si="2"/>
        <v>42</v>
      </c>
      <c r="C52" s="6"/>
      <c r="D52" s="6"/>
      <c r="E52" s="123"/>
      <c r="F52" s="123" t="s">
        <v>110</v>
      </c>
      <c r="G52" s="123"/>
      <c r="H52" s="123"/>
      <c r="I52" s="123"/>
      <c r="J52" s="123"/>
      <c r="K52" s="22">
        <v>35</v>
      </c>
      <c r="L52" s="22">
        <v>60</v>
      </c>
      <c r="M52" s="22" t="s">
        <v>167</v>
      </c>
      <c r="N52" s="23">
        <v>75</v>
      </c>
      <c r="Y52" s="125"/>
    </row>
    <row r="53" spans="2:25" ht="13.5" customHeight="1" x14ac:dyDescent="0.2">
      <c r="B53" s="1">
        <f t="shared" si="2"/>
        <v>43</v>
      </c>
      <c r="C53" s="6"/>
      <c r="D53" s="6"/>
      <c r="E53" s="123"/>
      <c r="F53" s="123" t="s">
        <v>234</v>
      </c>
      <c r="G53" s="123"/>
      <c r="H53" s="123"/>
      <c r="I53" s="123"/>
      <c r="J53" s="123"/>
      <c r="K53" s="22">
        <v>15</v>
      </c>
      <c r="L53" s="22"/>
      <c r="M53" s="22"/>
      <c r="N53" s="23"/>
      <c r="Y53" s="125"/>
    </row>
    <row r="54" spans="2:25" ht="13.5" customHeight="1" x14ac:dyDescent="0.2">
      <c r="B54" s="1">
        <f t="shared" si="2"/>
        <v>44</v>
      </c>
      <c r="C54" s="6"/>
      <c r="D54" s="6"/>
      <c r="E54" s="123"/>
      <c r="F54" s="123" t="s">
        <v>31</v>
      </c>
      <c r="G54" s="123"/>
      <c r="H54" s="123"/>
      <c r="I54" s="123"/>
      <c r="J54" s="123"/>
      <c r="K54" s="22"/>
      <c r="L54" s="22"/>
      <c r="M54" s="22"/>
      <c r="N54" s="23" t="s">
        <v>167</v>
      </c>
      <c r="Y54" s="125"/>
    </row>
    <row r="55" spans="2:25" ht="13.95" customHeight="1" x14ac:dyDescent="0.2">
      <c r="B55" s="1">
        <f t="shared" si="2"/>
        <v>45</v>
      </c>
      <c r="C55" s="6"/>
      <c r="D55" s="6"/>
      <c r="E55" s="123"/>
      <c r="F55" s="123" t="s">
        <v>85</v>
      </c>
      <c r="G55" s="123"/>
      <c r="H55" s="123"/>
      <c r="I55" s="123"/>
      <c r="J55" s="123"/>
      <c r="K55" s="22"/>
      <c r="L55" s="22"/>
      <c r="M55" s="22"/>
      <c r="N55" s="23">
        <v>40</v>
      </c>
      <c r="Y55" s="125"/>
    </row>
    <row r="56" spans="2:25" ht="13.5" customHeight="1" x14ac:dyDescent="0.2">
      <c r="B56" s="1">
        <f t="shared" si="2"/>
        <v>46</v>
      </c>
      <c r="C56" s="6"/>
      <c r="D56" s="6"/>
      <c r="E56" s="123"/>
      <c r="F56" s="123" t="s">
        <v>111</v>
      </c>
      <c r="G56" s="123"/>
      <c r="H56" s="123"/>
      <c r="I56" s="123"/>
      <c r="J56" s="123"/>
      <c r="K56" s="22">
        <v>120</v>
      </c>
      <c r="L56" s="22">
        <v>150</v>
      </c>
      <c r="M56" s="22">
        <v>40</v>
      </c>
      <c r="N56" s="23">
        <v>250</v>
      </c>
      <c r="Y56" s="125"/>
    </row>
    <row r="57" spans="2:25" ht="13.95" customHeight="1" x14ac:dyDescent="0.2">
      <c r="B57" s="1">
        <f t="shared" si="2"/>
        <v>47</v>
      </c>
      <c r="C57" s="6"/>
      <c r="D57" s="6"/>
      <c r="E57" s="123"/>
      <c r="F57" s="123" t="s">
        <v>451</v>
      </c>
      <c r="G57" s="123"/>
      <c r="H57" s="123"/>
      <c r="I57" s="123"/>
      <c r="J57" s="123"/>
      <c r="K57" s="22"/>
      <c r="L57" s="22"/>
      <c r="M57" s="22" t="s">
        <v>167</v>
      </c>
      <c r="N57" s="23"/>
      <c r="Y57" s="125"/>
    </row>
    <row r="58" spans="2:25" ht="13.5" customHeight="1" x14ac:dyDescent="0.2">
      <c r="B58" s="1">
        <f t="shared" si="2"/>
        <v>48</v>
      </c>
      <c r="C58" s="6"/>
      <c r="D58" s="6"/>
      <c r="E58" s="123"/>
      <c r="F58" s="123" t="s">
        <v>425</v>
      </c>
      <c r="G58" s="123"/>
      <c r="H58" s="123"/>
      <c r="I58" s="123"/>
      <c r="J58" s="123"/>
      <c r="K58" s="22"/>
      <c r="L58" s="22">
        <v>20</v>
      </c>
      <c r="M58" s="22"/>
      <c r="N58" s="23"/>
      <c r="Y58" s="125"/>
    </row>
    <row r="59" spans="2:25" ht="13.95" customHeight="1" x14ac:dyDescent="0.2">
      <c r="B59" s="1">
        <f t="shared" si="2"/>
        <v>49</v>
      </c>
      <c r="C59" s="6"/>
      <c r="D59" s="6"/>
      <c r="E59" s="123"/>
      <c r="F59" s="123" t="s">
        <v>406</v>
      </c>
      <c r="G59" s="123"/>
      <c r="H59" s="123"/>
      <c r="I59" s="123"/>
      <c r="J59" s="123"/>
      <c r="K59" s="22"/>
      <c r="L59" s="22">
        <v>20</v>
      </c>
      <c r="M59" s="22"/>
      <c r="N59" s="23"/>
      <c r="Y59" s="125"/>
    </row>
    <row r="60" spans="2:25" ht="13.95" customHeight="1" x14ac:dyDescent="0.2">
      <c r="B60" s="1">
        <f t="shared" si="2"/>
        <v>50</v>
      </c>
      <c r="C60" s="6"/>
      <c r="D60" s="6"/>
      <c r="E60" s="123"/>
      <c r="F60" s="123" t="s">
        <v>33</v>
      </c>
      <c r="G60" s="123"/>
      <c r="H60" s="123"/>
      <c r="I60" s="123"/>
      <c r="J60" s="123"/>
      <c r="K60" s="22">
        <v>75</v>
      </c>
      <c r="L60" s="22">
        <v>85</v>
      </c>
      <c r="M60" s="22">
        <v>220</v>
      </c>
      <c r="N60" s="23">
        <v>95</v>
      </c>
      <c r="Y60" s="125"/>
    </row>
    <row r="61" spans="2:25" ht="13.95" customHeight="1" x14ac:dyDescent="0.2">
      <c r="B61" s="1">
        <f t="shared" si="2"/>
        <v>51</v>
      </c>
      <c r="C61" s="2" t="s">
        <v>34</v>
      </c>
      <c r="D61" s="2" t="s">
        <v>35</v>
      </c>
      <c r="E61" s="123"/>
      <c r="F61" s="123" t="s">
        <v>417</v>
      </c>
      <c r="G61" s="123"/>
      <c r="H61" s="123"/>
      <c r="I61" s="123"/>
      <c r="J61" s="123"/>
      <c r="K61" s="22"/>
      <c r="L61" s="22" t="s">
        <v>167</v>
      </c>
      <c r="M61" s="22"/>
      <c r="N61" s="23"/>
    </row>
    <row r="62" spans="2:25" ht="13.95" customHeight="1" x14ac:dyDescent="0.2">
      <c r="B62" s="1">
        <f t="shared" si="2"/>
        <v>52</v>
      </c>
      <c r="C62" s="6"/>
      <c r="D62" s="6"/>
      <c r="E62" s="123"/>
      <c r="F62" s="123" t="s">
        <v>124</v>
      </c>
      <c r="G62" s="123"/>
      <c r="H62" s="123"/>
      <c r="I62" s="123"/>
      <c r="J62" s="123"/>
      <c r="K62" s="22"/>
      <c r="L62" s="22"/>
      <c r="M62" s="22">
        <v>1</v>
      </c>
      <c r="N62" s="23">
        <v>1</v>
      </c>
    </row>
    <row r="63" spans="2:25" ht="13.5" customHeight="1" x14ac:dyDescent="0.2">
      <c r="B63" s="1">
        <f t="shared" si="2"/>
        <v>53</v>
      </c>
      <c r="C63" s="6"/>
      <c r="D63" s="6"/>
      <c r="E63" s="123"/>
      <c r="F63" s="123" t="s">
        <v>36</v>
      </c>
      <c r="G63" s="123"/>
      <c r="H63" s="123"/>
      <c r="I63" s="123"/>
      <c r="J63" s="123"/>
      <c r="K63" s="22"/>
      <c r="L63" s="22"/>
      <c r="M63" s="22"/>
      <c r="N63" s="23" t="s">
        <v>167</v>
      </c>
    </row>
    <row r="64" spans="2:25" ht="13.5" customHeight="1" x14ac:dyDescent="0.2">
      <c r="B64" s="1">
        <f t="shared" si="2"/>
        <v>54</v>
      </c>
      <c r="C64" s="2" t="s">
        <v>142</v>
      </c>
      <c r="D64" s="2" t="s">
        <v>77</v>
      </c>
      <c r="E64" s="123"/>
      <c r="F64" s="123" t="s">
        <v>101</v>
      </c>
      <c r="G64" s="123"/>
      <c r="H64" s="123"/>
      <c r="I64" s="123"/>
      <c r="J64" s="123"/>
      <c r="K64" s="22" t="s">
        <v>167</v>
      </c>
      <c r="L64" s="22"/>
      <c r="M64" s="22"/>
      <c r="N64" s="23"/>
    </row>
    <row r="65" spans="2:24" ht="13.5" customHeight="1" x14ac:dyDescent="0.2">
      <c r="B65" s="1">
        <f t="shared" si="2"/>
        <v>55</v>
      </c>
      <c r="C65" s="6"/>
      <c r="D65" s="2" t="s">
        <v>37</v>
      </c>
      <c r="E65" s="123"/>
      <c r="F65" s="123" t="s">
        <v>121</v>
      </c>
      <c r="G65" s="123"/>
      <c r="H65" s="123"/>
      <c r="I65" s="123"/>
      <c r="J65" s="123"/>
      <c r="K65" s="22">
        <v>1</v>
      </c>
      <c r="L65" s="22">
        <v>6</v>
      </c>
      <c r="M65" s="22">
        <v>2</v>
      </c>
      <c r="N65" s="23">
        <v>1</v>
      </c>
    </row>
    <row r="66" spans="2:24" ht="13.5" customHeight="1" x14ac:dyDescent="0.2">
      <c r="B66" s="1">
        <f t="shared" si="2"/>
        <v>56</v>
      </c>
      <c r="C66" s="6"/>
      <c r="D66" s="7"/>
      <c r="E66" s="123"/>
      <c r="F66" s="123" t="s">
        <v>38</v>
      </c>
      <c r="G66" s="123"/>
      <c r="H66" s="123"/>
      <c r="I66" s="123"/>
      <c r="J66" s="123"/>
      <c r="K66" s="22">
        <v>10</v>
      </c>
      <c r="L66" s="22">
        <v>10</v>
      </c>
      <c r="M66" s="22" t="s">
        <v>167</v>
      </c>
      <c r="N66" s="23">
        <v>15</v>
      </c>
    </row>
    <row r="67" spans="2:24" ht="13.5" customHeight="1" x14ac:dyDescent="0.2">
      <c r="B67" s="1">
        <f t="shared" si="2"/>
        <v>57</v>
      </c>
      <c r="C67" s="7"/>
      <c r="D67" s="8" t="s">
        <v>39</v>
      </c>
      <c r="E67" s="123"/>
      <c r="F67" s="123" t="s">
        <v>40</v>
      </c>
      <c r="G67" s="123"/>
      <c r="H67" s="123"/>
      <c r="I67" s="123"/>
      <c r="J67" s="123"/>
      <c r="K67" s="22">
        <v>5</v>
      </c>
      <c r="L67" s="22" t="s">
        <v>167</v>
      </c>
      <c r="M67" s="22">
        <v>20</v>
      </c>
      <c r="N67" s="23">
        <v>5</v>
      </c>
    </row>
    <row r="68" spans="2:24" ht="13.5" customHeight="1" x14ac:dyDescent="0.2">
      <c r="B68" s="1">
        <f t="shared" si="2"/>
        <v>58</v>
      </c>
      <c r="C68" s="147" t="s">
        <v>43</v>
      </c>
      <c r="D68" s="148"/>
      <c r="E68" s="123"/>
      <c r="F68" s="123" t="s">
        <v>44</v>
      </c>
      <c r="G68" s="123"/>
      <c r="H68" s="123"/>
      <c r="I68" s="123"/>
      <c r="J68" s="123"/>
      <c r="K68" s="22">
        <v>300</v>
      </c>
      <c r="L68" s="22">
        <v>550</v>
      </c>
      <c r="M68" s="22">
        <v>350</v>
      </c>
      <c r="N68" s="23">
        <v>1000</v>
      </c>
    </row>
    <row r="69" spans="2:24" ht="13.5" customHeight="1" x14ac:dyDescent="0.2">
      <c r="B69" s="1">
        <f t="shared" si="2"/>
        <v>59</v>
      </c>
      <c r="C69" s="3"/>
      <c r="D69" s="83"/>
      <c r="E69" s="123"/>
      <c r="F69" s="123" t="s">
        <v>45</v>
      </c>
      <c r="G69" s="123"/>
      <c r="H69" s="123"/>
      <c r="I69" s="123"/>
      <c r="J69" s="123"/>
      <c r="K69" s="22">
        <v>250</v>
      </c>
      <c r="L69" s="22">
        <v>150</v>
      </c>
      <c r="M69" s="22">
        <v>50</v>
      </c>
      <c r="N69" s="23">
        <v>400</v>
      </c>
    </row>
    <row r="70" spans="2:24" ht="13.95" customHeight="1" thickBot="1" x14ac:dyDescent="0.25">
      <c r="B70" s="1">
        <f t="shared" si="2"/>
        <v>60</v>
      </c>
      <c r="C70" s="3"/>
      <c r="D70" s="83"/>
      <c r="E70" s="123"/>
      <c r="F70" s="123" t="s">
        <v>78</v>
      </c>
      <c r="G70" s="123"/>
      <c r="H70" s="123"/>
      <c r="I70" s="123"/>
      <c r="J70" s="123"/>
      <c r="K70" s="22">
        <v>200</v>
      </c>
      <c r="L70" s="22">
        <v>1050</v>
      </c>
      <c r="M70" s="22">
        <v>1850</v>
      </c>
      <c r="N70" s="139">
        <v>950</v>
      </c>
    </row>
    <row r="71" spans="2:24" ht="13.95" customHeight="1" x14ac:dyDescent="0.2">
      <c r="B71" s="84"/>
      <c r="C71" s="85"/>
      <c r="D71" s="85"/>
      <c r="E71" s="25"/>
      <c r="F71" s="25"/>
      <c r="G71" s="25"/>
      <c r="H71" s="25"/>
      <c r="I71" s="25"/>
      <c r="J71" s="25"/>
      <c r="K71" s="25"/>
      <c r="L71" s="25"/>
      <c r="M71" s="25"/>
      <c r="N71" s="25"/>
      <c r="U71">
        <f>COUNTA(K11:K70)</f>
        <v>38</v>
      </c>
      <c r="V71">
        <f>COUNTA(L11:L70)</f>
        <v>34</v>
      </c>
      <c r="W71">
        <f>COUNTA(M11:M70)</f>
        <v>33</v>
      </c>
      <c r="X71">
        <f>COUNTA(N11:N70)</f>
        <v>42</v>
      </c>
    </row>
    <row r="72" spans="2:24" ht="18" customHeight="1" x14ac:dyDescent="0.2"/>
    <row r="73" spans="2:24" ht="18" customHeight="1" x14ac:dyDescent="0.2">
      <c r="B73" s="65"/>
    </row>
    <row r="74" spans="2:24" ht="9" customHeight="1" thickBot="1" x14ac:dyDescent="0.25"/>
    <row r="75" spans="2:24" ht="18" customHeight="1" x14ac:dyDescent="0.2">
      <c r="B75" s="66"/>
      <c r="C75" s="67"/>
      <c r="D75" s="143" t="s">
        <v>1</v>
      </c>
      <c r="E75" s="143"/>
      <c r="F75" s="143"/>
      <c r="G75" s="143"/>
      <c r="H75" s="67"/>
      <c r="I75" s="67"/>
      <c r="J75" s="68"/>
      <c r="K75" s="29" t="s">
        <v>64</v>
      </c>
      <c r="L75" s="29" t="s">
        <v>65</v>
      </c>
      <c r="M75" s="29" t="s">
        <v>66</v>
      </c>
      <c r="N75" s="52" t="s">
        <v>67</v>
      </c>
      <c r="U75">
        <f>SUM(U11:U16,K17:K70)</f>
        <v>44672</v>
      </c>
      <c r="V75">
        <f>SUM(V11:V16,L17:L70)</f>
        <v>41206</v>
      </c>
      <c r="W75">
        <f>SUM(W11:W16,M17:M70)</f>
        <v>35948</v>
      </c>
      <c r="X75">
        <f>SUM(X11:X16,N17:N70)</f>
        <v>31022</v>
      </c>
    </row>
    <row r="76" spans="2:24" ht="18" customHeight="1" thickBot="1" x14ac:dyDescent="0.25">
      <c r="B76" s="72"/>
      <c r="C76" s="24"/>
      <c r="D76" s="149" t="s">
        <v>2</v>
      </c>
      <c r="E76" s="149"/>
      <c r="F76" s="149"/>
      <c r="G76" s="149"/>
      <c r="H76" s="24"/>
      <c r="I76" s="24"/>
      <c r="J76" s="73"/>
      <c r="K76" s="34" t="str">
        <f>K5</f>
        <v>2022.1.25</v>
      </c>
      <c r="L76" s="34" t="str">
        <f>L5</f>
        <v>2022.1.25</v>
      </c>
      <c r="M76" s="34" t="str">
        <f>M5</f>
        <v>2022.1.25</v>
      </c>
      <c r="N76" s="51" t="str">
        <f>N5</f>
        <v>2022.1.25</v>
      </c>
    </row>
    <row r="77" spans="2:24" ht="19.95" customHeight="1" thickTop="1" x14ac:dyDescent="0.2">
      <c r="B77" s="150" t="s">
        <v>47</v>
      </c>
      <c r="C77" s="151"/>
      <c r="D77" s="151"/>
      <c r="E77" s="151"/>
      <c r="F77" s="151"/>
      <c r="G77" s="151"/>
      <c r="H77" s="151"/>
      <c r="I77" s="151"/>
      <c r="J77" s="86"/>
      <c r="K77" s="35">
        <f>SUM(K78:K86)</f>
        <v>44672</v>
      </c>
      <c r="L77" s="35">
        <f>SUM(L78:L86)</f>
        <v>41206</v>
      </c>
      <c r="M77" s="35">
        <f>SUM(M78:M86)</f>
        <v>35948</v>
      </c>
      <c r="N77" s="53">
        <f>SUM(N78:N86)</f>
        <v>31022</v>
      </c>
    </row>
    <row r="78" spans="2:24" ht="13.95" customHeight="1" x14ac:dyDescent="0.2">
      <c r="B78" s="152" t="s">
        <v>48</v>
      </c>
      <c r="C78" s="153"/>
      <c r="D78" s="154"/>
      <c r="E78" s="12"/>
      <c r="F78" s="13"/>
      <c r="G78" s="144" t="s">
        <v>13</v>
      </c>
      <c r="H78" s="144"/>
      <c r="I78" s="13"/>
      <c r="J78" s="14"/>
      <c r="K78" s="4">
        <f>SUM(U$11:U$16)</f>
        <v>10</v>
      </c>
      <c r="L78" s="4">
        <f>SUM(V$11:V$16)</f>
        <v>10</v>
      </c>
      <c r="M78" s="4">
        <f>SUM(W$11:W$16)</f>
        <v>20</v>
      </c>
      <c r="N78" s="5">
        <f>SUM(X$11:X$16)</f>
        <v>55</v>
      </c>
    </row>
    <row r="79" spans="2:24" ht="13.95" customHeight="1" x14ac:dyDescent="0.2">
      <c r="B79" s="87"/>
      <c r="C79" s="65"/>
      <c r="D79" s="88"/>
      <c r="E79" s="15"/>
      <c r="F79" s="123"/>
      <c r="G79" s="144" t="s">
        <v>26</v>
      </c>
      <c r="H79" s="144"/>
      <c r="I79" s="119"/>
      <c r="J79" s="16"/>
      <c r="K79" s="4">
        <f>SUM(K$17)</f>
        <v>95</v>
      </c>
      <c r="L79" s="4">
        <f>SUM(L$17)</f>
        <v>30</v>
      </c>
      <c r="M79" s="4">
        <f>SUM(M$17)</f>
        <v>95</v>
      </c>
      <c r="N79" s="5">
        <f>SUM(N$17)</f>
        <v>80</v>
      </c>
    </row>
    <row r="80" spans="2:24" ht="13.95" customHeight="1" x14ac:dyDescent="0.2">
      <c r="B80" s="87"/>
      <c r="C80" s="65"/>
      <c r="D80" s="88"/>
      <c r="E80" s="15"/>
      <c r="F80" s="123"/>
      <c r="G80" s="144" t="s">
        <v>28</v>
      </c>
      <c r="H80" s="144"/>
      <c r="I80" s="13"/>
      <c r="J80" s="14"/>
      <c r="K80" s="4">
        <f>SUM(K$18:K$18)</f>
        <v>10</v>
      </c>
      <c r="L80" s="4">
        <f>SUM(L$18:L$18)</f>
        <v>0</v>
      </c>
      <c r="M80" s="4">
        <f>SUM(M$18:M$18)</f>
        <v>0</v>
      </c>
      <c r="N80" s="5">
        <f>SUM(N$18:N$18)</f>
        <v>15</v>
      </c>
    </row>
    <row r="81" spans="2:14" ht="13.95" customHeight="1" x14ac:dyDescent="0.2">
      <c r="B81" s="87"/>
      <c r="C81" s="65"/>
      <c r="D81" s="88"/>
      <c r="E81" s="15"/>
      <c r="F81" s="123"/>
      <c r="G81" s="144" t="s">
        <v>83</v>
      </c>
      <c r="H81" s="144"/>
      <c r="I81" s="13"/>
      <c r="J81" s="14"/>
      <c r="K81" s="4">
        <f>SUM(K$19:K$22)</f>
        <v>26</v>
      </c>
      <c r="L81" s="4">
        <f>SUM(L$19:L$22)</f>
        <v>65</v>
      </c>
      <c r="M81" s="4">
        <f>SUM(M$19:M$22)</f>
        <v>20</v>
      </c>
      <c r="N81" s="5">
        <f>SUM(N$19:N$22)</f>
        <v>0</v>
      </c>
    </row>
    <row r="82" spans="2:14" ht="13.95" customHeight="1" x14ac:dyDescent="0.2">
      <c r="B82" s="87"/>
      <c r="C82" s="65"/>
      <c r="D82" s="88"/>
      <c r="E82" s="15"/>
      <c r="F82" s="123"/>
      <c r="G82" s="144" t="s">
        <v>84</v>
      </c>
      <c r="H82" s="144"/>
      <c r="I82" s="13"/>
      <c r="J82" s="14"/>
      <c r="K82" s="4">
        <f>SUM(K23:K40)</f>
        <v>43215</v>
      </c>
      <c r="L82" s="4">
        <f>SUM(L$23:L$40)</f>
        <v>38770</v>
      </c>
      <c r="M82" s="4">
        <f>SUM(M$23:M$40)</f>
        <v>33010</v>
      </c>
      <c r="N82" s="5">
        <f>SUM(N$23:N$40)</f>
        <v>27320</v>
      </c>
    </row>
    <row r="83" spans="2:14" ht="13.95" customHeight="1" x14ac:dyDescent="0.2">
      <c r="B83" s="87"/>
      <c r="C83" s="65"/>
      <c r="D83" s="88"/>
      <c r="E83" s="15"/>
      <c r="F83" s="123"/>
      <c r="G83" s="144" t="s">
        <v>80</v>
      </c>
      <c r="H83" s="144"/>
      <c r="I83" s="13"/>
      <c r="J83" s="14"/>
      <c r="K83" s="4">
        <f>SUM(K$41:K$42)</f>
        <v>5</v>
      </c>
      <c r="L83" s="4">
        <f>SUM(L$41:L$42)</f>
        <v>0</v>
      </c>
      <c r="M83" s="4">
        <f>SUM(M$41:M$42)</f>
        <v>0</v>
      </c>
      <c r="N83" s="5">
        <f>SUM(N$41:N$42)</f>
        <v>5</v>
      </c>
    </row>
    <row r="84" spans="2:14" ht="13.95" customHeight="1" x14ac:dyDescent="0.2">
      <c r="B84" s="87"/>
      <c r="C84" s="65"/>
      <c r="D84" s="88"/>
      <c r="E84" s="15"/>
      <c r="F84" s="123"/>
      <c r="G84" s="144" t="s">
        <v>29</v>
      </c>
      <c r="H84" s="144"/>
      <c r="I84" s="13"/>
      <c r="J84" s="14"/>
      <c r="K84" s="4">
        <f>SUM(K$43:K$60)</f>
        <v>545</v>
      </c>
      <c r="L84" s="4">
        <f>SUM(L$43:L$60)</f>
        <v>565</v>
      </c>
      <c r="M84" s="4">
        <f>SUM(M$43:M$60)</f>
        <v>530</v>
      </c>
      <c r="N84" s="5">
        <f>SUM(N$43:N$60)</f>
        <v>1175</v>
      </c>
    </row>
    <row r="85" spans="2:14" ht="13.95" customHeight="1" x14ac:dyDescent="0.2">
      <c r="B85" s="87"/>
      <c r="C85" s="65"/>
      <c r="D85" s="88"/>
      <c r="E85" s="15"/>
      <c r="F85" s="123"/>
      <c r="G85" s="144" t="s">
        <v>49</v>
      </c>
      <c r="H85" s="144"/>
      <c r="I85" s="13"/>
      <c r="J85" s="14"/>
      <c r="K85" s="4">
        <f>SUM(K$68:K$69)</f>
        <v>550</v>
      </c>
      <c r="L85" s="4">
        <f t="shared" ref="L85:N85" si="5">SUM(L$68:L$69)</f>
        <v>700</v>
      </c>
      <c r="M85" s="4">
        <f t="shared" si="5"/>
        <v>400</v>
      </c>
      <c r="N85" s="5">
        <f t="shared" si="5"/>
        <v>1400</v>
      </c>
    </row>
    <row r="86" spans="2:14" ht="13.95" customHeight="1" thickBot="1" x14ac:dyDescent="0.25">
      <c r="B86" s="89"/>
      <c r="C86" s="90"/>
      <c r="D86" s="91"/>
      <c r="E86" s="17"/>
      <c r="F86" s="9"/>
      <c r="G86" s="142" t="s">
        <v>46</v>
      </c>
      <c r="H86" s="142"/>
      <c r="I86" s="18"/>
      <c r="J86" s="19"/>
      <c r="K86" s="10">
        <f>SUM(K$61:K$67,K$70)</f>
        <v>216</v>
      </c>
      <c r="L86" s="10">
        <f>SUM(L$61:L$67,L$70)</f>
        <v>1066</v>
      </c>
      <c r="M86" s="10">
        <f>SUM(M$61:M$67,M$70)</f>
        <v>1873</v>
      </c>
      <c r="N86" s="11">
        <f>SUM(N$61:N$67,N$70)</f>
        <v>972</v>
      </c>
    </row>
    <row r="87" spans="2:14" ht="18" customHeight="1" thickTop="1" x14ac:dyDescent="0.2">
      <c r="B87" s="155" t="s">
        <v>50</v>
      </c>
      <c r="C87" s="156"/>
      <c r="D87" s="157"/>
      <c r="E87" s="92"/>
      <c r="F87" s="120"/>
      <c r="G87" s="158" t="s">
        <v>51</v>
      </c>
      <c r="H87" s="158"/>
      <c r="I87" s="120"/>
      <c r="J87" s="121"/>
      <c r="K87" s="36" t="s">
        <v>52</v>
      </c>
      <c r="L87" s="42"/>
      <c r="M87" s="42"/>
      <c r="N87" s="54"/>
    </row>
    <row r="88" spans="2:14" ht="18" customHeight="1" x14ac:dyDescent="0.2">
      <c r="B88" s="93"/>
      <c r="C88" s="94"/>
      <c r="D88" s="94"/>
      <c r="E88" s="95"/>
      <c r="F88" s="96"/>
      <c r="G88" s="97"/>
      <c r="H88" s="97"/>
      <c r="I88" s="96"/>
      <c r="J88" s="98"/>
      <c r="K88" s="37" t="s">
        <v>53</v>
      </c>
      <c r="L88" s="43"/>
      <c r="M88" s="43"/>
      <c r="N88" s="46"/>
    </row>
    <row r="89" spans="2:14" ht="18" customHeight="1" x14ac:dyDescent="0.2">
      <c r="B89" s="87"/>
      <c r="C89" s="65"/>
      <c r="D89" s="65"/>
      <c r="E89" s="99"/>
      <c r="F89" s="24"/>
      <c r="G89" s="149" t="s">
        <v>54</v>
      </c>
      <c r="H89" s="149"/>
      <c r="I89" s="118"/>
      <c r="J89" s="122"/>
      <c r="K89" s="38" t="s">
        <v>55</v>
      </c>
      <c r="L89" s="44"/>
      <c r="M89" s="48"/>
      <c r="N89" s="44"/>
    </row>
    <row r="90" spans="2:14" ht="18" customHeight="1" x14ac:dyDescent="0.2">
      <c r="B90" s="87"/>
      <c r="C90" s="65"/>
      <c r="D90" s="65"/>
      <c r="E90" s="100"/>
      <c r="F90" s="65"/>
      <c r="G90" s="101"/>
      <c r="H90" s="101"/>
      <c r="I90" s="94"/>
      <c r="J90" s="102"/>
      <c r="K90" s="39" t="s">
        <v>94</v>
      </c>
      <c r="L90" s="45"/>
      <c r="M90" s="27"/>
      <c r="N90" s="45"/>
    </row>
    <row r="91" spans="2:14" ht="18" customHeight="1" x14ac:dyDescent="0.2">
      <c r="B91" s="87"/>
      <c r="C91" s="65"/>
      <c r="D91" s="65"/>
      <c r="E91" s="100"/>
      <c r="F91" s="65"/>
      <c r="G91" s="101"/>
      <c r="H91" s="101"/>
      <c r="I91" s="94"/>
      <c r="J91" s="102"/>
      <c r="K91" s="39" t="s">
        <v>87</v>
      </c>
      <c r="L91" s="43"/>
      <c r="M91" s="27"/>
      <c r="N91" s="45"/>
    </row>
    <row r="92" spans="2:14" ht="18" customHeight="1" x14ac:dyDescent="0.2">
      <c r="B92" s="87"/>
      <c r="C92" s="65"/>
      <c r="D92" s="65"/>
      <c r="E92" s="99"/>
      <c r="F92" s="24"/>
      <c r="G92" s="149" t="s">
        <v>56</v>
      </c>
      <c r="H92" s="149"/>
      <c r="I92" s="118"/>
      <c r="J92" s="122"/>
      <c r="K92" s="38" t="s">
        <v>98</v>
      </c>
      <c r="L92" s="44"/>
      <c r="M92" s="48"/>
      <c r="N92" s="44"/>
    </row>
    <row r="93" spans="2:14" ht="18" customHeight="1" x14ac:dyDescent="0.2">
      <c r="B93" s="87"/>
      <c r="C93" s="65"/>
      <c r="D93" s="65"/>
      <c r="E93" s="100"/>
      <c r="F93" s="65"/>
      <c r="G93" s="101"/>
      <c r="H93" s="101"/>
      <c r="I93" s="94"/>
      <c r="J93" s="102"/>
      <c r="K93" s="39" t="s">
        <v>95</v>
      </c>
      <c r="L93" s="45"/>
      <c r="M93" s="27"/>
      <c r="N93" s="45"/>
    </row>
    <row r="94" spans="2:14" ht="18" customHeight="1" x14ac:dyDescent="0.2">
      <c r="B94" s="87"/>
      <c r="C94" s="65"/>
      <c r="D94" s="65"/>
      <c r="E94" s="100"/>
      <c r="F94" s="65"/>
      <c r="G94" s="101"/>
      <c r="H94" s="101"/>
      <c r="I94" s="94"/>
      <c r="J94" s="102"/>
      <c r="K94" s="39" t="s">
        <v>96</v>
      </c>
      <c r="L94" s="45"/>
      <c r="M94" s="45"/>
      <c r="N94" s="45"/>
    </row>
    <row r="95" spans="2:14" ht="18" customHeight="1" x14ac:dyDescent="0.2">
      <c r="B95" s="87"/>
      <c r="C95" s="65"/>
      <c r="D95" s="65"/>
      <c r="E95" s="79"/>
      <c r="F95" s="80"/>
      <c r="G95" s="97"/>
      <c r="H95" s="97"/>
      <c r="I95" s="96"/>
      <c r="J95" s="98"/>
      <c r="K95" s="39" t="s">
        <v>97</v>
      </c>
      <c r="L95" s="46"/>
      <c r="M95" s="43"/>
      <c r="N95" s="46"/>
    </row>
    <row r="96" spans="2:14" ht="18" customHeight="1" x14ac:dyDescent="0.2">
      <c r="B96" s="103"/>
      <c r="C96" s="80"/>
      <c r="D96" s="80"/>
      <c r="E96" s="15"/>
      <c r="F96" s="123"/>
      <c r="G96" s="144" t="s">
        <v>57</v>
      </c>
      <c r="H96" s="144"/>
      <c r="I96" s="13"/>
      <c r="J96" s="14"/>
      <c r="K96" s="28" t="s">
        <v>148</v>
      </c>
      <c r="L96" s="47"/>
      <c r="M96" s="49"/>
      <c r="N96" s="47"/>
    </row>
    <row r="97" spans="2:14" ht="18" customHeight="1" x14ac:dyDescent="0.2">
      <c r="B97" s="152" t="s">
        <v>58</v>
      </c>
      <c r="C97" s="153"/>
      <c r="D97" s="153"/>
      <c r="E97" s="24"/>
      <c r="F97" s="24"/>
      <c r="G97" s="24"/>
      <c r="H97" s="24"/>
      <c r="I97" s="24"/>
      <c r="J97" s="24"/>
      <c r="K97" s="24"/>
      <c r="L97" s="24"/>
      <c r="M97" s="24"/>
      <c r="N97" s="55"/>
    </row>
    <row r="98" spans="2:14" ht="14.1" customHeight="1" x14ac:dyDescent="0.2">
      <c r="B98" s="104"/>
      <c r="C98" s="40" t="s">
        <v>59</v>
      </c>
      <c r="D98" s="105"/>
      <c r="E98" s="40"/>
      <c r="F98" s="40"/>
      <c r="G98" s="40"/>
      <c r="H98" s="40"/>
      <c r="I98" s="40"/>
      <c r="J98" s="40"/>
      <c r="K98" s="40"/>
      <c r="L98" s="40"/>
      <c r="M98" s="40"/>
      <c r="N98" s="56"/>
    </row>
    <row r="99" spans="2:14" ht="14.1" customHeight="1" x14ac:dyDescent="0.2">
      <c r="B99" s="104"/>
      <c r="C99" s="40" t="s">
        <v>60</v>
      </c>
      <c r="D99" s="105"/>
      <c r="E99" s="40"/>
      <c r="F99" s="40"/>
      <c r="G99" s="40"/>
      <c r="H99" s="40"/>
      <c r="I99" s="40"/>
      <c r="J99" s="40"/>
      <c r="K99" s="40"/>
      <c r="L99" s="40"/>
      <c r="M99" s="40"/>
      <c r="N99" s="56"/>
    </row>
    <row r="100" spans="2:14" ht="14.1" customHeight="1" x14ac:dyDescent="0.2">
      <c r="B100" s="104"/>
      <c r="C100" s="40" t="s">
        <v>61</v>
      </c>
      <c r="D100" s="105"/>
      <c r="E100" s="40"/>
      <c r="F100" s="40"/>
      <c r="G100" s="40"/>
      <c r="H100" s="40"/>
      <c r="I100" s="40"/>
      <c r="J100" s="40"/>
      <c r="K100" s="40"/>
      <c r="L100" s="40"/>
      <c r="M100" s="40"/>
      <c r="N100" s="56"/>
    </row>
    <row r="101" spans="2:14" ht="14.1" customHeight="1" x14ac:dyDescent="0.2">
      <c r="B101" s="104"/>
      <c r="C101" s="40" t="s">
        <v>132</v>
      </c>
      <c r="D101" s="105"/>
      <c r="E101" s="40"/>
      <c r="F101" s="40"/>
      <c r="G101" s="40"/>
      <c r="H101" s="40"/>
      <c r="I101" s="40"/>
      <c r="J101" s="40"/>
      <c r="K101" s="40"/>
      <c r="L101" s="40"/>
      <c r="M101" s="40"/>
      <c r="N101" s="56"/>
    </row>
    <row r="102" spans="2:14" ht="14.1" customHeight="1" x14ac:dyDescent="0.2">
      <c r="B102" s="106"/>
      <c r="C102" s="40" t="s">
        <v>133</v>
      </c>
      <c r="D102" s="40"/>
      <c r="E102" s="40"/>
      <c r="F102" s="40"/>
      <c r="G102" s="40"/>
      <c r="H102" s="40"/>
      <c r="I102" s="40"/>
      <c r="J102" s="40"/>
      <c r="K102" s="40"/>
      <c r="L102" s="40"/>
      <c r="M102" s="40"/>
      <c r="N102" s="56"/>
    </row>
    <row r="103" spans="2:14" ht="14.1" customHeight="1" x14ac:dyDescent="0.2">
      <c r="B103" s="106"/>
      <c r="C103" s="40" t="s">
        <v>129</v>
      </c>
      <c r="D103" s="40"/>
      <c r="E103" s="40"/>
      <c r="F103" s="40"/>
      <c r="G103" s="40"/>
      <c r="H103" s="40"/>
      <c r="I103" s="40"/>
      <c r="J103" s="40"/>
      <c r="K103" s="40"/>
      <c r="L103" s="40"/>
      <c r="M103" s="40"/>
      <c r="N103" s="56"/>
    </row>
    <row r="104" spans="2:14" ht="14.1" customHeight="1" x14ac:dyDescent="0.2">
      <c r="B104" s="106"/>
      <c r="C104" s="40" t="s">
        <v>92</v>
      </c>
      <c r="D104" s="40"/>
      <c r="E104" s="40"/>
      <c r="F104" s="40"/>
      <c r="G104" s="40"/>
      <c r="H104" s="40"/>
      <c r="I104" s="40"/>
      <c r="J104" s="40"/>
      <c r="K104" s="40"/>
      <c r="L104" s="40"/>
      <c r="M104" s="40"/>
      <c r="N104" s="56"/>
    </row>
    <row r="105" spans="2:14" ht="14.1" customHeight="1" x14ac:dyDescent="0.2">
      <c r="B105" s="106"/>
      <c r="C105" s="40" t="s">
        <v>93</v>
      </c>
      <c r="D105" s="40"/>
      <c r="E105" s="40"/>
      <c r="F105" s="40"/>
      <c r="G105" s="40"/>
      <c r="H105" s="40"/>
      <c r="I105" s="40"/>
      <c r="J105" s="40"/>
      <c r="K105" s="40"/>
      <c r="L105" s="40"/>
      <c r="M105" s="40"/>
      <c r="N105" s="56"/>
    </row>
    <row r="106" spans="2:14" ht="14.1" customHeight="1" x14ac:dyDescent="0.2">
      <c r="B106" s="106"/>
      <c r="C106" s="40" t="s">
        <v>81</v>
      </c>
      <c r="D106" s="40"/>
      <c r="E106" s="40"/>
      <c r="F106" s="40"/>
      <c r="G106" s="40"/>
      <c r="H106" s="40"/>
      <c r="I106" s="40"/>
      <c r="J106" s="40"/>
      <c r="K106" s="40"/>
      <c r="L106" s="40"/>
      <c r="M106" s="40"/>
      <c r="N106" s="56"/>
    </row>
    <row r="107" spans="2:14" ht="14.1" customHeight="1" x14ac:dyDescent="0.2">
      <c r="B107" s="106"/>
      <c r="C107" s="40" t="s">
        <v>138</v>
      </c>
      <c r="D107" s="40"/>
      <c r="E107" s="40"/>
      <c r="F107" s="40"/>
      <c r="G107" s="40"/>
      <c r="H107" s="40"/>
      <c r="I107" s="40"/>
      <c r="J107" s="40"/>
      <c r="K107" s="40"/>
      <c r="L107" s="40"/>
      <c r="M107" s="40"/>
      <c r="N107" s="56"/>
    </row>
    <row r="108" spans="2:14" ht="14.1" customHeight="1" x14ac:dyDescent="0.2">
      <c r="B108" s="106"/>
      <c r="C108" s="40" t="s">
        <v>134</v>
      </c>
      <c r="D108" s="40"/>
      <c r="E108" s="40"/>
      <c r="F108" s="40"/>
      <c r="G108" s="40"/>
      <c r="H108" s="40"/>
      <c r="I108" s="40"/>
      <c r="J108" s="40"/>
      <c r="K108" s="40"/>
      <c r="L108" s="40"/>
      <c r="M108" s="40"/>
      <c r="N108" s="56"/>
    </row>
    <row r="109" spans="2:14" ht="14.1" customHeight="1" x14ac:dyDescent="0.2">
      <c r="B109" s="106"/>
      <c r="C109" s="40" t="s">
        <v>135</v>
      </c>
      <c r="D109" s="40"/>
      <c r="E109" s="40"/>
      <c r="F109" s="40"/>
      <c r="G109" s="40"/>
      <c r="H109" s="40"/>
      <c r="I109" s="40"/>
      <c r="J109" s="40"/>
      <c r="K109" s="40"/>
      <c r="L109" s="40"/>
      <c r="M109" s="40"/>
      <c r="N109" s="56"/>
    </row>
    <row r="110" spans="2:14" ht="14.1" customHeight="1" x14ac:dyDescent="0.2">
      <c r="B110" s="106"/>
      <c r="C110" s="40" t="s">
        <v>136</v>
      </c>
      <c r="D110" s="40"/>
      <c r="E110" s="40"/>
      <c r="F110" s="40"/>
      <c r="G110" s="40"/>
      <c r="H110" s="40"/>
      <c r="I110" s="40"/>
      <c r="J110" s="40"/>
      <c r="K110" s="40"/>
      <c r="L110" s="40"/>
      <c r="M110" s="40"/>
      <c r="N110" s="56"/>
    </row>
    <row r="111" spans="2:14" ht="14.1" customHeight="1" x14ac:dyDescent="0.2">
      <c r="B111" s="106"/>
      <c r="C111" s="40" t="s">
        <v>125</v>
      </c>
      <c r="D111" s="40"/>
      <c r="E111" s="40"/>
      <c r="F111" s="40"/>
      <c r="G111" s="40"/>
      <c r="H111" s="40"/>
      <c r="I111" s="40"/>
      <c r="J111" s="40"/>
      <c r="K111" s="40"/>
      <c r="L111" s="40"/>
      <c r="M111" s="40"/>
      <c r="N111" s="56"/>
    </row>
    <row r="112" spans="2:14" ht="14.1" customHeight="1" x14ac:dyDescent="0.2">
      <c r="B112" s="106"/>
      <c r="C112" s="40" t="s">
        <v>137</v>
      </c>
      <c r="D112" s="40"/>
      <c r="E112" s="40"/>
      <c r="F112" s="40"/>
      <c r="G112" s="40"/>
      <c r="H112" s="40"/>
      <c r="I112" s="40"/>
      <c r="J112" s="40"/>
      <c r="K112" s="40"/>
      <c r="L112" s="40"/>
      <c r="M112" s="40"/>
      <c r="N112" s="56"/>
    </row>
    <row r="113" spans="2:14" ht="14.1" customHeight="1" x14ac:dyDescent="0.2">
      <c r="B113" s="106"/>
      <c r="C113" s="40" t="s">
        <v>217</v>
      </c>
      <c r="D113" s="40"/>
      <c r="E113" s="40"/>
      <c r="F113" s="40"/>
      <c r="G113" s="40"/>
      <c r="H113" s="40"/>
      <c r="I113" s="40"/>
      <c r="J113" s="40"/>
      <c r="K113" s="40"/>
      <c r="L113" s="40"/>
      <c r="M113" s="40"/>
      <c r="N113" s="56"/>
    </row>
    <row r="114" spans="2:14" ht="14.1" customHeight="1" x14ac:dyDescent="0.2">
      <c r="B114" s="106"/>
      <c r="C114" s="40" t="s">
        <v>131</v>
      </c>
      <c r="D114" s="40"/>
      <c r="E114" s="40"/>
      <c r="F114" s="40"/>
      <c r="G114" s="40"/>
      <c r="H114" s="40"/>
      <c r="I114" s="40"/>
      <c r="J114" s="40"/>
      <c r="K114" s="40"/>
      <c r="L114" s="40"/>
      <c r="M114" s="40"/>
      <c r="N114" s="56"/>
    </row>
    <row r="115" spans="2:14" x14ac:dyDescent="0.2">
      <c r="B115" s="107"/>
      <c r="C115" s="40" t="s">
        <v>143</v>
      </c>
      <c r="N115" s="64"/>
    </row>
    <row r="116" spans="2:14" x14ac:dyDescent="0.2">
      <c r="B116" s="107"/>
      <c r="C116" s="40" t="s">
        <v>140</v>
      </c>
      <c r="N116" s="64"/>
    </row>
    <row r="117" spans="2:14" ht="14.1" customHeight="1" x14ac:dyDescent="0.2">
      <c r="B117" s="106"/>
      <c r="C117" s="40" t="s">
        <v>112</v>
      </c>
      <c r="D117" s="40"/>
      <c r="E117" s="40"/>
      <c r="F117" s="40"/>
      <c r="G117" s="40"/>
      <c r="H117" s="40"/>
      <c r="I117" s="40"/>
      <c r="J117" s="40"/>
      <c r="K117" s="40"/>
      <c r="L117" s="40"/>
      <c r="M117" s="40"/>
      <c r="N117" s="56"/>
    </row>
    <row r="118" spans="2:14" ht="18" customHeight="1" x14ac:dyDescent="0.2">
      <c r="B118" s="106"/>
      <c r="C118" s="40" t="s">
        <v>62</v>
      </c>
      <c r="D118" s="40"/>
      <c r="E118" s="40"/>
      <c r="F118" s="40"/>
      <c r="G118" s="40"/>
      <c r="H118" s="40"/>
      <c r="I118" s="40"/>
      <c r="J118" s="40"/>
      <c r="K118" s="40"/>
      <c r="L118" s="40"/>
      <c r="M118" s="40"/>
      <c r="N118" s="56"/>
    </row>
    <row r="119" spans="2:14" x14ac:dyDescent="0.2">
      <c r="B119" s="107"/>
      <c r="C119" s="40" t="s">
        <v>130</v>
      </c>
      <c r="N119" s="64"/>
    </row>
    <row r="120" spans="2:14" x14ac:dyDescent="0.2">
      <c r="B120" s="107"/>
      <c r="C120" s="40" t="s">
        <v>155</v>
      </c>
      <c r="N120" s="64"/>
    </row>
    <row r="121" spans="2:14" ht="13.8" thickBot="1" x14ac:dyDescent="0.25">
      <c r="B121" s="108"/>
      <c r="C121" s="41" t="s">
        <v>141</v>
      </c>
      <c r="D121" s="62"/>
      <c r="E121" s="62"/>
      <c r="F121" s="62"/>
      <c r="G121" s="62"/>
      <c r="H121" s="62"/>
      <c r="I121" s="62"/>
      <c r="J121" s="62"/>
      <c r="K121" s="62"/>
      <c r="L121" s="62"/>
      <c r="M121" s="62"/>
      <c r="N121" s="63"/>
    </row>
  </sheetData>
  <mergeCells count="27">
    <mergeCell ref="D9:F9"/>
    <mergeCell ref="D4:G4"/>
    <mergeCell ref="D5:G5"/>
    <mergeCell ref="D6:G6"/>
    <mergeCell ref="D7:F7"/>
    <mergeCell ref="D8:F8"/>
    <mergeCell ref="G84:H84"/>
    <mergeCell ref="G10:H10"/>
    <mergeCell ref="C68:D68"/>
    <mergeCell ref="D75:G75"/>
    <mergeCell ref="D76:G76"/>
    <mergeCell ref="B77:I77"/>
    <mergeCell ref="B78:D78"/>
    <mergeCell ref="G78:H78"/>
    <mergeCell ref="G79:H79"/>
    <mergeCell ref="G80:H80"/>
    <mergeCell ref="G81:H81"/>
    <mergeCell ref="G82:H82"/>
    <mergeCell ref="G83:H83"/>
    <mergeCell ref="G96:H96"/>
    <mergeCell ref="B97:D97"/>
    <mergeCell ref="G85:H85"/>
    <mergeCell ref="G86:H86"/>
    <mergeCell ref="B87:D87"/>
    <mergeCell ref="G87:H87"/>
    <mergeCell ref="G89:H89"/>
    <mergeCell ref="G92:H92"/>
  </mergeCells>
  <phoneticPr fontId="23"/>
  <conditionalFormatting sqref="O11:O70">
    <cfRule type="expression" dxfId="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1" max="16383" man="1"/>
  </rowBreaks>
  <colBreaks count="1" manualBreakCount="1">
    <brk id="2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sheetPr>
  <dimension ref="B1:AC11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G37" sqref="G37"/>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452</v>
      </c>
      <c r="L5" s="30" t="str">
        <f>K5</f>
        <v>2022.2.8</v>
      </c>
      <c r="M5" s="30" t="str">
        <f>K5</f>
        <v>2022.2.8</v>
      </c>
      <c r="N5" s="114" t="str">
        <f>K5</f>
        <v>2022.2.8</v>
      </c>
    </row>
    <row r="6" spans="2:24" ht="18" customHeight="1" x14ac:dyDescent="0.2">
      <c r="B6" s="69"/>
      <c r="C6" s="123"/>
      <c r="D6" s="144" t="s">
        <v>3</v>
      </c>
      <c r="E6" s="144"/>
      <c r="F6" s="144"/>
      <c r="G6" s="144"/>
      <c r="H6" s="123"/>
      <c r="I6" s="123"/>
      <c r="J6" s="70"/>
      <c r="K6" s="109">
        <v>0.40277777777777773</v>
      </c>
      <c r="L6" s="109">
        <v>0.38541666666666669</v>
      </c>
      <c r="M6" s="109">
        <v>0.42499999999999999</v>
      </c>
      <c r="N6" s="110">
        <v>0.44930555555555557</v>
      </c>
    </row>
    <row r="7" spans="2:24" ht="18" customHeight="1" x14ac:dyDescent="0.2">
      <c r="B7" s="69"/>
      <c r="C7" s="123" t="str">
        <f>+L25</f>
        <v>＋</v>
      </c>
      <c r="D7" s="144" t="s">
        <v>4</v>
      </c>
      <c r="E7" s="145"/>
      <c r="F7" s="145"/>
      <c r="G7" s="71" t="s">
        <v>5</v>
      </c>
      <c r="H7" s="123"/>
      <c r="I7" s="123"/>
      <c r="J7" s="70"/>
      <c r="K7" s="111">
        <v>2.42</v>
      </c>
      <c r="L7" s="111">
        <v>1.42</v>
      </c>
      <c r="M7" s="111">
        <v>1.45</v>
      </c>
      <c r="N7" s="112">
        <v>1.45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t="s">
        <v>166</v>
      </c>
      <c r="L11" s="20" t="s">
        <v>166</v>
      </c>
      <c r="M11" s="20" t="s">
        <v>166</v>
      </c>
      <c r="N11" s="21" t="s">
        <v>365</v>
      </c>
      <c r="P11" t="s">
        <v>14</v>
      </c>
      <c r="Q11" t="e">
        <f t="shared" ref="Q11:T11" si="0">IF(K11="",0,VALUE(MID(K11,2,LEN(K11)-2)))</f>
        <v>#VALUE!</v>
      </c>
      <c r="R11" t="e">
        <f t="shared" si="0"/>
        <v>#VALUE!</v>
      </c>
      <c r="S11" t="e">
        <f t="shared" si="0"/>
        <v>#VALUE!</v>
      </c>
      <c r="T11">
        <f t="shared" si="0"/>
        <v>10</v>
      </c>
      <c r="U11">
        <f t="shared" ref="U11:X17" si="1">IF(K11="＋",0,IF(K11="(＋)",0,ABS(K11)))</f>
        <v>0</v>
      </c>
      <c r="V11">
        <f t="shared" si="1"/>
        <v>0</v>
      </c>
      <c r="W11">
        <f t="shared" si="1"/>
        <v>0</v>
      </c>
      <c r="X11">
        <f t="shared" si="1"/>
        <v>10</v>
      </c>
    </row>
    <row r="12" spans="2:24" ht="13.95" customHeight="1" x14ac:dyDescent="0.2">
      <c r="B12" s="1">
        <f>B11+1</f>
        <v>2</v>
      </c>
      <c r="C12" s="3"/>
      <c r="D12" s="6"/>
      <c r="E12" s="123"/>
      <c r="F12" s="123" t="s">
        <v>448</v>
      </c>
      <c r="G12" s="123"/>
      <c r="H12" s="123"/>
      <c r="I12" s="123"/>
      <c r="J12" s="123"/>
      <c r="K12" s="20"/>
      <c r="L12" s="20"/>
      <c r="M12" s="20" t="s">
        <v>358</v>
      </c>
      <c r="N12" s="21"/>
      <c r="P12" s="82" t="s">
        <v>15</v>
      </c>
      <c r="Q12">
        <f>K12</f>
        <v>0</v>
      </c>
      <c r="R12">
        <f>L12</f>
        <v>0</v>
      </c>
      <c r="S12" t="str">
        <f>M12</f>
        <v>(5)</v>
      </c>
      <c r="T12">
        <f>N12</f>
        <v>0</v>
      </c>
      <c r="U12">
        <f t="shared" si="1"/>
        <v>0</v>
      </c>
      <c r="V12">
        <f>IF(L12="＋",0,IF(L12="(＋)",0,ABS(L12)))</f>
        <v>0</v>
      </c>
      <c r="W12">
        <f t="shared" si="1"/>
        <v>5</v>
      </c>
      <c r="X12">
        <f t="shared" si="1"/>
        <v>0</v>
      </c>
    </row>
    <row r="13" spans="2:24" ht="13.95" customHeight="1" x14ac:dyDescent="0.2">
      <c r="B13" s="1">
        <f t="shared" ref="B13:B66" si="2">B12+1</f>
        <v>3</v>
      </c>
      <c r="C13" s="3"/>
      <c r="D13" s="6"/>
      <c r="E13" s="123"/>
      <c r="F13" s="123" t="s">
        <v>16</v>
      </c>
      <c r="G13" s="123"/>
      <c r="H13" s="123"/>
      <c r="I13" s="123"/>
      <c r="J13" s="123"/>
      <c r="K13" s="20" t="s">
        <v>167</v>
      </c>
      <c r="L13" s="20"/>
      <c r="M13" s="20"/>
      <c r="N13" s="21"/>
      <c r="P13" t="s">
        <v>14</v>
      </c>
      <c r="Q13" t="e">
        <f>IF(K13="",0,VALUE(MID(K13,2,LEN(K13)-2)))</f>
        <v>#VALUE!</v>
      </c>
      <c r="R13">
        <f>IF(L13="",0,VALUE(MID(L13,2,LEN(L13)-2)))</f>
        <v>0</v>
      </c>
      <c r="S13">
        <f>IF(M13="",0,VALUE(MID(M13,2,LEN(M13)-2)))</f>
        <v>0</v>
      </c>
      <c r="T13">
        <f>IF(N13="",0,VALUE(MID(N13,2,LEN(N13)-2)))</f>
        <v>0</v>
      </c>
      <c r="U13">
        <f>IF(K13="＋",0,IF(K13="(＋)",0,ABS(K13)))</f>
        <v>0</v>
      </c>
      <c r="V13">
        <f>IF(L13="＋",0,IF(L13="(＋)",0,ABS(L13)))</f>
        <v>0</v>
      </c>
      <c r="W13">
        <f>IF(M13="＋",0,IF(M13="(＋)",0,ABS(M13)))</f>
        <v>0</v>
      </c>
      <c r="X13">
        <f>IF(N13="＋",0,IF(N13="(＋)",0,ABS(N13)))</f>
        <v>0</v>
      </c>
    </row>
    <row r="14" spans="2:24" ht="13.5" customHeight="1" x14ac:dyDescent="0.2">
      <c r="B14" s="1">
        <f t="shared" si="2"/>
        <v>4</v>
      </c>
      <c r="C14" s="3"/>
      <c r="D14" s="6"/>
      <c r="E14" s="123"/>
      <c r="F14" s="123" t="s">
        <v>318</v>
      </c>
      <c r="G14" s="123"/>
      <c r="H14" s="123"/>
      <c r="I14" s="123"/>
      <c r="J14" s="123"/>
      <c r="K14" s="20"/>
      <c r="L14" s="20"/>
      <c r="M14" s="20" t="s">
        <v>167</v>
      </c>
      <c r="N14" s="21"/>
      <c r="P14" t="s">
        <v>14</v>
      </c>
      <c r="Q14">
        <f t="shared" ref="Q14:T15" si="3">IF(K14="",0,VALUE(MID(K14,2,LEN(K14)-2)))</f>
        <v>0</v>
      </c>
      <c r="R14">
        <f t="shared" si="3"/>
        <v>0</v>
      </c>
      <c r="S14" t="e">
        <f t="shared" si="3"/>
        <v>#VALUE!</v>
      </c>
      <c r="T14">
        <f t="shared" si="3"/>
        <v>0</v>
      </c>
      <c r="U14">
        <f t="shared" si="1"/>
        <v>0</v>
      </c>
      <c r="V14">
        <f t="shared" si="1"/>
        <v>0</v>
      </c>
      <c r="W14">
        <f t="shared" si="1"/>
        <v>0</v>
      </c>
      <c r="X14">
        <f t="shared" si="1"/>
        <v>0</v>
      </c>
    </row>
    <row r="15" spans="2:24" ht="13.95" customHeight="1" x14ac:dyDescent="0.2">
      <c r="B15" s="1">
        <f t="shared" si="2"/>
        <v>5</v>
      </c>
      <c r="C15" s="3"/>
      <c r="D15" s="6"/>
      <c r="E15" s="123"/>
      <c r="F15" s="123" t="s">
        <v>281</v>
      </c>
      <c r="G15" s="123"/>
      <c r="H15" s="123"/>
      <c r="I15" s="123"/>
      <c r="J15" s="123"/>
      <c r="K15" s="20"/>
      <c r="L15" s="20" t="s">
        <v>423</v>
      </c>
      <c r="M15" s="20" t="s">
        <v>358</v>
      </c>
      <c r="N15" s="21" t="s">
        <v>169</v>
      </c>
      <c r="P15" t="s">
        <v>14</v>
      </c>
      <c r="Q15">
        <f t="shared" si="3"/>
        <v>0</v>
      </c>
      <c r="R15">
        <f t="shared" si="3"/>
        <v>15</v>
      </c>
      <c r="S15">
        <f t="shared" si="3"/>
        <v>5</v>
      </c>
      <c r="T15">
        <f t="shared" si="3"/>
        <v>25</v>
      </c>
      <c r="U15">
        <f t="shared" si="1"/>
        <v>0</v>
      </c>
      <c r="V15">
        <f t="shared" si="1"/>
        <v>15</v>
      </c>
      <c r="W15">
        <f t="shared" si="1"/>
        <v>5</v>
      </c>
      <c r="X15">
        <f t="shared" si="1"/>
        <v>25</v>
      </c>
    </row>
    <row r="16" spans="2:24" ht="13.5" customHeight="1" x14ac:dyDescent="0.2">
      <c r="B16" s="1">
        <f t="shared" si="2"/>
        <v>6</v>
      </c>
      <c r="C16" s="3"/>
      <c r="D16" s="6"/>
      <c r="E16" s="123"/>
      <c r="F16" s="123" t="s">
        <v>119</v>
      </c>
      <c r="G16" s="123"/>
      <c r="H16" s="123"/>
      <c r="I16" s="123"/>
      <c r="J16" s="123"/>
      <c r="K16" s="20"/>
      <c r="L16" s="20"/>
      <c r="M16" s="20"/>
      <c r="N16" s="21" t="s">
        <v>358</v>
      </c>
      <c r="U16">
        <f t="shared" si="1"/>
        <v>0</v>
      </c>
      <c r="V16">
        <f t="shared" si="1"/>
        <v>0</v>
      </c>
      <c r="W16">
        <f t="shared" si="1"/>
        <v>0</v>
      </c>
      <c r="X16">
        <f t="shared" si="1"/>
        <v>5</v>
      </c>
    </row>
    <row r="17" spans="2:24" ht="13.5" customHeight="1" x14ac:dyDescent="0.2">
      <c r="B17" s="1">
        <f t="shared" si="2"/>
        <v>7</v>
      </c>
      <c r="C17" s="3"/>
      <c r="D17" s="6"/>
      <c r="E17" s="123"/>
      <c r="F17" s="123" t="s">
        <v>117</v>
      </c>
      <c r="G17" s="123"/>
      <c r="H17" s="123"/>
      <c r="I17" s="123"/>
      <c r="J17" s="123"/>
      <c r="K17" s="20" t="s">
        <v>358</v>
      </c>
      <c r="L17" s="20" t="s">
        <v>365</v>
      </c>
      <c r="M17" s="20" t="s">
        <v>169</v>
      </c>
      <c r="N17" s="21" t="s">
        <v>423</v>
      </c>
      <c r="P17" t="s">
        <v>14</v>
      </c>
      <c r="Q17">
        <f t="shared" ref="Q17:T17" si="4">IF(K17="",0,VALUE(MID(K17,2,LEN(K17)-2)))</f>
        <v>5</v>
      </c>
      <c r="R17" t="e">
        <f>IF(#REF!="",0,VALUE(MID(#REF!,2,LEN(#REF!)-2)))</f>
        <v>#REF!</v>
      </c>
      <c r="S17">
        <f t="shared" si="4"/>
        <v>25</v>
      </c>
      <c r="T17">
        <f t="shared" si="4"/>
        <v>15</v>
      </c>
      <c r="U17">
        <f t="shared" si="1"/>
        <v>5</v>
      </c>
      <c r="V17">
        <f t="shared" si="1"/>
        <v>10</v>
      </c>
      <c r="W17">
        <f t="shared" si="1"/>
        <v>25</v>
      </c>
      <c r="X17">
        <f t="shared" si="1"/>
        <v>15</v>
      </c>
    </row>
    <row r="18" spans="2:24" ht="13.5" customHeight="1" x14ac:dyDescent="0.2">
      <c r="B18" s="1">
        <f t="shared" si="2"/>
        <v>8</v>
      </c>
      <c r="C18" s="2" t="s">
        <v>25</v>
      </c>
      <c r="D18" s="2" t="s">
        <v>26</v>
      </c>
      <c r="E18" s="123"/>
      <c r="F18" s="123" t="s">
        <v>115</v>
      </c>
      <c r="G18" s="123"/>
      <c r="H18" s="123"/>
      <c r="I18" s="123"/>
      <c r="J18" s="123"/>
      <c r="K18" s="22">
        <v>150</v>
      </c>
      <c r="L18" s="22">
        <v>200</v>
      </c>
      <c r="M18" s="22">
        <v>80</v>
      </c>
      <c r="N18" s="23">
        <v>475</v>
      </c>
      <c r="P18" s="82"/>
    </row>
    <row r="19" spans="2:24" ht="13.5" customHeight="1" x14ac:dyDescent="0.2">
      <c r="B19" s="1">
        <f t="shared" si="2"/>
        <v>9</v>
      </c>
      <c r="C19" s="2" t="s">
        <v>27</v>
      </c>
      <c r="D19" s="2" t="s">
        <v>28</v>
      </c>
      <c r="E19" s="123"/>
      <c r="F19" s="123" t="s">
        <v>102</v>
      </c>
      <c r="G19" s="123"/>
      <c r="H19" s="123"/>
      <c r="I19" s="123"/>
      <c r="J19" s="123"/>
      <c r="K19" s="22">
        <v>15</v>
      </c>
      <c r="L19" s="22">
        <v>5</v>
      </c>
      <c r="M19" s="22">
        <v>10</v>
      </c>
      <c r="N19" s="23">
        <v>65</v>
      </c>
      <c r="P19" s="82"/>
    </row>
    <row r="20" spans="2:24" ht="14.85" customHeight="1" x14ac:dyDescent="0.2">
      <c r="B20" s="1">
        <f t="shared" si="2"/>
        <v>10</v>
      </c>
      <c r="C20" s="2" t="s">
        <v>90</v>
      </c>
      <c r="D20" s="2" t="s">
        <v>17</v>
      </c>
      <c r="E20" s="123"/>
      <c r="F20" s="123" t="s">
        <v>150</v>
      </c>
      <c r="G20" s="123"/>
      <c r="H20" s="123"/>
      <c r="I20" s="123"/>
      <c r="J20" s="123"/>
      <c r="K20" s="22">
        <v>10</v>
      </c>
      <c r="L20" s="22">
        <v>25</v>
      </c>
      <c r="M20" s="22">
        <v>10</v>
      </c>
      <c r="N20" s="23">
        <v>45</v>
      </c>
    </row>
    <row r="21" spans="2:24" ht="13.95" customHeight="1" x14ac:dyDescent="0.2">
      <c r="B21" s="1">
        <f t="shared" si="2"/>
        <v>11</v>
      </c>
      <c r="C21" s="6"/>
      <c r="D21" s="6"/>
      <c r="E21" s="123"/>
      <c r="F21" s="123" t="s">
        <v>441</v>
      </c>
      <c r="G21" s="123"/>
      <c r="H21" s="123"/>
      <c r="I21" s="123"/>
      <c r="J21" s="123"/>
      <c r="K21" s="22" t="s">
        <v>167</v>
      </c>
      <c r="L21" s="22"/>
      <c r="M21" s="22"/>
      <c r="N21" s="23"/>
      <c r="U21">
        <f>COUNTA(K20:K21)</f>
        <v>2</v>
      </c>
      <c r="V21">
        <f>COUNTA(L20:L21)</f>
        <v>1</v>
      </c>
      <c r="W21">
        <f>COUNTA(M20:M21)</f>
        <v>1</v>
      </c>
      <c r="X21">
        <f>COUNTA(N20:N21)</f>
        <v>1</v>
      </c>
    </row>
    <row r="22" spans="2:24" ht="13.95" customHeight="1" x14ac:dyDescent="0.2">
      <c r="B22" s="1">
        <f t="shared" si="2"/>
        <v>12</v>
      </c>
      <c r="C22" s="6"/>
      <c r="D22" s="2" t="s">
        <v>18</v>
      </c>
      <c r="E22" s="123"/>
      <c r="F22" s="123" t="s">
        <v>113</v>
      </c>
      <c r="G22" s="123"/>
      <c r="H22" s="123"/>
      <c r="I22" s="123"/>
      <c r="J22" s="123"/>
      <c r="K22" s="22">
        <v>40</v>
      </c>
      <c r="L22" s="22">
        <v>20</v>
      </c>
      <c r="M22" s="22">
        <v>4</v>
      </c>
      <c r="N22" s="23">
        <v>12</v>
      </c>
    </row>
    <row r="23" spans="2:24" ht="13.5" customHeight="1" x14ac:dyDescent="0.2">
      <c r="B23" s="1">
        <f t="shared" si="2"/>
        <v>13</v>
      </c>
      <c r="C23" s="6"/>
      <c r="D23" s="6"/>
      <c r="E23" s="123"/>
      <c r="F23" s="123" t="s">
        <v>103</v>
      </c>
      <c r="G23" s="123"/>
      <c r="H23" s="123"/>
      <c r="I23" s="123"/>
      <c r="J23" s="123"/>
      <c r="K23" s="22">
        <v>105</v>
      </c>
      <c r="L23" s="22">
        <v>15</v>
      </c>
      <c r="M23" s="22">
        <v>100</v>
      </c>
      <c r="N23" s="23">
        <v>85</v>
      </c>
    </row>
    <row r="24" spans="2:24" ht="13.5" customHeight="1" x14ac:dyDescent="0.2">
      <c r="B24" s="1">
        <f t="shared" si="2"/>
        <v>14</v>
      </c>
      <c r="C24" s="6"/>
      <c r="D24" s="6"/>
      <c r="E24" s="123"/>
      <c r="F24" s="123" t="s">
        <v>114</v>
      </c>
      <c r="G24" s="123"/>
      <c r="H24" s="123"/>
      <c r="I24" s="123"/>
      <c r="J24" s="123"/>
      <c r="K24" s="22">
        <v>95</v>
      </c>
      <c r="L24" s="22">
        <v>75</v>
      </c>
      <c r="M24" s="22">
        <v>20</v>
      </c>
      <c r="N24" s="23">
        <v>50</v>
      </c>
    </row>
    <row r="25" spans="2:24" ht="13.95" customHeight="1" x14ac:dyDescent="0.2">
      <c r="B25" s="1">
        <f t="shared" si="2"/>
        <v>15</v>
      </c>
      <c r="C25" s="6"/>
      <c r="D25" s="6"/>
      <c r="E25" s="123"/>
      <c r="F25" s="123" t="s">
        <v>104</v>
      </c>
      <c r="G25" s="123"/>
      <c r="H25" s="123"/>
      <c r="I25" s="123"/>
      <c r="J25" s="123"/>
      <c r="K25" s="22">
        <v>10</v>
      </c>
      <c r="L25" s="22" t="s">
        <v>167</v>
      </c>
      <c r="M25" s="22" t="s">
        <v>167</v>
      </c>
      <c r="N25" s="23" t="s">
        <v>167</v>
      </c>
    </row>
    <row r="26" spans="2:24" ht="13.95" customHeight="1" x14ac:dyDescent="0.2">
      <c r="B26" s="1">
        <f t="shared" si="2"/>
        <v>16</v>
      </c>
      <c r="C26" s="6"/>
      <c r="D26" s="6"/>
      <c r="E26" s="123"/>
      <c r="F26" s="123" t="s">
        <v>367</v>
      </c>
      <c r="G26" s="123"/>
      <c r="H26" s="123"/>
      <c r="I26" s="123"/>
      <c r="J26" s="123"/>
      <c r="K26" s="22">
        <v>5</v>
      </c>
      <c r="L26" s="22"/>
      <c r="M26" s="22"/>
      <c r="N26" s="23"/>
    </row>
    <row r="27" spans="2:24" ht="13.5" customHeight="1" x14ac:dyDescent="0.2">
      <c r="B27" s="1">
        <f t="shared" si="2"/>
        <v>17</v>
      </c>
      <c r="C27" s="6"/>
      <c r="D27" s="6"/>
      <c r="E27" s="123"/>
      <c r="F27" s="123" t="s">
        <v>19</v>
      </c>
      <c r="G27" s="123"/>
      <c r="H27" s="123"/>
      <c r="I27" s="123"/>
      <c r="J27" s="123"/>
      <c r="K27" s="22">
        <v>140</v>
      </c>
      <c r="L27" s="22">
        <v>200</v>
      </c>
      <c r="M27" s="22">
        <v>250</v>
      </c>
      <c r="N27" s="23">
        <v>170</v>
      </c>
    </row>
    <row r="28" spans="2:24" ht="13.5" customHeight="1" x14ac:dyDescent="0.2">
      <c r="B28" s="1">
        <f t="shared" si="2"/>
        <v>18</v>
      </c>
      <c r="C28" s="6"/>
      <c r="D28" s="6"/>
      <c r="E28" s="123"/>
      <c r="F28" s="123" t="s">
        <v>106</v>
      </c>
      <c r="G28" s="123"/>
      <c r="H28" s="123"/>
      <c r="I28" s="123"/>
      <c r="J28" s="123"/>
      <c r="K28" s="22">
        <v>40</v>
      </c>
      <c r="L28" s="22" t="s">
        <v>167</v>
      </c>
      <c r="M28" s="22" t="s">
        <v>167</v>
      </c>
      <c r="N28" s="23" t="s">
        <v>167</v>
      </c>
    </row>
    <row r="29" spans="2:24" ht="13.5" customHeight="1" x14ac:dyDescent="0.2">
      <c r="B29" s="1">
        <f t="shared" si="2"/>
        <v>19</v>
      </c>
      <c r="C29" s="6"/>
      <c r="D29" s="6"/>
      <c r="E29" s="123"/>
      <c r="F29" s="123" t="s">
        <v>107</v>
      </c>
      <c r="G29" s="123"/>
      <c r="H29" s="123"/>
      <c r="I29" s="123"/>
      <c r="J29" s="123"/>
      <c r="K29" s="22">
        <v>80</v>
      </c>
      <c r="L29" s="22">
        <v>25</v>
      </c>
      <c r="M29" s="22">
        <v>20</v>
      </c>
      <c r="N29" s="23">
        <v>45</v>
      </c>
    </row>
    <row r="30" spans="2:24" ht="13.95" customHeight="1" x14ac:dyDescent="0.2">
      <c r="B30" s="1">
        <f t="shared" si="2"/>
        <v>20</v>
      </c>
      <c r="C30" s="6"/>
      <c r="D30" s="6"/>
      <c r="E30" s="123"/>
      <c r="F30" s="123" t="s">
        <v>20</v>
      </c>
      <c r="G30" s="123"/>
      <c r="H30" s="123"/>
      <c r="I30" s="123"/>
      <c r="J30" s="123"/>
      <c r="K30" s="22"/>
      <c r="L30" s="22">
        <v>10</v>
      </c>
      <c r="M30" s="22">
        <v>110</v>
      </c>
      <c r="N30" s="23">
        <v>40</v>
      </c>
    </row>
    <row r="31" spans="2:24" ht="13.95" customHeight="1" x14ac:dyDescent="0.2">
      <c r="B31" s="1">
        <f t="shared" si="2"/>
        <v>21</v>
      </c>
      <c r="C31" s="6"/>
      <c r="D31" s="6"/>
      <c r="E31" s="123"/>
      <c r="F31" s="123" t="s">
        <v>105</v>
      </c>
      <c r="G31" s="123"/>
      <c r="H31" s="123"/>
      <c r="I31" s="123"/>
      <c r="J31" s="123"/>
      <c r="K31" s="22"/>
      <c r="L31" s="22"/>
      <c r="M31" s="22" t="s">
        <v>167</v>
      </c>
      <c r="N31" s="23" t="s">
        <v>167</v>
      </c>
    </row>
    <row r="32" spans="2:24" ht="13.5" customHeight="1" x14ac:dyDescent="0.2">
      <c r="B32" s="1">
        <f t="shared" si="2"/>
        <v>22</v>
      </c>
      <c r="C32" s="6"/>
      <c r="D32" s="6"/>
      <c r="E32" s="123"/>
      <c r="F32" s="123" t="s">
        <v>128</v>
      </c>
      <c r="G32" s="123"/>
      <c r="H32" s="123"/>
      <c r="I32" s="123"/>
      <c r="J32" s="123"/>
      <c r="K32" s="22">
        <v>270</v>
      </c>
      <c r="L32" s="22">
        <v>375</v>
      </c>
      <c r="M32" s="22">
        <v>380</v>
      </c>
      <c r="N32" s="23">
        <v>900</v>
      </c>
    </row>
    <row r="33" spans="2:29" ht="13.95" customHeight="1" x14ac:dyDescent="0.2">
      <c r="B33" s="1">
        <f t="shared" si="2"/>
        <v>23</v>
      </c>
      <c r="C33" s="6"/>
      <c r="D33" s="6"/>
      <c r="E33" s="123"/>
      <c r="F33" s="123" t="s">
        <v>303</v>
      </c>
      <c r="G33" s="123"/>
      <c r="H33" s="123"/>
      <c r="I33" s="123"/>
      <c r="J33" s="123"/>
      <c r="K33" s="22">
        <v>10</v>
      </c>
      <c r="L33" s="22" t="s">
        <v>167</v>
      </c>
      <c r="M33" s="22">
        <v>5</v>
      </c>
      <c r="N33" s="23" t="s">
        <v>167</v>
      </c>
    </row>
    <row r="34" spans="2:29" ht="13.95" customHeight="1" x14ac:dyDescent="0.2">
      <c r="B34" s="1">
        <f t="shared" si="2"/>
        <v>24</v>
      </c>
      <c r="C34" s="6"/>
      <c r="D34" s="6"/>
      <c r="E34" s="123"/>
      <c r="F34" s="123" t="s">
        <v>21</v>
      </c>
      <c r="G34" s="123"/>
      <c r="H34" s="123"/>
      <c r="I34" s="123"/>
      <c r="J34" s="123"/>
      <c r="K34" s="22">
        <v>2750</v>
      </c>
      <c r="L34" s="22">
        <v>3500</v>
      </c>
      <c r="M34" s="22">
        <v>4000</v>
      </c>
      <c r="N34" s="23">
        <v>1625</v>
      </c>
    </row>
    <row r="35" spans="2:29" ht="13.5" customHeight="1" x14ac:dyDescent="0.2">
      <c r="B35" s="1">
        <f t="shared" si="2"/>
        <v>25</v>
      </c>
      <c r="C35" s="6"/>
      <c r="D35" s="6"/>
      <c r="E35" s="123"/>
      <c r="F35" s="123" t="s">
        <v>22</v>
      </c>
      <c r="G35" s="123"/>
      <c r="H35" s="123"/>
      <c r="I35" s="123"/>
      <c r="J35" s="123"/>
      <c r="K35" s="22">
        <v>48750</v>
      </c>
      <c r="L35" s="22">
        <v>42750</v>
      </c>
      <c r="M35" s="57">
        <v>32000</v>
      </c>
      <c r="N35" s="61">
        <v>14250</v>
      </c>
    </row>
    <row r="36" spans="2:29" ht="13.95" customHeight="1" x14ac:dyDescent="0.2">
      <c r="B36" s="1">
        <f t="shared" si="2"/>
        <v>26</v>
      </c>
      <c r="C36" s="6"/>
      <c r="D36" s="6"/>
      <c r="E36" s="123"/>
      <c r="F36" s="123" t="s">
        <v>23</v>
      </c>
      <c r="G36" s="123"/>
      <c r="H36" s="123"/>
      <c r="I36" s="123"/>
      <c r="J36" s="123"/>
      <c r="K36" s="22"/>
      <c r="L36" s="22"/>
      <c r="M36" s="22">
        <v>5</v>
      </c>
      <c r="N36" s="23"/>
    </row>
    <row r="37" spans="2:29" ht="13.5" customHeight="1" x14ac:dyDescent="0.2">
      <c r="B37" s="1">
        <f t="shared" si="2"/>
        <v>27</v>
      </c>
      <c r="C37" s="2" t="s">
        <v>79</v>
      </c>
      <c r="D37" s="2" t="s">
        <v>80</v>
      </c>
      <c r="E37" s="123"/>
      <c r="F37" s="123" t="s">
        <v>100</v>
      </c>
      <c r="G37" s="123"/>
      <c r="H37" s="123"/>
      <c r="I37" s="123"/>
      <c r="J37" s="123"/>
      <c r="K37" s="22">
        <v>10</v>
      </c>
      <c r="L37" s="22"/>
      <c r="M37" s="22"/>
      <c r="N37" s="23">
        <v>5</v>
      </c>
    </row>
    <row r="38" spans="2:29" ht="13.95" customHeight="1" x14ac:dyDescent="0.2">
      <c r="B38" s="1">
        <f t="shared" si="2"/>
        <v>28</v>
      </c>
      <c r="C38" s="6"/>
      <c r="D38" s="6"/>
      <c r="E38" s="123"/>
      <c r="F38" s="123" t="s">
        <v>436</v>
      </c>
      <c r="G38" s="123"/>
      <c r="H38" s="123"/>
      <c r="I38" s="123"/>
      <c r="J38" s="123"/>
      <c r="K38" s="22"/>
      <c r="L38" s="22"/>
      <c r="M38" s="22"/>
      <c r="N38" s="23">
        <v>5</v>
      </c>
    </row>
    <row r="39" spans="2:29" ht="13.95" customHeight="1" x14ac:dyDescent="0.2">
      <c r="B39" s="1">
        <f t="shared" si="2"/>
        <v>29</v>
      </c>
      <c r="C39" s="6"/>
      <c r="D39" s="6"/>
      <c r="E39" s="123"/>
      <c r="F39" s="123" t="s">
        <v>252</v>
      </c>
      <c r="G39" s="123"/>
      <c r="H39" s="123"/>
      <c r="I39" s="123"/>
      <c r="J39" s="123"/>
      <c r="K39" s="22"/>
      <c r="L39" s="22" t="s">
        <v>167</v>
      </c>
      <c r="M39" s="22"/>
      <c r="N39" s="23"/>
      <c r="U39">
        <f>COUNTA(K37:K39)</f>
        <v>1</v>
      </c>
      <c r="V39">
        <f>COUNTA(L37:L39)</f>
        <v>1</v>
      </c>
      <c r="W39">
        <f>COUNTA(M37:M39)</f>
        <v>0</v>
      </c>
      <c r="X39">
        <f>COUNTA(N37:N39)</f>
        <v>2</v>
      </c>
    </row>
    <row r="40" spans="2:29" ht="13.95" customHeight="1" x14ac:dyDescent="0.2">
      <c r="B40" s="1">
        <f t="shared" si="2"/>
        <v>30</v>
      </c>
      <c r="C40" s="2" t="s">
        <v>91</v>
      </c>
      <c r="D40" s="2" t="s">
        <v>29</v>
      </c>
      <c r="E40" s="123"/>
      <c r="F40" s="123" t="s">
        <v>122</v>
      </c>
      <c r="G40" s="123"/>
      <c r="H40" s="123"/>
      <c r="I40" s="123"/>
      <c r="J40" s="123"/>
      <c r="K40" s="22"/>
      <c r="L40" s="22">
        <v>20</v>
      </c>
      <c r="M40" s="22" t="s">
        <v>167</v>
      </c>
      <c r="N40" s="23">
        <v>160</v>
      </c>
      <c r="Y40" s="125"/>
    </row>
    <row r="41" spans="2:29" ht="13.95" customHeight="1" x14ac:dyDescent="0.2">
      <c r="B41" s="1">
        <f t="shared" si="2"/>
        <v>31</v>
      </c>
      <c r="C41" s="6"/>
      <c r="D41" s="6"/>
      <c r="E41" s="123"/>
      <c r="F41" s="123" t="s">
        <v>146</v>
      </c>
      <c r="G41" s="123"/>
      <c r="H41" s="123"/>
      <c r="I41" s="123"/>
      <c r="J41" s="123"/>
      <c r="K41" s="22">
        <v>15</v>
      </c>
      <c r="L41" s="22">
        <v>20</v>
      </c>
      <c r="M41" s="22">
        <v>15</v>
      </c>
      <c r="N41" s="23">
        <v>60</v>
      </c>
      <c r="U41" s="126">
        <f>COUNTA($K11:$K42)</f>
        <v>21</v>
      </c>
      <c r="V41" s="126">
        <f>COUNTA($L11:$L42)</f>
        <v>21</v>
      </c>
      <c r="W41" s="126">
        <f>COUNTA($M11:$M42)</f>
        <v>24</v>
      </c>
      <c r="X41" s="126">
        <f>COUNTA($N11:$N42)</f>
        <v>25</v>
      </c>
      <c r="Y41" s="126"/>
      <c r="Z41" s="126"/>
      <c r="AA41" s="126"/>
      <c r="AB41" s="126"/>
      <c r="AC41" s="125"/>
    </row>
    <row r="42" spans="2:29" ht="13.95" customHeight="1" x14ac:dyDescent="0.2">
      <c r="B42" s="1">
        <f t="shared" si="2"/>
        <v>32</v>
      </c>
      <c r="C42" s="6"/>
      <c r="D42" s="6"/>
      <c r="E42" s="123"/>
      <c r="F42" s="123" t="s">
        <v>424</v>
      </c>
      <c r="G42" s="123"/>
      <c r="H42" s="123"/>
      <c r="I42" s="123"/>
      <c r="J42" s="123"/>
      <c r="K42" s="22"/>
      <c r="L42" s="22"/>
      <c r="M42" s="22"/>
      <c r="N42" s="23">
        <v>5</v>
      </c>
      <c r="Y42" s="125"/>
    </row>
    <row r="43" spans="2:29" ht="13.5" customHeight="1" x14ac:dyDescent="0.2">
      <c r="B43" s="1">
        <f t="shared" si="2"/>
        <v>33</v>
      </c>
      <c r="C43" s="6"/>
      <c r="D43" s="6"/>
      <c r="E43" s="123"/>
      <c r="F43" s="123" t="s">
        <v>108</v>
      </c>
      <c r="G43" s="123"/>
      <c r="H43" s="123"/>
      <c r="I43" s="123"/>
      <c r="J43" s="123"/>
      <c r="K43" s="22">
        <v>600</v>
      </c>
      <c r="L43" s="22">
        <v>360</v>
      </c>
      <c r="M43" s="22">
        <v>260</v>
      </c>
      <c r="N43" s="23">
        <v>150</v>
      </c>
      <c r="Y43" s="127"/>
    </row>
    <row r="44" spans="2:29" ht="13.95" customHeight="1" x14ac:dyDescent="0.2">
      <c r="B44" s="1">
        <f t="shared" si="2"/>
        <v>34</v>
      </c>
      <c r="C44" s="6"/>
      <c r="D44" s="6"/>
      <c r="E44" s="123"/>
      <c r="F44" s="123" t="s">
        <v>257</v>
      </c>
      <c r="G44" s="123"/>
      <c r="H44" s="123"/>
      <c r="I44" s="123"/>
      <c r="J44" s="123"/>
      <c r="K44" s="22">
        <v>15</v>
      </c>
      <c r="L44" s="128">
        <v>5</v>
      </c>
      <c r="M44" s="22"/>
      <c r="N44" s="23">
        <v>5</v>
      </c>
      <c r="Y44" s="125"/>
    </row>
    <row r="45" spans="2:29" ht="13.95" customHeight="1" x14ac:dyDescent="0.2">
      <c r="B45" s="1">
        <f t="shared" si="2"/>
        <v>35</v>
      </c>
      <c r="C45" s="6"/>
      <c r="D45" s="6"/>
      <c r="E45" s="123"/>
      <c r="F45" s="123" t="s">
        <v>109</v>
      </c>
      <c r="G45" s="123"/>
      <c r="H45" s="123"/>
      <c r="I45" s="123"/>
      <c r="J45" s="123"/>
      <c r="K45" s="22">
        <v>130</v>
      </c>
      <c r="L45" s="22">
        <v>60</v>
      </c>
      <c r="M45" s="22">
        <v>20</v>
      </c>
      <c r="N45" s="23">
        <v>140</v>
      </c>
      <c r="Y45" s="125"/>
    </row>
    <row r="46" spans="2:29" ht="13.5" customHeight="1" x14ac:dyDescent="0.2">
      <c r="B46" s="1">
        <f t="shared" si="2"/>
        <v>36</v>
      </c>
      <c r="C46" s="6"/>
      <c r="D46" s="6"/>
      <c r="E46" s="123"/>
      <c r="F46" s="123" t="s">
        <v>110</v>
      </c>
      <c r="G46" s="123"/>
      <c r="H46" s="123"/>
      <c r="I46" s="123"/>
      <c r="J46" s="123"/>
      <c r="K46" s="22">
        <v>85</v>
      </c>
      <c r="L46" s="22">
        <v>55</v>
      </c>
      <c r="M46" s="22">
        <v>50</v>
      </c>
      <c r="N46" s="23">
        <v>70</v>
      </c>
      <c r="Y46" s="125"/>
    </row>
    <row r="47" spans="2:29" ht="13.5" customHeight="1" x14ac:dyDescent="0.2">
      <c r="B47" s="1">
        <f t="shared" si="2"/>
        <v>37</v>
      </c>
      <c r="C47" s="6"/>
      <c r="D47" s="6"/>
      <c r="E47" s="123"/>
      <c r="F47" s="123" t="s">
        <v>30</v>
      </c>
      <c r="G47" s="123"/>
      <c r="H47" s="123"/>
      <c r="I47" s="123"/>
      <c r="J47" s="123"/>
      <c r="K47" s="22"/>
      <c r="L47" s="22"/>
      <c r="M47" s="22"/>
      <c r="N47" s="23">
        <v>16</v>
      </c>
      <c r="Y47" s="125"/>
    </row>
    <row r="48" spans="2:29" ht="13.5" customHeight="1" x14ac:dyDescent="0.2">
      <c r="B48" s="1">
        <f t="shared" si="2"/>
        <v>38</v>
      </c>
      <c r="C48" s="6"/>
      <c r="D48" s="6"/>
      <c r="E48" s="123"/>
      <c r="F48" s="123" t="s">
        <v>31</v>
      </c>
      <c r="G48" s="123"/>
      <c r="H48" s="123"/>
      <c r="I48" s="123"/>
      <c r="J48" s="123"/>
      <c r="K48" s="22"/>
      <c r="L48" s="22" t="s">
        <v>167</v>
      </c>
      <c r="M48" s="22" t="s">
        <v>167</v>
      </c>
      <c r="N48" s="23" t="s">
        <v>167</v>
      </c>
      <c r="Y48" s="125"/>
    </row>
    <row r="49" spans="2:25" ht="13.5" customHeight="1" x14ac:dyDescent="0.2">
      <c r="B49" s="1">
        <f t="shared" si="2"/>
        <v>39</v>
      </c>
      <c r="C49" s="6"/>
      <c r="D49" s="6"/>
      <c r="E49" s="123"/>
      <c r="F49" s="123" t="s">
        <v>111</v>
      </c>
      <c r="G49" s="123"/>
      <c r="H49" s="123"/>
      <c r="I49" s="123"/>
      <c r="J49" s="123"/>
      <c r="K49" s="22">
        <v>160</v>
      </c>
      <c r="L49" s="22">
        <v>260</v>
      </c>
      <c r="M49" s="22">
        <v>260</v>
      </c>
      <c r="N49" s="23">
        <v>640</v>
      </c>
      <c r="Y49" s="125"/>
    </row>
    <row r="50" spans="2:25" ht="13.95" customHeight="1" x14ac:dyDescent="0.2">
      <c r="B50" s="1">
        <f t="shared" si="2"/>
        <v>40</v>
      </c>
      <c r="C50" s="6"/>
      <c r="D50" s="6"/>
      <c r="E50" s="123"/>
      <c r="F50" s="123" t="s">
        <v>451</v>
      </c>
      <c r="G50" s="123"/>
      <c r="H50" s="123"/>
      <c r="I50" s="123"/>
      <c r="J50" s="123"/>
      <c r="K50" s="22"/>
      <c r="L50" s="22">
        <v>5</v>
      </c>
      <c r="M50" s="22"/>
      <c r="N50" s="23"/>
      <c r="Y50" s="125"/>
    </row>
    <row r="51" spans="2:25" ht="13.5" customHeight="1" x14ac:dyDescent="0.2">
      <c r="B51" s="1">
        <f t="shared" si="2"/>
        <v>41</v>
      </c>
      <c r="C51" s="6"/>
      <c r="D51" s="6"/>
      <c r="E51" s="123"/>
      <c r="F51" s="123" t="s">
        <v>161</v>
      </c>
      <c r="G51" s="123"/>
      <c r="H51" s="123"/>
      <c r="I51" s="123"/>
      <c r="J51" s="123"/>
      <c r="K51" s="22"/>
      <c r="L51" s="22"/>
      <c r="M51" s="22" t="s">
        <v>167</v>
      </c>
      <c r="N51" s="23" t="s">
        <v>167</v>
      </c>
      <c r="Y51" s="125"/>
    </row>
    <row r="52" spans="2:25" ht="13.95" customHeight="1" x14ac:dyDescent="0.2">
      <c r="B52" s="1">
        <f t="shared" si="2"/>
        <v>42</v>
      </c>
      <c r="C52" s="6"/>
      <c r="D52" s="6"/>
      <c r="E52" s="123"/>
      <c r="F52" s="123" t="s">
        <v>395</v>
      </c>
      <c r="G52" s="123"/>
      <c r="H52" s="123"/>
      <c r="I52" s="123"/>
      <c r="J52" s="123"/>
      <c r="K52" s="22"/>
      <c r="L52" s="22"/>
      <c r="M52" s="22"/>
      <c r="N52" s="23">
        <v>5</v>
      </c>
      <c r="Y52" s="125"/>
    </row>
    <row r="53" spans="2:25" ht="13.95" customHeight="1" x14ac:dyDescent="0.2">
      <c r="B53" s="1">
        <f t="shared" si="2"/>
        <v>43</v>
      </c>
      <c r="C53" s="6"/>
      <c r="D53" s="6"/>
      <c r="E53" s="123"/>
      <c r="F53" s="123" t="s">
        <v>33</v>
      </c>
      <c r="G53" s="123"/>
      <c r="H53" s="123"/>
      <c r="I53" s="123"/>
      <c r="J53" s="123"/>
      <c r="K53" s="22">
        <v>360</v>
      </c>
      <c r="L53" s="22">
        <v>210</v>
      </c>
      <c r="M53" s="22">
        <v>95</v>
      </c>
      <c r="N53" s="23">
        <v>125</v>
      </c>
      <c r="Y53" s="125"/>
    </row>
    <row r="54" spans="2:25" ht="13.95" customHeight="1" x14ac:dyDescent="0.2">
      <c r="B54" s="1">
        <f t="shared" si="2"/>
        <v>44</v>
      </c>
      <c r="C54" s="2" t="s">
        <v>34</v>
      </c>
      <c r="D54" s="2" t="s">
        <v>35</v>
      </c>
      <c r="E54" s="123"/>
      <c r="F54" s="123" t="s">
        <v>180</v>
      </c>
      <c r="G54" s="123"/>
      <c r="H54" s="123"/>
      <c r="I54" s="123"/>
      <c r="J54" s="123"/>
      <c r="K54" s="22"/>
      <c r="L54" s="22">
        <v>1</v>
      </c>
      <c r="M54" s="22">
        <v>1</v>
      </c>
      <c r="N54" s="23" t="s">
        <v>167</v>
      </c>
    </row>
    <row r="55" spans="2:25" ht="14.25" customHeight="1" x14ac:dyDescent="0.2">
      <c r="B55" s="1">
        <f t="shared" si="2"/>
        <v>45</v>
      </c>
      <c r="C55" s="6"/>
      <c r="D55" s="6"/>
      <c r="E55" s="123"/>
      <c r="F55" s="123" t="s">
        <v>236</v>
      </c>
      <c r="G55" s="123"/>
      <c r="H55" s="123"/>
      <c r="I55" s="123"/>
      <c r="J55" s="123"/>
      <c r="K55" s="22" t="s">
        <v>167</v>
      </c>
      <c r="L55" s="22" t="s">
        <v>167</v>
      </c>
      <c r="M55" s="22" t="s">
        <v>167</v>
      </c>
      <c r="N55" s="23">
        <v>1</v>
      </c>
    </row>
    <row r="56" spans="2:25" ht="13.95" customHeight="1" x14ac:dyDescent="0.2">
      <c r="B56" s="1">
        <f t="shared" si="2"/>
        <v>46</v>
      </c>
      <c r="C56" s="6"/>
      <c r="D56" s="6"/>
      <c r="E56" s="123"/>
      <c r="F56" s="123" t="s">
        <v>124</v>
      </c>
      <c r="G56" s="123"/>
      <c r="H56" s="123"/>
      <c r="I56" s="123"/>
      <c r="J56" s="123"/>
      <c r="K56" s="22"/>
      <c r="L56" s="22">
        <v>1</v>
      </c>
      <c r="M56" s="22"/>
      <c r="N56" s="23">
        <v>1</v>
      </c>
    </row>
    <row r="57" spans="2:25" ht="13.95" customHeight="1" x14ac:dyDescent="0.2">
      <c r="B57" s="1">
        <f t="shared" si="2"/>
        <v>47</v>
      </c>
      <c r="C57" s="6"/>
      <c r="D57" s="6"/>
      <c r="E57" s="123"/>
      <c r="F57" s="123" t="s">
        <v>163</v>
      </c>
      <c r="G57" s="123"/>
      <c r="H57" s="123"/>
      <c r="I57" s="123"/>
      <c r="J57" s="123"/>
      <c r="K57" s="22">
        <v>1</v>
      </c>
      <c r="L57" s="22" t="s">
        <v>167</v>
      </c>
      <c r="M57" s="22"/>
      <c r="N57" s="23"/>
    </row>
    <row r="58" spans="2:25" ht="13.5" customHeight="1" x14ac:dyDescent="0.2">
      <c r="B58" s="1">
        <f t="shared" si="2"/>
        <v>48</v>
      </c>
      <c r="C58" s="6"/>
      <c r="D58" s="6"/>
      <c r="E58" s="123"/>
      <c r="F58" s="123" t="s">
        <v>36</v>
      </c>
      <c r="G58" s="123"/>
      <c r="H58" s="123"/>
      <c r="I58" s="123"/>
      <c r="J58" s="123"/>
      <c r="K58" s="22"/>
      <c r="L58" s="22"/>
      <c r="M58" s="22"/>
      <c r="N58" s="23" t="s">
        <v>167</v>
      </c>
    </row>
    <row r="59" spans="2:25" ht="13.5" customHeight="1" x14ac:dyDescent="0.2">
      <c r="B59" s="1">
        <f t="shared" si="2"/>
        <v>49</v>
      </c>
      <c r="C59" s="2" t="s">
        <v>142</v>
      </c>
      <c r="D59" s="2" t="s">
        <v>77</v>
      </c>
      <c r="E59" s="123"/>
      <c r="F59" s="123" t="s">
        <v>101</v>
      </c>
      <c r="G59" s="123"/>
      <c r="H59" s="123"/>
      <c r="I59" s="123"/>
      <c r="J59" s="123"/>
      <c r="K59" s="22"/>
      <c r="L59" s="22" t="s">
        <v>167</v>
      </c>
      <c r="M59" s="22"/>
      <c r="N59" s="23">
        <v>2</v>
      </c>
    </row>
    <row r="60" spans="2:25" ht="13.5" customHeight="1" x14ac:dyDescent="0.2">
      <c r="B60" s="1">
        <f t="shared" si="2"/>
        <v>50</v>
      </c>
      <c r="C60" s="6"/>
      <c r="D60" s="2" t="s">
        <v>37</v>
      </c>
      <c r="E60" s="123"/>
      <c r="F60" s="123" t="s">
        <v>121</v>
      </c>
      <c r="G60" s="123"/>
      <c r="H60" s="123"/>
      <c r="I60" s="123"/>
      <c r="J60" s="123"/>
      <c r="K60" s="22">
        <v>23</v>
      </c>
      <c r="L60" s="22">
        <v>8</v>
      </c>
      <c r="M60" s="22"/>
      <c r="N60" s="23">
        <v>3</v>
      </c>
    </row>
    <row r="61" spans="2:25" ht="13.5" customHeight="1" x14ac:dyDescent="0.2">
      <c r="B61" s="1">
        <f t="shared" si="2"/>
        <v>51</v>
      </c>
      <c r="C61" s="6"/>
      <c r="D61" s="7"/>
      <c r="E61" s="123"/>
      <c r="F61" s="123" t="s">
        <v>38</v>
      </c>
      <c r="G61" s="123"/>
      <c r="H61" s="123"/>
      <c r="I61" s="123"/>
      <c r="J61" s="123"/>
      <c r="K61" s="22">
        <v>10</v>
      </c>
      <c r="L61" s="22">
        <v>15</v>
      </c>
      <c r="M61" s="22">
        <v>10</v>
      </c>
      <c r="N61" s="23">
        <v>40</v>
      </c>
    </row>
    <row r="62" spans="2:25" ht="13.5" customHeight="1" x14ac:dyDescent="0.2">
      <c r="B62" s="1">
        <f t="shared" si="2"/>
        <v>52</v>
      </c>
      <c r="C62" s="7"/>
      <c r="D62" s="8" t="s">
        <v>39</v>
      </c>
      <c r="E62" s="123"/>
      <c r="F62" s="123" t="s">
        <v>40</v>
      </c>
      <c r="G62" s="123"/>
      <c r="H62" s="123"/>
      <c r="I62" s="123"/>
      <c r="J62" s="123"/>
      <c r="K62" s="22">
        <v>20</v>
      </c>
      <c r="L62" s="22">
        <v>30</v>
      </c>
      <c r="M62" s="22">
        <v>70</v>
      </c>
      <c r="N62" s="23">
        <v>75</v>
      </c>
    </row>
    <row r="63" spans="2:25" ht="13.5" customHeight="1" x14ac:dyDescent="0.2">
      <c r="B63" s="1">
        <f t="shared" si="2"/>
        <v>53</v>
      </c>
      <c r="C63" s="2" t="s">
        <v>0</v>
      </c>
      <c r="D63" s="8" t="s">
        <v>41</v>
      </c>
      <c r="E63" s="123"/>
      <c r="F63" s="123" t="s">
        <v>42</v>
      </c>
      <c r="G63" s="123"/>
      <c r="H63" s="123"/>
      <c r="I63" s="123"/>
      <c r="J63" s="123"/>
      <c r="K63" s="22"/>
      <c r="L63" s="22" t="s">
        <v>167</v>
      </c>
      <c r="M63" s="22"/>
      <c r="N63" s="23">
        <v>20</v>
      </c>
      <c r="U63">
        <f>COUNTA(K54:K63)</f>
        <v>5</v>
      </c>
      <c r="V63">
        <f>COUNTA(L54:L63)</f>
        <v>9</v>
      </c>
      <c r="W63">
        <f>COUNTA(M54:M63)</f>
        <v>4</v>
      </c>
      <c r="X63">
        <f>COUNTA(N54:N63)</f>
        <v>9</v>
      </c>
    </row>
    <row r="64" spans="2:25" ht="13.5" customHeight="1" x14ac:dyDescent="0.2">
      <c r="B64" s="1">
        <f t="shared" si="2"/>
        <v>54</v>
      </c>
      <c r="C64" s="147" t="s">
        <v>43</v>
      </c>
      <c r="D64" s="148"/>
      <c r="E64" s="123"/>
      <c r="F64" s="123" t="s">
        <v>44</v>
      </c>
      <c r="G64" s="123"/>
      <c r="H64" s="123"/>
      <c r="I64" s="123"/>
      <c r="J64" s="123"/>
      <c r="K64" s="22">
        <v>125</v>
      </c>
      <c r="L64" s="22">
        <v>400</v>
      </c>
      <c r="M64" s="22">
        <v>200</v>
      </c>
      <c r="N64" s="23">
        <v>450</v>
      </c>
    </row>
    <row r="65" spans="2:24" ht="13.5" customHeight="1" x14ac:dyDescent="0.2">
      <c r="B65" s="1">
        <f t="shared" si="2"/>
        <v>55</v>
      </c>
      <c r="C65" s="3"/>
      <c r="D65" s="83"/>
      <c r="E65" s="123"/>
      <c r="F65" s="123" t="s">
        <v>45</v>
      </c>
      <c r="G65" s="123"/>
      <c r="H65" s="123"/>
      <c r="I65" s="123"/>
      <c r="J65" s="123"/>
      <c r="K65" s="22">
        <v>150</v>
      </c>
      <c r="L65" s="22">
        <v>350</v>
      </c>
      <c r="M65" s="22">
        <v>450</v>
      </c>
      <c r="N65" s="23">
        <v>250</v>
      </c>
    </row>
    <row r="66" spans="2:24" ht="13.95" customHeight="1" thickBot="1" x14ac:dyDescent="0.25">
      <c r="B66" s="1">
        <f t="shared" si="2"/>
        <v>56</v>
      </c>
      <c r="C66" s="3"/>
      <c r="D66" s="83"/>
      <c r="E66" s="123"/>
      <c r="F66" s="123" t="s">
        <v>78</v>
      </c>
      <c r="G66" s="123"/>
      <c r="H66" s="123"/>
      <c r="I66" s="123"/>
      <c r="J66" s="123"/>
      <c r="K66" s="22">
        <v>250</v>
      </c>
      <c r="L66" s="22">
        <v>400</v>
      </c>
      <c r="M66" s="22">
        <v>300</v>
      </c>
      <c r="N66" s="139">
        <v>400</v>
      </c>
    </row>
    <row r="67" spans="2:24" ht="13.95" customHeight="1" x14ac:dyDescent="0.2">
      <c r="B67" s="84"/>
      <c r="C67" s="85"/>
      <c r="D67" s="85"/>
      <c r="E67" s="25"/>
      <c r="F67" s="25"/>
      <c r="G67" s="25"/>
      <c r="H67" s="25"/>
      <c r="I67" s="25"/>
      <c r="J67" s="25"/>
      <c r="K67" s="25"/>
      <c r="L67" s="25"/>
      <c r="M67" s="25"/>
      <c r="N67" s="25"/>
      <c r="U67">
        <f>COUNTA(K11:K66)</f>
        <v>35</v>
      </c>
      <c r="V67">
        <f>COUNTA(L11:L66)</f>
        <v>41</v>
      </c>
      <c r="W67">
        <f>COUNTA(M11:M66)</f>
        <v>38</v>
      </c>
      <c r="X67">
        <f>COUNTA(N11:N66)</f>
        <v>47</v>
      </c>
    </row>
    <row r="68" spans="2:24" ht="18" customHeight="1" x14ac:dyDescent="0.2"/>
    <row r="69" spans="2:24" ht="18" customHeight="1" x14ac:dyDescent="0.2">
      <c r="B69" s="65"/>
    </row>
    <row r="70" spans="2:24" ht="9" customHeight="1" thickBot="1" x14ac:dyDescent="0.25"/>
    <row r="71" spans="2:24" ht="18" customHeight="1" x14ac:dyDescent="0.2">
      <c r="B71" s="66"/>
      <c r="C71" s="67"/>
      <c r="D71" s="143" t="s">
        <v>1</v>
      </c>
      <c r="E71" s="143"/>
      <c r="F71" s="143"/>
      <c r="G71" s="143"/>
      <c r="H71" s="67"/>
      <c r="I71" s="67"/>
      <c r="J71" s="68"/>
      <c r="K71" s="29" t="s">
        <v>64</v>
      </c>
      <c r="L71" s="29" t="s">
        <v>65</v>
      </c>
      <c r="M71" s="29" t="s">
        <v>66</v>
      </c>
      <c r="N71" s="52" t="s">
        <v>67</v>
      </c>
      <c r="U71">
        <f>SUM(U11:U17,K18:K66)</f>
        <v>54429</v>
      </c>
      <c r="V71">
        <f>SUM(V11:V17,L18:L66)</f>
        <v>49425</v>
      </c>
      <c r="W71">
        <f>SUM(W11:W17,M18:M66)</f>
        <v>38760</v>
      </c>
      <c r="X71">
        <f>SUM(X11:X17,N18:N66)</f>
        <v>20445</v>
      </c>
    </row>
    <row r="72" spans="2:24" ht="18" customHeight="1" thickBot="1" x14ac:dyDescent="0.25">
      <c r="B72" s="72"/>
      <c r="C72" s="24"/>
      <c r="D72" s="149" t="s">
        <v>2</v>
      </c>
      <c r="E72" s="149"/>
      <c r="F72" s="149"/>
      <c r="G72" s="149"/>
      <c r="H72" s="24"/>
      <c r="I72" s="24"/>
      <c r="J72" s="73"/>
      <c r="K72" s="34" t="str">
        <f>K5</f>
        <v>2022.2.8</v>
      </c>
      <c r="L72" s="34" t="str">
        <f>L5</f>
        <v>2022.2.8</v>
      </c>
      <c r="M72" s="34" t="str">
        <f>M5</f>
        <v>2022.2.8</v>
      </c>
      <c r="N72" s="51" t="str">
        <f>N5</f>
        <v>2022.2.8</v>
      </c>
    </row>
    <row r="73" spans="2:24" ht="19.95" customHeight="1" thickTop="1" x14ac:dyDescent="0.2">
      <c r="B73" s="150" t="s">
        <v>47</v>
      </c>
      <c r="C73" s="151"/>
      <c r="D73" s="151"/>
      <c r="E73" s="151"/>
      <c r="F73" s="151"/>
      <c r="G73" s="151"/>
      <c r="H73" s="151"/>
      <c r="I73" s="151"/>
      <c r="J73" s="86"/>
      <c r="K73" s="35">
        <f>SUM(K74:K82)</f>
        <v>54429</v>
      </c>
      <c r="L73" s="35">
        <f>SUM(L74:L82)</f>
        <v>49425</v>
      </c>
      <c r="M73" s="35">
        <f>SUM(M74:M82)</f>
        <v>38760</v>
      </c>
      <c r="N73" s="53">
        <f>SUM(N74:N82)</f>
        <v>20445</v>
      </c>
    </row>
    <row r="74" spans="2:24" ht="13.95" customHeight="1" x14ac:dyDescent="0.2">
      <c r="B74" s="152" t="s">
        <v>48</v>
      </c>
      <c r="C74" s="153"/>
      <c r="D74" s="154"/>
      <c r="E74" s="12"/>
      <c r="F74" s="13"/>
      <c r="G74" s="144" t="s">
        <v>13</v>
      </c>
      <c r="H74" s="144"/>
      <c r="I74" s="13"/>
      <c r="J74" s="14"/>
      <c r="K74" s="4">
        <f>SUM(U$11:U$17)</f>
        <v>5</v>
      </c>
      <c r="L74" s="4">
        <f>SUM(V$11:V$17)</f>
        <v>25</v>
      </c>
      <c r="M74" s="4">
        <f>SUM(W$11:W$17)</f>
        <v>35</v>
      </c>
      <c r="N74" s="5">
        <f>SUM(X$11:X$17)</f>
        <v>55</v>
      </c>
    </row>
    <row r="75" spans="2:24" ht="13.95" customHeight="1" x14ac:dyDescent="0.2">
      <c r="B75" s="87"/>
      <c r="C75" s="65"/>
      <c r="D75" s="88"/>
      <c r="E75" s="15"/>
      <c r="F75" s="123"/>
      <c r="G75" s="144" t="s">
        <v>26</v>
      </c>
      <c r="H75" s="144"/>
      <c r="I75" s="119"/>
      <c r="J75" s="16"/>
      <c r="K75" s="4">
        <f>SUM(K$18)</f>
        <v>150</v>
      </c>
      <c r="L75" s="4">
        <f>SUM(L$18)</f>
        <v>200</v>
      </c>
      <c r="M75" s="4">
        <f>SUM(M$18)</f>
        <v>80</v>
      </c>
      <c r="N75" s="5">
        <f>SUM(N$18)</f>
        <v>475</v>
      </c>
    </row>
    <row r="76" spans="2:24" ht="13.95" customHeight="1" x14ac:dyDescent="0.2">
      <c r="B76" s="87"/>
      <c r="C76" s="65"/>
      <c r="D76" s="88"/>
      <c r="E76" s="15"/>
      <c r="F76" s="123"/>
      <c r="G76" s="144" t="s">
        <v>28</v>
      </c>
      <c r="H76" s="144"/>
      <c r="I76" s="13"/>
      <c r="J76" s="14"/>
      <c r="K76" s="4">
        <f>SUM(K$19:K$19)</f>
        <v>15</v>
      </c>
      <c r="L76" s="4">
        <f>SUM(L$19:L$19)</f>
        <v>5</v>
      </c>
      <c r="M76" s="4">
        <f>SUM(M$19:M$19)</f>
        <v>10</v>
      </c>
      <c r="N76" s="5">
        <f>SUM(N$19:N$19)</f>
        <v>65</v>
      </c>
    </row>
    <row r="77" spans="2:24" ht="13.95" customHeight="1" x14ac:dyDescent="0.2">
      <c r="B77" s="87"/>
      <c r="C77" s="65"/>
      <c r="D77" s="88"/>
      <c r="E77" s="15"/>
      <c r="F77" s="123"/>
      <c r="G77" s="144" t="s">
        <v>83</v>
      </c>
      <c r="H77" s="144"/>
      <c r="I77" s="13"/>
      <c r="J77" s="14"/>
      <c r="K77" s="4">
        <f>SUM(K$20:K$21)</f>
        <v>10</v>
      </c>
      <c r="L77" s="4">
        <f>SUM(L$20:L$21)</f>
        <v>25</v>
      </c>
      <c r="M77" s="4">
        <f>SUM(M$20:M$21)</f>
        <v>10</v>
      </c>
      <c r="N77" s="5">
        <f>SUM(N$20:N$21)</f>
        <v>45</v>
      </c>
    </row>
    <row r="78" spans="2:24" ht="13.95" customHeight="1" x14ac:dyDescent="0.2">
      <c r="B78" s="87"/>
      <c r="C78" s="65"/>
      <c r="D78" s="88"/>
      <c r="E78" s="15"/>
      <c r="F78" s="123"/>
      <c r="G78" s="144" t="s">
        <v>84</v>
      </c>
      <c r="H78" s="144"/>
      <c r="I78" s="13"/>
      <c r="J78" s="14"/>
      <c r="K78" s="4">
        <f>SUM(K$22:K$36)</f>
        <v>52295</v>
      </c>
      <c r="L78" s="4">
        <f>SUM(L$22:L$36)</f>
        <v>46970</v>
      </c>
      <c r="M78" s="4">
        <f>SUM(M$22:M$36)</f>
        <v>36894</v>
      </c>
      <c r="N78" s="5">
        <f>SUM(N$22:N$36)</f>
        <v>17177</v>
      </c>
    </row>
    <row r="79" spans="2:24" ht="13.95" customHeight="1" x14ac:dyDescent="0.2">
      <c r="B79" s="87"/>
      <c r="C79" s="65"/>
      <c r="D79" s="88"/>
      <c r="E79" s="15"/>
      <c r="F79" s="123"/>
      <c r="G79" s="144" t="s">
        <v>80</v>
      </c>
      <c r="H79" s="144"/>
      <c r="I79" s="13"/>
      <c r="J79" s="14"/>
      <c r="K79" s="4">
        <f>SUM(K$37:K$39)</f>
        <v>10</v>
      </c>
      <c r="L79" s="4">
        <f>SUM(L$37:L$39)</f>
        <v>0</v>
      </c>
      <c r="M79" s="4">
        <f>SUM(M$37:M$39)</f>
        <v>0</v>
      </c>
      <c r="N79" s="5">
        <f>SUM(N$37:N$39)</f>
        <v>10</v>
      </c>
    </row>
    <row r="80" spans="2:24" ht="13.95" customHeight="1" x14ac:dyDescent="0.2">
      <c r="B80" s="87"/>
      <c r="C80" s="65"/>
      <c r="D80" s="88"/>
      <c r="E80" s="15"/>
      <c r="F80" s="123"/>
      <c r="G80" s="144" t="s">
        <v>29</v>
      </c>
      <c r="H80" s="144"/>
      <c r="I80" s="13"/>
      <c r="J80" s="14"/>
      <c r="K80" s="4">
        <f>SUM(K$40:K$53)</f>
        <v>1365</v>
      </c>
      <c r="L80" s="4">
        <f>SUM(L$40:L$53)</f>
        <v>995</v>
      </c>
      <c r="M80" s="4">
        <f>SUM(M$40:M$53)</f>
        <v>700</v>
      </c>
      <c r="N80" s="5">
        <f>SUM(N$40:N$53)</f>
        <v>1376</v>
      </c>
    </row>
    <row r="81" spans="2:14" ht="13.95" customHeight="1" x14ac:dyDescent="0.2">
      <c r="B81" s="87"/>
      <c r="C81" s="65"/>
      <c r="D81" s="88"/>
      <c r="E81" s="15"/>
      <c r="F81" s="123"/>
      <c r="G81" s="144" t="s">
        <v>49</v>
      </c>
      <c r="H81" s="144"/>
      <c r="I81" s="13"/>
      <c r="J81" s="14"/>
      <c r="K81" s="4">
        <f>SUM(K$64:K$65)</f>
        <v>275</v>
      </c>
      <c r="L81" s="4">
        <f t="shared" ref="L81:N81" si="5">SUM(L$64:L$65)</f>
        <v>750</v>
      </c>
      <c r="M81" s="4">
        <f t="shared" si="5"/>
        <v>650</v>
      </c>
      <c r="N81" s="5">
        <f t="shared" si="5"/>
        <v>700</v>
      </c>
    </row>
    <row r="82" spans="2:14" ht="13.95" customHeight="1" thickBot="1" x14ac:dyDescent="0.25">
      <c r="B82" s="89"/>
      <c r="C82" s="90"/>
      <c r="D82" s="91"/>
      <c r="E82" s="17"/>
      <c r="F82" s="9"/>
      <c r="G82" s="142" t="s">
        <v>46</v>
      </c>
      <c r="H82" s="142"/>
      <c r="I82" s="18"/>
      <c r="J82" s="19"/>
      <c r="K82" s="10">
        <f>SUM(K$54:K$63,K$66)</f>
        <v>304</v>
      </c>
      <c r="L82" s="10">
        <f>SUM(L$54:L$63,L$66)</f>
        <v>455</v>
      </c>
      <c r="M82" s="10">
        <f>SUM(M$54:M$63,M$66)</f>
        <v>381</v>
      </c>
      <c r="N82" s="11">
        <f>SUM(N$54:N$63,N$66)</f>
        <v>542</v>
      </c>
    </row>
    <row r="83" spans="2:14" ht="18" customHeight="1" thickTop="1" x14ac:dyDescent="0.2">
      <c r="B83" s="155" t="s">
        <v>50</v>
      </c>
      <c r="C83" s="156"/>
      <c r="D83" s="157"/>
      <c r="E83" s="92"/>
      <c r="F83" s="120"/>
      <c r="G83" s="158" t="s">
        <v>51</v>
      </c>
      <c r="H83" s="158"/>
      <c r="I83" s="120"/>
      <c r="J83" s="121"/>
      <c r="K83" s="36" t="s">
        <v>52</v>
      </c>
      <c r="L83" s="42"/>
      <c r="M83" s="42"/>
      <c r="N83" s="54"/>
    </row>
    <row r="84" spans="2:14" ht="18" customHeight="1" x14ac:dyDescent="0.2">
      <c r="B84" s="93"/>
      <c r="C84" s="94"/>
      <c r="D84" s="94"/>
      <c r="E84" s="95"/>
      <c r="F84" s="96"/>
      <c r="G84" s="97"/>
      <c r="H84" s="97"/>
      <c r="I84" s="96"/>
      <c r="J84" s="98"/>
      <c r="K84" s="37" t="s">
        <v>53</v>
      </c>
      <c r="L84" s="43"/>
      <c r="M84" s="43"/>
      <c r="N84" s="46"/>
    </row>
    <row r="85" spans="2:14" ht="18" customHeight="1" x14ac:dyDescent="0.2">
      <c r="B85" s="87"/>
      <c r="C85" s="65"/>
      <c r="D85" s="65"/>
      <c r="E85" s="99"/>
      <c r="F85" s="24"/>
      <c r="G85" s="149" t="s">
        <v>54</v>
      </c>
      <c r="H85" s="149"/>
      <c r="I85" s="118"/>
      <c r="J85" s="122"/>
      <c r="K85" s="38" t="s">
        <v>55</v>
      </c>
      <c r="L85" s="44"/>
      <c r="M85" s="48"/>
      <c r="N85" s="44"/>
    </row>
    <row r="86" spans="2:14" ht="18" customHeight="1" x14ac:dyDescent="0.2">
      <c r="B86" s="87"/>
      <c r="C86" s="65"/>
      <c r="D86" s="65"/>
      <c r="E86" s="100"/>
      <c r="F86" s="65"/>
      <c r="G86" s="101"/>
      <c r="H86" s="101"/>
      <c r="I86" s="94"/>
      <c r="J86" s="102"/>
      <c r="K86" s="39" t="s">
        <v>94</v>
      </c>
      <c r="L86" s="45"/>
      <c r="M86" s="27"/>
      <c r="N86" s="45"/>
    </row>
    <row r="87" spans="2:14" ht="18" customHeight="1" x14ac:dyDescent="0.2">
      <c r="B87" s="87"/>
      <c r="C87" s="65"/>
      <c r="D87" s="65"/>
      <c r="E87" s="100"/>
      <c r="F87" s="65"/>
      <c r="G87" s="101"/>
      <c r="H87" s="101"/>
      <c r="I87" s="94"/>
      <c r="J87" s="102"/>
      <c r="K87" s="39" t="s">
        <v>87</v>
      </c>
      <c r="L87" s="43"/>
      <c r="M87" s="27"/>
      <c r="N87" s="45"/>
    </row>
    <row r="88" spans="2:14" ht="18" customHeight="1" x14ac:dyDescent="0.2">
      <c r="B88" s="87"/>
      <c r="C88" s="65"/>
      <c r="D88" s="65"/>
      <c r="E88" s="99"/>
      <c r="F88" s="24"/>
      <c r="G88" s="149" t="s">
        <v>56</v>
      </c>
      <c r="H88" s="149"/>
      <c r="I88" s="118"/>
      <c r="J88" s="122"/>
      <c r="K88" s="38" t="s">
        <v>98</v>
      </c>
      <c r="L88" s="44"/>
      <c r="M88" s="48"/>
      <c r="N88" s="44"/>
    </row>
    <row r="89" spans="2:14" ht="18" customHeight="1" x14ac:dyDescent="0.2">
      <c r="B89" s="87"/>
      <c r="C89" s="65"/>
      <c r="D89" s="65"/>
      <c r="E89" s="100"/>
      <c r="F89" s="65"/>
      <c r="G89" s="101"/>
      <c r="H89" s="101"/>
      <c r="I89" s="94"/>
      <c r="J89" s="102"/>
      <c r="K89" s="39" t="s">
        <v>95</v>
      </c>
      <c r="L89" s="45"/>
      <c r="M89" s="27"/>
      <c r="N89" s="45"/>
    </row>
    <row r="90" spans="2:14" ht="18" customHeight="1" x14ac:dyDescent="0.2">
      <c r="B90" s="87"/>
      <c r="C90" s="65"/>
      <c r="D90" s="65"/>
      <c r="E90" s="100"/>
      <c r="F90" s="65"/>
      <c r="G90" s="101"/>
      <c r="H90" s="101"/>
      <c r="I90" s="94"/>
      <c r="J90" s="102"/>
      <c r="K90" s="39" t="s">
        <v>96</v>
      </c>
      <c r="L90" s="45"/>
      <c r="M90" s="45"/>
      <c r="N90" s="45"/>
    </row>
    <row r="91" spans="2:14" ht="18" customHeight="1" x14ac:dyDescent="0.2">
      <c r="B91" s="87"/>
      <c r="C91" s="65"/>
      <c r="D91" s="65"/>
      <c r="E91" s="79"/>
      <c r="F91" s="80"/>
      <c r="G91" s="97"/>
      <c r="H91" s="97"/>
      <c r="I91" s="96"/>
      <c r="J91" s="98"/>
      <c r="K91" s="39" t="s">
        <v>97</v>
      </c>
      <c r="L91" s="46"/>
      <c r="M91" s="43"/>
      <c r="N91" s="46"/>
    </row>
    <row r="92" spans="2:14" ht="18" customHeight="1" x14ac:dyDescent="0.2">
      <c r="B92" s="103"/>
      <c r="C92" s="80"/>
      <c r="D92" s="80"/>
      <c r="E92" s="15"/>
      <c r="F92" s="123"/>
      <c r="G92" s="144" t="s">
        <v>57</v>
      </c>
      <c r="H92" s="144"/>
      <c r="I92" s="13"/>
      <c r="J92" s="14"/>
      <c r="K92" s="28" t="s">
        <v>148</v>
      </c>
      <c r="L92" s="47"/>
      <c r="M92" s="49"/>
      <c r="N92" s="47"/>
    </row>
    <row r="93" spans="2:14" ht="18" customHeight="1" x14ac:dyDescent="0.2">
      <c r="B93" s="152" t="s">
        <v>58</v>
      </c>
      <c r="C93" s="153"/>
      <c r="D93" s="153"/>
      <c r="E93" s="24"/>
      <c r="F93" s="24"/>
      <c r="G93" s="24"/>
      <c r="H93" s="24"/>
      <c r="I93" s="24"/>
      <c r="J93" s="24"/>
      <c r="K93" s="24"/>
      <c r="L93" s="24"/>
      <c r="M93" s="24"/>
      <c r="N93" s="55"/>
    </row>
    <row r="94" spans="2:14" ht="14.1" customHeight="1" x14ac:dyDescent="0.2">
      <c r="B94" s="104"/>
      <c r="C94" s="40" t="s">
        <v>59</v>
      </c>
      <c r="D94" s="105"/>
      <c r="E94" s="40"/>
      <c r="F94" s="40"/>
      <c r="G94" s="40"/>
      <c r="H94" s="40"/>
      <c r="I94" s="40"/>
      <c r="J94" s="40"/>
      <c r="K94" s="40"/>
      <c r="L94" s="40"/>
      <c r="M94" s="40"/>
      <c r="N94" s="56"/>
    </row>
    <row r="95" spans="2:14" ht="14.1" customHeight="1" x14ac:dyDescent="0.2">
      <c r="B95" s="104"/>
      <c r="C95" s="40" t="s">
        <v>60</v>
      </c>
      <c r="D95" s="105"/>
      <c r="E95" s="40"/>
      <c r="F95" s="40"/>
      <c r="G95" s="40"/>
      <c r="H95" s="40"/>
      <c r="I95" s="40"/>
      <c r="J95" s="40"/>
      <c r="K95" s="40"/>
      <c r="L95" s="40"/>
      <c r="M95" s="40"/>
      <c r="N95" s="56"/>
    </row>
    <row r="96" spans="2:14" ht="14.1" customHeight="1" x14ac:dyDescent="0.2">
      <c r="B96" s="104"/>
      <c r="C96" s="40" t="s">
        <v>61</v>
      </c>
      <c r="D96" s="105"/>
      <c r="E96" s="40"/>
      <c r="F96" s="40"/>
      <c r="G96" s="40"/>
      <c r="H96" s="40"/>
      <c r="I96" s="40"/>
      <c r="J96" s="40"/>
      <c r="K96" s="40"/>
      <c r="L96" s="40"/>
      <c r="M96" s="40"/>
      <c r="N96" s="56"/>
    </row>
    <row r="97" spans="2:14" ht="14.1" customHeight="1" x14ac:dyDescent="0.2">
      <c r="B97" s="104"/>
      <c r="C97" s="40" t="s">
        <v>132</v>
      </c>
      <c r="D97" s="105"/>
      <c r="E97" s="40"/>
      <c r="F97" s="40"/>
      <c r="G97" s="40"/>
      <c r="H97" s="40"/>
      <c r="I97" s="40"/>
      <c r="J97" s="40"/>
      <c r="K97" s="40"/>
      <c r="L97" s="40"/>
      <c r="M97" s="40"/>
      <c r="N97" s="56"/>
    </row>
    <row r="98" spans="2:14" ht="14.1" customHeight="1" x14ac:dyDescent="0.2">
      <c r="B98" s="106"/>
      <c r="C98" s="40" t="s">
        <v>133</v>
      </c>
      <c r="D98" s="40"/>
      <c r="E98" s="40"/>
      <c r="F98" s="40"/>
      <c r="G98" s="40"/>
      <c r="H98" s="40"/>
      <c r="I98" s="40"/>
      <c r="J98" s="40"/>
      <c r="K98" s="40"/>
      <c r="L98" s="40"/>
      <c r="M98" s="40"/>
      <c r="N98" s="56"/>
    </row>
    <row r="99" spans="2:14" ht="14.1" customHeight="1" x14ac:dyDescent="0.2">
      <c r="B99" s="106"/>
      <c r="C99" s="40" t="s">
        <v>129</v>
      </c>
      <c r="D99" s="40"/>
      <c r="E99" s="40"/>
      <c r="F99" s="40"/>
      <c r="G99" s="40"/>
      <c r="H99" s="40"/>
      <c r="I99" s="40"/>
      <c r="J99" s="40"/>
      <c r="K99" s="40"/>
      <c r="L99" s="40"/>
      <c r="M99" s="40"/>
      <c r="N99" s="56"/>
    </row>
    <row r="100" spans="2:14" ht="14.1" customHeight="1" x14ac:dyDescent="0.2">
      <c r="B100" s="106"/>
      <c r="C100" s="40" t="s">
        <v>92</v>
      </c>
      <c r="D100" s="40"/>
      <c r="E100" s="40"/>
      <c r="F100" s="40"/>
      <c r="G100" s="40"/>
      <c r="H100" s="40"/>
      <c r="I100" s="40"/>
      <c r="J100" s="40"/>
      <c r="K100" s="40"/>
      <c r="L100" s="40"/>
      <c r="M100" s="40"/>
      <c r="N100" s="56"/>
    </row>
    <row r="101" spans="2:14" ht="14.1" customHeight="1" x14ac:dyDescent="0.2">
      <c r="B101" s="106"/>
      <c r="C101" s="40" t="s">
        <v>93</v>
      </c>
      <c r="D101" s="40"/>
      <c r="E101" s="40"/>
      <c r="F101" s="40"/>
      <c r="G101" s="40"/>
      <c r="H101" s="40"/>
      <c r="I101" s="40"/>
      <c r="J101" s="40"/>
      <c r="K101" s="40"/>
      <c r="L101" s="40"/>
      <c r="M101" s="40"/>
      <c r="N101" s="56"/>
    </row>
    <row r="102" spans="2:14" ht="14.1" customHeight="1" x14ac:dyDescent="0.2">
      <c r="B102" s="106"/>
      <c r="C102" s="40" t="s">
        <v>81</v>
      </c>
      <c r="D102" s="40"/>
      <c r="E102" s="40"/>
      <c r="F102" s="40"/>
      <c r="G102" s="40"/>
      <c r="H102" s="40"/>
      <c r="I102" s="40"/>
      <c r="J102" s="40"/>
      <c r="K102" s="40"/>
      <c r="L102" s="40"/>
      <c r="M102" s="40"/>
      <c r="N102" s="56"/>
    </row>
    <row r="103" spans="2:14" ht="14.1" customHeight="1" x14ac:dyDescent="0.2">
      <c r="B103" s="106"/>
      <c r="C103" s="40" t="s">
        <v>138</v>
      </c>
      <c r="D103" s="40"/>
      <c r="E103" s="40"/>
      <c r="F103" s="40"/>
      <c r="G103" s="40"/>
      <c r="H103" s="40"/>
      <c r="I103" s="40"/>
      <c r="J103" s="40"/>
      <c r="K103" s="40"/>
      <c r="L103" s="40"/>
      <c r="M103" s="40"/>
      <c r="N103" s="56"/>
    </row>
    <row r="104" spans="2:14" ht="14.1" customHeight="1" x14ac:dyDescent="0.2">
      <c r="B104" s="106"/>
      <c r="C104" s="40" t="s">
        <v>134</v>
      </c>
      <c r="D104" s="40"/>
      <c r="E104" s="40"/>
      <c r="F104" s="40"/>
      <c r="G104" s="40"/>
      <c r="H104" s="40"/>
      <c r="I104" s="40"/>
      <c r="J104" s="40"/>
      <c r="K104" s="40"/>
      <c r="L104" s="40"/>
      <c r="M104" s="40"/>
      <c r="N104" s="56"/>
    </row>
    <row r="105" spans="2:14" ht="14.1" customHeight="1" x14ac:dyDescent="0.2">
      <c r="B105" s="106"/>
      <c r="C105" s="40" t="s">
        <v>135</v>
      </c>
      <c r="D105" s="40"/>
      <c r="E105" s="40"/>
      <c r="F105" s="40"/>
      <c r="G105" s="40"/>
      <c r="H105" s="40"/>
      <c r="I105" s="40"/>
      <c r="J105" s="40"/>
      <c r="K105" s="40"/>
      <c r="L105" s="40"/>
      <c r="M105" s="40"/>
      <c r="N105" s="56"/>
    </row>
    <row r="106" spans="2:14" ht="14.1" customHeight="1" x14ac:dyDescent="0.2">
      <c r="B106" s="106"/>
      <c r="C106" s="40" t="s">
        <v>136</v>
      </c>
      <c r="D106" s="40"/>
      <c r="E106" s="40"/>
      <c r="F106" s="40"/>
      <c r="G106" s="40"/>
      <c r="H106" s="40"/>
      <c r="I106" s="40"/>
      <c r="J106" s="40"/>
      <c r="K106" s="40"/>
      <c r="L106" s="40"/>
      <c r="M106" s="40"/>
      <c r="N106" s="56"/>
    </row>
    <row r="107" spans="2:14" ht="14.1" customHeight="1" x14ac:dyDescent="0.2">
      <c r="B107" s="106"/>
      <c r="C107" s="40" t="s">
        <v>125</v>
      </c>
      <c r="D107" s="40"/>
      <c r="E107" s="40"/>
      <c r="F107" s="40"/>
      <c r="G107" s="40"/>
      <c r="H107" s="40"/>
      <c r="I107" s="40"/>
      <c r="J107" s="40"/>
      <c r="K107" s="40"/>
      <c r="L107" s="40"/>
      <c r="M107" s="40"/>
      <c r="N107" s="56"/>
    </row>
    <row r="108" spans="2:14" ht="14.1" customHeight="1" x14ac:dyDescent="0.2">
      <c r="B108" s="106"/>
      <c r="C108" s="40" t="s">
        <v>137</v>
      </c>
      <c r="D108" s="40"/>
      <c r="E108" s="40"/>
      <c r="F108" s="40"/>
      <c r="G108" s="40"/>
      <c r="H108" s="40"/>
      <c r="I108" s="40"/>
      <c r="J108" s="40"/>
      <c r="K108" s="40"/>
      <c r="L108" s="40"/>
      <c r="M108" s="40"/>
      <c r="N108" s="56"/>
    </row>
    <row r="109" spans="2:14" ht="14.1" customHeight="1" x14ac:dyDescent="0.2">
      <c r="B109" s="106"/>
      <c r="C109" s="40" t="s">
        <v>217</v>
      </c>
      <c r="D109" s="40"/>
      <c r="E109" s="40"/>
      <c r="F109" s="40"/>
      <c r="G109" s="40"/>
      <c r="H109" s="40"/>
      <c r="I109" s="40"/>
      <c r="J109" s="40"/>
      <c r="K109" s="40"/>
      <c r="L109" s="40"/>
      <c r="M109" s="40"/>
      <c r="N109" s="56"/>
    </row>
    <row r="110" spans="2:14" ht="14.1" customHeight="1" x14ac:dyDescent="0.2">
      <c r="B110" s="106"/>
      <c r="C110" s="40" t="s">
        <v>131</v>
      </c>
      <c r="D110" s="40"/>
      <c r="E110" s="40"/>
      <c r="F110" s="40"/>
      <c r="G110" s="40"/>
      <c r="H110" s="40"/>
      <c r="I110" s="40"/>
      <c r="J110" s="40"/>
      <c r="K110" s="40"/>
      <c r="L110" s="40"/>
      <c r="M110" s="40"/>
      <c r="N110" s="56"/>
    </row>
    <row r="111" spans="2:14" x14ac:dyDescent="0.2">
      <c r="B111" s="107"/>
      <c r="C111" s="40" t="s">
        <v>143</v>
      </c>
      <c r="N111" s="64"/>
    </row>
    <row r="112" spans="2:14" x14ac:dyDescent="0.2">
      <c r="B112" s="107"/>
      <c r="C112" s="40" t="s">
        <v>140</v>
      </c>
      <c r="N112" s="64"/>
    </row>
    <row r="113" spans="2:14" ht="14.1" customHeight="1" x14ac:dyDescent="0.2">
      <c r="B113" s="106"/>
      <c r="C113" s="40" t="s">
        <v>112</v>
      </c>
      <c r="D113" s="40"/>
      <c r="E113" s="40"/>
      <c r="F113" s="40"/>
      <c r="G113" s="40"/>
      <c r="H113" s="40"/>
      <c r="I113" s="40"/>
      <c r="J113" s="40"/>
      <c r="K113" s="40"/>
      <c r="L113" s="40"/>
      <c r="M113" s="40"/>
      <c r="N113" s="56"/>
    </row>
    <row r="114" spans="2:14" ht="18" customHeight="1" x14ac:dyDescent="0.2">
      <c r="B114" s="106"/>
      <c r="C114" s="40" t="s">
        <v>62</v>
      </c>
      <c r="D114" s="40"/>
      <c r="E114" s="40"/>
      <c r="F114" s="40"/>
      <c r="G114" s="40"/>
      <c r="H114" s="40"/>
      <c r="I114" s="40"/>
      <c r="J114" s="40"/>
      <c r="K114" s="40"/>
      <c r="L114" s="40"/>
      <c r="M114" s="40"/>
      <c r="N114" s="56"/>
    </row>
    <row r="115" spans="2:14" x14ac:dyDescent="0.2">
      <c r="B115" s="107"/>
      <c r="C115" s="40" t="s">
        <v>130</v>
      </c>
      <c r="N115" s="64"/>
    </row>
    <row r="116" spans="2:14" x14ac:dyDescent="0.2">
      <c r="B116" s="107"/>
      <c r="C116" s="40" t="s">
        <v>155</v>
      </c>
      <c r="N116" s="64"/>
    </row>
    <row r="117" spans="2:14" ht="13.8" thickBot="1" x14ac:dyDescent="0.25">
      <c r="B117" s="108"/>
      <c r="C117" s="41" t="s">
        <v>141</v>
      </c>
      <c r="D117" s="62"/>
      <c r="E117" s="62"/>
      <c r="F117" s="62"/>
      <c r="G117" s="62"/>
      <c r="H117" s="62"/>
      <c r="I117" s="62"/>
      <c r="J117" s="62"/>
      <c r="K117" s="62"/>
      <c r="L117" s="62"/>
      <c r="M117" s="62"/>
      <c r="N117" s="63"/>
    </row>
  </sheetData>
  <mergeCells count="27">
    <mergeCell ref="G92:H92"/>
    <mergeCell ref="B93:D93"/>
    <mergeCell ref="G81:H81"/>
    <mergeCell ref="G82:H82"/>
    <mergeCell ref="B83:D83"/>
    <mergeCell ref="G83:H83"/>
    <mergeCell ref="G85:H85"/>
    <mergeCell ref="G88:H88"/>
    <mergeCell ref="G80:H80"/>
    <mergeCell ref="G10:H10"/>
    <mergeCell ref="C64:D64"/>
    <mergeCell ref="D71:G71"/>
    <mergeCell ref="D72:G72"/>
    <mergeCell ref="B73:I73"/>
    <mergeCell ref="B74:D74"/>
    <mergeCell ref="G74:H74"/>
    <mergeCell ref="G75:H75"/>
    <mergeCell ref="G76:H76"/>
    <mergeCell ref="G77:H77"/>
    <mergeCell ref="G78:H78"/>
    <mergeCell ref="G79:H79"/>
    <mergeCell ref="D9:F9"/>
    <mergeCell ref="D4:G4"/>
    <mergeCell ref="D5:G5"/>
    <mergeCell ref="D6:G6"/>
    <mergeCell ref="D7:F7"/>
    <mergeCell ref="D8:F8"/>
  </mergeCells>
  <phoneticPr fontId="23"/>
  <conditionalFormatting sqref="O11:O66">
    <cfRule type="expression" dxfId="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67" max="16383" man="1"/>
  </rowBreaks>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B1:AC125"/>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453</v>
      </c>
      <c r="L5" s="30" t="str">
        <f>K5</f>
        <v>2022.2.22</v>
      </c>
      <c r="M5" s="30" t="str">
        <f>K5</f>
        <v>2022.2.22</v>
      </c>
      <c r="N5" s="114" t="str">
        <f>K5</f>
        <v>2022.2.22</v>
      </c>
    </row>
    <row r="6" spans="2:24" ht="18" customHeight="1" x14ac:dyDescent="0.2">
      <c r="B6" s="69"/>
      <c r="C6" s="123"/>
      <c r="D6" s="144" t="s">
        <v>3</v>
      </c>
      <c r="E6" s="144"/>
      <c r="F6" s="144"/>
      <c r="G6" s="144"/>
      <c r="H6" s="123"/>
      <c r="I6" s="123"/>
      <c r="J6" s="70"/>
      <c r="K6" s="109">
        <v>0.40277777777777773</v>
      </c>
      <c r="L6" s="109">
        <v>0.38263888888888892</v>
      </c>
      <c r="M6" s="109">
        <v>0.42499999999999999</v>
      </c>
      <c r="N6" s="110">
        <v>0.44513888888888892</v>
      </c>
    </row>
    <row r="7" spans="2:24" ht="18" customHeight="1" x14ac:dyDescent="0.2">
      <c r="B7" s="69"/>
      <c r="C7" s="123"/>
      <c r="D7" s="144" t="s">
        <v>4</v>
      </c>
      <c r="E7" s="145"/>
      <c r="F7" s="145"/>
      <c r="G7" s="71" t="s">
        <v>5</v>
      </c>
      <c r="H7" s="123"/>
      <c r="I7" s="123"/>
      <c r="J7" s="70"/>
      <c r="K7" s="111">
        <v>2.0499999999999998</v>
      </c>
      <c r="L7" s="111">
        <v>1.45</v>
      </c>
      <c r="M7" s="111">
        <v>1.51</v>
      </c>
      <c r="N7" s="112">
        <v>1.51</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t="s">
        <v>169</v>
      </c>
      <c r="M11" s="20" t="s">
        <v>365</v>
      </c>
      <c r="N11" s="21" t="s">
        <v>423</v>
      </c>
      <c r="P11" t="s">
        <v>14</v>
      </c>
      <c r="Q11">
        <f t="shared" ref="Q11:T11" si="0">IF(K11="",0,VALUE(MID(K11,2,LEN(K11)-2)))</f>
        <v>0</v>
      </c>
      <c r="R11">
        <f t="shared" si="0"/>
        <v>25</v>
      </c>
      <c r="S11">
        <f t="shared" si="0"/>
        <v>10</v>
      </c>
      <c r="T11">
        <f t="shared" si="0"/>
        <v>15</v>
      </c>
      <c r="U11">
        <f t="shared" ref="U11:X17" si="1">IF(K11="＋",0,IF(K11="(＋)",0,ABS(K11)))</f>
        <v>0</v>
      </c>
      <c r="V11">
        <f t="shared" si="1"/>
        <v>25</v>
      </c>
      <c r="W11">
        <f t="shared" si="1"/>
        <v>10</v>
      </c>
      <c r="X11">
        <f t="shared" si="1"/>
        <v>15</v>
      </c>
    </row>
    <row r="12" spans="2:24" ht="13.95" customHeight="1" x14ac:dyDescent="0.2">
      <c r="B12" s="1">
        <f>B11+1</f>
        <v>2</v>
      </c>
      <c r="C12" s="3"/>
      <c r="D12" s="6"/>
      <c r="E12" s="123"/>
      <c r="F12" s="123" t="s">
        <v>448</v>
      </c>
      <c r="G12" s="123"/>
      <c r="H12" s="123"/>
      <c r="I12" s="123"/>
      <c r="J12" s="123"/>
      <c r="K12" s="20"/>
      <c r="L12" s="20"/>
      <c r="M12" s="20" t="s">
        <v>358</v>
      </c>
      <c r="N12" s="21"/>
      <c r="P12" s="82" t="s">
        <v>15</v>
      </c>
      <c r="Q12">
        <f>K12</f>
        <v>0</v>
      </c>
      <c r="R12">
        <f>L12</f>
        <v>0</v>
      </c>
      <c r="S12" t="str">
        <f>M12</f>
        <v>(5)</v>
      </c>
      <c r="T12">
        <f>N12</f>
        <v>0</v>
      </c>
      <c r="U12">
        <f t="shared" si="1"/>
        <v>0</v>
      </c>
      <c r="V12">
        <f>IF(L12="＋",0,IF(L12="(＋)",0,ABS(L12)))</f>
        <v>0</v>
      </c>
      <c r="W12">
        <f t="shared" si="1"/>
        <v>5</v>
      </c>
      <c r="X12">
        <f t="shared" si="1"/>
        <v>0</v>
      </c>
    </row>
    <row r="13" spans="2:24" ht="13.95" customHeight="1" x14ac:dyDescent="0.2">
      <c r="B13" s="1">
        <f t="shared" ref="B13:B74" si="2">B12+1</f>
        <v>3</v>
      </c>
      <c r="C13" s="3"/>
      <c r="D13" s="6"/>
      <c r="E13" s="123"/>
      <c r="F13" s="123" t="s">
        <v>16</v>
      </c>
      <c r="G13" s="123"/>
      <c r="H13" s="123"/>
      <c r="I13" s="123"/>
      <c r="J13" s="123"/>
      <c r="K13" s="20"/>
      <c r="L13" s="20"/>
      <c r="M13" s="20"/>
      <c r="N13" s="21" t="s">
        <v>167</v>
      </c>
      <c r="P13" t="s">
        <v>14</v>
      </c>
      <c r="Q13">
        <f>IF(K13="",0,VALUE(MID(K13,2,LEN(K13)-2)))</f>
        <v>0</v>
      </c>
      <c r="R13">
        <f>IF(L13="",0,VALUE(MID(L13,2,LEN(L13)-2)))</f>
        <v>0</v>
      </c>
      <c r="S13">
        <f>IF(M13="",0,VALUE(MID(M13,2,LEN(M13)-2)))</f>
        <v>0</v>
      </c>
      <c r="T13" t="e">
        <f>IF(N13="",0,VALUE(MID(N13,2,LEN(N13)-2)))</f>
        <v>#VALUE!</v>
      </c>
      <c r="U13">
        <f>IF(K13="＋",0,IF(K13="(＋)",0,ABS(K13)))</f>
        <v>0</v>
      </c>
      <c r="V13">
        <f>IF(L13="＋",0,IF(L13="(＋)",0,ABS(L13)))</f>
        <v>0</v>
      </c>
      <c r="W13">
        <f>IF(M13="＋",0,IF(M13="(＋)",0,ABS(M13)))</f>
        <v>0</v>
      </c>
      <c r="X13">
        <f>IF(N13="＋",0,IF(N13="(＋)",0,ABS(N13)))</f>
        <v>0</v>
      </c>
    </row>
    <row r="14" spans="2:24" ht="13.5" customHeight="1" x14ac:dyDescent="0.2">
      <c r="B14" s="1">
        <f t="shared" si="2"/>
        <v>4</v>
      </c>
      <c r="C14" s="3"/>
      <c r="D14" s="6"/>
      <c r="E14" s="123"/>
      <c r="F14" s="123" t="s">
        <v>246</v>
      </c>
      <c r="G14" s="123"/>
      <c r="H14" s="123"/>
      <c r="I14" s="123"/>
      <c r="J14" s="123"/>
      <c r="K14" s="20"/>
      <c r="L14" s="20"/>
      <c r="M14" s="20" t="s">
        <v>167</v>
      </c>
      <c r="N14" s="21"/>
      <c r="P14" t="s">
        <v>14</v>
      </c>
      <c r="Q14">
        <f t="shared" ref="Q14:T15" si="3">IF(K14="",0,VALUE(MID(K14,2,LEN(K14)-2)))</f>
        <v>0</v>
      </c>
      <c r="R14">
        <f t="shared" si="3"/>
        <v>0</v>
      </c>
      <c r="S14" t="e">
        <f t="shared" si="3"/>
        <v>#VALUE!</v>
      </c>
      <c r="T14">
        <f t="shared" si="3"/>
        <v>0</v>
      </c>
      <c r="U14">
        <f t="shared" si="1"/>
        <v>0</v>
      </c>
      <c r="V14">
        <f t="shared" si="1"/>
        <v>0</v>
      </c>
      <c r="W14">
        <f t="shared" si="1"/>
        <v>0</v>
      </c>
      <c r="X14">
        <f t="shared" si="1"/>
        <v>0</v>
      </c>
    </row>
    <row r="15" spans="2:24" ht="13.95" customHeight="1" x14ac:dyDescent="0.2">
      <c r="B15" s="1">
        <f t="shared" si="2"/>
        <v>5</v>
      </c>
      <c r="C15" s="3"/>
      <c r="D15" s="6"/>
      <c r="E15" s="123"/>
      <c r="F15" s="123" t="s">
        <v>281</v>
      </c>
      <c r="G15" s="123"/>
      <c r="H15" s="123"/>
      <c r="I15" s="123"/>
      <c r="J15" s="123"/>
      <c r="K15" s="20"/>
      <c r="L15" s="20" t="s">
        <v>358</v>
      </c>
      <c r="M15" s="20"/>
      <c r="N15" s="21" t="s">
        <v>365</v>
      </c>
      <c r="P15" t="s">
        <v>14</v>
      </c>
      <c r="Q15">
        <f t="shared" si="3"/>
        <v>0</v>
      </c>
      <c r="R15">
        <f t="shared" si="3"/>
        <v>5</v>
      </c>
      <c r="S15">
        <f t="shared" si="3"/>
        <v>0</v>
      </c>
      <c r="T15">
        <f t="shared" si="3"/>
        <v>10</v>
      </c>
      <c r="U15">
        <f t="shared" si="1"/>
        <v>0</v>
      </c>
      <c r="V15">
        <f t="shared" si="1"/>
        <v>5</v>
      </c>
      <c r="W15">
        <f t="shared" si="1"/>
        <v>0</v>
      </c>
      <c r="X15">
        <f t="shared" si="1"/>
        <v>10</v>
      </c>
    </row>
    <row r="16" spans="2:24" ht="13.5" customHeight="1" x14ac:dyDescent="0.2">
      <c r="B16" s="1">
        <f t="shared" si="2"/>
        <v>6</v>
      </c>
      <c r="C16" s="3"/>
      <c r="D16" s="6"/>
      <c r="E16" s="123"/>
      <c r="F16" s="123" t="s">
        <v>119</v>
      </c>
      <c r="G16" s="123"/>
      <c r="H16" s="123"/>
      <c r="I16" s="123"/>
      <c r="J16" s="123"/>
      <c r="K16" s="20"/>
      <c r="L16" s="20" t="s">
        <v>365</v>
      </c>
      <c r="M16" s="20"/>
      <c r="N16" s="21"/>
      <c r="U16">
        <f t="shared" si="1"/>
        <v>0</v>
      </c>
      <c r="V16">
        <f t="shared" si="1"/>
        <v>10</v>
      </c>
      <c r="W16">
        <f t="shared" si="1"/>
        <v>0</v>
      </c>
      <c r="X16">
        <f t="shared" si="1"/>
        <v>0</v>
      </c>
    </row>
    <row r="17" spans="2:24" ht="13.5" customHeight="1" x14ac:dyDescent="0.2">
      <c r="B17" s="1">
        <f t="shared" si="2"/>
        <v>7</v>
      </c>
      <c r="C17" s="3"/>
      <c r="D17" s="6"/>
      <c r="E17" s="123"/>
      <c r="F17" s="123" t="s">
        <v>117</v>
      </c>
      <c r="G17" s="123"/>
      <c r="H17" s="123"/>
      <c r="I17" s="123"/>
      <c r="J17" s="123"/>
      <c r="K17" s="20" t="s">
        <v>356</v>
      </c>
      <c r="L17" s="20" t="s">
        <v>423</v>
      </c>
      <c r="M17" s="20" t="s">
        <v>356</v>
      </c>
      <c r="N17" s="21" t="s">
        <v>356</v>
      </c>
      <c r="P17" t="s">
        <v>14</v>
      </c>
      <c r="Q17">
        <f t="shared" ref="Q17:T17" si="4">IF(K17="",0,VALUE(MID(K17,2,LEN(K17)-2)))</f>
        <v>20</v>
      </c>
      <c r="R17" t="e">
        <f>IF(#REF!="",0,VALUE(MID(#REF!,2,LEN(#REF!)-2)))</f>
        <v>#REF!</v>
      </c>
      <c r="S17">
        <f t="shared" si="4"/>
        <v>20</v>
      </c>
      <c r="T17">
        <f t="shared" si="4"/>
        <v>20</v>
      </c>
      <c r="U17">
        <f t="shared" si="1"/>
        <v>20</v>
      </c>
      <c r="V17">
        <f t="shared" si="1"/>
        <v>15</v>
      </c>
      <c r="W17">
        <f t="shared" si="1"/>
        <v>20</v>
      </c>
      <c r="X17">
        <f t="shared" si="1"/>
        <v>20</v>
      </c>
    </row>
    <row r="18" spans="2:24" ht="13.5" customHeight="1" x14ac:dyDescent="0.2">
      <c r="B18" s="1">
        <f t="shared" si="2"/>
        <v>8</v>
      </c>
      <c r="C18" s="2" t="s">
        <v>25</v>
      </c>
      <c r="D18" s="2" t="s">
        <v>26</v>
      </c>
      <c r="E18" s="123"/>
      <c r="F18" s="123" t="s">
        <v>115</v>
      </c>
      <c r="G18" s="123"/>
      <c r="H18" s="123"/>
      <c r="I18" s="123"/>
      <c r="J18" s="123"/>
      <c r="K18" s="22">
        <v>110</v>
      </c>
      <c r="L18" s="22">
        <v>170</v>
      </c>
      <c r="M18" s="22">
        <v>60</v>
      </c>
      <c r="N18" s="23">
        <v>190</v>
      </c>
      <c r="P18" s="82"/>
    </row>
    <row r="19" spans="2:24" ht="13.5" customHeight="1" x14ac:dyDescent="0.2">
      <c r="B19" s="1">
        <f t="shared" si="2"/>
        <v>9</v>
      </c>
      <c r="C19" s="2" t="s">
        <v>27</v>
      </c>
      <c r="D19" s="2" t="s">
        <v>28</v>
      </c>
      <c r="E19" s="123"/>
      <c r="F19" s="123" t="s">
        <v>102</v>
      </c>
      <c r="G19" s="123"/>
      <c r="H19" s="123"/>
      <c r="I19" s="123"/>
      <c r="J19" s="123"/>
      <c r="K19" s="22">
        <v>25</v>
      </c>
      <c r="L19" s="22">
        <v>5</v>
      </c>
      <c r="M19" s="22">
        <v>5</v>
      </c>
      <c r="N19" s="23">
        <v>10</v>
      </c>
      <c r="P19" s="82"/>
    </row>
    <row r="20" spans="2:24" ht="13.5" customHeight="1" x14ac:dyDescent="0.2">
      <c r="B20" s="1">
        <f t="shared" si="2"/>
        <v>10</v>
      </c>
      <c r="C20" s="2" t="s">
        <v>90</v>
      </c>
      <c r="D20" s="2" t="s">
        <v>17</v>
      </c>
      <c r="E20" s="123"/>
      <c r="F20" s="123" t="s">
        <v>192</v>
      </c>
      <c r="G20" s="123"/>
      <c r="H20" s="123"/>
      <c r="I20" s="123"/>
      <c r="J20" s="123"/>
      <c r="K20" s="22"/>
      <c r="L20" s="22">
        <v>7</v>
      </c>
      <c r="M20" s="22"/>
      <c r="N20" s="23"/>
    </row>
    <row r="21" spans="2:24" ht="13.5" customHeight="1" x14ac:dyDescent="0.2">
      <c r="B21" s="1">
        <f t="shared" si="2"/>
        <v>11</v>
      </c>
      <c r="C21" s="6"/>
      <c r="D21" s="6"/>
      <c r="E21" s="123"/>
      <c r="F21" s="123" t="s">
        <v>440</v>
      </c>
      <c r="G21" s="123"/>
      <c r="H21" s="123"/>
      <c r="I21" s="123"/>
      <c r="J21" s="123"/>
      <c r="K21" s="22">
        <v>5</v>
      </c>
      <c r="L21" s="22"/>
      <c r="M21" s="22"/>
      <c r="N21" s="23"/>
    </row>
    <row r="22" spans="2:24" ht="14.85" customHeight="1" x14ac:dyDescent="0.2">
      <c r="B22" s="1">
        <f t="shared" si="2"/>
        <v>12</v>
      </c>
      <c r="C22" s="6"/>
      <c r="D22" s="6"/>
      <c r="E22" s="123"/>
      <c r="F22" s="123" t="s">
        <v>150</v>
      </c>
      <c r="G22" s="123"/>
      <c r="H22" s="123"/>
      <c r="I22" s="123"/>
      <c r="J22" s="123"/>
      <c r="K22" s="22">
        <v>5</v>
      </c>
      <c r="L22" s="22">
        <v>15</v>
      </c>
      <c r="M22" s="22">
        <v>20</v>
      </c>
      <c r="N22" s="23">
        <v>10</v>
      </c>
    </row>
    <row r="23" spans="2:24" ht="13.5" customHeight="1" x14ac:dyDescent="0.2">
      <c r="B23" s="1">
        <f t="shared" si="2"/>
        <v>13</v>
      </c>
      <c r="C23" s="6"/>
      <c r="D23" s="6"/>
      <c r="E23" s="123"/>
      <c r="F23" s="123" t="s">
        <v>156</v>
      </c>
      <c r="G23" s="123"/>
      <c r="H23" s="123"/>
      <c r="I23" s="123"/>
      <c r="J23" s="123"/>
      <c r="K23" s="22">
        <v>6</v>
      </c>
      <c r="L23" s="22"/>
      <c r="M23" s="22"/>
      <c r="N23" s="23"/>
    </row>
    <row r="24" spans="2:24" ht="13.95" customHeight="1" x14ac:dyDescent="0.2">
      <c r="B24" s="1">
        <f t="shared" si="2"/>
        <v>14</v>
      </c>
      <c r="C24" s="6"/>
      <c r="D24" s="2" t="s">
        <v>18</v>
      </c>
      <c r="E24" s="123"/>
      <c r="F24" s="123" t="s">
        <v>113</v>
      </c>
      <c r="G24" s="123"/>
      <c r="H24" s="123"/>
      <c r="I24" s="123"/>
      <c r="J24" s="123"/>
      <c r="K24" s="22">
        <v>70</v>
      </c>
      <c r="L24" s="22">
        <v>44</v>
      </c>
      <c r="M24" s="22">
        <v>96</v>
      </c>
      <c r="N24" s="23">
        <v>65</v>
      </c>
    </row>
    <row r="25" spans="2:24" ht="13.5" customHeight="1" x14ac:dyDescent="0.2">
      <c r="B25" s="1">
        <f t="shared" si="2"/>
        <v>15</v>
      </c>
      <c r="C25" s="6"/>
      <c r="D25" s="6"/>
      <c r="E25" s="123"/>
      <c r="F25" s="123" t="s">
        <v>103</v>
      </c>
      <c r="G25" s="123"/>
      <c r="H25" s="123"/>
      <c r="I25" s="123"/>
      <c r="J25" s="123"/>
      <c r="K25" s="22" t="s">
        <v>167</v>
      </c>
      <c r="L25" s="22">
        <v>105</v>
      </c>
      <c r="M25" s="22">
        <v>115</v>
      </c>
      <c r="N25" s="23">
        <v>575</v>
      </c>
    </row>
    <row r="26" spans="2:24" ht="13.5" customHeight="1" x14ac:dyDescent="0.2">
      <c r="B26" s="1">
        <f t="shared" si="2"/>
        <v>16</v>
      </c>
      <c r="C26" s="6"/>
      <c r="D26" s="6"/>
      <c r="E26" s="123"/>
      <c r="F26" s="123" t="s">
        <v>114</v>
      </c>
      <c r="G26" s="123"/>
      <c r="H26" s="123"/>
      <c r="I26" s="123"/>
      <c r="J26" s="123"/>
      <c r="K26" s="22">
        <v>115</v>
      </c>
      <c r="L26" s="22">
        <v>50</v>
      </c>
      <c r="M26" s="22">
        <v>30</v>
      </c>
      <c r="N26" s="23">
        <v>90</v>
      </c>
    </row>
    <row r="27" spans="2:24" ht="13.95" customHeight="1" x14ac:dyDescent="0.2">
      <c r="B27" s="1">
        <f t="shared" si="2"/>
        <v>17</v>
      </c>
      <c r="C27" s="6"/>
      <c r="D27" s="6"/>
      <c r="E27" s="123"/>
      <c r="F27" s="123" t="s">
        <v>104</v>
      </c>
      <c r="G27" s="123"/>
      <c r="H27" s="123"/>
      <c r="I27" s="123"/>
      <c r="J27" s="123"/>
      <c r="K27" s="22"/>
      <c r="L27" s="22">
        <v>5</v>
      </c>
      <c r="M27" s="22">
        <v>10</v>
      </c>
      <c r="N27" s="23">
        <v>30</v>
      </c>
    </row>
    <row r="28" spans="2:24" ht="13.95" customHeight="1" x14ac:dyDescent="0.2">
      <c r="B28" s="1">
        <f t="shared" si="2"/>
        <v>18</v>
      </c>
      <c r="C28" s="6"/>
      <c r="D28" s="6"/>
      <c r="E28" s="123"/>
      <c r="F28" s="123" t="s">
        <v>127</v>
      </c>
      <c r="G28" s="123"/>
      <c r="H28" s="123"/>
      <c r="I28" s="123"/>
      <c r="J28" s="123"/>
      <c r="K28" s="22" t="s">
        <v>167</v>
      </c>
      <c r="L28" s="22"/>
      <c r="M28" s="22"/>
      <c r="N28" s="23"/>
    </row>
    <row r="29" spans="2:24" ht="13.95" customHeight="1" x14ac:dyDescent="0.2">
      <c r="B29" s="1">
        <f t="shared" si="2"/>
        <v>19</v>
      </c>
      <c r="C29" s="6"/>
      <c r="D29" s="6"/>
      <c r="E29" s="123"/>
      <c r="F29" s="123" t="s">
        <v>367</v>
      </c>
      <c r="G29" s="123"/>
      <c r="H29" s="123"/>
      <c r="I29" s="123"/>
      <c r="J29" s="123"/>
      <c r="K29" s="22"/>
      <c r="L29" s="22">
        <v>10</v>
      </c>
      <c r="M29" s="22"/>
      <c r="N29" s="23"/>
    </row>
    <row r="30" spans="2:24" ht="13.95" customHeight="1" x14ac:dyDescent="0.2">
      <c r="B30" s="1">
        <f t="shared" si="2"/>
        <v>20</v>
      </c>
      <c r="C30" s="6"/>
      <c r="D30" s="6"/>
      <c r="E30" s="123"/>
      <c r="F30" s="123" t="s">
        <v>209</v>
      </c>
      <c r="G30" s="123"/>
      <c r="H30" s="123"/>
      <c r="I30" s="123"/>
      <c r="J30" s="123"/>
      <c r="K30" s="22"/>
      <c r="L30" s="22"/>
      <c r="M30" s="22" t="s">
        <v>167</v>
      </c>
      <c r="N30" s="23"/>
    </row>
    <row r="31" spans="2:24" ht="13.95" customHeight="1" x14ac:dyDescent="0.2">
      <c r="B31" s="1">
        <f t="shared" si="2"/>
        <v>21</v>
      </c>
      <c r="C31" s="6"/>
      <c r="D31" s="6"/>
      <c r="E31" s="123"/>
      <c r="F31" s="123" t="s">
        <v>73</v>
      </c>
      <c r="G31" s="123"/>
      <c r="H31" s="123"/>
      <c r="I31" s="123"/>
      <c r="J31" s="123"/>
      <c r="K31" s="22" t="s">
        <v>167</v>
      </c>
      <c r="L31" s="22">
        <v>2</v>
      </c>
      <c r="M31" s="22"/>
      <c r="N31" s="23"/>
    </row>
    <row r="32" spans="2:24" ht="13.5" customHeight="1" x14ac:dyDescent="0.2">
      <c r="B32" s="1">
        <f t="shared" si="2"/>
        <v>22</v>
      </c>
      <c r="C32" s="6"/>
      <c r="D32" s="6"/>
      <c r="E32" s="123"/>
      <c r="F32" s="123" t="s">
        <v>381</v>
      </c>
      <c r="G32" s="123"/>
      <c r="H32" s="123"/>
      <c r="I32" s="123"/>
      <c r="J32" s="123"/>
      <c r="K32" s="22"/>
      <c r="L32" s="22"/>
      <c r="M32" s="22">
        <v>5</v>
      </c>
      <c r="N32" s="23"/>
    </row>
    <row r="33" spans="2:29" ht="13.5" customHeight="1" x14ac:dyDescent="0.2">
      <c r="B33" s="1">
        <f t="shared" si="2"/>
        <v>23</v>
      </c>
      <c r="C33" s="6"/>
      <c r="D33" s="6"/>
      <c r="E33" s="123"/>
      <c r="F33" s="123" t="s">
        <v>19</v>
      </c>
      <c r="G33" s="123"/>
      <c r="H33" s="123"/>
      <c r="I33" s="123"/>
      <c r="J33" s="123"/>
      <c r="K33" s="22">
        <v>200</v>
      </c>
      <c r="L33" s="22">
        <v>325</v>
      </c>
      <c r="M33" s="22">
        <v>450</v>
      </c>
      <c r="N33" s="23">
        <v>400</v>
      </c>
    </row>
    <row r="34" spans="2:29" ht="13.5" customHeight="1" x14ac:dyDescent="0.2">
      <c r="B34" s="1">
        <f t="shared" si="2"/>
        <v>24</v>
      </c>
      <c r="C34" s="6"/>
      <c r="D34" s="6"/>
      <c r="E34" s="123"/>
      <c r="F34" s="123" t="s">
        <v>106</v>
      </c>
      <c r="G34" s="123"/>
      <c r="H34" s="123"/>
      <c r="I34" s="123"/>
      <c r="J34" s="123"/>
      <c r="K34" s="22" t="s">
        <v>167</v>
      </c>
      <c r="L34" s="22">
        <v>60</v>
      </c>
      <c r="M34" s="22">
        <v>20</v>
      </c>
      <c r="N34" s="23">
        <v>40</v>
      </c>
    </row>
    <row r="35" spans="2:29" ht="13.5" customHeight="1" x14ac:dyDescent="0.2">
      <c r="B35" s="1">
        <f t="shared" si="2"/>
        <v>25</v>
      </c>
      <c r="C35" s="6"/>
      <c r="D35" s="6"/>
      <c r="E35" s="123"/>
      <c r="F35" s="123" t="s">
        <v>107</v>
      </c>
      <c r="G35" s="123"/>
      <c r="H35" s="123"/>
      <c r="I35" s="123"/>
      <c r="J35" s="123"/>
      <c r="K35" s="22">
        <v>100</v>
      </c>
      <c r="L35" s="22">
        <v>40</v>
      </c>
      <c r="M35" s="22">
        <v>80</v>
      </c>
      <c r="N35" s="23">
        <v>55</v>
      </c>
    </row>
    <row r="36" spans="2:29" ht="13.5" customHeight="1" x14ac:dyDescent="0.2">
      <c r="B36" s="1">
        <f t="shared" si="2"/>
        <v>26</v>
      </c>
      <c r="C36" s="6"/>
      <c r="D36" s="6"/>
      <c r="E36" s="123"/>
      <c r="F36" s="123" t="s">
        <v>450</v>
      </c>
      <c r="G36" s="123"/>
      <c r="H36" s="123"/>
      <c r="I36" s="123"/>
      <c r="J36" s="123"/>
      <c r="K36" s="22"/>
      <c r="L36" s="22" t="s">
        <v>167</v>
      </c>
      <c r="M36" s="22"/>
      <c r="N36" s="23"/>
    </row>
    <row r="37" spans="2:29" ht="13.95" customHeight="1" x14ac:dyDescent="0.2">
      <c r="B37" s="1">
        <f t="shared" si="2"/>
        <v>27</v>
      </c>
      <c r="C37" s="6"/>
      <c r="D37" s="6"/>
      <c r="E37" s="123"/>
      <c r="F37" s="123" t="s">
        <v>20</v>
      </c>
      <c r="G37" s="123"/>
      <c r="H37" s="123"/>
      <c r="I37" s="123"/>
      <c r="J37" s="123"/>
      <c r="K37" s="22"/>
      <c r="L37" s="22">
        <v>40</v>
      </c>
      <c r="M37" s="22">
        <v>90</v>
      </c>
      <c r="N37" s="23">
        <v>50</v>
      </c>
    </row>
    <row r="38" spans="2:29" ht="13.95" customHeight="1" x14ac:dyDescent="0.2">
      <c r="B38" s="1">
        <f t="shared" si="2"/>
        <v>28</v>
      </c>
      <c r="C38" s="6"/>
      <c r="D38" s="6"/>
      <c r="E38" s="123"/>
      <c r="F38" s="123" t="s">
        <v>105</v>
      </c>
      <c r="G38" s="123"/>
      <c r="H38" s="123"/>
      <c r="I38" s="123"/>
      <c r="J38" s="123"/>
      <c r="K38" s="22"/>
      <c r="L38" s="22" t="s">
        <v>167</v>
      </c>
      <c r="M38" s="22"/>
      <c r="N38" s="23">
        <v>30</v>
      </c>
    </row>
    <row r="39" spans="2:29" ht="13.5" customHeight="1" x14ac:dyDescent="0.2">
      <c r="B39" s="1">
        <f t="shared" si="2"/>
        <v>29</v>
      </c>
      <c r="C39" s="6"/>
      <c r="D39" s="6"/>
      <c r="E39" s="123"/>
      <c r="F39" s="123" t="s">
        <v>128</v>
      </c>
      <c r="G39" s="123"/>
      <c r="H39" s="123"/>
      <c r="I39" s="123"/>
      <c r="J39" s="123"/>
      <c r="K39" s="22">
        <v>280</v>
      </c>
      <c r="L39" s="22">
        <v>205</v>
      </c>
      <c r="M39" s="22">
        <v>380</v>
      </c>
      <c r="N39" s="23">
        <v>600</v>
      </c>
    </row>
    <row r="40" spans="2:29" ht="13.95" customHeight="1" x14ac:dyDescent="0.2">
      <c r="B40" s="1">
        <f t="shared" si="2"/>
        <v>30</v>
      </c>
      <c r="C40" s="6"/>
      <c r="D40" s="6"/>
      <c r="E40" s="123"/>
      <c r="F40" s="123" t="s">
        <v>303</v>
      </c>
      <c r="G40" s="123"/>
      <c r="H40" s="123"/>
      <c r="I40" s="123"/>
      <c r="J40" s="123"/>
      <c r="K40" s="22">
        <v>30</v>
      </c>
      <c r="L40" s="22" t="s">
        <v>167</v>
      </c>
      <c r="M40" s="22">
        <v>5</v>
      </c>
      <c r="N40" s="23">
        <v>20</v>
      </c>
    </row>
    <row r="41" spans="2:29" ht="13.95" customHeight="1" x14ac:dyDescent="0.2">
      <c r="B41" s="1">
        <f t="shared" si="2"/>
        <v>31</v>
      </c>
      <c r="C41" s="6"/>
      <c r="D41" s="6"/>
      <c r="E41" s="123"/>
      <c r="F41" s="123" t="s">
        <v>21</v>
      </c>
      <c r="G41" s="123"/>
      <c r="H41" s="123"/>
      <c r="I41" s="123"/>
      <c r="J41" s="123"/>
      <c r="K41" s="22">
        <v>1375</v>
      </c>
      <c r="L41" s="22">
        <v>875</v>
      </c>
      <c r="M41" s="22">
        <v>1000</v>
      </c>
      <c r="N41" s="23">
        <v>1625</v>
      </c>
    </row>
    <row r="42" spans="2:29" ht="13.5" customHeight="1" x14ac:dyDescent="0.2">
      <c r="B42" s="1">
        <f t="shared" si="2"/>
        <v>32</v>
      </c>
      <c r="C42" s="6"/>
      <c r="D42" s="6"/>
      <c r="E42" s="123"/>
      <c r="F42" s="123" t="s">
        <v>22</v>
      </c>
      <c r="G42" s="123"/>
      <c r="H42" s="123"/>
      <c r="I42" s="123"/>
      <c r="J42" s="123"/>
      <c r="K42" s="22">
        <v>36750</v>
      </c>
      <c r="L42" s="22">
        <v>33000</v>
      </c>
      <c r="M42" s="57">
        <v>44250</v>
      </c>
      <c r="N42" s="61">
        <v>58000</v>
      </c>
    </row>
    <row r="43" spans="2:29" ht="13.95" customHeight="1" x14ac:dyDescent="0.2">
      <c r="B43" s="1">
        <f t="shared" si="2"/>
        <v>33</v>
      </c>
      <c r="C43" s="6"/>
      <c r="D43" s="6"/>
      <c r="E43" s="123"/>
      <c r="F43" s="123" t="s">
        <v>23</v>
      </c>
      <c r="G43" s="123"/>
      <c r="H43" s="123"/>
      <c r="I43" s="123"/>
      <c r="J43" s="123"/>
      <c r="K43" s="22"/>
      <c r="L43" s="22"/>
      <c r="M43" s="22"/>
      <c r="N43" s="23">
        <v>5</v>
      </c>
    </row>
    <row r="44" spans="2:29" ht="13.5" customHeight="1" x14ac:dyDescent="0.2">
      <c r="B44" s="1">
        <f t="shared" si="2"/>
        <v>34</v>
      </c>
      <c r="C44" s="2" t="s">
        <v>79</v>
      </c>
      <c r="D44" s="2" t="s">
        <v>80</v>
      </c>
      <c r="E44" s="123"/>
      <c r="F44" s="123" t="s">
        <v>100</v>
      </c>
      <c r="G44" s="123"/>
      <c r="H44" s="123"/>
      <c r="I44" s="123"/>
      <c r="J44" s="123"/>
      <c r="K44" s="22">
        <v>5</v>
      </c>
      <c r="L44" s="22">
        <v>5</v>
      </c>
      <c r="M44" s="22">
        <v>5</v>
      </c>
      <c r="N44" s="23">
        <v>5</v>
      </c>
    </row>
    <row r="45" spans="2:29" ht="13.95" customHeight="1" x14ac:dyDescent="0.2">
      <c r="B45" s="1">
        <f t="shared" si="2"/>
        <v>35</v>
      </c>
      <c r="C45" s="6"/>
      <c r="D45" s="6"/>
      <c r="E45" s="123"/>
      <c r="F45" s="123" t="s">
        <v>436</v>
      </c>
      <c r="G45" s="123"/>
      <c r="H45" s="123"/>
      <c r="I45" s="123"/>
      <c r="J45" s="123"/>
      <c r="K45" s="22"/>
      <c r="L45" s="22" t="s">
        <v>167</v>
      </c>
      <c r="M45" s="22"/>
      <c r="N45" s="23"/>
    </row>
    <row r="46" spans="2:29" ht="13.95" customHeight="1" x14ac:dyDescent="0.2">
      <c r="B46" s="1">
        <f t="shared" si="2"/>
        <v>36</v>
      </c>
      <c r="C46" s="6"/>
      <c r="D46" s="6"/>
      <c r="E46" s="123"/>
      <c r="F46" s="123" t="s">
        <v>193</v>
      </c>
      <c r="G46" s="123"/>
      <c r="H46" s="123"/>
      <c r="I46" s="123"/>
      <c r="J46" s="123"/>
      <c r="K46" s="22"/>
      <c r="L46" s="22"/>
      <c r="M46" s="22"/>
      <c r="N46" s="23">
        <v>10</v>
      </c>
      <c r="U46">
        <f>COUNTA(K44:K46)</f>
        <v>1</v>
      </c>
      <c r="V46">
        <f>COUNTA(L44:L46)</f>
        <v>2</v>
      </c>
      <c r="W46">
        <f>COUNTA(M44:M46)</f>
        <v>1</v>
      </c>
      <c r="X46">
        <f>COUNTA(N44:N46)</f>
        <v>2</v>
      </c>
    </row>
    <row r="47" spans="2:29" ht="13.95" customHeight="1" x14ac:dyDescent="0.2">
      <c r="B47" s="1">
        <f t="shared" si="2"/>
        <v>37</v>
      </c>
      <c r="C47" s="2" t="s">
        <v>91</v>
      </c>
      <c r="D47" s="2" t="s">
        <v>29</v>
      </c>
      <c r="E47" s="123"/>
      <c r="F47" s="123" t="s">
        <v>122</v>
      </c>
      <c r="G47" s="123"/>
      <c r="H47" s="123"/>
      <c r="I47" s="123"/>
      <c r="J47" s="123"/>
      <c r="K47" s="22"/>
      <c r="L47" s="22"/>
      <c r="M47" s="22"/>
      <c r="N47" s="23">
        <v>60</v>
      </c>
      <c r="Y47" s="125"/>
    </row>
    <row r="48" spans="2:29" ht="13.95" customHeight="1" x14ac:dyDescent="0.2">
      <c r="B48" s="1">
        <f t="shared" si="2"/>
        <v>38</v>
      </c>
      <c r="C48" s="6"/>
      <c r="D48" s="6"/>
      <c r="E48" s="123"/>
      <c r="F48" s="123" t="s">
        <v>146</v>
      </c>
      <c r="G48" s="123"/>
      <c r="H48" s="123"/>
      <c r="I48" s="123"/>
      <c r="J48" s="123"/>
      <c r="K48" s="22">
        <v>15</v>
      </c>
      <c r="L48" s="22"/>
      <c r="M48" s="22">
        <v>5</v>
      </c>
      <c r="N48" s="23">
        <v>20</v>
      </c>
      <c r="U48" s="126">
        <f>COUNTA($K11:$K50)</f>
        <v>20</v>
      </c>
      <c r="V48" s="126">
        <f>COUNTA($L11:$L50)</f>
        <v>27</v>
      </c>
      <c r="W48" s="126">
        <f>COUNTA($M11:$M50)</f>
        <v>24</v>
      </c>
      <c r="X48" s="126">
        <f>COUNTA($N11:$N50)</f>
        <v>25</v>
      </c>
      <c r="Y48" s="126"/>
      <c r="Z48" s="126"/>
      <c r="AA48" s="126"/>
      <c r="AB48" s="126"/>
      <c r="AC48" s="125"/>
    </row>
    <row r="49" spans="2:25" ht="13.95" customHeight="1" x14ac:dyDescent="0.2">
      <c r="B49" s="1">
        <f t="shared" si="2"/>
        <v>39</v>
      </c>
      <c r="C49" s="6"/>
      <c r="D49" s="6"/>
      <c r="E49" s="123"/>
      <c r="F49" s="123" t="s">
        <v>424</v>
      </c>
      <c r="G49" s="123"/>
      <c r="H49" s="123"/>
      <c r="I49" s="123"/>
      <c r="J49" s="123"/>
      <c r="K49" s="22"/>
      <c r="L49" s="22"/>
      <c r="M49" s="22" t="s">
        <v>167</v>
      </c>
      <c r="N49" s="23"/>
      <c r="Y49" s="125"/>
    </row>
    <row r="50" spans="2:25" ht="13.5" customHeight="1" x14ac:dyDescent="0.2">
      <c r="B50" s="1">
        <f t="shared" si="2"/>
        <v>40</v>
      </c>
      <c r="C50" s="6"/>
      <c r="D50" s="6"/>
      <c r="E50" s="123"/>
      <c r="F50" s="123" t="s">
        <v>88</v>
      </c>
      <c r="G50" s="123"/>
      <c r="H50" s="123"/>
      <c r="I50" s="123"/>
      <c r="J50" s="123"/>
      <c r="K50" s="22"/>
      <c r="L50" s="22">
        <v>5</v>
      </c>
      <c r="M50" s="22"/>
      <c r="N50" s="23"/>
      <c r="Y50" s="127"/>
    </row>
    <row r="51" spans="2:25" ht="13.95" customHeight="1" x14ac:dyDescent="0.2">
      <c r="B51" s="1">
        <f t="shared" si="2"/>
        <v>41</v>
      </c>
      <c r="C51" s="6"/>
      <c r="D51" s="6"/>
      <c r="E51" s="123"/>
      <c r="F51" s="123" t="s">
        <v>194</v>
      </c>
      <c r="G51" s="123"/>
      <c r="H51" s="123"/>
      <c r="I51" s="123"/>
      <c r="J51" s="123"/>
      <c r="K51" s="22"/>
      <c r="L51" s="22">
        <v>40</v>
      </c>
      <c r="M51" s="22"/>
      <c r="N51" s="23"/>
      <c r="Y51" s="125"/>
    </row>
    <row r="52" spans="2:25" ht="13.5" customHeight="1" x14ac:dyDescent="0.2">
      <c r="B52" s="1">
        <f t="shared" si="2"/>
        <v>42</v>
      </c>
      <c r="C52" s="6"/>
      <c r="D52" s="6"/>
      <c r="E52" s="123"/>
      <c r="F52" s="123" t="s">
        <v>108</v>
      </c>
      <c r="G52" s="123"/>
      <c r="H52" s="123"/>
      <c r="I52" s="123"/>
      <c r="J52" s="123"/>
      <c r="K52" s="22">
        <v>100</v>
      </c>
      <c r="L52" s="22">
        <v>380</v>
      </c>
      <c r="M52" s="22">
        <v>320</v>
      </c>
      <c r="N52" s="23">
        <v>550</v>
      </c>
      <c r="Y52" s="127"/>
    </row>
    <row r="53" spans="2:25" ht="13.95" customHeight="1" x14ac:dyDescent="0.2">
      <c r="B53" s="1">
        <f t="shared" si="2"/>
        <v>43</v>
      </c>
      <c r="C53" s="6"/>
      <c r="D53" s="6"/>
      <c r="E53" s="123"/>
      <c r="F53" s="123" t="s">
        <v>257</v>
      </c>
      <c r="G53" s="123"/>
      <c r="H53" s="123"/>
      <c r="I53" s="123"/>
      <c r="J53" s="123"/>
      <c r="K53" s="22"/>
      <c r="L53" s="128">
        <v>5</v>
      </c>
      <c r="M53" s="22"/>
      <c r="N53" s="23">
        <v>5</v>
      </c>
      <c r="Y53" s="125"/>
    </row>
    <row r="54" spans="2:25" ht="13.95" customHeight="1" x14ac:dyDescent="0.2">
      <c r="B54" s="1">
        <f t="shared" si="2"/>
        <v>44</v>
      </c>
      <c r="C54" s="6"/>
      <c r="D54" s="6"/>
      <c r="E54" s="123"/>
      <c r="F54" s="123" t="s">
        <v>109</v>
      </c>
      <c r="G54" s="123"/>
      <c r="H54" s="123"/>
      <c r="I54" s="123"/>
      <c r="J54" s="123"/>
      <c r="K54" s="22">
        <v>120</v>
      </c>
      <c r="L54" s="22">
        <v>30</v>
      </c>
      <c r="M54" s="22"/>
      <c r="N54" s="23">
        <v>50</v>
      </c>
      <c r="Y54" s="125"/>
    </row>
    <row r="55" spans="2:25" ht="13.5" customHeight="1" x14ac:dyDescent="0.2">
      <c r="B55" s="1">
        <f t="shared" si="2"/>
        <v>45</v>
      </c>
      <c r="C55" s="6"/>
      <c r="D55" s="6"/>
      <c r="E55" s="123"/>
      <c r="F55" s="123" t="s">
        <v>110</v>
      </c>
      <c r="G55" s="123"/>
      <c r="H55" s="123"/>
      <c r="I55" s="123"/>
      <c r="J55" s="123"/>
      <c r="K55" s="22">
        <v>30</v>
      </c>
      <c r="L55" s="22">
        <v>35</v>
      </c>
      <c r="M55" s="22">
        <v>10</v>
      </c>
      <c r="N55" s="23">
        <v>35</v>
      </c>
      <c r="Y55" s="125"/>
    </row>
    <row r="56" spans="2:25" ht="13.95" customHeight="1" x14ac:dyDescent="0.2">
      <c r="B56" s="1">
        <f t="shared" si="2"/>
        <v>46</v>
      </c>
      <c r="C56" s="6"/>
      <c r="D56" s="6"/>
      <c r="E56" s="123"/>
      <c r="F56" s="123" t="s">
        <v>214</v>
      </c>
      <c r="G56" s="123"/>
      <c r="H56" s="123"/>
      <c r="I56" s="123"/>
      <c r="J56" s="123"/>
      <c r="K56" s="22"/>
      <c r="L56" s="22">
        <v>16</v>
      </c>
      <c r="M56" s="22"/>
      <c r="N56" s="23"/>
      <c r="Y56" s="125"/>
    </row>
    <row r="57" spans="2:25" ht="13.5" customHeight="1" x14ac:dyDescent="0.2">
      <c r="B57" s="1">
        <f t="shared" si="2"/>
        <v>47</v>
      </c>
      <c r="C57" s="6"/>
      <c r="D57" s="6"/>
      <c r="E57" s="123"/>
      <c r="F57" s="123" t="s">
        <v>31</v>
      </c>
      <c r="G57" s="123"/>
      <c r="H57" s="123"/>
      <c r="I57" s="123"/>
      <c r="J57" s="123"/>
      <c r="K57" s="22"/>
      <c r="L57" s="22"/>
      <c r="M57" s="22"/>
      <c r="N57" s="23">
        <v>32</v>
      </c>
      <c r="Y57" s="125"/>
    </row>
    <row r="58" spans="2:25" ht="13.5" customHeight="1" x14ac:dyDescent="0.2">
      <c r="B58" s="1">
        <f t="shared" si="2"/>
        <v>48</v>
      </c>
      <c r="C58" s="6"/>
      <c r="D58" s="6"/>
      <c r="E58" s="123"/>
      <c r="F58" s="123" t="s">
        <v>32</v>
      </c>
      <c r="G58" s="123"/>
      <c r="H58" s="123"/>
      <c r="I58" s="123"/>
      <c r="J58" s="123"/>
      <c r="K58" s="22"/>
      <c r="L58" s="22"/>
      <c r="M58" s="22"/>
      <c r="N58" s="23" t="s">
        <v>167</v>
      </c>
      <c r="Y58" s="125"/>
    </row>
    <row r="59" spans="2:25" ht="13.95" customHeight="1" x14ac:dyDescent="0.2">
      <c r="B59" s="1">
        <f t="shared" si="2"/>
        <v>49</v>
      </c>
      <c r="C59" s="6"/>
      <c r="D59" s="6"/>
      <c r="E59" s="123"/>
      <c r="F59" s="123" t="s">
        <v>85</v>
      </c>
      <c r="G59" s="123"/>
      <c r="H59" s="123"/>
      <c r="I59" s="123"/>
      <c r="J59" s="123"/>
      <c r="K59" s="22"/>
      <c r="L59" s="22"/>
      <c r="M59" s="22"/>
      <c r="N59" s="23">
        <v>20</v>
      </c>
      <c r="Y59" s="125"/>
    </row>
    <row r="60" spans="2:25" ht="13.5" customHeight="1" x14ac:dyDescent="0.2">
      <c r="B60" s="1">
        <f t="shared" si="2"/>
        <v>50</v>
      </c>
      <c r="C60" s="6"/>
      <c r="D60" s="6"/>
      <c r="E60" s="123"/>
      <c r="F60" s="123" t="s">
        <v>111</v>
      </c>
      <c r="G60" s="123"/>
      <c r="H60" s="123"/>
      <c r="I60" s="123"/>
      <c r="J60" s="123"/>
      <c r="K60" s="22">
        <v>120</v>
      </c>
      <c r="L60" s="22">
        <v>570</v>
      </c>
      <c r="M60" s="22">
        <v>360</v>
      </c>
      <c r="N60" s="23">
        <v>260</v>
      </c>
      <c r="Y60" s="125"/>
    </row>
    <row r="61" spans="2:25" ht="13.95" customHeight="1" x14ac:dyDescent="0.2">
      <c r="B61" s="1">
        <f t="shared" si="2"/>
        <v>51</v>
      </c>
      <c r="C61" s="6"/>
      <c r="D61" s="6"/>
      <c r="E61" s="123"/>
      <c r="F61" s="123" t="s">
        <v>451</v>
      </c>
      <c r="G61" s="123"/>
      <c r="H61" s="123"/>
      <c r="I61" s="123"/>
      <c r="J61" s="123"/>
      <c r="K61" s="22"/>
      <c r="L61" s="22"/>
      <c r="M61" s="22"/>
      <c r="N61" s="23" t="s">
        <v>167</v>
      </c>
      <c r="Y61" s="125"/>
    </row>
    <row r="62" spans="2:25" ht="13.95" customHeight="1" x14ac:dyDescent="0.2">
      <c r="B62" s="1">
        <f t="shared" si="2"/>
        <v>52</v>
      </c>
      <c r="C62" s="6"/>
      <c r="D62" s="6"/>
      <c r="E62" s="123"/>
      <c r="F62" s="123" t="s">
        <v>33</v>
      </c>
      <c r="G62" s="123"/>
      <c r="H62" s="123"/>
      <c r="I62" s="123"/>
      <c r="J62" s="123"/>
      <c r="K62" s="22">
        <v>160</v>
      </c>
      <c r="L62" s="22">
        <v>50</v>
      </c>
      <c r="M62" s="22">
        <v>10</v>
      </c>
      <c r="N62" s="23">
        <v>230</v>
      </c>
      <c r="Y62" s="125"/>
    </row>
    <row r="63" spans="2:25" ht="13.95" customHeight="1" x14ac:dyDescent="0.2">
      <c r="B63" s="1">
        <f t="shared" si="2"/>
        <v>53</v>
      </c>
      <c r="C63" s="2" t="s">
        <v>34</v>
      </c>
      <c r="D63" s="2" t="s">
        <v>35</v>
      </c>
      <c r="E63" s="123"/>
      <c r="F63" s="123" t="s">
        <v>180</v>
      </c>
      <c r="G63" s="123"/>
      <c r="H63" s="123"/>
      <c r="I63" s="123"/>
      <c r="J63" s="123"/>
      <c r="K63" s="22"/>
      <c r="L63" s="22"/>
      <c r="M63" s="22">
        <v>1</v>
      </c>
      <c r="N63" s="23">
        <v>1</v>
      </c>
    </row>
    <row r="64" spans="2:25" ht="14.25" customHeight="1" x14ac:dyDescent="0.2">
      <c r="B64" s="1">
        <f t="shared" si="2"/>
        <v>54</v>
      </c>
      <c r="C64" s="6"/>
      <c r="D64" s="6"/>
      <c r="E64" s="123"/>
      <c r="F64" s="123" t="s">
        <v>236</v>
      </c>
      <c r="G64" s="123"/>
      <c r="H64" s="123"/>
      <c r="I64" s="123"/>
      <c r="J64" s="123"/>
      <c r="K64" s="22"/>
      <c r="L64" s="22">
        <v>1</v>
      </c>
      <c r="M64" s="22"/>
      <c r="N64" s="23">
        <v>1</v>
      </c>
    </row>
    <row r="65" spans="2:24" ht="13.5" customHeight="1" x14ac:dyDescent="0.2">
      <c r="B65" s="1">
        <f t="shared" si="2"/>
        <v>55</v>
      </c>
      <c r="C65" s="6"/>
      <c r="D65" s="6"/>
      <c r="E65" s="123"/>
      <c r="F65" s="123" t="s">
        <v>124</v>
      </c>
      <c r="G65" s="123"/>
      <c r="H65" s="123"/>
      <c r="I65" s="123"/>
      <c r="J65" s="123"/>
      <c r="K65" s="22"/>
      <c r="L65" s="22"/>
      <c r="M65" s="22" t="s">
        <v>167</v>
      </c>
      <c r="N65" s="23" t="s">
        <v>167</v>
      </c>
    </row>
    <row r="66" spans="2:24" ht="13.95" customHeight="1" x14ac:dyDescent="0.2">
      <c r="B66" s="1">
        <f t="shared" si="2"/>
        <v>56</v>
      </c>
      <c r="C66" s="6"/>
      <c r="D66" s="6"/>
      <c r="E66" s="123"/>
      <c r="F66" s="123" t="s">
        <v>216</v>
      </c>
      <c r="G66" s="123"/>
      <c r="H66" s="123"/>
      <c r="I66" s="123"/>
      <c r="J66" s="123"/>
      <c r="K66" s="22"/>
      <c r="L66" s="22"/>
      <c r="M66" s="22"/>
      <c r="N66" s="23" t="s">
        <v>167</v>
      </c>
    </row>
    <row r="67" spans="2:24" ht="13.5" customHeight="1" x14ac:dyDescent="0.2">
      <c r="B67" s="1">
        <f t="shared" si="2"/>
        <v>57</v>
      </c>
      <c r="C67" s="6"/>
      <c r="D67" s="6"/>
      <c r="E67" s="123"/>
      <c r="F67" s="123" t="s">
        <v>36</v>
      </c>
      <c r="G67" s="123"/>
      <c r="H67" s="123"/>
      <c r="I67" s="123"/>
      <c r="J67" s="123"/>
      <c r="K67" s="22">
        <v>1</v>
      </c>
      <c r="L67" s="22"/>
      <c r="M67" s="22"/>
      <c r="N67" s="23"/>
    </row>
    <row r="68" spans="2:24" ht="13.5" customHeight="1" x14ac:dyDescent="0.2">
      <c r="B68" s="1">
        <f t="shared" si="2"/>
        <v>58</v>
      </c>
      <c r="C68" s="2" t="s">
        <v>142</v>
      </c>
      <c r="D68" s="2" t="s">
        <v>77</v>
      </c>
      <c r="E68" s="123"/>
      <c r="F68" s="123" t="s">
        <v>101</v>
      </c>
      <c r="G68" s="123"/>
      <c r="H68" s="123"/>
      <c r="I68" s="123"/>
      <c r="J68" s="123"/>
      <c r="K68" s="22"/>
      <c r="L68" s="22" t="s">
        <v>167</v>
      </c>
      <c r="M68" s="22"/>
      <c r="N68" s="23"/>
    </row>
    <row r="69" spans="2:24" ht="13.5" customHeight="1" x14ac:dyDescent="0.2">
      <c r="B69" s="1">
        <f t="shared" si="2"/>
        <v>59</v>
      </c>
      <c r="C69" s="6"/>
      <c r="D69" s="2" t="s">
        <v>37</v>
      </c>
      <c r="E69" s="123"/>
      <c r="F69" s="123" t="s">
        <v>121</v>
      </c>
      <c r="G69" s="123"/>
      <c r="H69" s="123"/>
      <c r="I69" s="123"/>
      <c r="J69" s="123"/>
      <c r="K69" s="22">
        <v>20</v>
      </c>
      <c r="L69" s="22">
        <v>14</v>
      </c>
      <c r="M69" s="22">
        <v>10</v>
      </c>
      <c r="N69" s="23">
        <v>8</v>
      </c>
    </row>
    <row r="70" spans="2:24" ht="13.5" customHeight="1" x14ac:dyDescent="0.2">
      <c r="B70" s="1">
        <f t="shared" si="2"/>
        <v>60</v>
      </c>
      <c r="C70" s="6"/>
      <c r="D70" s="7"/>
      <c r="E70" s="123"/>
      <c r="F70" s="123" t="s">
        <v>38</v>
      </c>
      <c r="G70" s="123"/>
      <c r="H70" s="123"/>
      <c r="I70" s="123"/>
      <c r="J70" s="123"/>
      <c r="K70" s="22" t="s">
        <v>167</v>
      </c>
      <c r="L70" s="22">
        <v>5</v>
      </c>
      <c r="M70" s="22">
        <v>5</v>
      </c>
      <c r="N70" s="23">
        <v>20</v>
      </c>
    </row>
    <row r="71" spans="2:24" ht="13.5" customHeight="1" x14ac:dyDescent="0.2">
      <c r="B71" s="1">
        <f t="shared" si="2"/>
        <v>61</v>
      </c>
      <c r="C71" s="7"/>
      <c r="D71" s="8" t="s">
        <v>39</v>
      </c>
      <c r="E71" s="123"/>
      <c r="F71" s="123" t="s">
        <v>40</v>
      </c>
      <c r="G71" s="123"/>
      <c r="H71" s="123"/>
      <c r="I71" s="123"/>
      <c r="J71" s="123"/>
      <c r="K71" s="22">
        <v>10</v>
      </c>
      <c r="L71" s="22">
        <v>10</v>
      </c>
      <c r="M71" s="22">
        <v>15</v>
      </c>
      <c r="N71" s="23">
        <v>15</v>
      </c>
    </row>
    <row r="72" spans="2:24" ht="13.5" customHeight="1" x14ac:dyDescent="0.2">
      <c r="B72" s="1">
        <f t="shared" si="2"/>
        <v>62</v>
      </c>
      <c r="C72" s="147" t="s">
        <v>43</v>
      </c>
      <c r="D72" s="148"/>
      <c r="E72" s="123"/>
      <c r="F72" s="123" t="s">
        <v>44</v>
      </c>
      <c r="G72" s="123"/>
      <c r="H72" s="123"/>
      <c r="I72" s="123"/>
      <c r="J72" s="123"/>
      <c r="K72" s="22">
        <v>150</v>
      </c>
      <c r="L72" s="22">
        <v>200</v>
      </c>
      <c r="M72" s="22">
        <v>50</v>
      </c>
      <c r="N72" s="23">
        <v>150</v>
      </c>
    </row>
    <row r="73" spans="2:24" ht="13.5" customHeight="1" x14ac:dyDescent="0.2">
      <c r="B73" s="1">
        <f t="shared" si="2"/>
        <v>63</v>
      </c>
      <c r="C73" s="3"/>
      <c r="D73" s="83"/>
      <c r="E73" s="123"/>
      <c r="F73" s="123" t="s">
        <v>45</v>
      </c>
      <c r="G73" s="123"/>
      <c r="H73" s="123"/>
      <c r="I73" s="123"/>
      <c r="J73" s="123"/>
      <c r="K73" s="22">
        <v>150</v>
      </c>
      <c r="L73" s="22">
        <v>200</v>
      </c>
      <c r="M73" s="22">
        <v>75</v>
      </c>
      <c r="N73" s="23">
        <v>150</v>
      </c>
    </row>
    <row r="74" spans="2:24" ht="13.95" customHeight="1" thickBot="1" x14ac:dyDescent="0.25">
      <c r="B74" s="1">
        <f t="shared" si="2"/>
        <v>64</v>
      </c>
      <c r="C74" s="3"/>
      <c r="D74" s="83"/>
      <c r="E74" s="123"/>
      <c r="F74" s="123" t="s">
        <v>78</v>
      </c>
      <c r="G74" s="123"/>
      <c r="H74" s="123"/>
      <c r="I74" s="123"/>
      <c r="J74" s="123"/>
      <c r="K74" s="22">
        <v>25</v>
      </c>
      <c r="L74" s="22">
        <v>75</v>
      </c>
      <c r="M74" s="22">
        <v>25</v>
      </c>
      <c r="N74" s="139">
        <v>125</v>
      </c>
    </row>
    <row r="75" spans="2:24" ht="13.95" customHeight="1" x14ac:dyDescent="0.2">
      <c r="B75" s="84"/>
      <c r="C75" s="85"/>
      <c r="D75" s="85"/>
      <c r="E75" s="25"/>
      <c r="F75" s="25"/>
      <c r="G75" s="25"/>
      <c r="H75" s="25"/>
      <c r="I75" s="25"/>
      <c r="J75" s="25"/>
      <c r="K75" s="25"/>
      <c r="L75" s="25"/>
      <c r="M75" s="25"/>
      <c r="N75" s="25"/>
      <c r="U75">
        <f>COUNTA(K11:K74)</f>
        <v>32</v>
      </c>
      <c r="V75">
        <f>COUNTA(L11:L74)</f>
        <v>43</v>
      </c>
      <c r="W75">
        <f>COUNTA(M11:M74)</f>
        <v>36</v>
      </c>
      <c r="X75">
        <f>COUNTA(N11:N74)</f>
        <v>45</v>
      </c>
    </row>
    <row r="76" spans="2:24" ht="18" customHeight="1" x14ac:dyDescent="0.2"/>
    <row r="77" spans="2:24" ht="18" customHeight="1" x14ac:dyDescent="0.2">
      <c r="B77" s="65"/>
    </row>
    <row r="78" spans="2:24" ht="9" customHeight="1" thickBot="1" x14ac:dyDescent="0.25"/>
    <row r="79" spans="2:24" ht="18" customHeight="1" x14ac:dyDescent="0.2">
      <c r="B79" s="66"/>
      <c r="C79" s="67"/>
      <c r="D79" s="143" t="s">
        <v>1</v>
      </c>
      <c r="E79" s="143"/>
      <c r="F79" s="143"/>
      <c r="G79" s="143"/>
      <c r="H79" s="67"/>
      <c r="I79" s="67"/>
      <c r="J79" s="68"/>
      <c r="K79" s="29" t="s">
        <v>64</v>
      </c>
      <c r="L79" s="29" t="s">
        <v>65</v>
      </c>
      <c r="M79" s="29" t="s">
        <v>66</v>
      </c>
      <c r="N79" s="52" t="s">
        <v>67</v>
      </c>
      <c r="U79">
        <f>SUM(U11:U17,K18:K74)</f>
        <v>39997</v>
      </c>
      <c r="V79">
        <f>SUM(V11:V17,L18:L74)</f>
        <v>36654</v>
      </c>
      <c r="W79">
        <f>SUM(W11:W17,M18:M74)</f>
        <v>47542</v>
      </c>
      <c r="X79">
        <f>SUM(X11:X17,N18:N74)</f>
        <v>63587</v>
      </c>
    </row>
    <row r="80" spans="2:24" ht="18" customHeight="1" thickBot="1" x14ac:dyDescent="0.25">
      <c r="B80" s="72"/>
      <c r="C80" s="24"/>
      <c r="D80" s="149" t="s">
        <v>2</v>
      </c>
      <c r="E80" s="149"/>
      <c r="F80" s="149"/>
      <c r="G80" s="149"/>
      <c r="H80" s="24"/>
      <c r="I80" s="24"/>
      <c r="J80" s="73"/>
      <c r="K80" s="34" t="str">
        <f>K5</f>
        <v>2022.2.22</v>
      </c>
      <c r="L80" s="34" t="str">
        <f>L5</f>
        <v>2022.2.22</v>
      </c>
      <c r="M80" s="34" t="str">
        <f>M5</f>
        <v>2022.2.22</v>
      </c>
      <c r="N80" s="51" t="str">
        <f>N5</f>
        <v>2022.2.22</v>
      </c>
    </row>
    <row r="81" spans="2:14" ht="19.95" customHeight="1" thickTop="1" x14ac:dyDescent="0.2">
      <c r="B81" s="150" t="s">
        <v>47</v>
      </c>
      <c r="C81" s="151"/>
      <c r="D81" s="151"/>
      <c r="E81" s="151"/>
      <c r="F81" s="151"/>
      <c r="G81" s="151"/>
      <c r="H81" s="151"/>
      <c r="I81" s="151"/>
      <c r="J81" s="86"/>
      <c r="K81" s="35">
        <f>SUM(K82:K90)</f>
        <v>39997</v>
      </c>
      <c r="L81" s="35">
        <f>SUM(L82:L90)</f>
        <v>36654</v>
      </c>
      <c r="M81" s="35">
        <f>SUM(M82:M90)</f>
        <v>47542</v>
      </c>
      <c r="N81" s="53">
        <f>SUM(N82:N90)</f>
        <v>63587</v>
      </c>
    </row>
    <row r="82" spans="2:14" ht="13.95" customHeight="1" x14ac:dyDescent="0.2">
      <c r="B82" s="152" t="s">
        <v>48</v>
      </c>
      <c r="C82" s="153"/>
      <c r="D82" s="154"/>
      <c r="E82" s="12"/>
      <c r="F82" s="13"/>
      <c r="G82" s="144" t="s">
        <v>13</v>
      </c>
      <c r="H82" s="144"/>
      <c r="I82" s="13"/>
      <c r="J82" s="14"/>
      <c r="K82" s="4">
        <f>SUM(U$11:U$17)</f>
        <v>20</v>
      </c>
      <c r="L82" s="4">
        <f>SUM(V$11:V$17)</f>
        <v>55</v>
      </c>
      <c r="M82" s="4">
        <f>SUM(W$11:W$17)</f>
        <v>35</v>
      </c>
      <c r="N82" s="5">
        <f>SUM(X$11:X$17)</f>
        <v>45</v>
      </c>
    </row>
    <row r="83" spans="2:14" ht="13.95" customHeight="1" x14ac:dyDescent="0.2">
      <c r="B83" s="87"/>
      <c r="C83" s="65"/>
      <c r="D83" s="88"/>
      <c r="E83" s="15"/>
      <c r="F83" s="123"/>
      <c r="G83" s="144" t="s">
        <v>26</v>
      </c>
      <c r="H83" s="144"/>
      <c r="I83" s="119"/>
      <c r="J83" s="16"/>
      <c r="K83" s="4">
        <f>SUM(K$18)</f>
        <v>110</v>
      </c>
      <c r="L83" s="4">
        <f>SUM(L$18)</f>
        <v>170</v>
      </c>
      <c r="M83" s="4">
        <f>SUM(M$18)</f>
        <v>60</v>
      </c>
      <c r="N83" s="5">
        <f>SUM(N$18)</f>
        <v>190</v>
      </c>
    </row>
    <row r="84" spans="2:14" ht="13.95" customHeight="1" x14ac:dyDescent="0.2">
      <c r="B84" s="87"/>
      <c r="C84" s="65"/>
      <c r="D84" s="88"/>
      <c r="E84" s="15"/>
      <c r="F84" s="123"/>
      <c r="G84" s="144" t="s">
        <v>28</v>
      </c>
      <c r="H84" s="144"/>
      <c r="I84" s="13"/>
      <c r="J84" s="14"/>
      <c r="K84" s="4">
        <f>SUM(K$19:K$19)</f>
        <v>25</v>
      </c>
      <c r="L84" s="4">
        <f>SUM(L$19:L$19)</f>
        <v>5</v>
      </c>
      <c r="M84" s="4">
        <f>SUM(M$19:M$19)</f>
        <v>5</v>
      </c>
      <c r="N84" s="5">
        <f>SUM(N$19:N$19)</f>
        <v>10</v>
      </c>
    </row>
    <row r="85" spans="2:14" ht="13.95" customHeight="1" x14ac:dyDescent="0.2">
      <c r="B85" s="87"/>
      <c r="C85" s="65"/>
      <c r="D85" s="88"/>
      <c r="E85" s="15"/>
      <c r="F85" s="123"/>
      <c r="G85" s="144" t="s">
        <v>83</v>
      </c>
      <c r="H85" s="144"/>
      <c r="I85" s="13"/>
      <c r="J85" s="14"/>
      <c r="K85" s="4">
        <f>SUM(K$20:K$23)</f>
        <v>16</v>
      </c>
      <c r="L85" s="4">
        <f>SUM(L$20:L$23)</f>
        <v>22</v>
      </c>
      <c r="M85" s="4">
        <f>SUM(M$20:M$23)</f>
        <v>20</v>
      </c>
      <c r="N85" s="5">
        <f>SUM(N$20:N$23)</f>
        <v>10</v>
      </c>
    </row>
    <row r="86" spans="2:14" ht="13.95" customHeight="1" x14ac:dyDescent="0.2">
      <c r="B86" s="87"/>
      <c r="C86" s="65"/>
      <c r="D86" s="88"/>
      <c r="E86" s="15"/>
      <c r="F86" s="123"/>
      <c r="G86" s="144" t="s">
        <v>84</v>
      </c>
      <c r="H86" s="144"/>
      <c r="I86" s="13"/>
      <c r="J86" s="14"/>
      <c r="K86" s="4">
        <f>SUM(K24:K43)</f>
        <v>38920</v>
      </c>
      <c r="L86" s="4">
        <f>SUM(L$24:L$43)</f>
        <v>34761</v>
      </c>
      <c r="M86" s="4">
        <f>SUM(M$24:M$43)</f>
        <v>46531</v>
      </c>
      <c r="N86" s="5">
        <f>SUM(N$24:N$43)</f>
        <v>61585</v>
      </c>
    </row>
    <row r="87" spans="2:14" ht="13.95" customHeight="1" x14ac:dyDescent="0.2">
      <c r="B87" s="87"/>
      <c r="C87" s="65"/>
      <c r="D87" s="88"/>
      <c r="E87" s="15"/>
      <c r="F87" s="123"/>
      <c r="G87" s="144" t="s">
        <v>80</v>
      </c>
      <c r="H87" s="144"/>
      <c r="I87" s="13"/>
      <c r="J87" s="14"/>
      <c r="K87" s="4">
        <f>SUM(K$44:K$46)</f>
        <v>5</v>
      </c>
      <c r="L87" s="4">
        <f>SUM(L$44:L$46)</f>
        <v>5</v>
      </c>
      <c r="M87" s="4">
        <f>SUM(M$44:M$46)</f>
        <v>5</v>
      </c>
      <c r="N87" s="5">
        <f>SUM(N$44:N$46)</f>
        <v>15</v>
      </c>
    </row>
    <row r="88" spans="2:14" ht="13.95" customHeight="1" x14ac:dyDescent="0.2">
      <c r="B88" s="87"/>
      <c r="C88" s="65"/>
      <c r="D88" s="88"/>
      <c r="E88" s="15"/>
      <c r="F88" s="123"/>
      <c r="G88" s="144" t="s">
        <v>29</v>
      </c>
      <c r="H88" s="144"/>
      <c r="I88" s="13"/>
      <c r="J88" s="14"/>
      <c r="K88" s="4">
        <f>SUM(K$47:K$62)</f>
        <v>545</v>
      </c>
      <c r="L88" s="4">
        <f>SUM(L$47:L$62)</f>
        <v>1131</v>
      </c>
      <c r="M88" s="4">
        <f>SUM(M$47:M$62)</f>
        <v>705</v>
      </c>
      <c r="N88" s="5">
        <f>SUM(N$47:N$62)</f>
        <v>1262</v>
      </c>
    </row>
    <row r="89" spans="2:14" ht="13.95" customHeight="1" x14ac:dyDescent="0.2">
      <c r="B89" s="87"/>
      <c r="C89" s="65"/>
      <c r="D89" s="88"/>
      <c r="E89" s="15"/>
      <c r="F89" s="123"/>
      <c r="G89" s="144" t="s">
        <v>49</v>
      </c>
      <c r="H89" s="144"/>
      <c r="I89" s="13"/>
      <c r="J89" s="14"/>
      <c r="K89" s="4">
        <f>SUM(K$72:K$73)</f>
        <v>300</v>
      </c>
      <c r="L89" s="4">
        <f t="shared" ref="L89:N89" si="5">SUM(L$72:L$73)</f>
        <v>400</v>
      </c>
      <c r="M89" s="4">
        <f t="shared" si="5"/>
        <v>125</v>
      </c>
      <c r="N89" s="5">
        <f t="shared" si="5"/>
        <v>300</v>
      </c>
    </row>
    <row r="90" spans="2:14" ht="13.95" customHeight="1" thickBot="1" x14ac:dyDescent="0.25">
      <c r="B90" s="89"/>
      <c r="C90" s="90"/>
      <c r="D90" s="91"/>
      <c r="E90" s="17"/>
      <c r="F90" s="9"/>
      <c r="G90" s="142" t="s">
        <v>46</v>
      </c>
      <c r="H90" s="142"/>
      <c r="I90" s="18"/>
      <c r="J90" s="19"/>
      <c r="K90" s="10">
        <f>SUM(K$63:K$71,K$74)</f>
        <v>56</v>
      </c>
      <c r="L90" s="10">
        <f>SUM(L$63:L$71,L$74)</f>
        <v>105</v>
      </c>
      <c r="M90" s="10">
        <f>SUM(M$63:M$71,M$74)</f>
        <v>56</v>
      </c>
      <c r="N90" s="11">
        <f>SUM(N$63:N$71,N$74)</f>
        <v>170</v>
      </c>
    </row>
    <row r="91" spans="2:14" ht="18" customHeight="1" thickTop="1" x14ac:dyDescent="0.2">
      <c r="B91" s="155" t="s">
        <v>50</v>
      </c>
      <c r="C91" s="156"/>
      <c r="D91" s="157"/>
      <c r="E91" s="92"/>
      <c r="F91" s="120"/>
      <c r="G91" s="158" t="s">
        <v>51</v>
      </c>
      <c r="H91" s="158"/>
      <c r="I91" s="120"/>
      <c r="J91" s="121"/>
      <c r="K91" s="36" t="s">
        <v>52</v>
      </c>
      <c r="L91" s="42"/>
      <c r="M91" s="42"/>
      <c r="N91" s="54"/>
    </row>
    <row r="92" spans="2:14" ht="18" customHeight="1" x14ac:dyDescent="0.2">
      <c r="B92" s="93"/>
      <c r="C92" s="94"/>
      <c r="D92" s="94"/>
      <c r="E92" s="95"/>
      <c r="F92" s="96"/>
      <c r="G92" s="97"/>
      <c r="H92" s="97"/>
      <c r="I92" s="96"/>
      <c r="J92" s="98"/>
      <c r="K92" s="37" t="s">
        <v>53</v>
      </c>
      <c r="L92" s="43"/>
      <c r="M92" s="43"/>
      <c r="N92" s="46"/>
    </row>
    <row r="93" spans="2:14" ht="18" customHeight="1" x14ac:dyDescent="0.2">
      <c r="B93" s="87"/>
      <c r="C93" s="65"/>
      <c r="D93" s="65"/>
      <c r="E93" s="99"/>
      <c r="F93" s="24"/>
      <c r="G93" s="149" t="s">
        <v>54</v>
      </c>
      <c r="H93" s="149"/>
      <c r="I93" s="118"/>
      <c r="J93" s="122"/>
      <c r="K93" s="38" t="s">
        <v>55</v>
      </c>
      <c r="L93" s="44"/>
      <c r="M93" s="48"/>
      <c r="N93" s="44"/>
    </row>
    <row r="94" spans="2:14" ht="18" customHeight="1" x14ac:dyDescent="0.2">
      <c r="B94" s="87"/>
      <c r="C94" s="65"/>
      <c r="D94" s="65"/>
      <c r="E94" s="100"/>
      <c r="F94" s="65"/>
      <c r="G94" s="101"/>
      <c r="H94" s="101"/>
      <c r="I94" s="94"/>
      <c r="J94" s="102"/>
      <c r="K94" s="39" t="s">
        <v>94</v>
      </c>
      <c r="L94" s="45"/>
      <c r="M94" s="27"/>
      <c r="N94" s="45"/>
    </row>
    <row r="95" spans="2:14" ht="18" customHeight="1" x14ac:dyDescent="0.2">
      <c r="B95" s="87"/>
      <c r="C95" s="65"/>
      <c r="D95" s="65"/>
      <c r="E95" s="100"/>
      <c r="F95" s="65"/>
      <c r="G95" s="101"/>
      <c r="H95" s="101"/>
      <c r="I95" s="94"/>
      <c r="J95" s="102"/>
      <c r="K95" s="39" t="s">
        <v>87</v>
      </c>
      <c r="L95" s="43"/>
      <c r="M95" s="27"/>
      <c r="N95" s="45"/>
    </row>
    <row r="96" spans="2:14" ht="18" customHeight="1" x14ac:dyDescent="0.2">
      <c r="B96" s="87"/>
      <c r="C96" s="65"/>
      <c r="D96" s="65"/>
      <c r="E96" s="99"/>
      <c r="F96" s="24"/>
      <c r="G96" s="149" t="s">
        <v>56</v>
      </c>
      <c r="H96" s="149"/>
      <c r="I96" s="118"/>
      <c r="J96" s="122"/>
      <c r="K96" s="38" t="s">
        <v>98</v>
      </c>
      <c r="L96" s="44"/>
      <c r="M96" s="48"/>
      <c r="N96" s="44"/>
    </row>
    <row r="97" spans="2:14" ht="18" customHeight="1" x14ac:dyDescent="0.2">
      <c r="B97" s="87"/>
      <c r="C97" s="65"/>
      <c r="D97" s="65"/>
      <c r="E97" s="100"/>
      <c r="F97" s="65"/>
      <c r="G97" s="101"/>
      <c r="H97" s="101"/>
      <c r="I97" s="94"/>
      <c r="J97" s="102"/>
      <c r="K97" s="39" t="s">
        <v>95</v>
      </c>
      <c r="L97" s="45"/>
      <c r="M97" s="27"/>
      <c r="N97" s="45"/>
    </row>
    <row r="98" spans="2:14" ht="18" customHeight="1" x14ac:dyDescent="0.2">
      <c r="B98" s="87"/>
      <c r="C98" s="65"/>
      <c r="D98" s="65"/>
      <c r="E98" s="100"/>
      <c r="F98" s="65"/>
      <c r="G98" s="101"/>
      <c r="H98" s="101"/>
      <c r="I98" s="94"/>
      <c r="J98" s="102"/>
      <c r="K98" s="39" t="s">
        <v>96</v>
      </c>
      <c r="L98" s="45"/>
      <c r="M98" s="45"/>
      <c r="N98" s="45"/>
    </row>
    <row r="99" spans="2:14" ht="18" customHeight="1" x14ac:dyDescent="0.2">
      <c r="B99" s="87"/>
      <c r="C99" s="65"/>
      <c r="D99" s="65"/>
      <c r="E99" s="79"/>
      <c r="F99" s="80"/>
      <c r="G99" s="97"/>
      <c r="H99" s="97"/>
      <c r="I99" s="96"/>
      <c r="J99" s="98"/>
      <c r="K99" s="39" t="s">
        <v>97</v>
      </c>
      <c r="L99" s="46"/>
      <c r="M99" s="43"/>
      <c r="N99" s="46"/>
    </row>
    <row r="100" spans="2:14" ht="18" customHeight="1" x14ac:dyDescent="0.2">
      <c r="B100" s="103"/>
      <c r="C100" s="80"/>
      <c r="D100" s="80"/>
      <c r="E100" s="15"/>
      <c r="F100" s="123"/>
      <c r="G100" s="144" t="s">
        <v>57</v>
      </c>
      <c r="H100" s="144"/>
      <c r="I100" s="13"/>
      <c r="J100" s="14"/>
      <c r="K100" s="28" t="s">
        <v>148</v>
      </c>
      <c r="L100" s="47"/>
      <c r="M100" s="49"/>
      <c r="N100" s="47"/>
    </row>
    <row r="101" spans="2:14" ht="18" customHeight="1" x14ac:dyDescent="0.2">
      <c r="B101" s="152" t="s">
        <v>58</v>
      </c>
      <c r="C101" s="153"/>
      <c r="D101" s="153"/>
      <c r="E101" s="24"/>
      <c r="F101" s="24"/>
      <c r="G101" s="24"/>
      <c r="H101" s="24"/>
      <c r="I101" s="24"/>
      <c r="J101" s="24"/>
      <c r="K101" s="24"/>
      <c r="L101" s="24"/>
      <c r="M101" s="24"/>
      <c r="N101" s="55"/>
    </row>
    <row r="102" spans="2:14" ht="14.1" customHeight="1" x14ac:dyDescent="0.2">
      <c r="B102" s="104"/>
      <c r="C102" s="40" t="s">
        <v>59</v>
      </c>
      <c r="D102" s="105"/>
      <c r="E102" s="40"/>
      <c r="F102" s="40"/>
      <c r="G102" s="40"/>
      <c r="H102" s="40"/>
      <c r="I102" s="40"/>
      <c r="J102" s="40"/>
      <c r="K102" s="40"/>
      <c r="L102" s="40"/>
      <c r="M102" s="40"/>
      <c r="N102" s="56"/>
    </row>
    <row r="103" spans="2:14" ht="14.1" customHeight="1" x14ac:dyDescent="0.2">
      <c r="B103" s="104"/>
      <c r="C103" s="40" t="s">
        <v>60</v>
      </c>
      <c r="D103" s="105"/>
      <c r="E103" s="40"/>
      <c r="F103" s="40"/>
      <c r="G103" s="40"/>
      <c r="H103" s="40"/>
      <c r="I103" s="40"/>
      <c r="J103" s="40"/>
      <c r="K103" s="40"/>
      <c r="L103" s="40"/>
      <c r="M103" s="40"/>
      <c r="N103" s="56"/>
    </row>
    <row r="104" spans="2:14" ht="14.1" customHeight="1" x14ac:dyDescent="0.2">
      <c r="B104" s="104"/>
      <c r="C104" s="40" t="s">
        <v>61</v>
      </c>
      <c r="D104" s="105"/>
      <c r="E104" s="40"/>
      <c r="F104" s="40"/>
      <c r="G104" s="40"/>
      <c r="H104" s="40"/>
      <c r="I104" s="40"/>
      <c r="J104" s="40"/>
      <c r="K104" s="40"/>
      <c r="L104" s="40"/>
      <c r="M104" s="40"/>
      <c r="N104" s="56"/>
    </row>
    <row r="105" spans="2:14" ht="14.1" customHeight="1" x14ac:dyDescent="0.2">
      <c r="B105" s="104"/>
      <c r="C105" s="40" t="s">
        <v>132</v>
      </c>
      <c r="D105" s="105"/>
      <c r="E105" s="40"/>
      <c r="F105" s="40"/>
      <c r="G105" s="40"/>
      <c r="H105" s="40"/>
      <c r="I105" s="40"/>
      <c r="J105" s="40"/>
      <c r="K105" s="40"/>
      <c r="L105" s="40"/>
      <c r="M105" s="40"/>
      <c r="N105" s="56"/>
    </row>
    <row r="106" spans="2:14" ht="14.1" customHeight="1" x14ac:dyDescent="0.2">
      <c r="B106" s="106"/>
      <c r="C106" s="40" t="s">
        <v>133</v>
      </c>
      <c r="D106" s="40"/>
      <c r="E106" s="40"/>
      <c r="F106" s="40"/>
      <c r="G106" s="40"/>
      <c r="H106" s="40"/>
      <c r="I106" s="40"/>
      <c r="J106" s="40"/>
      <c r="K106" s="40"/>
      <c r="L106" s="40"/>
      <c r="M106" s="40"/>
      <c r="N106" s="56"/>
    </row>
    <row r="107" spans="2:14" ht="14.1" customHeight="1" x14ac:dyDescent="0.2">
      <c r="B107" s="106"/>
      <c r="C107" s="40" t="s">
        <v>129</v>
      </c>
      <c r="D107" s="40"/>
      <c r="E107" s="40"/>
      <c r="F107" s="40"/>
      <c r="G107" s="40"/>
      <c r="H107" s="40"/>
      <c r="I107" s="40"/>
      <c r="J107" s="40"/>
      <c r="K107" s="40"/>
      <c r="L107" s="40"/>
      <c r="M107" s="40"/>
      <c r="N107" s="56"/>
    </row>
    <row r="108" spans="2:14" ht="14.1" customHeight="1" x14ac:dyDescent="0.2">
      <c r="B108" s="106"/>
      <c r="C108" s="40" t="s">
        <v>92</v>
      </c>
      <c r="D108" s="40"/>
      <c r="E108" s="40"/>
      <c r="F108" s="40"/>
      <c r="G108" s="40"/>
      <c r="H108" s="40"/>
      <c r="I108" s="40"/>
      <c r="J108" s="40"/>
      <c r="K108" s="40"/>
      <c r="L108" s="40"/>
      <c r="M108" s="40"/>
      <c r="N108" s="56"/>
    </row>
    <row r="109" spans="2:14" ht="14.1" customHeight="1" x14ac:dyDescent="0.2">
      <c r="B109" s="106"/>
      <c r="C109" s="40" t="s">
        <v>93</v>
      </c>
      <c r="D109" s="40"/>
      <c r="E109" s="40"/>
      <c r="F109" s="40"/>
      <c r="G109" s="40"/>
      <c r="H109" s="40"/>
      <c r="I109" s="40"/>
      <c r="J109" s="40"/>
      <c r="K109" s="40"/>
      <c r="L109" s="40"/>
      <c r="M109" s="40"/>
      <c r="N109" s="56"/>
    </row>
    <row r="110" spans="2:14" ht="14.1" customHeight="1" x14ac:dyDescent="0.2">
      <c r="B110" s="106"/>
      <c r="C110" s="40" t="s">
        <v>81</v>
      </c>
      <c r="D110" s="40"/>
      <c r="E110" s="40"/>
      <c r="F110" s="40"/>
      <c r="G110" s="40"/>
      <c r="H110" s="40"/>
      <c r="I110" s="40"/>
      <c r="J110" s="40"/>
      <c r="K110" s="40"/>
      <c r="L110" s="40"/>
      <c r="M110" s="40"/>
      <c r="N110" s="56"/>
    </row>
    <row r="111" spans="2:14" ht="14.1" customHeight="1" x14ac:dyDescent="0.2">
      <c r="B111" s="106"/>
      <c r="C111" s="40" t="s">
        <v>138</v>
      </c>
      <c r="D111" s="40"/>
      <c r="E111" s="40"/>
      <c r="F111" s="40"/>
      <c r="G111" s="40"/>
      <c r="H111" s="40"/>
      <c r="I111" s="40"/>
      <c r="J111" s="40"/>
      <c r="K111" s="40"/>
      <c r="L111" s="40"/>
      <c r="M111" s="40"/>
      <c r="N111" s="56"/>
    </row>
    <row r="112" spans="2:14" ht="14.1" customHeight="1" x14ac:dyDescent="0.2">
      <c r="B112" s="106"/>
      <c r="C112" s="40" t="s">
        <v>134</v>
      </c>
      <c r="D112" s="40"/>
      <c r="E112" s="40"/>
      <c r="F112" s="40"/>
      <c r="G112" s="40"/>
      <c r="H112" s="40"/>
      <c r="I112" s="40"/>
      <c r="J112" s="40"/>
      <c r="K112" s="40"/>
      <c r="L112" s="40"/>
      <c r="M112" s="40"/>
      <c r="N112" s="56"/>
    </row>
    <row r="113" spans="2:14" ht="14.1" customHeight="1" x14ac:dyDescent="0.2">
      <c r="B113" s="106"/>
      <c r="C113" s="40" t="s">
        <v>135</v>
      </c>
      <c r="D113" s="40"/>
      <c r="E113" s="40"/>
      <c r="F113" s="40"/>
      <c r="G113" s="40"/>
      <c r="H113" s="40"/>
      <c r="I113" s="40"/>
      <c r="J113" s="40"/>
      <c r="K113" s="40"/>
      <c r="L113" s="40"/>
      <c r="M113" s="40"/>
      <c r="N113" s="56"/>
    </row>
    <row r="114" spans="2:14" ht="14.1" customHeight="1" x14ac:dyDescent="0.2">
      <c r="B114" s="106"/>
      <c r="C114" s="40" t="s">
        <v>136</v>
      </c>
      <c r="D114" s="40"/>
      <c r="E114" s="40"/>
      <c r="F114" s="40"/>
      <c r="G114" s="40"/>
      <c r="H114" s="40"/>
      <c r="I114" s="40"/>
      <c r="J114" s="40"/>
      <c r="K114" s="40"/>
      <c r="L114" s="40"/>
      <c r="M114" s="40"/>
      <c r="N114" s="56"/>
    </row>
    <row r="115" spans="2:14" ht="14.1" customHeight="1" x14ac:dyDescent="0.2">
      <c r="B115" s="106"/>
      <c r="C115" s="40" t="s">
        <v>125</v>
      </c>
      <c r="D115" s="40"/>
      <c r="E115" s="40"/>
      <c r="F115" s="40"/>
      <c r="G115" s="40"/>
      <c r="H115" s="40"/>
      <c r="I115" s="40"/>
      <c r="J115" s="40"/>
      <c r="K115" s="40"/>
      <c r="L115" s="40"/>
      <c r="M115" s="40"/>
      <c r="N115" s="56"/>
    </row>
    <row r="116" spans="2:14" ht="14.1" customHeight="1" x14ac:dyDescent="0.2">
      <c r="B116" s="106"/>
      <c r="C116" s="40" t="s">
        <v>137</v>
      </c>
      <c r="D116" s="40"/>
      <c r="E116" s="40"/>
      <c r="F116" s="40"/>
      <c r="G116" s="40"/>
      <c r="H116" s="40"/>
      <c r="I116" s="40"/>
      <c r="J116" s="40"/>
      <c r="K116" s="40"/>
      <c r="L116" s="40"/>
      <c r="M116" s="40"/>
      <c r="N116" s="56"/>
    </row>
    <row r="117" spans="2:14" ht="14.1" customHeight="1" x14ac:dyDescent="0.2">
      <c r="B117" s="106"/>
      <c r="C117" s="40" t="s">
        <v>217</v>
      </c>
      <c r="D117" s="40"/>
      <c r="E117" s="40"/>
      <c r="F117" s="40"/>
      <c r="G117" s="40"/>
      <c r="H117" s="40"/>
      <c r="I117" s="40"/>
      <c r="J117" s="40"/>
      <c r="K117" s="40"/>
      <c r="L117" s="40"/>
      <c r="M117" s="40"/>
      <c r="N117" s="56"/>
    </row>
    <row r="118" spans="2:14" ht="14.1" customHeight="1" x14ac:dyDescent="0.2">
      <c r="B118" s="106"/>
      <c r="C118" s="40" t="s">
        <v>131</v>
      </c>
      <c r="D118" s="40"/>
      <c r="E118" s="40"/>
      <c r="F118" s="40"/>
      <c r="G118" s="40"/>
      <c r="H118" s="40"/>
      <c r="I118" s="40"/>
      <c r="J118" s="40"/>
      <c r="K118" s="40"/>
      <c r="L118" s="40"/>
      <c r="M118" s="40"/>
      <c r="N118" s="56"/>
    </row>
    <row r="119" spans="2:14" x14ac:dyDescent="0.2">
      <c r="B119" s="107"/>
      <c r="C119" s="40" t="s">
        <v>143</v>
      </c>
      <c r="N119" s="64"/>
    </row>
    <row r="120" spans="2:14" x14ac:dyDescent="0.2">
      <c r="B120" s="107"/>
      <c r="C120" s="40" t="s">
        <v>140</v>
      </c>
      <c r="N120" s="64"/>
    </row>
    <row r="121" spans="2:14" ht="14.1" customHeight="1" x14ac:dyDescent="0.2">
      <c r="B121" s="106"/>
      <c r="C121" s="40" t="s">
        <v>112</v>
      </c>
      <c r="D121" s="40"/>
      <c r="E121" s="40"/>
      <c r="F121" s="40"/>
      <c r="G121" s="40"/>
      <c r="H121" s="40"/>
      <c r="I121" s="40"/>
      <c r="J121" s="40"/>
      <c r="K121" s="40"/>
      <c r="L121" s="40"/>
      <c r="M121" s="40"/>
      <c r="N121" s="56"/>
    </row>
    <row r="122" spans="2:14" ht="18" customHeight="1" x14ac:dyDescent="0.2">
      <c r="B122" s="106"/>
      <c r="C122" s="40" t="s">
        <v>62</v>
      </c>
      <c r="D122" s="40"/>
      <c r="E122" s="40"/>
      <c r="F122" s="40"/>
      <c r="G122" s="40"/>
      <c r="H122" s="40"/>
      <c r="I122" s="40"/>
      <c r="J122" s="40"/>
      <c r="K122" s="40"/>
      <c r="L122" s="40"/>
      <c r="M122" s="40"/>
      <c r="N122" s="56"/>
    </row>
    <row r="123" spans="2:14" x14ac:dyDescent="0.2">
      <c r="B123" s="107"/>
      <c r="C123" s="40" t="s">
        <v>130</v>
      </c>
      <c r="N123" s="64"/>
    </row>
    <row r="124" spans="2:14" x14ac:dyDescent="0.2">
      <c r="B124" s="107"/>
      <c r="C124" s="40" t="s">
        <v>155</v>
      </c>
      <c r="N124" s="64"/>
    </row>
    <row r="125" spans="2:14" ht="13.8" thickBot="1" x14ac:dyDescent="0.25">
      <c r="B125" s="108"/>
      <c r="C125" s="41" t="s">
        <v>141</v>
      </c>
      <c r="D125" s="62"/>
      <c r="E125" s="62"/>
      <c r="F125" s="62"/>
      <c r="G125" s="62"/>
      <c r="H125" s="62"/>
      <c r="I125" s="62"/>
      <c r="J125" s="62"/>
      <c r="K125" s="62"/>
      <c r="L125" s="62"/>
      <c r="M125" s="62"/>
      <c r="N125" s="63"/>
    </row>
  </sheetData>
  <mergeCells count="27">
    <mergeCell ref="G100:H100"/>
    <mergeCell ref="B101:D101"/>
    <mergeCell ref="G89:H89"/>
    <mergeCell ref="G90:H90"/>
    <mergeCell ref="B91:D91"/>
    <mergeCell ref="G91:H91"/>
    <mergeCell ref="G93:H93"/>
    <mergeCell ref="G96:H96"/>
    <mergeCell ref="G88:H88"/>
    <mergeCell ref="G10:H10"/>
    <mergeCell ref="C72:D72"/>
    <mergeCell ref="D79:G79"/>
    <mergeCell ref="D80:G80"/>
    <mergeCell ref="B81:I81"/>
    <mergeCell ref="B82:D82"/>
    <mergeCell ref="G82:H82"/>
    <mergeCell ref="G83:H83"/>
    <mergeCell ref="G84:H84"/>
    <mergeCell ref="G85:H85"/>
    <mergeCell ref="G86:H86"/>
    <mergeCell ref="G87:H87"/>
    <mergeCell ref="D9:F9"/>
    <mergeCell ref="D4:G4"/>
    <mergeCell ref="D5:G5"/>
    <mergeCell ref="D6:G6"/>
    <mergeCell ref="D7:F7"/>
    <mergeCell ref="D8:F8"/>
  </mergeCells>
  <phoneticPr fontId="23"/>
  <conditionalFormatting sqref="O11:O74">
    <cfRule type="expression" dxfId="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5" max="16383" man="1"/>
  </rowBreaks>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B1:AC123"/>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454</v>
      </c>
      <c r="L5" s="30" t="str">
        <f>K5</f>
        <v>2022.3.1</v>
      </c>
      <c r="M5" s="30" t="str">
        <f>K5</f>
        <v>2022.3.1</v>
      </c>
      <c r="N5" s="114" t="str">
        <f>K5</f>
        <v>2022.3.1</v>
      </c>
    </row>
    <row r="6" spans="2:24" ht="18" customHeight="1" x14ac:dyDescent="0.2">
      <c r="B6" s="69"/>
      <c r="C6" s="123"/>
      <c r="D6" s="144" t="s">
        <v>3</v>
      </c>
      <c r="E6" s="144"/>
      <c r="F6" s="144"/>
      <c r="G6" s="144"/>
      <c r="H6" s="123"/>
      <c r="I6" s="123"/>
      <c r="J6" s="70"/>
      <c r="K6" s="109">
        <v>0.42708333333333331</v>
      </c>
      <c r="L6" s="109">
        <v>0.37986111111111115</v>
      </c>
      <c r="M6" s="109">
        <v>0.44930555555555557</v>
      </c>
      <c r="N6" s="110">
        <v>0.35555555555555557</v>
      </c>
    </row>
    <row r="7" spans="2:24" ht="18" customHeight="1" x14ac:dyDescent="0.2">
      <c r="B7" s="69"/>
      <c r="C7" s="123"/>
      <c r="D7" s="144" t="s">
        <v>4</v>
      </c>
      <c r="E7" s="145"/>
      <c r="F7" s="145"/>
      <c r="G7" s="71" t="s">
        <v>5</v>
      </c>
      <c r="H7" s="123"/>
      <c r="I7" s="123"/>
      <c r="J7" s="70"/>
      <c r="K7" s="111">
        <v>2.4</v>
      </c>
      <c r="L7" s="111">
        <v>1.4</v>
      </c>
      <c r="M7" s="111">
        <v>1.45</v>
      </c>
      <c r="N7" s="112">
        <v>1.45</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c r="L11" s="20" t="s">
        <v>166</v>
      </c>
      <c r="M11" s="20" t="s">
        <v>365</v>
      </c>
      <c r="N11" s="21" t="s">
        <v>358</v>
      </c>
      <c r="P11" t="s">
        <v>14</v>
      </c>
      <c r="Q11">
        <f t="shared" ref="Q11:T11" si="0">IF(K11="",0,VALUE(MID(K11,2,LEN(K11)-2)))</f>
        <v>0</v>
      </c>
      <c r="R11" t="e">
        <f t="shared" si="0"/>
        <v>#VALUE!</v>
      </c>
      <c r="S11">
        <f t="shared" si="0"/>
        <v>10</v>
      </c>
      <c r="T11">
        <f t="shared" si="0"/>
        <v>5</v>
      </c>
      <c r="U11">
        <f t="shared" ref="U11:X16" si="1">IF(K11="＋",0,IF(K11="(＋)",0,ABS(K11)))</f>
        <v>0</v>
      </c>
      <c r="V11">
        <f t="shared" si="1"/>
        <v>0</v>
      </c>
      <c r="W11">
        <f t="shared" si="1"/>
        <v>10</v>
      </c>
      <c r="X11">
        <f t="shared" si="1"/>
        <v>5</v>
      </c>
    </row>
    <row r="12" spans="2:24" ht="13.95" customHeight="1" x14ac:dyDescent="0.2">
      <c r="B12" s="1">
        <f>B11+1</f>
        <v>2</v>
      </c>
      <c r="C12" s="3"/>
      <c r="D12" s="6"/>
      <c r="E12" s="123"/>
      <c r="F12" s="123" t="s">
        <v>16</v>
      </c>
      <c r="G12" s="123"/>
      <c r="H12" s="123"/>
      <c r="I12" s="123"/>
      <c r="J12" s="123"/>
      <c r="K12" s="20"/>
      <c r="L12" s="20"/>
      <c r="M12" s="20" t="s">
        <v>167</v>
      </c>
      <c r="N12" s="21" t="s">
        <v>167</v>
      </c>
      <c r="P12" t="s">
        <v>14</v>
      </c>
      <c r="Q12">
        <f>IF(K12="",0,VALUE(MID(K12,2,LEN(K12)-2)))</f>
        <v>0</v>
      </c>
      <c r="R12">
        <f>IF(L12="",0,VALUE(MID(L12,2,LEN(L12)-2)))</f>
        <v>0</v>
      </c>
      <c r="S12" t="e">
        <f>IF(M12="",0,VALUE(MID(M12,2,LEN(M12)-2)))</f>
        <v>#VALUE!</v>
      </c>
      <c r="T12" t="e">
        <f>IF(N12="",0,VALUE(MID(N12,2,LEN(N12)-2)))</f>
        <v>#VALUE!</v>
      </c>
      <c r="U12">
        <f>IF(K12="＋",0,IF(K12="(＋)",0,ABS(K12)))</f>
        <v>0</v>
      </c>
      <c r="V12">
        <f>IF(L12="＋",0,IF(L12="(＋)",0,ABS(L12)))</f>
        <v>0</v>
      </c>
      <c r="W12">
        <f>IF(M12="＋",0,IF(M12="(＋)",0,ABS(M12)))</f>
        <v>0</v>
      </c>
      <c r="X12">
        <f>IF(N12="＋",0,IF(N12="(＋)",0,ABS(N12)))</f>
        <v>0</v>
      </c>
    </row>
    <row r="13" spans="2:24" ht="13.95" customHeight="1" x14ac:dyDescent="0.2">
      <c r="B13" s="1">
        <f t="shared" ref="B13:B72" si="2">B12+1</f>
        <v>3</v>
      </c>
      <c r="C13" s="3"/>
      <c r="D13" s="6"/>
      <c r="E13" s="123"/>
      <c r="F13" s="123" t="s">
        <v>281</v>
      </c>
      <c r="G13" s="123"/>
      <c r="H13" s="123"/>
      <c r="I13" s="123"/>
      <c r="J13" s="123"/>
      <c r="K13" s="20"/>
      <c r="L13" s="20" t="s">
        <v>358</v>
      </c>
      <c r="M13" s="20" t="s">
        <v>356</v>
      </c>
      <c r="N13" s="21" t="s">
        <v>423</v>
      </c>
      <c r="P13" t="s">
        <v>14</v>
      </c>
      <c r="Q13">
        <f t="shared" ref="Q13:T13" si="3">IF(K13="",0,VALUE(MID(K13,2,LEN(K13)-2)))</f>
        <v>0</v>
      </c>
      <c r="R13">
        <f t="shared" si="3"/>
        <v>5</v>
      </c>
      <c r="S13">
        <f t="shared" si="3"/>
        <v>20</v>
      </c>
      <c r="T13">
        <f t="shared" si="3"/>
        <v>15</v>
      </c>
      <c r="U13">
        <f t="shared" si="1"/>
        <v>0</v>
      </c>
      <c r="V13">
        <f t="shared" si="1"/>
        <v>5</v>
      </c>
      <c r="W13">
        <f t="shared" si="1"/>
        <v>20</v>
      </c>
      <c r="X13">
        <f t="shared" si="1"/>
        <v>15</v>
      </c>
    </row>
    <row r="14" spans="2:24" ht="13.95" customHeight="1" x14ac:dyDescent="0.2">
      <c r="B14" s="1">
        <f t="shared" si="2"/>
        <v>4</v>
      </c>
      <c r="C14" s="3"/>
      <c r="D14" s="6"/>
      <c r="E14" s="123"/>
      <c r="F14" s="123" t="s">
        <v>118</v>
      </c>
      <c r="G14" s="123"/>
      <c r="H14" s="123"/>
      <c r="I14" s="123"/>
      <c r="J14" s="123"/>
      <c r="K14" s="20"/>
      <c r="L14" s="20"/>
      <c r="M14" s="20"/>
      <c r="N14" s="21" t="s">
        <v>166</v>
      </c>
      <c r="P14" t="s">
        <v>14</v>
      </c>
      <c r="Q14">
        <f>IF(K14="",0,VALUE(MID(K14,2,LEN(K14)-2)))</f>
        <v>0</v>
      </c>
      <c r="R14">
        <f>IF(L16="",0,VALUE(MID(L16,2,LEN(L16)-2)))</f>
        <v>0</v>
      </c>
      <c r="S14">
        <f>IF(M14="",0,VALUE(MID(M14,2,LEN(M14)-2)))</f>
        <v>0</v>
      </c>
      <c r="T14" t="e">
        <f>IF(N14="",0,VALUE(MID(N14,2,LEN(N14)-2)))</f>
        <v>#VALUE!</v>
      </c>
      <c r="U14">
        <f t="shared" si="1"/>
        <v>0</v>
      </c>
      <c r="V14">
        <f t="shared" si="1"/>
        <v>0</v>
      </c>
      <c r="W14">
        <f t="shared" si="1"/>
        <v>0</v>
      </c>
      <c r="X14">
        <f t="shared" si="1"/>
        <v>0</v>
      </c>
    </row>
    <row r="15" spans="2:24" ht="13.5" customHeight="1" x14ac:dyDescent="0.2">
      <c r="B15" s="1">
        <f t="shared" si="2"/>
        <v>5</v>
      </c>
      <c r="C15" s="3"/>
      <c r="D15" s="6"/>
      <c r="E15" s="123"/>
      <c r="F15" s="123" t="s">
        <v>119</v>
      </c>
      <c r="G15" s="123"/>
      <c r="H15" s="123"/>
      <c r="I15" s="123"/>
      <c r="J15" s="123"/>
      <c r="K15" s="20"/>
      <c r="L15" s="20"/>
      <c r="M15" s="20"/>
      <c r="N15" s="21" t="s">
        <v>358</v>
      </c>
      <c r="U15">
        <f t="shared" si="1"/>
        <v>0</v>
      </c>
      <c r="V15">
        <f t="shared" si="1"/>
        <v>0</v>
      </c>
      <c r="W15">
        <f t="shared" si="1"/>
        <v>0</v>
      </c>
      <c r="X15">
        <f t="shared" si="1"/>
        <v>5</v>
      </c>
    </row>
    <row r="16" spans="2:24" ht="13.5" customHeight="1" x14ac:dyDescent="0.2">
      <c r="B16" s="1">
        <f t="shared" si="2"/>
        <v>6</v>
      </c>
      <c r="C16" s="3"/>
      <c r="D16" s="6"/>
      <c r="E16" s="123"/>
      <c r="F16" s="123" t="s">
        <v>117</v>
      </c>
      <c r="G16" s="123"/>
      <c r="H16" s="123"/>
      <c r="I16" s="123"/>
      <c r="J16" s="123"/>
      <c r="K16" s="20" t="s">
        <v>358</v>
      </c>
      <c r="L16" s="20"/>
      <c r="M16" s="20" t="s">
        <v>358</v>
      </c>
      <c r="N16" s="21" t="s">
        <v>423</v>
      </c>
      <c r="P16" t="s">
        <v>14</v>
      </c>
      <c r="Q16">
        <f t="shared" ref="Q16:T16" si="4">IF(K16="",0,VALUE(MID(K16,2,LEN(K16)-2)))</f>
        <v>5</v>
      </c>
      <c r="R16" t="e">
        <f>IF(#REF!="",0,VALUE(MID(#REF!,2,LEN(#REF!)-2)))</f>
        <v>#REF!</v>
      </c>
      <c r="S16">
        <f t="shared" si="4"/>
        <v>5</v>
      </c>
      <c r="T16">
        <f t="shared" si="4"/>
        <v>15</v>
      </c>
      <c r="U16">
        <f t="shared" si="1"/>
        <v>5</v>
      </c>
      <c r="V16">
        <f t="shared" si="1"/>
        <v>0</v>
      </c>
      <c r="W16">
        <f t="shared" si="1"/>
        <v>5</v>
      </c>
      <c r="X16">
        <f t="shared" si="1"/>
        <v>15</v>
      </c>
    </row>
    <row r="17" spans="2:16" ht="13.5" customHeight="1" x14ac:dyDescent="0.2">
      <c r="B17" s="1">
        <f t="shared" si="2"/>
        <v>7</v>
      </c>
      <c r="C17" s="2" t="s">
        <v>25</v>
      </c>
      <c r="D17" s="2" t="s">
        <v>26</v>
      </c>
      <c r="E17" s="123"/>
      <c r="F17" s="123" t="s">
        <v>115</v>
      </c>
      <c r="G17" s="123"/>
      <c r="H17" s="123"/>
      <c r="I17" s="123"/>
      <c r="J17" s="123"/>
      <c r="K17" s="22">
        <v>85</v>
      </c>
      <c r="L17" s="22">
        <v>210</v>
      </c>
      <c r="M17" s="22">
        <v>75</v>
      </c>
      <c r="N17" s="23">
        <v>170</v>
      </c>
      <c r="P17" s="82"/>
    </row>
    <row r="18" spans="2:16" ht="13.5" customHeight="1" x14ac:dyDescent="0.2">
      <c r="B18" s="1">
        <f t="shared" si="2"/>
        <v>8</v>
      </c>
      <c r="C18" s="2" t="s">
        <v>27</v>
      </c>
      <c r="D18" s="2" t="s">
        <v>28</v>
      </c>
      <c r="E18" s="123"/>
      <c r="F18" s="123" t="s">
        <v>102</v>
      </c>
      <c r="G18" s="123"/>
      <c r="H18" s="123"/>
      <c r="I18" s="123"/>
      <c r="J18" s="123"/>
      <c r="K18" s="22">
        <v>5</v>
      </c>
      <c r="L18" s="22">
        <v>10</v>
      </c>
      <c r="M18" s="22">
        <v>30</v>
      </c>
      <c r="N18" s="23">
        <v>20</v>
      </c>
      <c r="P18" s="82"/>
    </row>
    <row r="19" spans="2:16" ht="14.85" customHeight="1" x14ac:dyDescent="0.2">
      <c r="B19" s="1">
        <f t="shared" si="2"/>
        <v>9</v>
      </c>
      <c r="C19" s="2" t="s">
        <v>90</v>
      </c>
      <c r="D19" s="2" t="s">
        <v>17</v>
      </c>
      <c r="E19" s="123"/>
      <c r="F19" s="123" t="s">
        <v>150</v>
      </c>
      <c r="G19" s="123"/>
      <c r="H19" s="123"/>
      <c r="I19" s="123"/>
      <c r="J19" s="123"/>
      <c r="K19" s="22"/>
      <c r="L19" s="22">
        <v>10</v>
      </c>
      <c r="M19" s="22" t="s">
        <v>167</v>
      </c>
      <c r="N19" s="23">
        <v>15</v>
      </c>
    </row>
    <row r="20" spans="2:16" ht="13.95" customHeight="1" x14ac:dyDescent="0.2">
      <c r="B20" s="1">
        <f t="shared" si="2"/>
        <v>10</v>
      </c>
      <c r="C20" s="6"/>
      <c r="D20" s="2" t="s">
        <v>18</v>
      </c>
      <c r="E20" s="123"/>
      <c r="F20" s="123" t="s">
        <v>455</v>
      </c>
      <c r="G20" s="123"/>
      <c r="H20" s="123"/>
      <c r="I20" s="123"/>
      <c r="J20" s="123"/>
      <c r="K20" s="22" t="s">
        <v>167</v>
      </c>
      <c r="L20" s="22"/>
      <c r="M20" s="22"/>
      <c r="N20" s="23"/>
    </row>
    <row r="21" spans="2:16" ht="13.95" customHeight="1" x14ac:dyDescent="0.2">
      <c r="B21" s="1">
        <f t="shared" si="2"/>
        <v>11</v>
      </c>
      <c r="C21" s="6"/>
      <c r="D21" s="6"/>
      <c r="E21" s="123"/>
      <c r="F21" s="123" t="s">
        <v>113</v>
      </c>
      <c r="G21" s="123"/>
      <c r="H21" s="123"/>
      <c r="I21" s="123"/>
      <c r="J21" s="123"/>
      <c r="K21" s="22">
        <v>10</v>
      </c>
      <c r="L21" s="22">
        <v>126</v>
      </c>
      <c r="M21" s="22">
        <v>110</v>
      </c>
      <c r="N21" s="23">
        <v>40</v>
      </c>
    </row>
    <row r="22" spans="2:16" ht="13.5" customHeight="1" x14ac:dyDescent="0.2">
      <c r="B22" s="1">
        <f t="shared" si="2"/>
        <v>12</v>
      </c>
      <c r="C22" s="6"/>
      <c r="D22" s="6"/>
      <c r="E22" s="123"/>
      <c r="F22" s="123" t="s">
        <v>103</v>
      </c>
      <c r="G22" s="123"/>
      <c r="H22" s="123"/>
      <c r="I22" s="123"/>
      <c r="J22" s="123"/>
      <c r="K22" s="22">
        <v>60</v>
      </c>
      <c r="L22" s="22">
        <v>100</v>
      </c>
      <c r="M22" s="22">
        <v>240</v>
      </c>
      <c r="N22" s="23">
        <v>395</v>
      </c>
    </row>
    <row r="23" spans="2:16" ht="13.5" customHeight="1" x14ac:dyDescent="0.2">
      <c r="B23" s="1">
        <f t="shared" si="2"/>
        <v>13</v>
      </c>
      <c r="C23" s="6"/>
      <c r="D23" s="6"/>
      <c r="E23" s="123"/>
      <c r="F23" s="123" t="s">
        <v>114</v>
      </c>
      <c r="G23" s="123"/>
      <c r="H23" s="123"/>
      <c r="I23" s="123"/>
      <c r="J23" s="123"/>
      <c r="K23" s="22">
        <v>150</v>
      </c>
      <c r="L23" s="22"/>
      <c r="M23" s="22">
        <v>60</v>
      </c>
      <c r="N23" s="23">
        <v>50</v>
      </c>
    </row>
    <row r="24" spans="2:16" ht="13.95" customHeight="1" x14ac:dyDescent="0.2">
      <c r="B24" s="1">
        <f t="shared" si="2"/>
        <v>14</v>
      </c>
      <c r="C24" s="6"/>
      <c r="D24" s="6"/>
      <c r="E24" s="123"/>
      <c r="F24" s="123" t="s">
        <v>104</v>
      </c>
      <c r="G24" s="123"/>
      <c r="H24" s="123"/>
      <c r="I24" s="123"/>
      <c r="J24" s="123"/>
      <c r="K24" s="22"/>
      <c r="L24" s="22" t="s">
        <v>167</v>
      </c>
      <c r="M24" s="22" t="s">
        <v>167</v>
      </c>
      <c r="N24" s="23">
        <v>50</v>
      </c>
    </row>
    <row r="25" spans="2:16" ht="13.95" customHeight="1" x14ac:dyDescent="0.2">
      <c r="B25" s="1">
        <f t="shared" si="2"/>
        <v>15</v>
      </c>
      <c r="C25" s="6"/>
      <c r="D25" s="6"/>
      <c r="E25" s="123"/>
      <c r="F25" s="123" t="s">
        <v>272</v>
      </c>
      <c r="G25" s="123"/>
      <c r="H25" s="123"/>
      <c r="I25" s="123"/>
      <c r="J25" s="123"/>
      <c r="K25" s="22"/>
      <c r="L25" s="22">
        <v>10</v>
      </c>
      <c r="M25" s="22">
        <v>20</v>
      </c>
      <c r="N25" s="23">
        <v>25</v>
      </c>
    </row>
    <row r="26" spans="2:16" ht="13.5" customHeight="1" x14ac:dyDescent="0.2">
      <c r="B26" s="1">
        <f t="shared" si="2"/>
        <v>16</v>
      </c>
      <c r="C26" s="6"/>
      <c r="D26" s="6"/>
      <c r="E26" s="123"/>
      <c r="F26" s="123" t="s">
        <v>381</v>
      </c>
      <c r="G26" s="123"/>
      <c r="H26" s="123"/>
      <c r="I26" s="123"/>
      <c r="J26" s="123"/>
      <c r="K26" s="22"/>
      <c r="L26" s="22">
        <v>5</v>
      </c>
      <c r="M26" s="22"/>
      <c r="N26" s="23"/>
    </row>
    <row r="27" spans="2:16" ht="13.5" customHeight="1" x14ac:dyDescent="0.2">
      <c r="B27" s="1">
        <f t="shared" si="2"/>
        <v>17</v>
      </c>
      <c r="C27" s="6"/>
      <c r="D27" s="6"/>
      <c r="E27" s="123"/>
      <c r="F27" s="123" t="s">
        <v>19</v>
      </c>
      <c r="G27" s="123"/>
      <c r="H27" s="123"/>
      <c r="I27" s="123"/>
      <c r="J27" s="123"/>
      <c r="K27" s="22">
        <v>190</v>
      </c>
      <c r="L27" s="22">
        <v>425</v>
      </c>
      <c r="M27" s="22">
        <v>450</v>
      </c>
      <c r="N27" s="23">
        <v>800</v>
      </c>
    </row>
    <row r="28" spans="2:16" ht="13.5" customHeight="1" x14ac:dyDescent="0.2">
      <c r="B28" s="1">
        <f t="shared" si="2"/>
        <v>18</v>
      </c>
      <c r="C28" s="6"/>
      <c r="D28" s="6"/>
      <c r="E28" s="123"/>
      <c r="F28" s="123" t="s">
        <v>106</v>
      </c>
      <c r="G28" s="123"/>
      <c r="H28" s="123"/>
      <c r="I28" s="123"/>
      <c r="J28" s="123"/>
      <c r="K28" s="22">
        <v>60</v>
      </c>
      <c r="L28" s="22">
        <v>140</v>
      </c>
      <c r="M28" s="22">
        <v>40</v>
      </c>
      <c r="N28" s="23">
        <v>20</v>
      </c>
    </row>
    <row r="29" spans="2:16" ht="13.5" customHeight="1" x14ac:dyDescent="0.2">
      <c r="B29" s="1">
        <f t="shared" si="2"/>
        <v>19</v>
      </c>
      <c r="C29" s="6"/>
      <c r="D29" s="6"/>
      <c r="E29" s="123"/>
      <c r="F29" s="123" t="s">
        <v>107</v>
      </c>
      <c r="G29" s="123"/>
      <c r="H29" s="123"/>
      <c r="I29" s="123"/>
      <c r="J29" s="123"/>
      <c r="K29" s="22">
        <v>65</v>
      </c>
      <c r="L29" s="22">
        <v>60</v>
      </c>
      <c r="M29" s="22">
        <v>40</v>
      </c>
      <c r="N29" s="23">
        <v>65</v>
      </c>
    </row>
    <row r="30" spans="2:16" ht="13.95" customHeight="1" x14ac:dyDescent="0.2">
      <c r="B30" s="1">
        <f t="shared" si="2"/>
        <v>20</v>
      </c>
      <c r="C30" s="6"/>
      <c r="D30" s="6"/>
      <c r="E30" s="123"/>
      <c r="F30" s="123" t="s">
        <v>20</v>
      </c>
      <c r="G30" s="123"/>
      <c r="H30" s="123"/>
      <c r="I30" s="123"/>
      <c r="J30" s="123"/>
      <c r="K30" s="22"/>
      <c r="L30" s="22">
        <v>30</v>
      </c>
      <c r="M30" s="22">
        <v>80</v>
      </c>
      <c r="N30" s="23">
        <v>80</v>
      </c>
    </row>
    <row r="31" spans="2:16" ht="13.95" customHeight="1" x14ac:dyDescent="0.2">
      <c r="B31" s="1">
        <f t="shared" si="2"/>
        <v>21</v>
      </c>
      <c r="C31" s="6"/>
      <c r="D31" s="6"/>
      <c r="E31" s="123"/>
      <c r="F31" s="123" t="s">
        <v>105</v>
      </c>
      <c r="G31" s="123"/>
      <c r="H31" s="123"/>
      <c r="I31" s="123"/>
      <c r="J31" s="123"/>
      <c r="K31" s="22"/>
      <c r="L31" s="22"/>
      <c r="M31" s="22">
        <v>100</v>
      </c>
      <c r="N31" s="23"/>
    </row>
    <row r="32" spans="2:16" ht="13.5" customHeight="1" x14ac:dyDescent="0.2">
      <c r="B32" s="1">
        <f t="shared" si="2"/>
        <v>22</v>
      </c>
      <c r="C32" s="6"/>
      <c r="D32" s="6"/>
      <c r="E32" s="123"/>
      <c r="F32" s="123" t="s">
        <v>128</v>
      </c>
      <c r="G32" s="123"/>
      <c r="H32" s="123"/>
      <c r="I32" s="123"/>
      <c r="J32" s="123"/>
      <c r="K32" s="22">
        <v>400</v>
      </c>
      <c r="L32" s="22">
        <v>425</v>
      </c>
      <c r="M32" s="22">
        <v>430</v>
      </c>
      <c r="N32" s="23">
        <v>525</v>
      </c>
    </row>
    <row r="33" spans="2:29" ht="13.95" customHeight="1" x14ac:dyDescent="0.2">
      <c r="B33" s="1">
        <f t="shared" si="2"/>
        <v>23</v>
      </c>
      <c r="C33" s="6"/>
      <c r="D33" s="6"/>
      <c r="E33" s="123"/>
      <c r="F33" s="123" t="s">
        <v>303</v>
      </c>
      <c r="G33" s="123"/>
      <c r="H33" s="123"/>
      <c r="I33" s="123"/>
      <c r="J33" s="123"/>
      <c r="K33" s="22">
        <v>10</v>
      </c>
      <c r="L33" s="22">
        <v>5</v>
      </c>
      <c r="M33" s="22">
        <v>4</v>
      </c>
      <c r="N33" s="23">
        <v>5</v>
      </c>
    </row>
    <row r="34" spans="2:29" ht="13.95" customHeight="1" x14ac:dyDescent="0.2">
      <c r="B34" s="1">
        <f t="shared" si="2"/>
        <v>24</v>
      </c>
      <c r="C34" s="6"/>
      <c r="D34" s="6"/>
      <c r="E34" s="123"/>
      <c r="F34" s="123" t="s">
        <v>21</v>
      </c>
      <c r="G34" s="123"/>
      <c r="H34" s="123"/>
      <c r="I34" s="123"/>
      <c r="J34" s="123"/>
      <c r="K34" s="22">
        <v>1250</v>
      </c>
      <c r="L34" s="22">
        <v>1750</v>
      </c>
      <c r="M34" s="22">
        <v>1125</v>
      </c>
      <c r="N34" s="23">
        <v>1250</v>
      </c>
    </row>
    <row r="35" spans="2:29" ht="13.5" customHeight="1" x14ac:dyDescent="0.2">
      <c r="B35" s="1">
        <f t="shared" si="2"/>
        <v>25</v>
      </c>
      <c r="C35" s="6"/>
      <c r="D35" s="6"/>
      <c r="E35" s="123"/>
      <c r="F35" s="123" t="s">
        <v>22</v>
      </c>
      <c r="G35" s="123"/>
      <c r="H35" s="123"/>
      <c r="I35" s="123"/>
      <c r="J35" s="123"/>
      <c r="K35" s="22">
        <v>60000</v>
      </c>
      <c r="L35" s="22">
        <v>49500</v>
      </c>
      <c r="M35" s="57">
        <v>34750</v>
      </c>
      <c r="N35" s="61">
        <v>46250</v>
      </c>
    </row>
    <row r="36" spans="2:29" ht="13.95" customHeight="1" x14ac:dyDescent="0.2">
      <c r="B36" s="1">
        <f t="shared" si="2"/>
        <v>26</v>
      </c>
      <c r="C36" s="6"/>
      <c r="D36" s="6"/>
      <c r="E36" s="123"/>
      <c r="F36" s="123" t="s">
        <v>23</v>
      </c>
      <c r="G36" s="123"/>
      <c r="H36" s="123"/>
      <c r="I36" s="123"/>
      <c r="J36" s="123"/>
      <c r="K36" s="22"/>
      <c r="L36" s="22">
        <v>5</v>
      </c>
      <c r="M36" s="22"/>
      <c r="N36" s="23"/>
    </row>
    <row r="37" spans="2:29" ht="13.5" customHeight="1" x14ac:dyDescent="0.2">
      <c r="B37" s="1">
        <f t="shared" si="2"/>
        <v>27</v>
      </c>
      <c r="C37" s="2" t="s">
        <v>79</v>
      </c>
      <c r="D37" s="2" t="s">
        <v>80</v>
      </c>
      <c r="E37" s="123"/>
      <c r="F37" s="123" t="s">
        <v>227</v>
      </c>
      <c r="G37" s="123"/>
      <c r="H37" s="123"/>
      <c r="I37" s="123"/>
      <c r="J37" s="123"/>
      <c r="K37" s="22"/>
      <c r="L37" s="22"/>
      <c r="M37" s="22"/>
      <c r="N37" s="23">
        <v>5</v>
      </c>
    </row>
    <row r="38" spans="2:29" ht="13.95" customHeight="1" x14ac:dyDescent="0.2">
      <c r="B38" s="1">
        <f t="shared" si="2"/>
        <v>28</v>
      </c>
      <c r="C38" s="6"/>
      <c r="D38" s="6"/>
      <c r="E38" s="123"/>
      <c r="F38" s="123" t="s">
        <v>159</v>
      </c>
      <c r="G38" s="123"/>
      <c r="H38" s="123"/>
      <c r="I38" s="123"/>
      <c r="J38" s="123"/>
      <c r="K38" s="22" t="s">
        <v>167</v>
      </c>
      <c r="L38" s="22"/>
      <c r="M38" s="22"/>
      <c r="N38" s="23">
        <v>5</v>
      </c>
    </row>
    <row r="39" spans="2:29" ht="13.95" customHeight="1" x14ac:dyDescent="0.2">
      <c r="B39" s="1">
        <f t="shared" si="2"/>
        <v>29</v>
      </c>
      <c r="C39" s="2" t="s">
        <v>91</v>
      </c>
      <c r="D39" s="2" t="s">
        <v>29</v>
      </c>
      <c r="E39" s="123"/>
      <c r="F39" s="123" t="s">
        <v>122</v>
      </c>
      <c r="G39" s="123"/>
      <c r="H39" s="123"/>
      <c r="I39" s="123"/>
      <c r="J39" s="123"/>
      <c r="K39" s="22">
        <v>20</v>
      </c>
      <c r="L39" s="22" t="s">
        <v>167</v>
      </c>
      <c r="M39" s="22"/>
      <c r="N39" s="23">
        <v>200</v>
      </c>
      <c r="Y39" s="125"/>
    </row>
    <row r="40" spans="2:29" ht="13.95" customHeight="1" x14ac:dyDescent="0.2">
      <c r="B40" s="1">
        <f t="shared" si="2"/>
        <v>30</v>
      </c>
      <c r="C40" s="6"/>
      <c r="D40" s="6"/>
      <c r="E40" s="123"/>
      <c r="F40" s="123" t="s">
        <v>162</v>
      </c>
      <c r="G40" s="123"/>
      <c r="H40" s="123"/>
      <c r="I40" s="123"/>
      <c r="J40" s="123"/>
      <c r="K40" s="22"/>
      <c r="L40" s="22"/>
      <c r="M40" s="22" t="s">
        <v>167</v>
      </c>
      <c r="N40" s="23"/>
      <c r="Y40" s="125"/>
    </row>
    <row r="41" spans="2:29" ht="13.95" customHeight="1" x14ac:dyDescent="0.2">
      <c r="B41" s="1">
        <f t="shared" si="2"/>
        <v>31</v>
      </c>
      <c r="C41" s="6"/>
      <c r="D41" s="6"/>
      <c r="E41" s="123"/>
      <c r="F41" s="123" t="s">
        <v>146</v>
      </c>
      <c r="G41" s="123"/>
      <c r="H41" s="123"/>
      <c r="I41" s="123"/>
      <c r="J41" s="123"/>
      <c r="K41" s="22">
        <v>30</v>
      </c>
      <c r="L41" s="22">
        <v>20</v>
      </c>
      <c r="M41" s="22">
        <v>35</v>
      </c>
      <c r="N41" s="23">
        <v>70</v>
      </c>
      <c r="U41" s="126">
        <f>COUNTA($K11:$K43)</f>
        <v>19</v>
      </c>
      <c r="V41" s="126">
        <f>COUNTA($L11:$L43)</f>
        <v>21</v>
      </c>
      <c r="W41" s="126">
        <f>COUNTA($M11:$M43)</f>
        <v>24</v>
      </c>
      <c r="X41" s="126">
        <f>COUNTA($N11:$N43)</f>
        <v>26</v>
      </c>
      <c r="Y41" s="126"/>
      <c r="Z41" s="126"/>
      <c r="AA41" s="126"/>
      <c r="AB41" s="126"/>
      <c r="AC41" s="125"/>
    </row>
    <row r="42" spans="2:29" ht="13.95" customHeight="1" x14ac:dyDescent="0.2">
      <c r="B42" s="1">
        <f t="shared" si="2"/>
        <v>32</v>
      </c>
      <c r="C42" s="6"/>
      <c r="D42" s="6"/>
      <c r="E42" s="123"/>
      <c r="F42" s="123" t="s">
        <v>424</v>
      </c>
      <c r="G42" s="123"/>
      <c r="H42" s="123"/>
      <c r="I42" s="123"/>
      <c r="J42" s="123"/>
      <c r="K42" s="22" t="s">
        <v>167</v>
      </c>
      <c r="L42" s="22"/>
      <c r="M42" s="22">
        <v>5</v>
      </c>
      <c r="N42" s="23"/>
      <c r="Y42" s="125"/>
    </row>
    <row r="43" spans="2:29" ht="13.5" customHeight="1" x14ac:dyDescent="0.2">
      <c r="B43" s="1">
        <f t="shared" si="2"/>
        <v>33</v>
      </c>
      <c r="C43" s="6"/>
      <c r="D43" s="6"/>
      <c r="E43" s="123"/>
      <c r="F43" s="123" t="s">
        <v>88</v>
      </c>
      <c r="G43" s="123"/>
      <c r="H43" s="123"/>
      <c r="I43" s="123"/>
      <c r="J43" s="123"/>
      <c r="K43" s="22">
        <v>5</v>
      </c>
      <c r="L43" s="22"/>
      <c r="M43" s="22"/>
      <c r="N43" s="23"/>
      <c r="Y43" s="127"/>
    </row>
    <row r="44" spans="2:29" ht="13.95" customHeight="1" x14ac:dyDescent="0.2">
      <c r="B44" s="1">
        <f t="shared" si="2"/>
        <v>34</v>
      </c>
      <c r="C44" s="6"/>
      <c r="D44" s="6"/>
      <c r="E44" s="123"/>
      <c r="F44" s="123" t="s">
        <v>254</v>
      </c>
      <c r="G44" s="123"/>
      <c r="H44" s="123"/>
      <c r="I44" s="123"/>
      <c r="J44" s="123"/>
      <c r="K44" s="22"/>
      <c r="L44" s="22">
        <v>10</v>
      </c>
      <c r="M44" s="22"/>
      <c r="N44" s="23">
        <v>20</v>
      </c>
      <c r="Y44" s="125"/>
    </row>
    <row r="45" spans="2:29" ht="13.5" customHeight="1" x14ac:dyDescent="0.2">
      <c r="B45" s="1">
        <f t="shared" si="2"/>
        <v>35</v>
      </c>
      <c r="C45" s="6"/>
      <c r="D45" s="6"/>
      <c r="E45" s="123"/>
      <c r="F45" s="123" t="s">
        <v>108</v>
      </c>
      <c r="G45" s="123"/>
      <c r="H45" s="123"/>
      <c r="I45" s="123"/>
      <c r="J45" s="123"/>
      <c r="K45" s="22">
        <v>630</v>
      </c>
      <c r="L45" s="22">
        <v>600</v>
      </c>
      <c r="M45" s="22">
        <v>380</v>
      </c>
      <c r="N45" s="23">
        <v>310</v>
      </c>
      <c r="Y45" s="127"/>
    </row>
    <row r="46" spans="2:29" ht="13.95" customHeight="1" x14ac:dyDescent="0.2">
      <c r="B46" s="1">
        <f t="shared" si="2"/>
        <v>36</v>
      </c>
      <c r="C46" s="6"/>
      <c r="D46" s="6"/>
      <c r="E46" s="123"/>
      <c r="F46" s="123" t="s">
        <v>257</v>
      </c>
      <c r="G46" s="123"/>
      <c r="H46" s="123"/>
      <c r="I46" s="123"/>
      <c r="J46" s="123"/>
      <c r="K46" s="22"/>
      <c r="L46" s="128" t="s">
        <v>167</v>
      </c>
      <c r="M46" s="22"/>
      <c r="N46" s="23">
        <v>5</v>
      </c>
      <c r="Y46" s="125"/>
    </row>
    <row r="47" spans="2:29" ht="13.95" customHeight="1" x14ac:dyDescent="0.2">
      <c r="B47" s="1">
        <f t="shared" si="2"/>
        <v>37</v>
      </c>
      <c r="C47" s="6"/>
      <c r="D47" s="6"/>
      <c r="E47" s="123"/>
      <c r="F47" s="123" t="s">
        <v>109</v>
      </c>
      <c r="G47" s="123"/>
      <c r="H47" s="123"/>
      <c r="I47" s="123"/>
      <c r="J47" s="123"/>
      <c r="K47" s="22">
        <v>100</v>
      </c>
      <c r="L47" s="22">
        <v>110</v>
      </c>
      <c r="M47" s="22">
        <v>110</v>
      </c>
      <c r="N47" s="23">
        <v>100</v>
      </c>
      <c r="Y47" s="125"/>
    </row>
    <row r="48" spans="2:29" ht="13.5" customHeight="1" x14ac:dyDescent="0.2">
      <c r="B48" s="1">
        <f t="shared" si="2"/>
        <v>38</v>
      </c>
      <c r="C48" s="6"/>
      <c r="D48" s="6"/>
      <c r="E48" s="123"/>
      <c r="F48" s="123" t="s">
        <v>110</v>
      </c>
      <c r="G48" s="123"/>
      <c r="H48" s="123"/>
      <c r="I48" s="123"/>
      <c r="J48" s="123"/>
      <c r="K48" s="22">
        <v>30</v>
      </c>
      <c r="L48" s="22">
        <v>60</v>
      </c>
      <c r="M48" s="22">
        <v>35</v>
      </c>
      <c r="N48" s="23">
        <v>15</v>
      </c>
      <c r="Y48" s="125"/>
    </row>
    <row r="49" spans="2:25" ht="13.95" customHeight="1" x14ac:dyDescent="0.2">
      <c r="B49" s="1">
        <f t="shared" si="2"/>
        <v>39</v>
      </c>
      <c r="C49" s="6"/>
      <c r="D49" s="6"/>
      <c r="E49" s="123"/>
      <c r="F49" s="123" t="s">
        <v>214</v>
      </c>
      <c r="G49" s="123"/>
      <c r="H49" s="123"/>
      <c r="I49" s="123"/>
      <c r="J49" s="123"/>
      <c r="K49" s="22"/>
      <c r="L49" s="22"/>
      <c r="M49" s="22" t="s">
        <v>167</v>
      </c>
      <c r="N49" s="23"/>
      <c r="Y49" s="125"/>
    </row>
    <row r="50" spans="2:25" ht="13.5" customHeight="1" x14ac:dyDescent="0.2">
      <c r="B50" s="1">
        <f t="shared" si="2"/>
        <v>40</v>
      </c>
      <c r="C50" s="6"/>
      <c r="D50" s="6"/>
      <c r="E50" s="123"/>
      <c r="F50" s="123" t="s">
        <v>31</v>
      </c>
      <c r="G50" s="123"/>
      <c r="H50" s="123"/>
      <c r="I50" s="123"/>
      <c r="J50" s="123"/>
      <c r="K50" s="22"/>
      <c r="L50" s="22"/>
      <c r="M50" s="22" t="s">
        <v>167</v>
      </c>
      <c r="N50" s="23">
        <v>16</v>
      </c>
      <c r="Y50" s="125"/>
    </row>
    <row r="51" spans="2:25" ht="13.95" customHeight="1" x14ac:dyDescent="0.2">
      <c r="B51" s="1">
        <f t="shared" si="2"/>
        <v>41</v>
      </c>
      <c r="C51" s="6"/>
      <c r="D51" s="6"/>
      <c r="E51" s="123"/>
      <c r="F51" s="123" t="s">
        <v>85</v>
      </c>
      <c r="G51" s="123"/>
      <c r="H51" s="123"/>
      <c r="I51" s="123"/>
      <c r="J51" s="123"/>
      <c r="K51" s="22"/>
      <c r="L51" s="22">
        <v>60</v>
      </c>
      <c r="M51" s="22" t="s">
        <v>167</v>
      </c>
      <c r="N51" s="23">
        <v>20</v>
      </c>
      <c r="Y51" s="125"/>
    </row>
    <row r="52" spans="2:25" ht="13.5" customHeight="1" x14ac:dyDescent="0.2">
      <c r="B52" s="1">
        <f t="shared" si="2"/>
        <v>42</v>
      </c>
      <c r="C52" s="6"/>
      <c r="D52" s="6"/>
      <c r="E52" s="123"/>
      <c r="F52" s="123" t="s">
        <v>111</v>
      </c>
      <c r="G52" s="123"/>
      <c r="H52" s="123"/>
      <c r="I52" s="123"/>
      <c r="J52" s="123"/>
      <c r="K52" s="22">
        <v>160</v>
      </c>
      <c r="L52" s="22">
        <v>260</v>
      </c>
      <c r="M52" s="22">
        <v>420</v>
      </c>
      <c r="N52" s="23">
        <v>310</v>
      </c>
      <c r="Y52" s="125"/>
    </row>
    <row r="53" spans="2:25" ht="13.95" customHeight="1" x14ac:dyDescent="0.2">
      <c r="B53" s="1">
        <f t="shared" si="2"/>
        <v>43</v>
      </c>
      <c r="C53" s="6"/>
      <c r="D53" s="6"/>
      <c r="E53" s="123"/>
      <c r="F53" s="123" t="s">
        <v>451</v>
      </c>
      <c r="G53" s="123"/>
      <c r="H53" s="123"/>
      <c r="I53" s="123"/>
      <c r="J53" s="123"/>
      <c r="K53" s="22"/>
      <c r="L53" s="22"/>
      <c r="M53" s="22"/>
      <c r="N53" s="23" t="s">
        <v>167</v>
      </c>
      <c r="Y53" s="125"/>
    </row>
    <row r="54" spans="2:25" ht="13.95" customHeight="1" x14ac:dyDescent="0.2">
      <c r="B54" s="1">
        <f t="shared" si="2"/>
        <v>44</v>
      </c>
      <c r="C54" s="6"/>
      <c r="D54" s="6"/>
      <c r="E54" s="123"/>
      <c r="F54" s="123" t="s">
        <v>442</v>
      </c>
      <c r="G54" s="123"/>
      <c r="H54" s="123"/>
      <c r="I54" s="123"/>
      <c r="J54" s="123"/>
      <c r="K54" s="22"/>
      <c r="L54" s="22"/>
      <c r="M54" s="22"/>
      <c r="N54" s="23" t="s">
        <v>167</v>
      </c>
      <c r="Y54" s="125"/>
    </row>
    <row r="55" spans="2:25" ht="13.5" customHeight="1" x14ac:dyDescent="0.2">
      <c r="B55" s="1">
        <f t="shared" si="2"/>
        <v>45</v>
      </c>
      <c r="C55" s="6"/>
      <c r="D55" s="6"/>
      <c r="E55" s="123"/>
      <c r="F55" s="123" t="s">
        <v>264</v>
      </c>
      <c r="G55" s="123"/>
      <c r="H55" s="123"/>
      <c r="I55" s="123"/>
      <c r="J55" s="123"/>
      <c r="K55" s="22"/>
      <c r="L55" s="22"/>
      <c r="M55" s="22"/>
      <c r="N55" s="23" t="s">
        <v>167</v>
      </c>
      <c r="Y55" s="125"/>
    </row>
    <row r="56" spans="2:25" ht="13.95" customHeight="1" x14ac:dyDescent="0.2">
      <c r="B56" s="1">
        <f t="shared" si="2"/>
        <v>46</v>
      </c>
      <c r="C56" s="6"/>
      <c r="D56" s="6"/>
      <c r="E56" s="123"/>
      <c r="F56" s="123" t="s">
        <v>395</v>
      </c>
      <c r="G56" s="123"/>
      <c r="H56" s="123"/>
      <c r="I56" s="123"/>
      <c r="J56" s="123"/>
      <c r="K56" s="22"/>
      <c r="L56" s="22"/>
      <c r="M56" s="22"/>
      <c r="N56" s="23" t="s">
        <v>167</v>
      </c>
      <c r="Y56" s="125"/>
    </row>
    <row r="57" spans="2:25" ht="13.95" customHeight="1" x14ac:dyDescent="0.2">
      <c r="B57" s="1">
        <f t="shared" si="2"/>
        <v>47</v>
      </c>
      <c r="C57" s="6"/>
      <c r="D57" s="6"/>
      <c r="E57" s="123"/>
      <c r="F57" s="123" t="s">
        <v>33</v>
      </c>
      <c r="G57" s="123"/>
      <c r="H57" s="123"/>
      <c r="I57" s="123"/>
      <c r="J57" s="123"/>
      <c r="K57" s="22">
        <v>80</v>
      </c>
      <c r="L57" s="22">
        <v>70</v>
      </c>
      <c r="M57" s="22">
        <v>70</v>
      </c>
      <c r="N57" s="23">
        <v>110</v>
      </c>
      <c r="Y57" s="125"/>
    </row>
    <row r="58" spans="2:25" ht="13.95" customHeight="1" x14ac:dyDescent="0.2">
      <c r="B58" s="1">
        <f t="shared" si="2"/>
        <v>48</v>
      </c>
      <c r="C58" s="2" t="s">
        <v>34</v>
      </c>
      <c r="D58" s="2" t="s">
        <v>35</v>
      </c>
      <c r="E58" s="123"/>
      <c r="F58" s="123" t="s">
        <v>180</v>
      </c>
      <c r="G58" s="123"/>
      <c r="H58" s="123"/>
      <c r="I58" s="123"/>
      <c r="J58" s="123"/>
      <c r="K58" s="22"/>
      <c r="L58" s="22" t="s">
        <v>167</v>
      </c>
      <c r="M58" s="22" t="s">
        <v>167</v>
      </c>
      <c r="N58" s="23">
        <v>3</v>
      </c>
    </row>
    <row r="59" spans="2:25" ht="13.95" customHeight="1" x14ac:dyDescent="0.2">
      <c r="B59" s="1">
        <f t="shared" si="2"/>
        <v>49</v>
      </c>
      <c r="C59" s="6"/>
      <c r="D59" s="6"/>
      <c r="E59" s="123"/>
      <c r="F59" s="123" t="s">
        <v>456</v>
      </c>
      <c r="G59" s="123"/>
      <c r="H59" s="123"/>
      <c r="I59" s="123"/>
      <c r="J59" s="123"/>
      <c r="K59" s="22"/>
      <c r="L59" s="22" t="s">
        <v>167</v>
      </c>
      <c r="M59" s="22"/>
      <c r="N59" s="23"/>
    </row>
    <row r="60" spans="2:25" ht="14.25" customHeight="1" x14ac:dyDescent="0.2">
      <c r="B60" s="1">
        <f t="shared" si="2"/>
        <v>50</v>
      </c>
      <c r="C60" s="6"/>
      <c r="D60" s="6"/>
      <c r="E60" s="123"/>
      <c r="F60" s="123" t="s">
        <v>236</v>
      </c>
      <c r="G60" s="123"/>
      <c r="H60" s="123"/>
      <c r="I60" s="123"/>
      <c r="J60" s="123"/>
      <c r="K60" s="22"/>
      <c r="L60" s="22"/>
      <c r="M60" s="22"/>
      <c r="N60" s="23">
        <v>4</v>
      </c>
    </row>
    <row r="61" spans="2:25" ht="13.5" customHeight="1" x14ac:dyDescent="0.2">
      <c r="B61" s="1">
        <f t="shared" si="2"/>
        <v>51</v>
      </c>
      <c r="C61" s="6"/>
      <c r="D61" s="6"/>
      <c r="E61" s="123"/>
      <c r="F61" s="123" t="s">
        <v>196</v>
      </c>
      <c r="G61" s="123"/>
      <c r="H61" s="123"/>
      <c r="I61" s="123"/>
      <c r="J61" s="123"/>
      <c r="K61" s="22"/>
      <c r="L61" s="22"/>
      <c r="M61" s="22"/>
      <c r="N61" s="23">
        <v>1</v>
      </c>
    </row>
    <row r="62" spans="2:25" ht="13.95" customHeight="1" x14ac:dyDescent="0.2">
      <c r="B62" s="1">
        <f t="shared" si="2"/>
        <v>52</v>
      </c>
      <c r="C62" s="6"/>
      <c r="D62" s="6"/>
      <c r="E62" s="123"/>
      <c r="F62" s="123" t="s">
        <v>124</v>
      </c>
      <c r="G62" s="123"/>
      <c r="H62" s="123"/>
      <c r="I62" s="123"/>
      <c r="J62" s="123"/>
      <c r="K62" s="22"/>
      <c r="L62" s="22">
        <v>2</v>
      </c>
      <c r="M62" s="22"/>
      <c r="N62" s="23">
        <v>1</v>
      </c>
    </row>
    <row r="63" spans="2:25" ht="13.95" customHeight="1" x14ac:dyDescent="0.2">
      <c r="B63" s="1">
        <f t="shared" si="2"/>
        <v>53</v>
      </c>
      <c r="C63" s="6"/>
      <c r="D63" s="6"/>
      <c r="E63" s="123"/>
      <c r="F63" s="123" t="s">
        <v>181</v>
      </c>
      <c r="G63" s="123"/>
      <c r="H63" s="123"/>
      <c r="I63" s="123"/>
      <c r="J63" s="123"/>
      <c r="K63" s="22"/>
      <c r="L63" s="22" t="s">
        <v>167</v>
      </c>
      <c r="M63" s="22"/>
      <c r="N63" s="23">
        <v>1</v>
      </c>
    </row>
    <row r="64" spans="2:25" ht="13.5" customHeight="1" x14ac:dyDescent="0.2">
      <c r="B64" s="1">
        <f t="shared" si="2"/>
        <v>54</v>
      </c>
      <c r="C64" s="6"/>
      <c r="D64" s="6"/>
      <c r="E64" s="123"/>
      <c r="F64" s="123" t="s">
        <v>36</v>
      </c>
      <c r="G64" s="123"/>
      <c r="H64" s="123"/>
      <c r="I64" s="123"/>
      <c r="J64" s="123"/>
      <c r="K64" s="22"/>
      <c r="L64" s="22"/>
      <c r="M64" s="22"/>
      <c r="N64" s="23" t="s">
        <v>167</v>
      </c>
    </row>
    <row r="65" spans="2:24" ht="13.5" customHeight="1" x14ac:dyDescent="0.2">
      <c r="B65" s="1">
        <f t="shared" si="2"/>
        <v>55</v>
      </c>
      <c r="C65" s="2" t="s">
        <v>142</v>
      </c>
      <c r="D65" s="2" t="s">
        <v>77</v>
      </c>
      <c r="E65" s="123"/>
      <c r="F65" s="123" t="s">
        <v>101</v>
      </c>
      <c r="G65" s="123"/>
      <c r="H65" s="123"/>
      <c r="I65" s="123"/>
      <c r="J65" s="123"/>
      <c r="K65" s="22" t="s">
        <v>167</v>
      </c>
      <c r="L65" s="22"/>
      <c r="M65" s="22" t="s">
        <v>167</v>
      </c>
      <c r="N65" s="23">
        <v>1</v>
      </c>
    </row>
    <row r="66" spans="2:24" ht="13.5" customHeight="1" x14ac:dyDescent="0.2">
      <c r="B66" s="1">
        <f t="shared" si="2"/>
        <v>56</v>
      </c>
      <c r="C66" s="6"/>
      <c r="D66" s="2" t="s">
        <v>37</v>
      </c>
      <c r="E66" s="123"/>
      <c r="F66" s="123" t="s">
        <v>121</v>
      </c>
      <c r="G66" s="123"/>
      <c r="H66" s="123"/>
      <c r="I66" s="123"/>
      <c r="J66" s="123"/>
      <c r="K66" s="22">
        <v>12</v>
      </c>
      <c r="L66" s="22">
        <v>10</v>
      </c>
      <c r="M66" s="22"/>
      <c r="N66" s="23">
        <v>4</v>
      </c>
    </row>
    <row r="67" spans="2:24" ht="13.5" customHeight="1" x14ac:dyDescent="0.2">
      <c r="B67" s="1">
        <f t="shared" si="2"/>
        <v>57</v>
      </c>
      <c r="C67" s="6"/>
      <c r="D67" s="6"/>
      <c r="E67" s="123"/>
      <c r="F67" s="123" t="s">
        <v>396</v>
      </c>
      <c r="G67" s="123"/>
      <c r="H67" s="123"/>
      <c r="I67" s="123"/>
      <c r="J67" s="123"/>
      <c r="K67" s="22"/>
      <c r="L67" s="22"/>
      <c r="M67" s="22"/>
      <c r="N67" s="23">
        <v>1</v>
      </c>
    </row>
    <row r="68" spans="2:24" ht="13.5" customHeight="1" x14ac:dyDescent="0.2">
      <c r="B68" s="1">
        <f t="shared" si="2"/>
        <v>58</v>
      </c>
      <c r="C68" s="6"/>
      <c r="D68" s="7"/>
      <c r="E68" s="123"/>
      <c r="F68" s="123" t="s">
        <v>38</v>
      </c>
      <c r="G68" s="123"/>
      <c r="H68" s="123"/>
      <c r="I68" s="123"/>
      <c r="J68" s="123"/>
      <c r="K68" s="22">
        <v>10</v>
      </c>
      <c r="L68" s="22">
        <v>20</v>
      </c>
      <c r="M68" s="22" t="s">
        <v>167</v>
      </c>
      <c r="N68" s="23">
        <v>5</v>
      </c>
    </row>
    <row r="69" spans="2:24" ht="13.5" customHeight="1" x14ac:dyDescent="0.2">
      <c r="B69" s="1">
        <f t="shared" si="2"/>
        <v>59</v>
      </c>
      <c r="C69" s="7"/>
      <c r="D69" s="8" t="s">
        <v>39</v>
      </c>
      <c r="E69" s="123"/>
      <c r="F69" s="123" t="s">
        <v>40</v>
      </c>
      <c r="G69" s="123"/>
      <c r="H69" s="123"/>
      <c r="I69" s="123"/>
      <c r="J69" s="123"/>
      <c r="K69" s="22">
        <v>5</v>
      </c>
      <c r="L69" s="22">
        <v>20</v>
      </c>
      <c r="M69" s="22">
        <v>10</v>
      </c>
      <c r="N69" s="23">
        <v>40</v>
      </c>
    </row>
    <row r="70" spans="2:24" ht="13.5" customHeight="1" x14ac:dyDescent="0.2">
      <c r="B70" s="1">
        <f t="shared" si="2"/>
        <v>60</v>
      </c>
      <c r="C70" s="147" t="s">
        <v>43</v>
      </c>
      <c r="D70" s="148"/>
      <c r="E70" s="123"/>
      <c r="F70" s="123" t="s">
        <v>44</v>
      </c>
      <c r="G70" s="123"/>
      <c r="H70" s="123"/>
      <c r="I70" s="123"/>
      <c r="J70" s="123"/>
      <c r="K70" s="22">
        <v>250</v>
      </c>
      <c r="L70" s="22">
        <v>500</v>
      </c>
      <c r="M70" s="22">
        <v>400</v>
      </c>
      <c r="N70" s="23">
        <v>100</v>
      </c>
    </row>
    <row r="71" spans="2:24" ht="13.5" customHeight="1" x14ac:dyDescent="0.2">
      <c r="B71" s="1">
        <f t="shared" si="2"/>
        <v>61</v>
      </c>
      <c r="C71" s="3"/>
      <c r="D71" s="83"/>
      <c r="E71" s="123"/>
      <c r="F71" s="123" t="s">
        <v>45</v>
      </c>
      <c r="G71" s="123"/>
      <c r="H71" s="123"/>
      <c r="I71" s="123"/>
      <c r="J71" s="123"/>
      <c r="K71" s="22">
        <v>250</v>
      </c>
      <c r="L71" s="22">
        <v>50</v>
      </c>
      <c r="M71" s="22">
        <v>100</v>
      </c>
      <c r="N71" s="23">
        <v>250</v>
      </c>
    </row>
    <row r="72" spans="2:24" ht="13.95" customHeight="1" thickBot="1" x14ac:dyDescent="0.25">
      <c r="B72" s="1">
        <f t="shared" si="2"/>
        <v>62</v>
      </c>
      <c r="C72" s="3"/>
      <c r="D72" s="83"/>
      <c r="E72" s="123"/>
      <c r="F72" s="123" t="s">
        <v>78</v>
      </c>
      <c r="G72" s="123"/>
      <c r="H72" s="123"/>
      <c r="I72" s="123"/>
      <c r="J72" s="123"/>
      <c r="K72" s="22">
        <v>400</v>
      </c>
      <c r="L72" s="22">
        <v>750</v>
      </c>
      <c r="M72" s="22">
        <v>300</v>
      </c>
      <c r="N72" s="139">
        <v>550</v>
      </c>
    </row>
    <row r="73" spans="2:24" ht="13.95" customHeight="1" x14ac:dyDescent="0.2">
      <c r="B73" s="84"/>
      <c r="C73" s="85"/>
      <c r="D73" s="85"/>
      <c r="E73" s="25"/>
      <c r="F73" s="25"/>
      <c r="G73" s="25"/>
      <c r="H73" s="25"/>
      <c r="I73" s="25"/>
      <c r="J73" s="25"/>
      <c r="K73" s="25"/>
      <c r="L73" s="25"/>
      <c r="M73" s="25"/>
      <c r="N73" s="25"/>
      <c r="U73">
        <f>COUNTA(K11:K72)</f>
        <v>31</v>
      </c>
      <c r="V73">
        <f>COUNTA(L11:L72)</f>
        <v>39</v>
      </c>
      <c r="W73">
        <f>COUNTA(M11:M72)</f>
        <v>39</v>
      </c>
      <c r="X73">
        <f>COUNTA(N11:N72)</f>
        <v>53</v>
      </c>
    </row>
    <row r="74" spans="2:24" ht="18" customHeight="1" x14ac:dyDescent="0.2"/>
    <row r="75" spans="2:24" ht="18" customHeight="1" x14ac:dyDescent="0.2">
      <c r="B75" s="65"/>
    </row>
    <row r="76" spans="2:24" ht="9" customHeight="1" thickBot="1" x14ac:dyDescent="0.25"/>
    <row r="77" spans="2:24" ht="18" customHeight="1" x14ac:dyDescent="0.2">
      <c r="B77" s="66"/>
      <c r="C77" s="67"/>
      <c r="D77" s="143" t="s">
        <v>1</v>
      </c>
      <c r="E77" s="143"/>
      <c r="F77" s="143"/>
      <c r="G77" s="143"/>
      <c r="H77" s="67"/>
      <c r="I77" s="67"/>
      <c r="J77" s="68"/>
      <c r="K77" s="29" t="s">
        <v>64</v>
      </c>
      <c r="L77" s="29" t="s">
        <v>65</v>
      </c>
      <c r="M77" s="29" t="s">
        <v>66</v>
      </c>
      <c r="N77" s="52" t="s">
        <v>67</v>
      </c>
      <c r="U77">
        <f>SUM(U11:U16,K17:K72)</f>
        <v>64272</v>
      </c>
      <c r="V77">
        <f>SUM(V11:V16,L17:L72)</f>
        <v>55358</v>
      </c>
      <c r="W77">
        <f>SUM(W11:W16,M17:M72)</f>
        <v>39454</v>
      </c>
      <c r="X77">
        <f>SUM(X11:X16,N17:N72)</f>
        <v>51947</v>
      </c>
    </row>
    <row r="78" spans="2:24" ht="18" customHeight="1" thickBot="1" x14ac:dyDescent="0.25">
      <c r="B78" s="72"/>
      <c r="C78" s="24"/>
      <c r="D78" s="149" t="s">
        <v>2</v>
      </c>
      <c r="E78" s="149"/>
      <c r="F78" s="149"/>
      <c r="G78" s="149"/>
      <c r="H78" s="24"/>
      <c r="I78" s="24"/>
      <c r="J78" s="73"/>
      <c r="K78" s="34" t="str">
        <f>K5</f>
        <v>2022.3.1</v>
      </c>
      <c r="L78" s="34" t="str">
        <f>L5</f>
        <v>2022.3.1</v>
      </c>
      <c r="M78" s="34" t="str">
        <f>M5</f>
        <v>2022.3.1</v>
      </c>
      <c r="N78" s="51" t="str">
        <f>N5</f>
        <v>2022.3.1</v>
      </c>
    </row>
    <row r="79" spans="2:24" ht="19.95" customHeight="1" thickTop="1" x14ac:dyDescent="0.2">
      <c r="B79" s="150" t="s">
        <v>47</v>
      </c>
      <c r="C79" s="151"/>
      <c r="D79" s="151"/>
      <c r="E79" s="151"/>
      <c r="F79" s="151"/>
      <c r="G79" s="151"/>
      <c r="H79" s="151"/>
      <c r="I79" s="151"/>
      <c r="J79" s="86"/>
      <c r="K79" s="35">
        <f>SUM(K80:K88)</f>
        <v>64272</v>
      </c>
      <c r="L79" s="35">
        <f>SUM(L80:L88)</f>
        <v>55358</v>
      </c>
      <c r="M79" s="35">
        <f>SUM(M80:M88)</f>
        <v>39454</v>
      </c>
      <c r="N79" s="53">
        <f>SUM(N80:N88)</f>
        <v>51947</v>
      </c>
    </row>
    <row r="80" spans="2:24" ht="13.95" customHeight="1" x14ac:dyDescent="0.2">
      <c r="B80" s="152" t="s">
        <v>48</v>
      </c>
      <c r="C80" s="153"/>
      <c r="D80" s="154"/>
      <c r="E80" s="12"/>
      <c r="F80" s="13"/>
      <c r="G80" s="144" t="s">
        <v>13</v>
      </c>
      <c r="H80" s="144"/>
      <c r="I80" s="13"/>
      <c r="J80" s="14"/>
      <c r="K80" s="4">
        <f>SUM(U$11:U$16)</f>
        <v>5</v>
      </c>
      <c r="L80" s="4">
        <f>SUM(V$11:V$16)</f>
        <v>5</v>
      </c>
      <c r="M80" s="4">
        <f>SUM(W$11:W$16)</f>
        <v>35</v>
      </c>
      <c r="N80" s="5">
        <f>SUM(X$11:X$16)</f>
        <v>40</v>
      </c>
    </row>
    <row r="81" spans="2:14" ht="13.95" customHeight="1" x14ac:dyDescent="0.2">
      <c r="B81" s="87"/>
      <c r="C81" s="65"/>
      <c r="D81" s="88"/>
      <c r="E81" s="15"/>
      <c r="F81" s="123"/>
      <c r="G81" s="144" t="s">
        <v>26</v>
      </c>
      <c r="H81" s="144"/>
      <c r="I81" s="119"/>
      <c r="J81" s="16"/>
      <c r="K81" s="4">
        <f>SUM(K$17)</f>
        <v>85</v>
      </c>
      <c r="L81" s="4">
        <f>SUM(L$17)</f>
        <v>210</v>
      </c>
      <c r="M81" s="4">
        <f>SUM(M$17)</f>
        <v>75</v>
      </c>
      <c r="N81" s="5">
        <f>SUM(N$17)</f>
        <v>170</v>
      </c>
    </row>
    <row r="82" spans="2:14" ht="13.95" customHeight="1" x14ac:dyDescent="0.2">
      <c r="B82" s="87"/>
      <c r="C82" s="65"/>
      <c r="D82" s="88"/>
      <c r="E82" s="15"/>
      <c r="F82" s="123"/>
      <c r="G82" s="144" t="s">
        <v>28</v>
      </c>
      <c r="H82" s="144"/>
      <c r="I82" s="13"/>
      <c r="J82" s="14"/>
      <c r="K82" s="4">
        <f>SUM(K$18:K$18)</f>
        <v>5</v>
      </c>
      <c r="L82" s="4">
        <f>SUM(L$18:L$18)</f>
        <v>10</v>
      </c>
      <c r="M82" s="4">
        <f>SUM(M$18:M$18)</f>
        <v>30</v>
      </c>
      <c r="N82" s="5">
        <f>SUM(N$18:N$18)</f>
        <v>20</v>
      </c>
    </row>
    <row r="83" spans="2:14" ht="13.95" customHeight="1" x14ac:dyDescent="0.2">
      <c r="B83" s="87"/>
      <c r="C83" s="65"/>
      <c r="D83" s="88"/>
      <c r="E83" s="15"/>
      <c r="F83" s="123"/>
      <c r="G83" s="144" t="s">
        <v>83</v>
      </c>
      <c r="H83" s="144"/>
      <c r="I83" s="13"/>
      <c r="J83" s="14"/>
      <c r="K83" s="4">
        <f>SUM(K$19:K$19)</f>
        <v>0</v>
      </c>
      <c r="L83" s="4">
        <f>SUM(L$19:L$19)</f>
        <v>10</v>
      </c>
      <c r="M83" s="4">
        <f>SUM(M$19:M$19)</f>
        <v>0</v>
      </c>
      <c r="N83" s="5">
        <f>SUM(N$19:N$19)</f>
        <v>15</v>
      </c>
    </row>
    <row r="84" spans="2:14" ht="13.95" customHeight="1" x14ac:dyDescent="0.2">
      <c r="B84" s="87"/>
      <c r="C84" s="65"/>
      <c r="D84" s="88"/>
      <c r="E84" s="15"/>
      <c r="F84" s="123"/>
      <c r="G84" s="144" t="s">
        <v>84</v>
      </c>
      <c r="H84" s="144"/>
      <c r="I84" s="13"/>
      <c r="J84" s="14"/>
      <c r="K84" s="4">
        <f>SUM(K20:K36)</f>
        <v>62195</v>
      </c>
      <c r="L84" s="4">
        <f>SUM(L$20:L$36)</f>
        <v>52581</v>
      </c>
      <c r="M84" s="4">
        <f>SUM(M$20:M$36)</f>
        <v>37449</v>
      </c>
      <c r="N84" s="5">
        <f>SUM(N$20:N$36)</f>
        <v>49555</v>
      </c>
    </row>
    <row r="85" spans="2:14" ht="13.95" customHeight="1" x14ac:dyDescent="0.2">
      <c r="B85" s="87"/>
      <c r="C85" s="65"/>
      <c r="D85" s="88"/>
      <c r="E85" s="15"/>
      <c r="F85" s="123"/>
      <c r="G85" s="144" t="s">
        <v>80</v>
      </c>
      <c r="H85" s="144"/>
      <c r="I85" s="13"/>
      <c r="J85" s="14"/>
      <c r="K85" s="4">
        <f>SUM(K$37:K$38)</f>
        <v>0</v>
      </c>
      <c r="L85" s="4">
        <f>SUM(L$37:L$38)</f>
        <v>0</v>
      </c>
      <c r="M85" s="4">
        <f>SUM(M$37:M$38)</f>
        <v>0</v>
      </c>
      <c r="N85" s="5">
        <f>SUM(N$37:N$38)</f>
        <v>10</v>
      </c>
    </row>
    <row r="86" spans="2:14" ht="13.95" customHeight="1" x14ac:dyDescent="0.2">
      <c r="B86" s="87"/>
      <c r="C86" s="65"/>
      <c r="D86" s="88"/>
      <c r="E86" s="15"/>
      <c r="F86" s="123"/>
      <c r="G86" s="144" t="s">
        <v>29</v>
      </c>
      <c r="H86" s="144"/>
      <c r="I86" s="13"/>
      <c r="J86" s="14"/>
      <c r="K86" s="4">
        <f>SUM(K$39:K$57)</f>
        <v>1055</v>
      </c>
      <c r="L86" s="4">
        <f>SUM(L$39:L$57)</f>
        <v>1190</v>
      </c>
      <c r="M86" s="4">
        <f>SUM(M$39:M$57)</f>
        <v>1055</v>
      </c>
      <c r="N86" s="5">
        <f>SUM(N$39:N$57)</f>
        <v>1176</v>
      </c>
    </row>
    <row r="87" spans="2:14" ht="13.95" customHeight="1" x14ac:dyDescent="0.2">
      <c r="B87" s="87"/>
      <c r="C87" s="65"/>
      <c r="D87" s="88"/>
      <c r="E87" s="15"/>
      <c r="F87" s="123"/>
      <c r="G87" s="144" t="s">
        <v>49</v>
      </c>
      <c r="H87" s="144"/>
      <c r="I87" s="13"/>
      <c r="J87" s="14"/>
      <c r="K87" s="4">
        <f>SUM(K$70:K$71)</f>
        <v>500</v>
      </c>
      <c r="L87" s="4">
        <f t="shared" ref="L87:N87" si="5">SUM(L$70:L$71)</f>
        <v>550</v>
      </c>
      <c r="M87" s="4">
        <f t="shared" si="5"/>
        <v>500</v>
      </c>
      <c r="N87" s="5">
        <f t="shared" si="5"/>
        <v>350</v>
      </c>
    </row>
    <row r="88" spans="2:14" ht="13.95" customHeight="1" thickBot="1" x14ac:dyDescent="0.25">
      <c r="B88" s="89"/>
      <c r="C88" s="90"/>
      <c r="D88" s="91"/>
      <c r="E88" s="17"/>
      <c r="F88" s="9"/>
      <c r="G88" s="142" t="s">
        <v>46</v>
      </c>
      <c r="H88" s="142"/>
      <c r="I88" s="18"/>
      <c r="J88" s="19"/>
      <c r="K88" s="10">
        <f>SUM(K$58:K$69,K$72)</f>
        <v>427</v>
      </c>
      <c r="L88" s="10">
        <f>SUM(L$58:L$69,L$72)</f>
        <v>802</v>
      </c>
      <c r="M88" s="10">
        <f>SUM(M$58:M$69,M$72)</f>
        <v>310</v>
      </c>
      <c r="N88" s="11">
        <f>SUM(N$58:N$69,N$72)</f>
        <v>611</v>
      </c>
    </row>
    <row r="89" spans="2:14" ht="18" customHeight="1" thickTop="1" x14ac:dyDescent="0.2">
      <c r="B89" s="155" t="s">
        <v>50</v>
      </c>
      <c r="C89" s="156"/>
      <c r="D89" s="157"/>
      <c r="E89" s="92"/>
      <c r="F89" s="120"/>
      <c r="G89" s="158" t="s">
        <v>51</v>
      </c>
      <c r="H89" s="158"/>
      <c r="I89" s="120"/>
      <c r="J89" s="121"/>
      <c r="K89" s="36" t="s">
        <v>52</v>
      </c>
      <c r="L89" s="42"/>
      <c r="M89" s="42"/>
      <c r="N89" s="54"/>
    </row>
    <row r="90" spans="2:14" ht="18" customHeight="1" x14ac:dyDescent="0.2">
      <c r="B90" s="93"/>
      <c r="C90" s="94"/>
      <c r="D90" s="94"/>
      <c r="E90" s="95"/>
      <c r="F90" s="96"/>
      <c r="G90" s="97"/>
      <c r="H90" s="97"/>
      <c r="I90" s="96"/>
      <c r="J90" s="98"/>
      <c r="K90" s="37" t="s">
        <v>53</v>
      </c>
      <c r="L90" s="43"/>
      <c r="M90" s="43"/>
      <c r="N90" s="46"/>
    </row>
    <row r="91" spans="2:14" ht="18" customHeight="1" x14ac:dyDescent="0.2">
      <c r="B91" s="87"/>
      <c r="C91" s="65"/>
      <c r="D91" s="65"/>
      <c r="E91" s="99"/>
      <c r="F91" s="24"/>
      <c r="G91" s="149" t="s">
        <v>54</v>
      </c>
      <c r="H91" s="149"/>
      <c r="I91" s="118"/>
      <c r="J91" s="122"/>
      <c r="K91" s="38" t="s">
        <v>55</v>
      </c>
      <c r="L91" s="44"/>
      <c r="M91" s="48"/>
      <c r="N91" s="44"/>
    </row>
    <row r="92" spans="2:14" ht="18" customHeight="1" x14ac:dyDescent="0.2">
      <c r="B92" s="87"/>
      <c r="C92" s="65"/>
      <c r="D92" s="65"/>
      <c r="E92" s="100"/>
      <c r="F92" s="65"/>
      <c r="G92" s="101"/>
      <c r="H92" s="101"/>
      <c r="I92" s="94"/>
      <c r="J92" s="102"/>
      <c r="K92" s="39" t="s">
        <v>94</v>
      </c>
      <c r="L92" s="45"/>
      <c r="M92" s="27"/>
      <c r="N92" s="45"/>
    </row>
    <row r="93" spans="2:14" ht="18" customHeight="1" x14ac:dyDescent="0.2">
      <c r="B93" s="87"/>
      <c r="C93" s="65"/>
      <c r="D93" s="65"/>
      <c r="E93" s="100"/>
      <c r="F93" s="65"/>
      <c r="G93" s="101"/>
      <c r="H93" s="101"/>
      <c r="I93" s="94"/>
      <c r="J93" s="102"/>
      <c r="K93" s="39" t="s">
        <v>87</v>
      </c>
      <c r="L93" s="43"/>
      <c r="M93" s="27"/>
      <c r="N93" s="45"/>
    </row>
    <row r="94" spans="2:14" ht="18" customHeight="1" x14ac:dyDescent="0.2">
      <c r="B94" s="87"/>
      <c r="C94" s="65"/>
      <c r="D94" s="65"/>
      <c r="E94" s="99"/>
      <c r="F94" s="24"/>
      <c r="G94" s="149" t="s">
        <v>56</v>
      </c>
      <c r="H94" s="149"/>
      <c r="I94" s="118"/>
      <c r="J94" s="122"/>
      <c r="K94" s="38" t="s">
        <v>98</v>
      </c>
      <c r="L94" s="44"/>
      <c r="M94" s="48"/>
      <c r="N94" s="44"/>
    </row>
    <row r="95" spans="2:14" ht="18" customHeight="1" x14ac:dyDescent="0.2">
      <c r="B95" s="87"/>
      <c r="C95" s="65"/>
      <c r="D95" s="65"/>
      <c r="E95" s="100"/>
      <c r="F95" s="65"/>
      <c r="G95" s="101"/>
      <c r="H95" s="101"/>
      <c r="I95" s="94"/>
      <c r="J95" s="102"/>
      <c r="K95" s="39" t="s">
        <v>95</v>
      </c>
      <c r="L95" s="45"/>
      <c r="M95" s="27"/>
      <c r="N95" s="45"/>
    </row>
    <row r="96" spans="2:14" ht="18" customHeight="1" x14ac:dyDescent="0.2">
      <c r="B96" s="87"/>
      <c r="C96" s="65"/>
      <c r="D96" s="65"/>
      <c r="E96" s="100"/>
      <c r="F96" s="65"/>
      <c r="G96" s="101"/>
      <c r="H96" s="101"/>
      <c r="I96" s="94"/>
      <c r="J96" s="102"/>
      <c r="K96" s="39" t="s">
        <v>96</v>
      </c>
      <c r="L96" s="45"/>
      <c r="M96" s="45"/>
      <c r="N96" s="45"/>
    </row>
    <row r="97" spans="2:14" ht="18" customHeight="1" x14ac:dyDescent="0.2">
      <c r="B97" s="87"/>
      <c r="C97" s="65"/>
      <c r="D97" s="65"/>
      <c r="E97" s="79"/>
      <c r="F97" s="80"/>
      <c r="G97" s="97"/>
      <c r="H97" s="97"/>
      <c r="I97" s="96"/>
      <c r="J97" s="98"/>
      <c r="K97" s="39" t="s">
        <v>97</v>
      </c>
      <c r="L97" s="46"/>
      <c r="M97" s="43"/>
      <c r="N97" s="46"/>
    </row>
    <row r="98" spans="2:14" ht="18" customHeight="1" x14ac:dyDescent="0.2">
      <c r="B98" s="103"/>
      <c r="C98" s="80"/>
      <c r="D98" s="80"/>
      <c r="E98" s="15"/>
      <c r="F98" s="123"/>
      <c r="G98" s="144" t="s">
        <v>57</v>
      </c>
      <c r="H98" s="144"/>
      <c r="I98" s="13"/>
      <c r="J98" s="14"/>
      <c r="K98" s="28" t="s">
        <v>148</v>
      </c>
      <c r="L98" s="47"/>
      <c r="M98" s="49"/>
      <c r="N98" s="47"/>
    </row>
    <row r="99" spans="2:14" ht="18" customHeight="1" x14ac:dyDescent="0.2">
      <c r="B99" s="152" t="s">
        <v>58</v>
      </c>
      <c r="C99" s="153"/>
      <c r="D99" s="153"/>
      <c r="E99" s="24"/>
      <c r="F99" s="24"/>
      <c r="G99" s="24"/>
      <c r="H99" s="24"/>
      <c r="I99" s="24"/>
      <c r="J99" s="24"/>
      <c r="K99" s="24"/>
      <c r="L99" s="24"/>
      <c r="M99" s="24"/>
      <c r="N99" s="55"/>
    </row>
    <row r="100" spans="2:14" ht="14.1" customHeight="1" x14ac:dyDescent="0.2">
      <c r="B100" s="104"/>
      <c r="C100" s="40" t="s">
        <v>59</v>
      </c>
      <c r="D100" s="105"/>
      <c r="E100" s="40"/>
      <c r="F100" s="40"/>
      <c r="G100" s="40"/>
      <c r="H100" s="40"/>
      <c r="I100" s="40"/>
      <c r="J100" s="40"/>
      <c r="K100" s="40"/>
      <c r="L100" s="40"/>
      <c r="M100" s="40"/>
      <c r="N100" s="56"/>
    </row>
    <row r="101" spans="2:14" ht="14.1" customHeight="1" x14ac:dyDescent="0.2">
      <c r="B101" s="104"/>
      <c r="C101" s="40" t="s">
        <v>60</v>
      </c>
      <c r="D101" s="105"/>
      <c r="E101" s="40"/>
      <c r="F101" s="40"/>
      <c r="G101" s="40"/>
      <c r="H101" s="40"/>
      <c r="I101" s="40"/>
      <c r="J101" s="40"/>
      <c r="K101" s="40"/>
      <c r="L101" s="40"/>
      <c r="M101" s="40"/>
      <c r="N101" s="56"/>
    </row>
    <row r="102" spans="2:14" ht="14.1" customHeight="1" x14ac:dyDescent="0.2">
      <c r="B102" s="104"/>
      <c r="C102" s="40" t="s">
        <v>61</v>
      </c>
      <c r="D102" s="105"/>
      <c r="E102" s="40"/>
      <c r="F102" s="40"/>
      <c r="G102" s="40"/>
      <c r="H102" s="40"/>
      <c r="I102" s="40"/>
      <c r="J102" s="40"/>
      <c r="K102" s="40"/>
      <c r="L102" s="40"/>
      <c r="M102" s="40"/>
      <c r="N102" s="56"/>
    </row>
    <row r="103" spans="2:14" ht="14.1" customHeight="1" x14ac:dyDescent="0.2">
      <c r="B103" s="104"/>
      <c r="C103" s="40" t="s">
        <v>132</v>
      </c>
      <c r="D103" s="105"/>
      <c r="E103" s="40"/>
      <c r="F103" s="40"/>
      <c r="G103" s="40"/>
      <c r="H103" s="40"/>
      <c r="I103" s="40"/>
      <c r="J103" s="40"/>
      <c r="K103" s="40"/>
      <c r="L103" s="40"/>
      <c r="M103" s="40"/>
      <c r="N103" s="56"/>
    </row>
    <row r="104" spans="2:14" ht="14.1" customHeight="1" x14ac:dyDescent="0.2">
      <c r="B104" s="106"/>
      <c r="C104" s="40" t="s">
        <v>133</v>
      </c>
      <c r="D104" s="40"/>
      <c r="E104" s="40"/>
      <c r="F104" s="40"/>
      <c r="G104" s="40"/>
      <c r="H104" s="40"/>
      <c r="I104" s="40"/>
      <c r="J104" s="40"/>
      <c r="K104" s="40"/>
      <c r="L104" s="40"/>
      <c r="M104" s="40"/>
      <c r="N104" s="56"/>
    </row>
    <row r="105" spans="2:14" ht="14.1" customHeight="1" x14ac:dyDescent="0.2">
      <c r="B105" s="106"/>
      <c r="C105" s="40" t="s">
        <v>129</v>
      </c>
      <c r="D105" s="40"/>
      <c r="E105" s="40"/>
      <c r="F105" s="40"/>
      <c r="G105" s="40"/>
      <c r="H105" s="40"/>
      <c r="I105" s="40"/>
      <c r="J105" s="40"/>
      <c r="K105" s="40"/>
      <c r="L105" s="40"/>
      <c r="M105" s="40"/>
      <c r="N105" s="56"/>
    </row>
    <row r="106" spans="2:14" ht="14.1" customHeight="1" x14ac:dyDescent="0.2">
      <c r="B106" s="106"/>
      <c r="C106" s="40" t="s">
        <v>92</v>
      </c>
      <c r="D106" s="40"/>
      <c r="E106" s="40"/>
      <c r="F106" s="40"/>
      <c r="G106" s="40"/>
      <c r="H106" s="40"/>
      <c r="I106" s="40"/>
      <c r="J106" s="40"/>
      <c r="K106" s="40"/>
      <c r="L106" s="40"/>
      <c r="M106" s="40"/>
      <c r="N106" s="56"/>
    </row>
    <row r="107" spans="2:14" ht="14.1" customHeight="1" x14ac:dyDescent="0.2">
      <c r="B107" s="106"/>
      <c r="C107" s="40" t="s">
        <v>93</v>
      </c>
      <c r="D107" s="40"/>
      <c r="E107" s="40"/>
      <c r="F107" s="40"/>
      <c r="G107" s="40"/>
      <c r="H107" s="40"/>
      <c r="I107" s="40"/>
      <c r="J107" s="40"/>
      <c r="K107" s="40"/>
      <c r="L107" s="40"/>
      <c r="M107" s="40"/>
      <c r="N107" s="56"/>
    </row>
    <row r="108" spans="2:14" ht="14.1" customHeight="1" x14ac:dyDescent="0.2">
      <c r="B108" s="106"/>
      <c r="C108" s="40" t="s">
        <v>81</v>
      </c>
      <c r="D108" s="40"/>
      <c r="E108" s="40"/>
      <c r="F108" s="40"/>
      <c r="G108" s="40"/>
      <c r="H108" s="40"/>
      <c r="I108" s="40"/>
      <c r="J108" s="40"/>
      <c r="K108" s="40"/>
      <c r="L108" s="40"/>
      <c r="M108" s="40"/>
      <c r="N108" s="56"/>
    </row>
    <row r="109" spans="2:14" ht="14.1" customHeight="1" x14ac:dyDescent="0.2">
      <c r="B109" s="106"/>
      <c r="C109" s="40" t="s">
        <v>138</v>
      </c>
      <c r="D109" s="40"/>
      <c r="E109" s="40"/>
      <c r="F109" s="40"/>
      <c r="G109" s="40"/>
      <c r="H109" s="40"/>
      <c r="I109" s="40"/>
      <c r="J109" s="40"/>
      <c r="K109" s="40"/>
      <c r="L109" s="40"/>
      <c r="M109" s="40"/>
      <c r="N109" s="56"/>
    </row>
    <row r="110" spans="2:14" ht="14.1" customHeight="1" x14ac:dyDescent="0.2">
      <c r="B110" s="106"/>
      <c r="C110" s="40" t="s">
        <v>134</v>
      </c>
      <c r="D110" s="40"/>
      <c r="E110" s="40"/>
      <c r="F110" s="40"/>
      <c r="G110" s="40"/>
      <c r="H110" s="40"/>
      <c r="I110" s="40"/>
      <c r="J110" s="40"/>
      <c r="K110" s="40"/>
      <c r="L110" s="40"/>
      <c r="M110" s="40"/>
      <c r="N110" s="56"/>
    </row>
    <row r="111" spans="2:14" ht="14.1" customHeight="1" x14ac:dyDescent="0.2">
      <c r="B111" s="106"/>
      <c r="C111" s="40" t="s">
        <v>135</v>
      </c>
      <c r="D111" s="40"/>
      <c r="E111" s="40"/>
      <c r="F111" s="40"/>
      <c r="G111" s="40"/>
      <c r="H111" s="40"/>
      <c r="I111" s="40"/>
      <c r="J111" s="40"/>
      <c r="K111" s="40"/>
      <c r="L111" s="40"/>
      <c r="M111" s="40"/>
      <c r="N111" s="56"/>
    </row>
    <row r="112" spans="2:14" ht="14.1" customHeight="1" x14ac:dyDescent="0.2">
      <c r="B112" s="106"/>
      <c r="C112" s="40" t="s">
        <v>136</v>
      </c>
      <c r="D112" s="40"/>
      <c r="E112" s="40"/>
      <c r="F112" s="40"/>
      <c r="G112" s="40"/>
      <c r="H112" s="40"/>
      <c r="I112" s="40"/>
      <c r="J112" s="40"/>
      <c r="K112" s="40"/>
      <c r="L112" s="40"/>
      <c r="M112" s="40"/>
      <c r="N112" s="56"/>
    </row>
    <row r="113" spans="2:14" ht="14.1" customHeight="1" x14ac:dyDescent="0.2">
      <c r="B113" s="106"/>
      <c r="C113" s="40" t="s">
        <v>125</v>
      </c>
      <c r="D113" s="40"/>
      <c r="E113" s="40"/>
      <c r="F113" s="40"/>
      <c r="G113" s="40"/>
      <c r="H113" s="40"/>
      <c r="I113" s="40"/>
      <c r="J113" s="40"/>
      <c r="K113" s="40"/>
      <c r="L113" s="40"/>
      <c r="M113" s="40"/>
      <c r="N113" s="56"/>
    </row>
    <row r="114" spans="2:14" ht="14.1" customHeight="1" x14ac:dyDescent="0.2">
      <c r="B114" s="106"/>
      <c r="C114" s="40" t="s">
        <v>137</v>
      </c>
      <c r="D114" s="40"/>
      <c r="E114" s="40"/>
      <c r="F114" s="40"/>
      <c r="G114" s="40"/>
      <c r="H114" s="40"/>
      <c r="I114" s="40"/>
      <c r="J114" s="40"/>
      <c r="K114" s="40"/>
      <c r="L114" s="40"/>
      <c r="M114" s="40"/>
      <c r="N114" s="56"/>
    </row>
    <row r="115" spans="2:14" ht="14.1" customHeight="1" x14ac:dyDescent="0.2">
      <c r="B115" s="106"/>
      <c r="C115" s="40" t="s">
        <v>217</v>
      </c>
      <c r="D115" s="40"/>
      <c r="E115" s="40"/>
      <c r="F115" s="40"/>
      <c r="G115" s="40"/>
      <c r="H115" s="40"/>
      <c r="I115" s="40"/>
      <c r="J115" s="40"/>
      <c r="K115" s="40"/>
      <c r="L115" s="40"/>
      <c r="M115" s="40"/>
      <c r="N115" s="56"/>
    </row>
    <row r="116" spans="2:14" ht="14.1" customHeight="1" x14ac:dyDescent="0.2">
      <c r="B116" s="106"/>
      <c r="C116" s="40" t="s">
        <v>131</v>
      </c>
      <c r="D116" s="40"/>
      <c r="E116" s="40"/>
      <c r="F116" s="40"/>
      <c r="G116" s="40"/>
      <c r="H116" s="40"/>
      <c r="I116" s="40"/>
      <c r="J116" s="40"/>
      <c r="K116" s="40"/>
      <c r="L116" s="40"/>
      <c r="M116" s="40"/>
      <c r="N116" s="56"/>
    </row>
    <row r="117" spans="2:14" x14ac:dyDescent="0.2">
      <c r="B117" s="107"/>
      <c r="C117" s="40" t="s">
        <v>143</v>
      </c>
      <c r="N117" s="64"/>
    </row>
    <row r="118" spans="2:14" x14ac:dyDescent="0.2">
      <c r="B118" s="107"/>
      <c r="C118" s="40" t="s">
        <v>140</v>
      </c>
      <c r="N118" s="64"/>
    </row>
    <row r="119" spans="2:14" ht="14.1" customHeight="1" x14ac:dyDescent="0.2">
      <c r="B119" s="106"/>
      <c r="C119" s="40" t="s">
        <v>112</v>
      </c>
      <c r="D119" s="40"/>
      <c r="E119" s="40"/>
      <c r="F119" s="40"/>
      <c r="G119" s="40"/>
      <c r="H119" s="40"/>
      <c r="I119" s="40"/>
      <c r="J119" s="40"/>
      <c r="K119" s="40"/>
      <c r="L119" s="40"/>
      <c r="M119" s="40"/>
      <c r="N119" s="56"/>
    </row>
    <row r="120" spans="2:14" ht="18" customHeight="1" x14ac:dyDescent="0.2">
      <c r="B120" s="106"/>
      <c r="C120" s="40" t="s">
        <v>62</v>
      </c>
      <c r="D120" s="40"/>
      <c r="E120" s="40"/>
      <c r="F120" s="40"/>
      <c r="G120" s="40"/>
      <c r="H120" s="40"/>
      <c r="I120" s="40"/>
      <c r="J120" s="40"/>
      <c r="K120" s="40"/>
      <c r="L120" s="40"/>
      <c r="M120" s="40"/>
      <c r="N120" s="56"/>
    </row>
    <row r="121" spans="2:14" x14ac:dyDescent="0.2">
      <c r="B121" s="107"/>
      <c r="C121" s="40" t="s">
        <v>130</v>
      </c>
      <c r="N121" s="64"/>
    </row>
    <row r="122" spans="2:14" x14ac:dyDescent="0.2">
      <c r="B122" s="107"/>
      <c r="C122" s="40" t="s">
        <v>155</v>
      </c>
      <c r="N122" s="64"/>
    </row>
    <row r="123" spans="2:14" ht="13.8" thickBot="1" x14ac:dyDescent="0.25">
      <c r="B123" s="108"/>
      <c r="C123" s="41" t="s">
        <v>141</v>
      </c>
      <c r="D123" s="62"/>
      <c r="E123" s="62"/>
      <c r="F123" s="62"/>
      <c r="G123" s="62"/>
      <c r="H123" s="62"/>
      <c r="I123" s="62"/>
      <c r="J123" s="62"/>
      <c r="K123" s="62"/>
      <c r="L123" s="62"/>
      <c r="M123" s="62"/>
      <c r="N123" s="63"/>
    </row>
  </sheetData>
  <mergeCells count="27">
    <mergeCell ref="G98:H98"/>
    <mergeCell ref="B99:D99"/>
    <mergeCell ref="G87:H87"/>
    <mergeCell ref="G88:H88"/>
    <mergeCell ref="B89:D89"/>
    <mergeCell ref="G89:H89"/>
    <mergeCell ref="G91:H91"/>
    <mergeCell ref="G94:H94"/>
    <mergeCell ref="G86:H86"/>
    <mergeCell ref="G10:H10"/>
    <mergeCell ref="C70:D70"/>
    <mergeCell ref="D77:G77"/>
    <mergeCell ref="D78:G78"/>
    <mergeCell ref="B79:I79"/>
    <mergeCell ref="B80:D80"/>
    <mergeCell ref="G80:H80"/>
    <mergeCell ref="G81:H81"/>
    <mergeCell ref="G82:H82"/>
    <mergeCell ref="G83:H83"/>
    <mergeCell ref="G84:H84"/>
    <mergeCell ref="G85:H85"/>
    <mergeCell ref="D9:F9"/>
    <mergeCell ref="D4:G4"/>
    <mergeCell ref="D5:G5"/>
    <mergeCell ref="D6:G6"/>
    <mergeCell ref="D7:F7"/>
    <mergeCell ref="D8:F8"/>
  </mergeCells>
  <phoneticPr fontId="23"/>
  <conditionalFormatting sqref="O11:O72">
    <cfRule type="expression" dxfId="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3" max="16383" man="1"/>
  </rowBreaks>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00000"/>
  </sheetPr>
  <dimension ref="B1:AC12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457</v>
      </c>
      <c r="L5" s="30" t="str">
        <f>K5</f>
        <v>2022.3.8</v>
      </c>
      <c r="M5" s="30" t="str">
        <f>K5</f>
        <v>2022.3.8</v>
      </c>
      <c r="N5" s="114" t="str">
        <f>K5</f>
        <v>2022.3.8</v>
      </c>
    </row>
    <row r="6" spans="2:24" ht="18" customHeight="1" x14ac:dyDescent="0.2">
      <c r="B6" s="69"/>
      <c r="C6" s="123"/>
      <c r="D6" s="144" t="s">
        <v>3</v>
      </c>
      <c r="E6" s="144"/>
      <c r="F6" s="144"/>
      <c r="G6" s="144"/>
      <c r="H6" s="123"/>
      <c r="I6" s="123"/>
      <c r="J6" s="70"/>
      <c r="K6" s="109">
        <v>0.59236111111111112</v>
      </c>
      <c r="L6" s="109">
        <v>0.55208333333333337</v>
      </c>
      <c r="M6" s="109">
        <v>0.61458333333333337</v>
      </c>
      <c r="N6" s="110">
        <v>0.6333333333333333</v>
      </c>
    </row>
    <row r="7" spans="2:24" ht="18" customHeight="1" x14ac:dyDescent="0.2">
      <c r="B7" s="69"/>
      <c r="C7" s="123"/>
      <c r="D7" s="144" t="s">
        <v>4</v>
      </c>
      <c r="E7" s="145"/>
      <c r="F7" s="145"/>
      <c r="G7" s="71" t="s">
        <v>5</v>
      </c>
      <c r="H7" s="123"/>
      <c r="I7" s="123"/>
      <c r="J7" s="70"/>
      <c r="K7" s="111">
        <v>2.39</v>
      </c>
      <c r="L7" s="111">
        <v>1.42</v>
      </c>
      <c r="M7" s="111">
        <v>1.55</v>
      </c>
      <c r="N7" s="112">
        <v>1.46</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144</v>
      </c>
      <c r="G11" s="123"/>
      <c r="H11" s="123"/>
      <c r="I11" s="123"/>
      <c r="J11" s="123"/>
      <c r="K11" s="20" t="s">
        <v>166</v>
      </c>
      <c r="L11" s="20" t="s">
        <v>166</v>
      </c>
      <c r="M11" s="20" t="s">
        <v>423</v>
      </c>
      <c r="N11" s="21" t="s">
        <v>356</v>
      </c>
      <c r="P11" t="s">
        <v>14</v>
      </c>
      <c r="Q11" t="e">
        <f t="shared" ref="Q11:T12" si="0">IF(K11="",0,VALUE(MID(K11,2,LEN(K11)-2)))</f>
        <v>#VALUE!</v>
      </c>
      <c r="R11" t="e">
        <f t="shared" si="0"/>
        <v>#VALUE!</v>
      </c>
      <c r="S11">
        <f t="shared" si="0"/>
        <v>15</v>
      </c>
      <c r="T11">
        <f t="shared" si="0"/>
        <v>20</v>
      </c>
      <c r="U11">
        <f t="shared" ref="U11:X17" si="1">IF(K11="＋",0,IF(K11="(＋)",0,ABS(K11)))</f>
        <v>0</v>
      </c>
      <c r="V11">
        <f t="shared" si="1"/>
        <v>0</v>
      </c>
      <c r="W11">
        <f t="shared" si="1"/>
        <v>15</v>
      </c>
      <c r="X11">
        <f t="shared" si="1"/>
        <v>20</v>
      </c>
    </row>
    <row r="12" spans="2:24" ht="13.95" customHeight="1" x14ac:dyDescent="0.2">
      <c r="B12" s="1">
        <f>B11+1</f>
        <v>2</v>
      </c>
      <c r="C12" s="3"/>
      <c r="D12" s="6"/>
      <c r="E12" s="123"/>
      <c r="F12" s="123" t="s">
        <v>164</v>
      </c>
      <c r="G12" s="123"/>
      <c r="H12" s="123"/>
      <c r="I12" s="123"/>
      <c r="J12" s="123"/>
      <c r="K12" s="20"/>
      <c r="L12" s="20"/>
      <c r="M12" s="20"/>
      <c r="N12" s="21" t="s">
        <v>358</v>
      </c>
      <c r="P12" t="s">
        <v>14</v>
      </c>
      <c r="Q12">
        <f>IF(K12="",0,VALUE(MID(K12,2,LEN(K12)-2)))</f>
        <v>0</v>
      </c>
      <c r="R12">
        <f t="shared" si="0"/>
        <v>0</v>
      </c>
      <c r="S12">
        <f t="shared" si="0"/>
        <v>0</v>
      </c>
      <c r="T12">
        <f t="shared" si="0"/>
        <v>5</v>
      </c>
      <c r="U12">
        <f>IF(K12="＋",0,IF(K12="(＋)",0,ABS(K12)))</f>
        <v>0</v>
      </c>
      <c r="V12">
        <f t="shared" si="1"/>
        <v>0</v>
      </c>
      <c r="W12">
        <f t="shared" si="1"/>
        <v>0</v>
      </c>
      <c r="X12">
        <f t="shared" si="1"/>
        <v>5</v>
      </c>
    </row>
    <row r="13" spans="2:24" ht="13.95" customHeight="1" x14ac:dyDescent="0.2">
      <c r="B13" s="1">
        <f t="shared" ref="B13:B76" si="2">B12+1</f>
        <v>3</v>
      </c>
      <c r="C13" s="3"/>
      <c r="D13" s="6"/>
      <c r="E13" s="123"/>
      <c r="F13" s="123" t="s">
        <v>149</v>
      </c>
      <c r="G13" s="123"/>
      <c r="H13" s="123"/>
      <c r="I13" s="123"/>
      <c r="J13" s="123"/>
      <c r="K13" s="20"/>
      <c r="L13" s="20" t="s">
        <v>358</v>
      </c>
      <c r="M13" s="20"/>
      <c r="N13" s="21" t="s">
        <v>423</v>
      </c>
      <c r="P13" s="82" t="s">
        <v>15</v>
      </c>
      <c r="Q13">
        <f>K13</f>
        <v>0</v>
      </c>
      <c r="R13" t="str">
        <f>L13</f>
        <v>(5)</v>
      </c>
      <c r="S13">
        <f>M13</f>
        <v>0</v>
      </c>
      <c r="T13" t="str">
        <f>N13</f>
        <v>(15)</v>
      </c>
      <c r="U13">
        <f t="shared" si="1"/>
        <v>0</v>
      </c>
      <c r="V13">
        <f>IF(L13="＋",0,IF(L13="(＋)",0,ABS(L13)))</f>
        <v>5</v>
      </c>
      <c r="W13">
        <f t="shared" si="1"/>
        <v>0</v>
      </c>
      <c r="X13">
        <f t="shared" si="1"/>
        <v>15</v>
      </c>
    </row>
    <row r="14" spans="2:24" ht="13.95" customHeight="1" x14ac:dyDescent="0.2">
      <c r="B14" s="1">
        <f t="shared" si="2"/>
        <v>4</v>
      </c>
      <c r="C14" s="3"/>
      <c r="D14" s="6"/>
      <c r="E14" s="123"/>
      <c r="F14" s="123" t="s">
        <v>16</v>
      </c>
      <c r="G14" s="123"/>
      <c r="H14" s="123"/>
      <c r="I14" s="123"/>
      <c r="J14" s="123"/>
      <c r="K14" s="20"/>
      <c r="L14" s="20"/>
      <c r="M14" s="20"/>
      <c r="N14" s="21" t="s">
        <v>420</v>
      </c>
      <c r="P14" t="s">
        <v>14</v>
      </c>
      <c r="Q14">
        <f>IF(K14="",0,VALUE(MID(K14,2,LEN(K14)-2)))</f>
        <v>0</v>
      </c>
      <c r="R14">
        <f>IF(L14="",0,VALUE(MID(L14,2,LEN(L14)-2)))</f>
        <v>0</v>
      </c>
      <c r="S14">
        <f>IF(M14="",0,VALUE(MID(M14,2,LEN(M14)-2)))</f>
        <v>0</v>
      </c>
      <c r="T14" t="e">
        <f>IF(N14="",0,VALUE(MID(N14,2,LEN(N14)-2)))</f>
        <v>#VALUE!</v>
      </c>
      <c r="U14">
        <f>IF(K14="＋",0,IF(K14="(＋)",0,ABS(K14)))</f>
        <v>0</v>
      </c>
      <c r="V14">
        <f>IF(L14="＋",0,IF(L14="(＋)",0,ABS(L14)))</f>
        <v>0</v>
      </c>
      <c r="W14">
        <f>IF(M14="＋",0,IF(M14="(＋)",0,ABS(M14)))</f>
        <v>0</v>
      </c>
      <c r="X14">
        <f>IF(N14="＋",0,IF(N14="(＋)",0,ABS(N14)))</f>
        <v>30</v>
      </c>
    </row>
    <row r="15" spans="2:24" ht="13.95" customHeight="1" x14ac:dyDescent="0.2">
      <c r="B15" s="1">
        <f t="shared" si="2"/>
        <v>5</v>
      </c>
      <c r="C15" s="3"/>
      <c r="D15" s="6"/>
      <c r="E15" s="123"/>
      <c r="F15" s="123" t="s">
        <v>281</v>
      </c>
      <c r="G15" s="123"/>
      <c r="H15" s="123"/>
      <c r="I15" s="123"/>
      <c r="J15" s="123"/>
      <c r="K15" s="20" t="s">
        <v>166</v>
      </c>
      <c r="L15" s="20"/>
      <c r="M15" s="20" t="s">
        <v>358</v>
      </c>
      <c r="N15" s="21" t="s">
        <v>365</v>
      </c>
      <c r="P15" t="s">
        <v>14</v>
      </c>
      <c r="Q15" t="e">
        <f t="shared" ref="Q15:T15" si="3">IF(K15="",0,VALUE(MID(K15,2,LEN(K15)-2)))</f>
        <v>#VALUE!</v>
      </c>
      <c r="R15">
        <f t="shared" si="3"/>
        <v>0</v>
      </c>
      <c r="S15">
        <f t="shared" si="3"/>
        <v>5</v>
      </c>
      <c r="T15">
        <f t="shared" si="3"/>
        <v>10</v>
      </c>
      <c r="U15">
        <f t="shared" si="1"/>
        <v>0</v>
      </c>
      <c r="V15">
        <f t="shared" si="1"/>
        <v>0</v>
      </c>
      <c r="W15">
        <f t="shared" si="1"/>
        <v>5</v>
      </c>
      <c r="X15">
        <f t="shared" si="1"/>
        <v>10</v>
      </c>
    </row>
    <row r="16" spans="2:24" ht="13.5" customHeight="1" x14ac:dyDescent="0.2">
      <c r="B16" s="1">
        <f t="shared" si="2"/>
        <v>6</v>
      </c>
      <c r="C16" s="3"/>
      <c r="D16" s="6"/>
      <c r="E16" s="123"/>
      <c r="F16" s="123" t="s">
        <v>119</v>
      </c>
      <c r="G16" s="123"/>
      <c r="H16" s="123"/>
      <c r="I16" s="123"/>
      <c r="J16" s="123"/>
      <c r="K16" s="20" t="s">
        <v>365</v>
      </c>
      <c r="L16" s="20" t="s">
        <v>358</v>
      </c>
      <c r="M16" s="20" t="s">
        <v>358</v>
      </c>
      <c r="N16" s="21"/>
      <c r="U16">
        <f t="shared" si="1"/>
        <v>10</v>
      </c>
      <c r="V16">
        <f t="shared" si="1"/>
        <v>5</v>
      </c>
      <c r="W16">
        <f t="shared" si="1"/>
        <v>5</v>
      </c>
      <c r="X16">
        <f t="shared" si="1"/>
        <v>0</v>
      </c>
    </row>
    <row r="17" spans="2:24" ht="13.5" customHeight="1" x14ac:dyDescent="0.2">
      <c r="B17" s="1">
        <f t="shared" si="2"/>
        <v>7</v>
      </c>
      <c r="C17" s="3"/>
      <c r="D17" s="6"/>
      <c r="E17" s="123"/>
      <c r="F17" s="123" t="s">
        <v>117</v>
      </c>
      <c r="G17" s="123"/>
      <c r="H17" s="123"/>
      <c r="I17" s="123"/>
      <c r="J17" s="123"/>
      <c r="K17" s="20"/>
      <c r="L17" s="20" t="s">
        <v>423</v>
      </c>
      <c r="M17" s="20" t="s">
        <v>439</v>
      </c>
      <c r="N17" s="21" t="s">
        <v>458</v>
      </c>
      <c r="P17" t="s">
        <v>14</v>
      </c>
      <c r="Q17">
        <f t="shared" ref="Q17:T17" si="4">IF(K17="",0,VALUE(MID(K17,2,LEN(K17)-2)))</f>
        <v>0</v>
      </c>
      <c r="R17" t="e">
        <f>IF(#REF!="",0,VALUE(MID(#REF!,2,LEN(#REF!)-2)))</f>
        <v>#REF!</v>
      </c>
      <c r="S17">
        <f t="shared" si="4"/>
        <v>30</v>
      </c>
      <c r="T17">
        <f t="shared" si="4"/>
        <v>40</v>
      </c>
      <c r="U17">
        <f t="shared" si="1"/>
        <v>0</v>
      </c>
      <c r="V17">
        <f t="shared" si="1"/>
        <v>15</v>
      </c>
      <c r="W17">
        <f t="shared" si="1"/>
        <v>30</v>
      </c>
      <c r="X17">
        <f t="shared" si="1"/>
        <v>40</v>
      </c>
    </row>
    <row r="18" spans="2:24" ht="13.5" customHeight="1" x14ac:dyDescent="0.2">
      <c r="B18" s="1">
        <f t="shared" si="2"/>
        <v>8</v>
      </c>
      <c r="C18" s="2" t="s">
        <v>25</v>
      </c>
      <c r="D18" s="2" t="s">
        <v>26</v>
      </c>
      <c r="E18" s="123"/>
      <c r="F18" s="123" t="s">
        <v>115</v>
      </c>
      <c r="G18" s="123"/>
      <c r="H18" s="123"/>
      <c r="I18" s="123"/>
      <c r="J18" s="123"/>
      <c r="K18" s="22">
        <v>200</v>
      </c>
      <c r="L18" s="22">
        <v>200</v>
      </c>
      <c r="M18" s="22">
        <v>250</v>
      </c>
      <c r="N18" s="23">
        <v>290</v>
      </c>
      <c r="P18" s="82"/>
    </row>
    <row r="19" spans="2:24" ht="13.5" customHeight="1" x14ac:dyDescent="0.2">
      <c r="B19" s="1">
        <f t="shared" si="2"/>
        <v>9</v>
      </c>
      <c r="C19" s="2" t="s">
        <v>27</v>
      </c>
      <c r="D19" s="2" t="s">
        <v>28</v>
      </c>
      <c r="E19" s="123"/>
      <c r="F19" s="123" t="s">
        <v>102</v>
      </c>
      <c r="G19" s="123"/>
      <c r="H19" s="123"/>
      <c r="I19" s="123"/>
      <c r="J19" s="123"/>
      <c r="K19" s="22" t="s">
        <v>167</v>
      </c>
      <c r="L19" s="22">
        <v>20</v>
      </c>
      <c r="M19" s="22">
        <v>10</v>
      </c>
      <c r="N19" s="23">
        <v>25</v>
      </c>
      <c r="P19" s="82"/>
    </row>
    <row r="20" spans="2:24" ht="13.5" customHeight="1" x14ac:dyDescent="0.2">
      <c r="B20" s="1">
        <f t="shared" si="2"/>
        <v>10</v>
      </c>
      <c r="C20" s="2" t="s">
        <v>90</v>
      </c>
      <c r="D20" s="2" t="s">
        <v>17</v>
      </c>
      <c r="E20" s="123"/>
      <c r="F20" s="123" t="s">
        <v>192</v>
      </c>
      <c r="G20" s="123"/>
      <c r="H20" s="123"/>
      <c r="I20" s="123"/>
      <c r="J20" s="123"/>
      <c r="K20" s="22"/>
      <c r="L20" s="22"/>
      <c r="M20" s="22"/>
      <c r="N20" s="23">
        <v>20</v>
      </c>
    </row>
    <row r="21" spans="2:24" ht="14.85" customHeight="1" x14ac:dyDescent="0.2">
      <c r="B21" s="1">
        <f t="shared" si="2"/>
        <v>11</v>
      </c>
      <c r="C21" s="6"/>
      <c r="D21" s="6"/>
      <c r="E21" s="123"/>
      <c r="F21" s="123" t="s">
        <v>208</v>
      </c>
      <c r="G21" s="123"/>
      <c r="H21" s="123"/>
      <c r="I21" s="123"/>
      <c r="J21" s="123"/>
      <c r="K21" s="22"/>
      <c r="L21" s="22"/>
      <c r="M21" s="22"/>
      <c r="N21" s="23">
        <v>5</v>
      </c>
    </row>
    <row r="22" spans="2:24" ht="13.5" customHeight="1" x14ac:dyDescent="0.2">
      <c r="B22" s="1">
        <f t="shared" si="2"/>
        <v>12</v>
      </c>
      <c r="C22" s="6"/>
      <c r="D22" s="6"/>
      <c r="E22" s="123"/>
      <c r="F22" s="123" t="s">
        <v>156</v>
      </c>
      <c r="G22" s="123"/>
      <c r="H22" s="123"/>
      <c r="I22" s="123"/>
      <c r="J22" s="123"/>
      <c r="K22" s="22" t="s">
        <v>167</v>
      </c>
      <c r="L22" s="22"/>
      <c r="M22" s="22"/>
      <c r="N22" s="23"/>
    </row>
    <row r="23" spans="2:24" ht="13.95" customHeight="1" x14ac:dyDescent="0.2">
      <c r="B23" s="1">
        <f t="shared" si="2"/>
        <v>13</v>
      </c>
      <c r="C23" s="6"/>
      <c r="D23" s="2" t="s">
        <v>18</v>
      </c>
      <c r="E23" s="123"/>
      <c r="F23" s="123" t="s">
        <v>113</v>
      </c>
      <c r="G23" s="123"/>
      <c r="H23" s="123"/>
      <c r="I23" s="123"/>
      <c r="J23" s="123"/>
      <c r="K23" s="22">
        <v>4</v>
      </c>
      <c r="L23" s="22">
        <v>75</v>
      </c>
      <c r="M23" s="22">
        <v>120</v>
      </c>
      <c r="N23" s="23">
        <v>310</v>
      </c>
    </row>
    <row r="24" spans="2:24" ht="13.5" customHeight="1" x14ac:dyDescent="0.2">
      <c r="B24" s="1">
        <f t="shared" si="2"/>
        <v>14</v>
      </c>
      <c r="C24" s="6"/>
      <c r="D24" s="6"/>
      <c r="E24" s="123"/>
      <c r="F24" s="123" t="s">
        <v>103</v>
      </c>
      <c r="G24" s="123"/>
      <c r="H24" s="123"/>
      <c r="I24" s="123"/>
      <c r="J24" s="123"/>
      <c r="K24" s="22">
        <v>45</v>
      </c>
      <c r="L24" s="22">
        <v>1070</v>
      </c>
      <c r="M24" s="22">
        <v>690</v>
      </c>
      <c r="N24" s="23">
        <v>590</v>
      </c>
    </row>
    <row r="25" spans="2:24" ht="13.5" customHeight="1" x14ac:dyDescent="0.2">
      <c r="B25" s="1">
        <f t="shared" si="2"/>
        <v>15</v>
      </c>
      <c r="C25" s="6"/>
      <c r="D25" s="6"/>
      <c r="E25" s="123"/>
      <c r="F25" s="123" t="s">
        <v>114</v>
      </c>
      <c r="G25" s="123"/>
      <c r="H25" s="123"/>
      <c r="I25" s="123"/>
      <c r="J25" s="123"/>
      <c r="K25" s="22">
        <v>50</v>
      </c>
      <c r="L25" s="22">
        <v>105</v>
      </c>
      <c r="M25" s="22">
        <v>90</v>
      </c>
      <c r="N25" s="23">
        <v>20</v>
      </c>
    </row>
    <row r="26" spans="2:24" ht="13.95" customHeight="1" x14ac:dyDescent="0.2">
      <c r="B26" s="1">
        <f t="shared" si="2"/>
        <v>16</v>
      </c>
      <c r="C26" s="6"/>
      <c r="D26" s="6"/>
      <c r="E26" s="123"/>
      <c r="F26" s="123" t="s">
        <v>104</v>
      </c>
      <c r="G26" s="123"/>
      <c r="H26" s="123"/>
      <c r="I26" s="123"/>
      <c r="J26" s="123"/>
      <c r="K26" s="22">
        <v>30</v>
      </c>
      <c r="L26" s="22">
        <v>90</v>
      </c>
      <c r="M26" s="22">
        <v>105</v>
      </c>
      <c r="N26" s="23">
        <v>10</v>
      </c>
    </row>
    <row r="27" spans="2:24" ht="13.95" customHeight="1" x14ac:dyDescent="0.2">
      <c r="B27" s="1">
        <f t="shared" si="2"/>
        <v>17</v>
      </c>
      <c r="C27" s="6"/>
      <c r="D27" s="6"/>
      <c r="E27" s="123"/>
      <c r="F27" s="123" t="s">
        <v>127</v>
      </c>
      <c r="G27" s="123"/>
      <c r="H27" s="123"/>
      <c r="I27" s="123"/>
      <c r="J27" s="123"/>
      <c r="K27" s="22">
        <v>50</v>
      </c>
      <c r="L27" s="22"/>
      <c r="M27" s="22"/>
      <c r="N27" s="23"/>
    </row>
    <row r="28" spans="2:24" ht="13.95" customHeight="1" x14ac:dyDescent="0.2">
      <c r="B28" s="1">
        <f t="shared" si="2"/>
        <v>18</v>
      </c>
      <c r="C28" s="6"/>
      <c r="D28" s="6"/>
      <c r="E28" s="123"/>
      <c r="F28" s="123" t="s">
        <v>272</v>
      </c>
      <c r="G28" s="123"/>
      <c r="H28" s="123"/>
      <c r="I28" s="123"/>
      <c r="J28" s="123"/>
      <c r="K28" s="22">
        <v>20</v>
      </c>
      <c r="L28" s="22">
        <v>15</v>
      </c>
      <c r="M28" s="22">
        <v>5</v>
      </c>
      <c r="N28" s="23"/>
    </row>
    <row r="29" spans="2:24" ht="13.95" customHeight="1" x14ac:dyDescent="0.2">
      <c r="B29" s="1">
        <f t="shared" si="2"/>
        <v>19</v>
      </c>
      <c r="C29" s="6"/>
      <c r="D29" s="6"/>
      <c r="E29" s="123"/>
      <c r="F29" s="123" t="s">
        <v>226</v>
      </c>
      <c r="G29" s="123"/>
      <c r="H29" s="123"/>
      <c r="I29" s="123"/>
      <c r="J29" s="123"/>
      <c r="K29" s="22"/>
      <c r="L29" s="22"/>
      <c r="M29" s="22"/>
      <c r="N29" s="23">
        <v>5</v>
      </c>
    </row>
    <row r="30" spans="2:24" ht="13.95" customHeight="1" x14ac:dyDescent="0.2">
      <c r="B30" s="1">
        <f t="shared" si="2"/>
        <v>20</v>
      </c>
      <c r="C30" s="6"/>
      <c r="D30" s="6"/>
      <c r="E30" s="123"/>
      <c r="F30" s="123" t="s">
        <v>209</v>
      </c>
      <c r="G30" s="123"/>
      <c r="H30" s="123"/>
      <c r="I30" s="123"/>
      <c r="J30" s="123"/>
      <c r="K30" s="22"/>
      <c r="L30" s="22"/>
      <c r="M30" s="22"/>
      <c r="N30" s="23" t="s">
        <v>167</v>
      </c>
    </row>
    <row r="31" spans="2:24" ht="13.95" customHeight="1" x14ac:dyDescent="0.2">
      <c r="B31" s="1">
        <f t="shared" si="2"/>
        <v>21</v>
      </c>
      <c r="C31" s="6"/>
      <c r="D31" s="6"/>
      <c r="E31" s="123"/>
      <c r="F31" s="123" t="s">
        <v>73</v>
      </c>
      <c r="G31" s="123"/>
      <c r="H31" s="123"/>
      <c r="I31" s="123"/>
      <c r="J31" s="123"/>
      <c r="K31" s="22"/>
      <c r="L31" s="22" t="s">
        <v>167</v>
      </c>
      <c r="M31" s="22" t="s">
        <v>167</v>
      </c>
      <c r="N31" s="23"/>
    </row>
    <row r="32" spans="2:24" ht="13.5" customHeight="1" x14ac:dyDescent="0.2">
      <c r="B32" s="1">
        <f t="shared" si="2"/>
        <v>22</v>
      </c>
      <c r="C32" s="6"/>
      <c r="D32" s="6"/>
      <c r="E32" s="123"/>
      <c r="F32" s="123" t="s">
        <v>19</v>
      </c>
      <c r="G32" s="123"/>
      <c r="H32" s="123"/>
      <c r="I32" s="123"/>
      <c r="J32" s="123"/>
      <c r="K32" s="22">
        <v>220</v>
      </c>
      <c r="L32" s="22">
        <v>575</v>
      </c>
      <c r="M32" s="22">
        <v>600</v>
      </c>
      <c r="N32" s="23">
        <v>280</v>
      </c>
    </row>
    <row r="33" spans="2:29" ht="13.5" customHeight="1" x14ac:dyDescent="0.2">
      <c r="B33" s="1">
        <f t="shared" si="2"/>
        <v>23</v>
      </c>
      <c r="C33" s="6"/>
      <c r="D33" s="6"/>
      <c r="E33" s="123"/>
      <c r="F33" s="123" t="s">
        <v>106</v>
      </c>
      <c r="G33" s="123"/>
      <c r="H33" s="123"/>
      <c r="I33" s="123"/>
      <c r="J33" s="123"/>
      <c r="K33" s="22">
        <v>10</v>
      </c>
      <c r="L33" s="22">
        <v>40</v>
      </c>
      <c r="M33" s="22">
        <v>80</v>
      </c>
      <c r="N33" s="23" t="s">
        <v>167</v>
      </c>
    </row>
    <row r="34" spans="2:29" ht="13.5" customHeight="1" x14ac:dyDescent="0.2">
      <c r="B34" s="1">
        <f t="shared" si="2"/>
        <v>24</v>
      </c>
      <c r="C34" s="6"/>
      <c r="D34" s="6"/>
      <c r="E34" s="123"/>
      <c r="F34" s="123" t="s">
        <v>107</v>
      </c>
      <c r="G34" s="123"/>
      <c r="H34" s="123"/>
      <c r="I34" s="123"/>
      <c r="J34" s="123"/>
      <c r="K34" s="22">
        <v>75</v>
      </c>
      <c r="L34" s="22">
        <v>70</v>
      </c>
      <c r="M34" s="22">
        <v>50</v>
      </c>
      <c r="N34" s="23">
        <v>170</v>
      </c>
    </row>
    <row r="35" spans="2:29" ht="13.95" customHeight="1" x14ac:dyDescent="0.2">
      <c r="B35" s="1">
        <f t="shared" si="2"/>
        <v>25</v>
      </c>
      <c r="C35" s="6"/>
      <c r="D35" s="6"/>
      <c r="E35" s="123"/>
      <c r="F35" s="123" t="s">
        <v>20</v>
      </c>
      <c r="G35" s="123"/>
      <c r="H35" s="123"/>
      <c r="I35" s="123"/>
      <c r="J35" s="123"/>
      <c r="K35" s="22">
        <v>20</v>
      </c>
      <c r="L35" s="22">
        <v>70</v>
      </c>
      <c r="M35" s="22">
        <v>80</v>
      </c>
      <c r="N35" s="23" t="s">
        <v>167</v>
      </c>
    </row>
    <row r="36" spans="2:29" ht="13.95" customHeight="1" x14ac:dyDescent="0.2">
      <c r="B36" s="1">
        <f t="shared" si="2"/>
        <v>26</v>
      </c>
      <c r="C36" s="6"/>
      <c r="D36" s="6"/>
      <c r="E36" s="123"/>
      <c r="F36" s="123" t="s">
        <v>105</v>
      </c>
      <c r="G36" s="123"/>
      <c r="H36" s="123"/>
      <c r="I36" s="123"/>
      <c r="J36" s="123"/>
      <c r="K36" s="22">
        <v>10</v>
      </c>
      <c r="L36" s="22"/>
      <c r="M36" s="22"/>
      <c r="N36" s="23" t="s">
        <v>167</v>
      </c>
    </row>
    <row r="37" spans="2:29" ht="13.5" customHeight="1" x14ac:dyDescent="0.2">
      <c r="B37" s="1">
        <f t="shared" si="2"/>
        <v>27</v>
      </c>
      <c r="C37" s="6"/>
      <c r="D37" s="6"/>
      <c r="E37" s="123"/>
      <c r="F37" s="123" t="s">
        <v>151</v>
      </c>
      <c r="G37" s="123"/>
      <c r="H37" s="123"/>
      <c r="I37" s="123"/>
      <c r="J37" s="123"/>
      <c r="K37" s="22" t="s">
        <v>167</v>
      </c>
      <c r="L37" s="22" t="s">
        <v>167</v>
      </c>
      <c r="M37" s="22" t="s">
        <v>167</v>
      </c>
      <c r="N37" s="23"/>
    </row>
    <row r="38" spans="2:29" ht="13.5" customHeight="1" x14ac:dyDescent="0.2">
      <c r="B38" s="1">
        <f t="shared" si="2"/>
        <v>28</v>
      </c>
      <c r="C38" s="6"/>
      <c r="D38" s="6"/>
      <c r="E38" s="123"/>
      <c r="F38" s="123" t="s">
        <v>128</v>
      </c>
      <c r="G38" s="123"/>
      <c r="H38" s="123"/>
      <c r="I38" s="123"/>
      <c r="J38" s="123"/>
      <c r="K38" s="22">
        <v>375</v>
      </c>
      <c r="L38" s="22">
        <v>850</v>
      </c>
      <c r="M38" s="22">
        <v>725</v>
      </c>
      <c r="N38" s="23">
        <v>850</v>
      </c>
    </row>
    <row r="39" spans="2:29" ht="13.5" customHeight="1" x14ac:dyDescent="0.2">
      <c r="B39" s="1">
        <f t="shared" si="2"/>
        <v>29</v>
      </c>
      <c r="C39" s="6"/>
      <c r="D39" s="6"/>
      <c r="E39" s="123"/>
      <c r="F39" s="123" t="s">
        <v>303</v>
      </c>
      <c r="G39" s="123"/>
      <c r="H39" s="123"/>
      <c r="I39" s="123"/>
      <c r="J39" s="123"/>
      <c r="K39" s="22">
        <v>10</v>
      </c>
      <c r="L39" s="22">
        <v>5</v>
      </c>
      <c r="M39" s="22" t="s">
        <v>167</v>
      </c>
      <c r="N39" s="23"/>
    </row>
    <row r="40" spans="2:29" ht="13.95" customHeight="1" x14ac:dyDescent="0.2">
      <c r="B40" s="1">
        <f t="shared" si="2"/>
        <v>30</v>
      </c>
      <c r="C40" s="6"/>
      <c r="D40" s="6"/>
      <c r="E40" s="123"/>
      <c r="F40" s="123" t="s">
        <v>21</v>
      </c>
      <c r="G40" s="123"/>
      <c r="H40" s="123"/>
      <c r="I40" s="123"/>
      <c r="J40" s="123"/>
      <c r="K40" s="22">
        <v>2000</v>
      </c>
      <c r="L40" s="22">
        <v>1125</v>
      </c>
      <c r="M40" s="22">
        <v>500</v>
      </c>
      <c r="N40" s="23">
        <v>750</v>
      </c>
    </row>
    <row r="41" spans="2:29" ht="13.5" customHeight="1" x14ac:dyDescent="0.2">
      <c r="B41" s="1">
        <f t="shared" si="2"/>
        <v>31</v>
      </c>
      <c r="C41" s="6"/>
      <c r="D41" s="6"/>
      <c r="E41" s="123"/>
      <c r="F41" s="123" t="s">
        <v>22</v>
      </c>
      <c r="G41" s="123"/>
      <c r="H41" s="123"/>
      <c r="I41" s="123"/>
      <c r="J41" s="123"/>
      <c r="K41" s="22">
        <v>56250</v>
      </c>
      <c r="L41" s="22">
        <v>17500</v>
      </c>
      <c r="M41" s="57">
        <v>34750</v>
      </c>
      <c r="N41" s="61">
        <v>11750</v>
      </c>
    </row>
    <row r="42" spans="2:29" ht="13.95" customHeight="1" x14ac:dyDescent="0.2">
      <c r="B42" s="1">
        <f t="shared" si="2"/>
        <v>32</v>
      </c>
      <c r="C42" s="6"/>
      <c r="D42" s="6"/>
      <c r="E42" s="123"/>
      <c r="F42" s="123" t="s">
        <v>23</v>
      </c>
      <c r="G42" s="123"/>
      <c r="H42" s="123"/>
      <c r="I42" s="123"/>
      <c r="J42" s="123"/>
      <c r="K42" s="22"/>
      <c r="L42" s="22"/>
      <c r="M42" s="22"/>
      <c r="N42" s="23">
        <v>5</v>
      </c>
    </row>
    <row r="43" spans="2:29" ht="13.5" customHeight="1" x14ac:dyDescent="0.2">
      <c r="B43" s="1">
        <f t="shared" si="2"/>
        <v>33</v>
      </c>
      <c r="C43" s="2" t="s">
        <v>79</v>
      </c>
      <c r="D43" s="2" t="s">
        <v>80</v>
      </c>
      <c r="E43" s="123"/>
      <c r="F43" s="123" t="s">
        <v>100</v>
      </c>
      <c r="G43" s="123"/>
      <c r="H43" s="123"/>
      <c r="I43" s="123"/>
      <c r="J43" s="123"/>
      <c r="K43" s="22"/>
      <c r="L43" s="22">
        <v>10</v>
      </c>
      <c r="M43" s="22" t="s">
        <v>167</v>
      </c>
      <c r="N43" s="23" t="s">
        <v>167</v>
      </c>
    </row>
    <row r="44" spans="2:29" ht="13.95" customHeight="1" x14ac:dyDescent="0.2">
      <c r="B44" s="1">
        <f t="shared" si="2"/>
        <v>34</v>
      </c>
      <c r="C44" s="6"/>
      <c r="D44" s="6"/>
      <c r="E44" s="123"/>
      <c r="F44" s="123" t="s">
        <v>436</v>
      </c>
      <c r="G44" s="123"/>
      <c r="H44" s="123"/>
      <c r="I44" s="123"/>
      <c r="J44" s="123"/>
      <c r="K44" s="22"/>
      <c r="L44" s="22">
        <v>5</v>
      </c>
      <c r="M44" s="22"/>
      <c r="N44" s="23"/>
    </row>
    <row r="45" spans="2:29" ht="13.95" customHeight="1" x14ac:dyDescent="0.2">
      <c r="B45" s="1">
        <f t="shared" si="2"/>
        <v>35</v>
      </c>
      <c r="C45" s="2" t="s">
        <v>91</v>
      </c>
      <c r="D45" s="2" t="s">
        <v>29</v>
      </c>
      <c r="E45" s="123"/>
      <c r="F45" s="123" t="s">
        <v>122</v>
      </c>
      <c r="G45" s="123"/>
      <c r="H45" s="123"/>
      <c r="I45" s="123"/>
      <c r="J45" s="123"/>
      <c r="K45" s="22"/>
      <c r="L45" s="22" t="s">
        <v>167</v>
      </c>
      <c r="M45" s="22">
        <v>40</v>
      </c>
      <c r="N45" s="23">
        <v>20</v>
      </c>
      <c r="Y45" s="125"/>
    </row>
    <row r="46" spans="2:29" ht="13.95" customHeight="1" x14ac:dyDescent="0.2">
      <c r="B46" s="1">
        <f t="shared" si="2"/>
        <v>36</v>
      </c>
      <c r="C46" s="6"/>
      <c r="D46" s="6"/>
      <c r="E46" s="123"/>
      <c r="F46" s="123" t="s">
        <v>162</v>
      </c>
      <c r="G46" s="123"/>
      <c r="H46" s="123"/>
      <c r="I46" s="123"/>
      <c r="J46" s="123"/>
      <c r="K46" s="22"/>
      <c r="L46" s="22"/>
      <c r="M46" s="22"/>
      <c r="N46" s="23" t="s">
        <v>167</v>
      </c>
      <c r="Y46" s="125"/>
    </row>
    <row r="47" spans="2:29" ht="13.95" customHeight="1" x14ac:dyDescent="0.2">
      <c r="B47" s="1">
        <f t="shared" si="2"/>
        <v>37</v>
      </c>
      <c r="C47" s="6"/>
      <c r="D47" s="6"/>
      <c r="E47" s="123"/>
      <c r="F47" s="123" t="s">
        <v>146</v>
      </c>
      <c r="G47" s="123"/>
      <c r="H47" s="123"/>
      <c r="I47" s="123"/>
      <c r="J47" s="123"/>
      <c r="K47" s="22"/>
      <c r="L47" s="22">
        <v>65</v>
      </c>
      <c r="M47" s="22">
        <v>50</v>
      </c>
      <c r="N47" s="23">
        <v>20</v>
      </c>
      <c r="U47" s="126">
        <f>COUNTA($K11:$K48)</f>
        <v>22</v>
      </c>
      <c r="V47" s="126">
        <f>COUNTA($L11:$L48)</f>
        <v>25</v>
      </c>
      <c r="W47" s="126">
        <f>COUNTA($M11:$M48)</f>
        <v>25</v>
      </c>
      <c r="X47" s="126">
        <f>COUNTA($N11:$N48)</f>
        <v>30</v>
      </c>
      <c r="Y47" s="126"/>
      <c r="Z47" s="126"/>
      <c r="AA47" s="126"/>
      <c r="AB47" s="126"/>
      <c r="AC47" s="125"/>
    </row>
    <row r="48" spans="2:29" ht="13.95" customHeight="1" x14ac:dyDescent="0.2">
      <c r="B48" s="1">
        <f t="shared" si="2"/>
        <v>38</v>
      </c>
      <c r="C48" s="6"/>
      <c r="D48" s="6"/>
      <c r="E48" s="123"/>
      <c r="F48" s="123" t="s">
        <v>424</v>
      </c>
      <c r="G48" s="123"/>
      <c r="H48" s="123"/>
      <c r="I48" s="123"/>
      <c r="J48" s="123"/>
      <c r="K48" s="22"/>
      <c r="L48" s="22"/>
      <c r="M48" s="22" t="s">
        <v>167</v>
      </c>
      <c r="N48" s="23" t="s">
        <v>167</v>
      </c>
      <c r="Y48" s="125"/>
    </row>
    <row r="49" spans="2:25" ht="13.95" customHeight="1" x14ac:dyDescent="0.2">
      <c r="B49" s="1">
        <f t="shared" si="2"/>
        <v>39</v>
      </c>
      <c r="C49" s="6"/>
      <c r="D49" s="6"/>
      <c r="E49" s="123"/>
      <c r="F49" s="123" t="s">
        <v>254</v>
      </c>
      <c r="G49" s="123"/>
      <c r="H49" s="123"/>
      <c r="I49" s="123"/>
      <c r="J49" s="123"/>
      <c r="K49" s="22">
        <v>40</v>
      </c>
      <c r="L49" s="22">
        <v>40</v>
      </c>
      <c r="M49" s="22"/>
      <c r="N49" s="23"/>
      <c r="Y49" s="125"/>
    </row>
    <row r="50" spans="2:25" ht="13.5" customHeight="1" x14ac:dyDescent="0.2">
      <c r="B50" s="1">
        <f t="shared" si="2"/>
        <v>40</v>
      </c>
      <c r="C50" s="6"/>
      <c r="D50" s="6"/>
      <c r="E50" s="123"/>
      <c r="F50" s="123" t="s">
        <v>108</v>
      </c>
      <c r="G50" s="123"/>
      <c r="H50" s="123"/>
      <c r="I50" s="123"/>
      <c r="J50" s="123"/>
      <c r="K50" s="22">
        <v>380</v>
      </c>
      <c r="L50" s="22">
        <v>180</v>
      </c>
      <c r="M50" s="22">
        <v>460</v>
      </c>
      <c r="N50" s="23">
        <v>380</v>
      </c>
      <c r="Y50" s="127"/>
    </row>
    <row r="51" spans="2:25" ht="13.95" customHeight="1" x14ac:dyDescent="0.2">
      <c r="B51" s="1">
        <f t="shared" si="2"/>
        <v>41</v>
      </c>
      <c r="C51" s="6"/>
      <c r="D51" s="6"/>
      <c r="E51" s="123"/>
      <c r="F51" s="123" t="s">
        <v>257</v>
      </c>
      <c r="G51" s="123"/>
      <c r="H51" s="123"/>
      <c r="I51" s="123"/>
      <c r="J51" s="123"/>
      <c r="K51" s="22"/>
      <c r="L51" s="128">
        <v>5</v>
      </c>
      <c r="M51" s="22"/>
      <c r="N51" s="23">
        <v>5</v>
      </c>
      <c r="Y51" s="125"/>
    </row>
    <row r="52" spans="2:25" ht="13.95" customHeight="1" x14ac:dyDescent="0.2">
      <c r="B52" s="1">
        <f t="shared" si="2"/>
        <v>42</v>
      </c>
      <c r="C52" s="6"/>
      <c r="D52" s="6"/>
      <c r="E52" s="123"/>
      <c r="F52" s="123" t="s">
        <v>109</v>
      </c>
      <c r="G52" s="123"/>
      <c r="H52" s="123"/>
      <c r="I52" s="123"/>
      <c r="J52" s="123"/>
      <c r="K52" s="22">
        <v>120</v>
      </c>
      <c r="L52" s="22">
        <v>150</v>
      </c>
      <c r="M52" s="22">
        <v>100</v>
      </c>
      <c r="N52" s="23">
        <v>250</v>
      </c>
      <c r="Y52" s="125"/>
    </row>
    <row r="53" spans="2:25" ht="13.5" customHeight="1" x14ac:dyDescent="0.2">
      <c r="B53" s="1">
        <f t="shared" si="2"/>
        <v>43</v>
      </c>
      <c r="C53" s="6"/>
      <c r="D53" s="6"/>
      <c r="E53" s="123"/>
      <c r="F53" s="123" t="s">
        <v>110</v>
      </c>
      <c r="G53" s="123"/>
      <c r="H53" s="123"/>
      <c r="I53" s="123"/>
      <c r="J53" s="123"/>
      <c r="K53" s="22">
        <v>45</v>
      </c>
      <c r="L53" s="22">
        <v>20</v>
      </c>
      <c r="M53" s="22">
        <v>80</v>
      </c>
      <c r="N53" s="23">
        <v>100</v>
      </c>
      <c r="Y53" s="125"/>
    </row>
    <row r="54" spans="2:25" ht="13.5" customHeight="1" x14ac:dyDescent="0.2">
      <c r="B54" s="1">
        <f t="shared" si="2"/>
        <v>44</v>
      </c>
      <c r="C54" s="6"/>
      <c r="D54" s="6"/>
      <c r="E54" s="123"/>
      <c r="F54" s="123" t="s">
        <v>31</v>
      </c>
      <c r="G54" s="123"/>
      <c r="H54" s="123"/>
      <c r="I54" s="123"/>
      <c r="J54" s="123"/>
      <c r="K54" s="22"/>
      <c r="L54" s="22"/>
      <c r="M54" s="22">
        <v>32</v>
      </c>
      <c r="N54" s="23"/>
      <c r="Y54" s="125"/>
    </row>
    <row r="55" spans="2:25" ht="13.95" customHeight="1" x14ac:dyDescent="0.2">
      <c r="B55" s="1">
        <f t="shared" si="2"/>
        <v>45</v>
      </c>
      <c r="C55" s="6"/>
      <c r="D55" s="6"/>
      <c r="E55" s="123"/>
      <c r="F55" s="123" t="s">
        <v>85</v>
      </c>
      <c r="G55" s="123"/>
      <c r="H55" s="123"/>
      <c r="I55" s="123"/>
      <c r="J55" s="123"/>
      <c r="K55" s="22"/>
      <c r="L55" s="22"/>
      <c r="M55" s="22" t="s">
        <v>167</v>
      </c>
      <c r="N55" s="23" t="s">
        <v>167</v>
      </c>
      <c r="Y55" s="125"/>
    </row>
    <row r="56" spans="2:25" ht="13.5" customHeight="1" x14ac:dyDescent="0.2">
      <c r="B56" s="1">
        <f t="shared" si="2"/>
        <v>46</v>
      </c>
      <c r="C56" s="6"/>
      <c r="D56" s="6"/>
      <c r="E56" s="123"/>
      <c r="F56" s="123" t="s">
        <v>111</v>
      </c>
      <c r="G56" s="123"/>
      <c r="H56" s="123"/>
      <c r="I56" s="123"/>
      <c r="J56" s="123"/>
      <c r="K56" s="22">
        <v>240</v>
      </c>
      <c r="L56" s="22">
        <v>240</v>
      </c>
      <c r="M56" s="22">
        <v>210</v>
      </c>
      <c r="N56" s="23">
        <v>500</v>
      </c>
      <c r="Y56" s="125"/>
    </row>
    <row r="57" spans="2:25" ht="13.95" customHeight="1" x14ac:dyDescent="0.2">
      <c r="B57" s="1">
        <f t="shared" si="2"/>
        <v>47</v>
      </c>
      <c r="C57" s="6"/>
      <c r="D57" s="6"/>
      <c r="E57" s="123"/>
      <c r="F57" s="123" t="s">
        <v>451</v>
      </c>
      <c r="G57" s="123"/>
      <c r="H57" s="123"/>
      <c r="I57" s="123"/>
      <c r="J57" s="123"/>
      <c r="K57" s="22"/>
      <c r="L57" s="22"/>
      <c r="M57" s="22">
        <v>5</v>
      </c>
      <c r="N57" s="23"/>
      <c r="Y57" s="125"/>
    </row>
    <row r="58" spans="2:25" ht="13.5" customHeight="1" x14ac:dyDescent="0.2">
      <c r="B58" s="1">
        <f t="shared" si="2"/>
        <v>48</v>
      </c>
      <c r="C58" s="6"/>
      <c r="D58" s="6"/>
      <c r="E58" s="123"/>
      <c r="F58" s="123" t="s">
        <v>259</v>
      </c>
      <c r="G58" s="123"/>
      <c r="H58" s="123"/>
      <c r="I58" s="123"/>
      <c r="J58" s="123"/>
      <c r="K58" s="22"/>
      <c r="L58" s="22"/>
      <c r="M58" s="22"/>
      <c r="N58" s="23" t="s">
        <v>167</v>
      </c>
      <c r="Y58" s="125"/>
    </row>
    <row r="59" spans="2:25" ht="13.95" customHeight="1" x14ac:dyDescent="0.2">
      <c r="B59" s="1">
        <f t="shared" si="2"/>
        <v>49</v>
      </c>
      <c r="C59" s="6"/>
      <c r="D59" s="6"/>
      <c r="E59" s="123"/>
      <c r="F59" s="123" t="s">
        <v>442</v>
      </c>
      <c r="G59" s="123"/>
      <c r="H59" s="123"/>
      <c r="I59" s="123"/>
      <c r="J59" s="123"/>
      <c r="K59" s="22" t="s">
        <v>167</v>
      </c>
      <c r="L59" s="22"/>
      <c r="M59" s="22"/>
      <c r="N59" s="23"/>
      <c r="Y59" s="125"/>
    </row>
    <row r="60" spans="2:25" ht="13.5" customHeight="1" x14ac:dyDescent="0.2">
      <c r="B60" s="1">
        <f t="shared" si="2"/>
        <v>50</v>
      </c>
      <c r="C60" s="6"/>
      <c r="D60" s="6"/>
      <c r="E60" s="123"/>
      <c r="F60" s="123" t="s">
        <v>425</v>
      </c>
      <c r="G60" s="123"/>
      <c r="H60" s="123"/>
      <c r="I60" s="123"/>
      <c r="J60" s="123"/>
      <c r="K60" s="22"/>
      <c r="L60" s="22"/>
      <c r="M60" s="22"/>
      <c r="N60" s="23">
        <v>20</v>
      </c>
      <c r="Y60" s="125"/>
    </row>
    <row r="61" spans="2:25" ht="13.95" customHeight="1" x14ac:dyDescent="0.2">
      <c r="B61" s="1">
        <f t="shared" si="2"/>
        <v>51</v>
      </c>
      <c r="C61" s="6"/>
      <c r="D61" s="6"/>
      <c r="E61" s="123"/>
      <c r="F61" s="123" t="s">
        <v>395</v>
      </c>
      <c r="G61" s="123"/>
      <c r="H61" s="123"/>
      <c r="I61" s="123"/>
      <c r="J61" s="123"/>
      <c r="K61" s="22">
        <v>5</v>
      </c>
      <c r="L61" s="22"/>
      <c r="M61" s="22"/>
      <c r="N61" s="23"/>
      <c r="Y61" s="125"/>
    </row>
    <row r="62" spans="2:25" ht="13.95" customHeight="1" x14ac:dyDescent="0.2">
      <c r="B62" s="1">
        <f t="shared" si="2"/>
        <v>52</v>
      </c>
      <c r="C62" s="6"/>
      <c r="D62" s="6"/>
      <c r="E62" s="123"/>
      <c r="F62" s="123" t="s">
        <v>33</v>
      </c>
      <c r="G62" s="123"/>
      <c r="H62" s="123"/>
      <c r="I62" s="123"/>
      <c r="J62" s="123"/>
      <c r="K62" s="22">
        <v>105</v>
      </c>
      <c r="L62" s="22">
        <v>115</v>
      </c>
      <c r="M62" s="22">
        <v>75</v>
      </c>
      <c r="N62" s="23">
        <v>95</v>
      </c>
      <c r="Y62" s="125"/>
    </row>
    <row r="63" spans="2:25" ht="13.95" customHeight="1" x14ac:dyDescent="0.2">
      <c r="B63" s="1">
        <f t="shared" si="2"/>
        <v>53</v>
      </c>
      <c r="C63" s="2" t="s">
        <v>34</v>
      </c>
      <c r="D63" s="2" t="s">
        <v>35</v>
      </c>
      <c r="E63" s="123"/>
      <c r="F63" s="123" t="s">
        <v>180</v>
      </c>
      <c r="G63" s="123"/>
      <c r="H63" s="123"/>
      <c r="I63" s="123"/>
      <c r="J63" s="123"/>
      <c r="K63" s="22">
        <v>1</v>
      </c>
      <c r="L63" s="22" t="s">
        <v>167</v>
      </c>
      <c r="M63" s="22">
        <v>1</v>
      </c>
      <c r="N63" s="23" t="s">
        <v>167</v>
      </c>
    </row>
    <row r="64" spans="2:25" ht="14.25" customHeight="1" x14ac:dyDescent="0.2">
      <c r="B64" s="1">
        <f t="shared" si="2"/>
        <v>54</v>
      </c>
      <c r="C64" s="6"/>
      <c r="D64" s="6"/>
      <c r="E64" s="123"/>
      <c r="F64" s="123" t="s">
        <v>236</v>
      </c>
      <c r="G64" s="123"/>
      <c r="H64" s="123"/>
      <c r="I64" s="123"/>
      <c r="J64" s="123"/>
      <c r="K64" s="22" t="s">
        <v>167</v>
      </c>
      <c r="L64" s="22" t="s">
        <v>167</v>
      </c>
      <c r="M64" s="22">
        <v>1</v>
      </c>
      <c r="N64" s="23">
        <v>5</v>
      </c>
    </row>
    <row r="65" spans="2:24" ht="13.5" customHeight="1" x14ac:dyDescent="0.2">
      <c r="B65" s="1">
        <f t="shared" si="2"/>
        <v>55</v>
      </c>
      <c r="C65" s="6"/>
      <c r="D65" s="6"/>
      <c r="E65" s="123"/>
      <c r="F65" s="123" t="s">
        <v>196</v>
      </c>
      <c r="G65" s="123"/>
      <c r="H65" s="123"/>
      <c r="I65" s="123"/>
      <c r="J65" s="123"/>
      <c r="K65" s="22"/>
      <c r="L65" s="22"/>
      <c r="M65" s="22"/>
      <c r="N65" s="23">
        <v>1</v>
      </c>
    </row>
    <row r="66" spans="2:24" ht="13.95" customHeight="1" x14ac:dyDescent="0.2">
      <c r="B66" s="1">
        <f t="shared" si="2"/>
        <v>56</v>
      </c>
      <c r="C66" s="6"/>
      <c r="D66" s="6"/>
      <c r="E66" s="123"/>
      <c r="F66" s="123" t="s">
        <v>124</v>
      </c>
      <c r="G66" s="123"/>
      <c r="H66" s="123"/>
      <c r="I66" s="123"/>
      <c r="J66" s="123"/>
      <c r="K66" s="22">
        <v>1</v>
      </c>
      <c r="L66" s="22" t="s">
        <v>167</v>
      </c>
      <c r="M66" s="22" t="s">
        <v>167</v>
      </c>
      <c r="N66" s="23">
        <v>1</v>
      </c>
    </row>
    <row r="67" spans="2:24" ht="13.95" customHeight="1" x14ac:dyDescent="0.2">
      <c r="B67" s="1">
        <f t="shared" si="2"/>
        <v>57</v>
      </c>
      <c r="C67" s="6"/>
      <c r="D67" s="6"/>
      <c r="E67" s="123"/>
      <c r="F67" s="123" t="s">
        <v>181</v>
      </c>
      <c r="G67" s="123"/>
      <c r="H67" s="123"/>
      <c r="I67" s="123"/>
      <c r="J67" s="123"/>
      <c r="K67" s="22">
        <v>1</v>
      </c>
      <c r="L67" s="22"/>
      <c r="M67" s="22" t="s">
        <v>167</v>
      </c>
      <c r="N67" s="23"/>
    </row>
    <row r="68" spans="2:24" ht="13.5" customHeight="1" x14ac:dyDescent="0.2">
      <c r="B68" s="1">
        <f t="shared" si="2"/>
        <v>58</v>
      </c>
      <c r="C68" s="6"/>
      <c r="D68" s="6"/>
      <c r="E68" s="123"/>
      <c r="F68" s="123" t="s">
        <v>36</v>
      </c>
      <c r="G68" s="123"/>
      <c r="H68" s="123"/>
      <c r="I68" s="123"/>
      <c r="J68" s="123"/>
      <c r="K68" s="22" t="s">
        <v>167</v>
      </c>
      <c r="L68" s="22">
        <v>2</v>
      </c>
      <c r="M68" s="22">
        <v>1</v>
      </c>
      <c r="N68" s="23"/>
    </row>
    <row r="69" spans="2:24" ht="13.5" customHeight="1" x14ac:dyDescent="0.2">
      <c r="B69" s="1">
        <f t="shared" si="2"/>
        <v>59</v>
      </c>
      <c r="C69" s="2" t="s">
        <v>142</v>
      </c>
      <c r="D69" s="2" t="s">
        <v>77</v>
      </c>
      <c r="E69" s="123"/>
      <c r="F69" s="123" t="s">
        <v>101</v>
      </c>
      <c r="G69" s="123"/>
      <c r="H69" s="123"/>
      <c r="I69" s="123"/>
      <c r="J69" s="123"/>
      <c r="K69" s="22">
        <v>2</v>
      </c>
      <c r="L69" s="22">
        <v>2</v>
      </c>
      <c r="M69" s="22" t="s">
        <v>167</v>
      </c>
      <c r="N69" s="23">
        <v>3</v>
      </c>
    </row>
    <row r="70" spans="2:24" ht="13.5" customHeight="1" x14ac:dyDescent="0.2">
      <c r="B70" s="1">
        <f t="shared" si="2"/>
        <v>60</v>
      </c>
      <c r="C70" s="6"/>
      <c r="D70" s="2" t="s">
        <v>37</v>
      </c>
      <c r="E70" s="123"/>
      <c r="F70" s="123" t="s">
        <v>121</v>
      </c>
      <c r="G70" s="123"/>
      <c r="H70" s="123"/>
      <c r="I70" s="123"/>
      <c r="J70" s="123"/>
      <c r="K70" s="22">
        <v>1</v>
      </c>
      <c r="L70" s="22">
        <v>3</v>
      </c>
      <c r="M70" s="22">
        <v>5</v>
      </c>
      <c r="N70" s="23">
        <v>2</v>
      </c>
    </row>
    <row r="71" spans="2:24" ht="13.5" customHeight="1" x14ac:dyDescent="0.2">
      <c r="B71" s="1">
        <f t="shared" si="2"/>
        <v>61</v>
      </c>
      <c r="C71" s="6"/>
      <c r="D71" s="7"/>
      <c r="E71" s="123"/>
      <c r="F71" s="123" t="s">
        <v>38</v>
      </c>
      <c r="G71" s="123"/>
      <c r="H71" s="123"/>
      <c r="I71" s="123"/>
      <c r="J71" s="123"/>
      <c r="K71" s="22" t="s">
        <v>167</v>
      </c>
      <c r="L71" s="22">
        <v>5</v>
      </c>
      <c r="M71" s="22">
        <v>35</v>
      </c>
      <c r="N71" s="23">
        <v>40</v>
      </c>
    </row>
    <row r="72" spans="2:24" ht="13.5" customHeight="1" x14ac:dyDescent="0.2">
      <c r="B72" s="1">
        <f t="shared" si="2"/>
        <v>62</v>
      </c>
      <c r="C72" s="7"/>
      <c r="D72" s="8" t="s">
        <v>39</v>
      </c>
      <c r="E72" s="123"/>
      <c r="F72" s="123" t="s">
        <v>40</v>
      </c>
      <c r="G72" s="123"/>
      <c r="H72" s="123"/>
      <c r="I72" s="123"/>
      <c r="J72" s="123"/>
      <c r="K72" s="22">
        <v>5</v>
      </c>
      <c r="L72" s="22">
        <v>40</v>
      </c>
      <c r="M72" s="22">
        <v>35</v>
      </c>
      <c r="N72" s="23">
        <v>150</v>
      </c>
    </row>
    <row r="73" spans="2:24" ht="13.5" customHeight="1" x14ac:dyDescent="0.2">
      <c r="B73" s="1">
        <f t="shared" si="2"/>
        <v>63</v>
      </c>
      <c r="C73" s="2" t="s">
        <v>0</v>
      </c>
      <c r="D73" s="8" t="s">
        <v>41</v>
      </c>
      <c r="E73" s="123"/>
      <c r="F73" s="123" t="s">
        <v>42</v>
      </c>
      <c r="G73" s="123"/>
      <c r="H73" s="123"/>
      <c r="I73" s="123"/>
      <c r="J73" s="123"/>
      <c r="K73" s="22" t="s">
        <v>167</v>
      </c>
      <c r="L73" s="22"/>
      <c r="M73" s="22">
        <v>15</v>
      </c>
      <c r="N73" s="23">
        <v>5</v>
      </c>
      <c r="U73">
        <f>COUNTA(K63:K73)</f>
        <v>10</v>
      </c>
      <c r="V73">
        <f>COUNTA(L63:L73)</f>
        <v>8</v>
      </c>
      <c r="W73">
        <f>COUNTA(M63:M73)</f>
        <v>10</v>
      </c>
      <c r="X73">
        <f>COUNTA(N63:N73)</f>
        <v>9</v>
      </c>
    </row>
    <row r="74" spans="2:24" ht="13.5" customHeight="1" x14ac:dyDescent="0.2">
      <c r="B74" s="1">
        <f t="shared" si="2"/>
        <v>64</v>
      </c>
      <c r="C74" s="147" t="s">
        <v>43</v>
      </c>
      <c r="D74" s="148"/>
      <c r="E74" s="123"/>
      <c r="F74" s="123" t="s">
        <v>44</v>
      </c>
      <c r="G74" s="123"/>
      <c r="H74" s="123"/>
      <c r="I74" s="123"/>
      <c r="J74" s="123"/>
      <c r="K74" s="22">
        <v>350</v>
      </c>
      <c r="L74" s="22">
        <v>150</v>
      </c>
      <c r="M74" s="22">
        <v>175</v>
      </c>
      <c r="N74" s="23">
        <v>350</v>
      </c>
    </row>
    <row r="75" spans="2:24" ht="13.5" customHeight="1" x14ac:dyDescent="0.2">
      <c r="B75" s="1">
        <f t="shared" si="2"/>
        <v>65</v>
      </c>
      <c r="C75" s="3"/>
      <c r="D75" s="83"/>
      <c r="E75" s="123"/>
      <c r="F75" s="123" t="s">
        <v>45</v>
      </c>
      <c r="G75" s="123"/>
      <c r="H75" s="123"/>
      <c r="I75" s="123"/>
      <c r="J75" s="123"/>
      <c r="K75" s="22">
        <v>350</v>
      </c>
      <c r="L75" s="22">
        <v>200</v>
      </c>
      <c r="M75" s="22">
        <v>100</v>
      </c>
      <c r="N75" s="23">
        <v>300</v>
      </c>
    </row>
    <row r="76" spans="2:24" ht="13.95" customHeight="1" thickBot="1" x14ac:dyDescent="0.25">
      <c r="B76" s="1">
        <f t="shared" si="2"/>
        <v>66</v>
      </c>
      <c r="C76" s="3"/>
      <c r="D76" s="83"/>
      <c r="E76" s="123"/>
      <c r="F76" s="123" t="s">
        <v>78</v>
      </c>
      <c r="G76" s="123"/>
      <c r="H76" s="123"/>
      <c r="I76" s="123"/>
      <c r="J76" s="123"/>
      <c r="K76" s="22">
        <v>700</v>
      </c>
      <c r="L76" s="22">
        <v>200</v>
      </c>
      <c r="M76" s="22">
        <v>175</v>
      </c>
      <c r="N76" s="139">
        <v>450</v>
      </c>
    </row>
    <row r="77" spans="2:24" ht="13.95" customHeight="1" x14ac:dyDescent="0.2">
      <c r="B77" s="84"/>
      <c r="C77" s="85"/>
      <c r="D77" s="85"/>
      <c r="E77" s="25"/>
      <c r="F77" s="25"/>
      <c r="G77" s="25"/>
      <c r="H77" s="25"/>
      <c r="I77" s="25"/>
      <c r="J77" s="25"/>
      <c r="K77" s="25"/>
      <c r="L77" s="25"/>
      <c r="M77" s="25"/>
      <c r="N77" s="25"/>
      <c r="U77">
        <f>COUNTA(K11:K76)</f>
        <v>43</v>
      </c>
      <c r="V77">
        <f>COUNTA(L11:L76)</f>
        <v>43</v>
      </c>
      <c r="W77">
        <f>COUNTA(M11:M76)</f>
        <v>46</v>
      </c>
      <c r="X77">
        <f>COUNTA(N11:N76)</f>
        <v>51</v>
      </c>
    </row>
    <row r="78" spans="2:24" ht="18" customHeight="1" x14ac:dyDescent="0.2"/>
    <row r="79" spans="2:24" ht="18" customHeight="1" x14ac:dyDescent="0.2">
      <c r="B79" s="65"/>
    </row>
    <row r="80" spans="2:24" ht="9" customHeight="1" thickBot="1" x14ac:dyDescent="0.25"/>
    <row r="81" spans="2:24" ht="18" customHeight="1" x14ac:dyDescent="0.2">
      <c r="B81" s="66"/>
      <c r="C81" s="67"/>
      <c r="D81" s="143" t="s">
        <v>1</v>
      </c>
      <c r="E81" s="143"/>
      <c r="F81" s="143"/>
      <c r="G81" s="143"/>
      <c r="H81" s="67"/>
      <c r="I81" s="67"/>
      <c r="J81" s="68"/>
      <c r="K81" s="29" t="s">
        <v>64</v>
      </c>
      <c r="L81" s="29" t="s">
        <v>65</v>
      </c>
      <c r="M81" s="29" t="s">
        <v>66</v>
      </c>
      <c r="N81" s="52" t="s">
        <v>67</v>
      </c>
      <c r="U81">
        <f>SUM(U11:U17,K18:K76)</f>
        <v>61725</v>
      </c>
      <c r="V81">
        <f>SUM(V11:V17,L18:L76)</f>
        <v>23267</v>
      </c>
      <c r="W81">
        <f>SUM(W11:W17,M18:M76)</f>
        <v>39705</v>
      </c>
      <c r="X81">
        <f>SUM(X11:X17,N18:N76)</f>
        <v>17897</v>
      </c>
    </row>
    <row r="82" spans="2:24" ht="18" customHeight="1" thickBot="1" x14ac:dyDescent="0.25">
      <c r="B82" s="72"/>
      <c r="C82" s="24"/>
      <c r="D82" s="149" t="s">
        <v>2</v>
      </c>
      <c r="E82" s="149"/>
      <c r="F82" s="149"/>
      <c r="G82" s="149"/>
      <c r="H82" s="24"/>
      <c r="I82" s="24"/>
      <c r="J82" s="73"/>
      <c r="K82" s="34" t="str">
        <f>K5</f>
        <v>2022.3.8</v>
      </c>
      <c r="L82" s="34" t="str">
        <f>L5</f>
        <v>2022.3.8</v>
      </c>
      <c r="M82" s="34" t="str">
        <f>M5</f>
        <v>2022.3.8</v>
      </c>
      <c r="N82" s="51" t="str">
        <f>N5</f>
        <v>2022.3.8</v>
      </c>
    </row>
    <row r="83" spans="2:24" ht="19.95" customHeight="1" thickTop="1" x14ac:dyDescent="0.2">
      <c r="B83" s="150" t="s">
        <v>47</v>
      </c>
      <c r="C83" s="151"/>
      <c r="D83" s="151"/>
      <c r="E83" s="151"/>
      <c r="F83" s="151"/>
      <c r="G83" s="151"/>
      <c r="H83" s="151"/>
      <c r="I83" s="151"/>
      <c r="J83" s="86"/>
      <c r="K83" s="35">
        <f>SUM(K84:K92)</f>
        <v>61725</v>
      </c>
      <c r="L83" s="35">
        <f>SUM(L84:L92)</f>
        <v>23267</v>
      </c>
      <c r="M83" s="35">
        <f>SUM(M84:M92)</f>
        <v>39705</v>
      </c>
      <c r="N83" s="53">
        <f>SUM(N84:N92)</f>
        <v>17897</v>
      </c>
    </row>
    <row r="84" spans="2:24" ht="13.95" customHeight="1" x14ac:dyDescent="0.2">
      <c r="B84" s="152" t="s">
        <v>48</v>
      </c>
      <c r="C84" s="153"/>
      <c r="D84" s="154"/>
      <c r="E84" s="12"/>
      <c r="F84" s="13"/>
      <c r="G84" s="144" t="s">
        <v>13</v>
      </c>
      <c r="H84" s="144"/>
      <c r="I84" s="13"/>
      <c r="J84" s="14"/>
      <c r="K84" s="4">
        <f>SUM(U$11:U$17)</f>
        <v>10</v>
      </c>
      <c r="L84" s="4">
        <f>SUM(V$11:V$17)</f>
        <v>25</v>
      </c>
      <c r="M84" s="4">
        <f>SUM(W$11:W$17)</f>
        <v>55</v>
      </c>
      <c r="N84" s="5">
        <f>SUM(X$11:X$17)</f>
        <v>120</v>
      </c>
    </row>
    <row r="85" spans="2:24" ht="13.95" customHeight="1" x14ac:dyDescent="0.2">
      <c r="B85" s="87"/>
      <c r="C85" s="65"/>
      <c r="D85" s="88"/>
      <c r="E85" s="15"/>
      <c r="F85" s="123"/>
      <c r="G85" s="144" t="s">
        <v>26</v>
      </c>
      <c r="H85" s="144"/>
      <c r="I85" s="119"/>
      <c r="J85" s="16"/>
      <c r="K85" s="4">
        <f>SUM(K$18)</f>
        <v>200</v>
      </c>
      <c r="L85" s="4">
        <f>SUM(L$18)</f>
        <v>200</v>
      </c>
      <c r="M85" s="4">
        <f>SUM(M$18)</f>
        <v>250</v>
      </c>
      <c r="N85" s="5">
        <f>SUM(N$18)</f>
        <v>290</v>
      </c>
    </row>
    <row r="86" spans="2:24" ht="13.95" customHeight="1" x14ac:dyDescent="0.2">
      <c r="B86" s="87"/>
      <c r="C86" s="65"/>
      <c r="D86" s="88"/>
      <c r="E86" s="15"/>
      <c r="F86" s="123"/>
      <c r="G86" s="144" t="s">
        <v>28</v>
      </c>
      <c r="H86" s="144"/>
      <c r="I86" s="13"/>
      <c r="J86" s="14"/>
      <c r="K86" s="4">
        <f>SUM(K$19:K$19)</f>
        <v>0</v>
      </c>
      <c r="L86" s="4">
        <f>SUM(L$19:L$19)</f>
        <v>20</v>
      </c>
      <c r="M86" s="4">
        <f>SUM(M$19:M$19)</f>
        <v>10</v>
      </c>
      <c r="N86" s="5">
        <f>SUM(N$19:N$19)</f>
        <v>25</v>
      </c>
    </row>
    <row r="87" spans="2:24" ht="13.95" customHeight="1" x14ac:dyDescent="0.2">
      <c r="B87" s="87"/>
      <c r="C87" s="65"/>
      <c r="D87" s="88"/>
      <c r="E87" s="15"/>
      <c r="F87" s="123"/>
      <c r="G87" s="144" t="s">
        <v>83</v>
      </c>
      <c r="H87" s="144"/>
      <c r="I87" s="13"/>
      <c r="J87" s="14"/>
      <c r="K87" s="4">
        <f>SUM(K$20:K$22)</f>
        <v>0</v>
      </c>
      <c r="L87" s="4">
        <f>SUM(L$20:L$22)</f>
        <v>0</v>
      </c>
      <c r="M87" s="4">
        <f>SUM(M$20:M$22)</f>
        <v>0</v>
      </c>
      <c r="N87" s="5">
        <f>SUM(N$20:N$22)</f>
        <v>25</v>
      </c>
    </row>
    <row r="88" spans="2:24" ht="13.95" customHeight="1" x14ac:dyDescent="0.2">
      <c r="B88" s="87"/>
      <c r="C88" s="65"/>
      <c r="D88" s="88"/>
      <c r="E88" s="15"/>
      <c r="F88" s="123"/>
      <c r="G88" s="144" t="s">
        <v>84</v>
      </c>
      <c r="H88" s="144"/>
      <c r="I88" s="13"/>
      <c r="J88" s="14"/>
      <c r="K88" s="4">
        <f>SUM(K23:K42)</f>
        <v>59169</v>
      </c>
      <c r="L88" s="4">
        <f>SUM(L$23:L$42)</f>
        <v>21590</v>
      </c>
      <c r="M88" s="4">
        <f>SUM(M$23:M$42)</f>
        <v>37795</v>
      </c>
      <c r="N88" s="5">
        <f>SUM(N$23:N$42)</f>
        <v>14740</v>
      </c>
    </row>
    <row r="89" spans="2:24" ht="13.95" customHeight="1" x14ac:dyDescent="0.2">
      <c r="B89" s="87"/>
      <c r="C89" s="65"/>
      <c r="D89" s="88"/>
      <c r="E89" s="15"/>
      <c r="F89" s="123"/>
      <c r="G89" s="144" t="s">
        <v>80</v>
      </c>
      <c r="H89" s="144"/>
      <c r="I89" s="13"/>
      <c r="J89" s="14"/>
      <c r="K89" s="4">
        <f>SUM(K$43:K$44)</f>
        <v>0</v>
      </c>
      <c r="L89" s="4">
        <f>SUM(L$43:L$44)</f>
        <v>15</v>
      </c>
      <c r="M89" s="4">
        <f>SUM(M$43:M$44)</f>
        <v>0</v>
      </c>
      <c r="N89" s="5">
        <f>SUM(N$43:N$44)</f>
        <v>0</v>
      </c>
    </row>
    <row r="90" spans="2:24" ht="13.95" customHeight="1" x14ac:dyDescent="0.2">
      <c r="B90" s="87"/>
      <c r="C90" s="65"/>
      <c r="D90" s="88"/>
      <c r="E90" s="15"/>
      <c r="F90" s="123"/>
      <c r="G90" s="144" t="s">
        <v>29</v>
      </c>
      <c r="H90" s="144"/>
      <c r="I90" s="13"/>
      <c r="J90" s="14"/>
      <c r="K90" s="4">
        <f>SUM(K$45:K$62)</f>
        <v>935</v>
      </c>
      <c r="L90" s="4">
        <f>SUM(L$45:L$62)</f>
        <v>815</v>
      </c>
      <c r="M90" s="4">
        <f>SUM(M$45:M$62)</f>
        <v>1052</v>
      </c>
      <c r="N90" s="5">
        <f>SUM(N$45:N$62)</f>
        <v>1390</v>
      </c>
    </row>
    <row r="91" spans="2:24" ht="13.95" customHeight="1" x14ac:dyDescent="0.2">
      <c r="B91" s="87"/>
      <c r="C91" s="65"/>
      <c r="D91" s="88"/>
      <c r="E91" s="15"/>
      <c r="F91" s="123"/>
      <c r="G91" s="144" t="s">
        <v>49</v>
      </c>
      <c r="H91" s="144"/>
      <c r="I91" s="13"/>
      <c r="J91" s="14"/>
      <c r="K91" s="4">
        <f>SUM(K$74:K$75)</f>
        <v>700</v>
      </c>
      <c r="L91" s="4">
        <f t="shared" ref="L91:N91" si="5">SUM(L$74:L$75)</f>
        <v>350</v>
      </c>
      <c r="M91" s="4">
        <f t="shared" si="5"/>
        <v>275</v>
      </c>
      <c r="N91" s="5">
        <f t="shared" si="5"/>
        <v>650</v>
      </c>
    </row>
    <row r="92" spans="2:24" ht="13.95" customHeight="1" thickBot="1" x14ac:dyDescent="0.25">
      <c r="B92" s="89"/>
      <c r="C92" s="90"/>
      <c r="D92" s="91"/>
      <c r="E92" s="17"/>
      <c r="F92" s="9"/>
      <c r="G92" s="142" t="s">
        <v>46</v>
      </c>
      <c r="H92" s="142"/>
      <c r="I92" s="18"/>
      <c r="J92" s="19"/>
      <c r="K92" s="10">
        <f>SUM(K$63:K$73,K$76)</f>
        <v>711</v>
      </c>
      <c r="L92" s="10">
        <f>SUM(L$63:L$73,L$76)</f>
        <v>252</v>
      </c>
      <c r="M92" s="10">
        <f>SUM(M$63:M$73,M$76)</f>
        <v>268</v>
      </c>
      <c r="N92" s="11">
        <f>SUM(N$63:N$73,N$76)</f>
        <v>657</v>
      </c>
    </row>
    <row r="93" spans="2:24" ht="18" customHeight="1" thickTop="1" x14ac:dyDescent="0.2">
      <c r="B93" s="155" t="s">
        <v>50</v>
      </c>
      <c r="C93" s="156"/>
      <c r="D93" s="157"/>
      <c r="E93" s="92"/>
      <c r="F93" s="120"/>
      <c r="G93" s="158" t="s">
        <v>51</v>
      </c>
      <c r="H93" s="158"/>
      <c r="I93" s="120"/>
      <c r="J93" s="121"/>
      <c r="K93" s="36" t="s">
        <v>52</v>
      </c>
      <c r="L93" s="42"/>
      <c r="M93" s="42"/>
      <c r="N93" s="54"/>
    </row>
    <row r="94" spans="2:24" ht="18" customHeight="1" x14ac:dyDescent="0.2">
      <c r="B94" s="93"/>
      <c r="C94" s="94"/>
      <c r="D94" s="94"/>
      <c r="E94" s="95"/>
      <c r="F94" s="96"/>
      <c r="G94" s="97"/>
      <c r="H94" s="97"/>
      <c r="I94" s="96"/>
      <c r="J94" s="98"/>
      <c r="K94" s="37" t="s">
        <v>53</v>
      </c>
      <c r="L94" s="43"/>
      <c r="M94" s="43"/>
      <c r="N94" s="46"/>
    </row>
    <row r="95" spans="2:24" ht="18" customHeight="1" x14ac:dyDescent="0.2">
      <c r="B95" s="87"/>
      <c r="C95" s="65"/>
      <c r="D95" s="65"/>
      <c r="E95" s="99"/>
      <c r="F95" s="24"/>
      <c r="G95" s="149" t="s">
        <v>54</v>
      </c>
      <c r="H95" s="149"/>
      <c r="I95" s="118"/>
      <c r="J95" s="122"/>
      <c r="K95" s="38" t="s">
        <v>55</v>
      </c>
      <c r="L95" s="44"/>
      <c r="M95" s="48"/>
      <c r="N95" s="44"/>
    </row>
    <row r="96" spans="2:24" ht="18" customHeight="1" x14ac:dyDescent="0.2">
      <c r="B96" s="87"/>
      <c r="C96" s="65"/>
      <c r="D96" s="65"/>
      <c r="E96" s="100"/>
      <c r="F96" s="65"/>
      <c r="G96" s="101"/>
      <c r="H96" s="101"/>
      <c r="I96" s="94"/>
      <c r="J96" s="102"/>
      <c r="K96" s="39" t="s">
        <v>94</v>
      </c>
      <c r="L96" s="45"/>
      <c r="M96" s="27"/>
      <c r="N96" s="45"/>
    </row>
    <row r="97" spans="2:14" ht="18" customHeight="1" x14ac:dyDescent="0.2">
      <c r="B97" s="87"/>
      <c r="C97" s="65"/>
      <c r="D97" s="65"/>
      <c r="E97" s="100"/>
      <c r="F97" s="65"/>
      <c r="G97" s="101"/>
      <c r="H97" s="101"/>
      <c r="I97" s="94"/>
      <c r="J97" s="102"/>
      <c r="K97" s="39" t="s">
        <v>87</v>
      </c>
      <c r="L97" s="43"/>
      <c r="M97" s="27"/>
      <c r="N97" s="45"/>
    </row>
    <row r="98" spans="2:14" ht="18" customHeight="1" x14ac:dyDescent="0.2">
      <c r="B98" s="87"/>
      <c r="C98" s="65"/>
      <c r="D98" s="65"/>
      <c r="E98" s="99"/>
      <c r="F98" s="24"/>
      <c r="G98" s="149" t="s">
        <v>56</v>
      </c>
      <c r="H98" s="149"/>
      <c r="I98" s="118"/>
      <c r="J98" s="122"/>
      <c r="K98" s="38" t="s">
        <v>98</v>
      </c>
      <c r="L98" s="44"/>
      <c r="M98" s="48"/>
      <c r="N98" s="44"/>
    </row>
    <row r="99" spans="2:14" ht="18" customHeight="1" x14ac:dyDescent="0.2">
      <c r="B99" s="87"/>
      <c r="C99" s="65"/>
      <c r="D99" s="65"/>
      <c r="E99" s="100"/>
      <c r="F99" s="65"/>
      <c r="G99" s="101"/>
      <c r="H99" s="101"/>
      <c r="I99" s="94"/>
      <c r="J99" s="102"/>
      <c r="K99" s="39" t="s">
        <v>95</v>
      </c>
      <c r="L99" s="45"/>
      <c r="M99" s="27"/>
      <c r="N99" s="45"/>
    </row>
    <row r="100" spans="2:14" ht="18" customHeight="1" x14ac:dyDescent="0.2">
      <c r="B100" s="87"/>
      <c r="C100" s="65"/>
      <c r="D100" s="65"/>
      <c r="E100" s="100"/>
      <c r="F100" s="65"/>
      <c r="G100" s="101"/>
      <c r="H100" s="101"/>
      <c r="I100" s="94"/>
      <c r="J100" s="102"/>
      <c r="K100" s="39" t="s">
        <v>96</v>
      </c>
      <c r="L100" s="45"/>
      <c r="M100" s="45"/>
      <c r="N100" s="45"/>
    </row>
    <row r="101" spans="2:14" ht="18" customHeight="1" x14ac:dyDescent="0.2">
      <c r="B101" s="87"/>
      <c r="C101" s="65"/>
      <c r="D101" s="65"/>
      <c r="E101" s="79"/>
      <c r="F101" s="80"/>
      <c r="G101" s="97"/>
      <c r="H101" s="97"/>
      <c r="I101" s="96"/>
      <c r="J101" s="98"/>
      <c r="K101" s="39" t="s">
        <v>97</v>
      </c>
      <c r="L101" s="46"/>
      <c r="M101" s="43"/>
      <c r="N101" s="46"/>
    </row>
    <row r="102" spans="2:14" ht="18" customHeight="1" x14ac:dyDescent="0.2">
      <c r="B102" s="103"/>
      <c r="C102" s="80"/>
      <c r="D102" s="80"/>
      <c r="E102" s="15"/>
      <c r="F102" s="123"/>
      <c r="G102" s="144" t="s">
        <v>57</v>
      </c>
      <c r="H102" s="144"/>
      <c r="I102" s="13"/>
      <c r="J102" s="14"/>
      <c r="K102" s="28" t="s">
        <v>148</v>
      </c>
      <c r="L102" s="47"/>
      <c r="M102" s="49"/>
      <c r="N102" s="47"/>
    </row>
    <row r="103" spans="2:14" ht="18" customHeight="1" x14ac:dyDescent="0.2">
      <c r="B103" s="152" t="s">
        <v>58</v>
      </c>
      <c r="C103" s="153"/>
      <c r="D103" s="153"/>
      <c r="E103" s="24"/>
      <c r="F103" s="24"/>
      <c r="G103" s="24"/>
      <c r="H103" s="24"/>
      <c r="I103" s="24"/>
      <c r="J103" s="24"/>
      <c r="K103" s="24"/>
      <c r="L103" s="24"/>
      <c r="M103" s="24"/>
      <c r="N103" s="55"/>
    </row>
    <row r="104" spans="2:14" ht="14.1" customHeight="1" x14ac:dyDescent="0.2">
      <c r="B104" s="104"/>
      <c r="C104" s="40" t="s">
        <v>59</v>
      </c>
      <c r="D104" s="105"/>
      <c r="E104" s="40"/>
      <c r="F104" s="40"/>
      <c r="G104" s="40"/>
      <c r="H104" s="40"/>
      <c r="I104" s="40"/>
      <c r="J104" s="40"/>
      <c r="K104" s="40"/>
      <c r="L104" s="40"/>
      <c r="M104" s="40"/>
      <c r="N104" s="56"/>
    </row>
    <row r="105" spans="2:14" ht="14.1" customHeight="1" x14ac:dyDescent="0.2">
      <c r="B105" s="104"/>
      <c r="C105" s="40" t="s">
        <v>60</v>
      </c>
      <c r="D105" s="105"/>
      <c r="E105" s="40"/>
      <c r="F105" s="40"/>
      <c r="G105" s="40"/>
      <c r="H105" s="40"/>
      <c r="I105" s="40"/>
      <c r="J105" s="40"/>
      <c r="K105" s="40"/>
      <c r="L105" s="40"/>
      <c r="M105" s="40"/>
      <c r="N105" s="56"/>
    </row>
    <row r="106" spans="2:14" ht="14.1" customHeight="1" x14ac:dyDescent="0.2">
      <c r="B106" s="104"/>
      <c r="C106" s="40" t="s">
        <v>61</v>
      </c>
      <c r="D106" s="105"/>
      <c r="E106" s="40"/>
      <c r="F106" s="40"/>
      <c r="G106" s="40"/>
      <c r="H106" s="40"/>
      <c r="I106" s="40"/>
      <c r="J106" s="40"/>
      <c r="K106" s="40"/>
      <c r="L106" s="40"/>
      <c r="M106" s="40"/>
      <c r="N106" s="56"/>
    </row>
    <row r="107" spans="2:14" ht="14.1" customHeight="1" x14ac:dyDescent="0.2">
      <c r="B107" s="104"/>
      <c r="C107" s="40" t="s">
        <v>132</v>
      </c>
      <c r="D107" s="105"/>
      <c r="E107" s="40"/>
      <c r="F107" s="40"/>
      <c r="G107" s="40"/>
      <c r="H107" s="40"/>
      <c r="I107" s="40"/>
      <c r="J107" s="40"/>
      <c r="K107" s="40"/>
      <c r="L107" s="40"/>
      <c r="M107" s="40"/>
      <c r="N107" s="56"/>
    </row>
    <row r="108" spans="2:14" ht="14.1" customHeight="1" x14ac:dyDescent="0.2">
      <c r="B108" s="106"/>
      <c r="C108" s="40" t="s">
        <v>133</v>
      </c>
      <c r="D108" s="40"/>
      <c r="E108" s="40"/>
      <c r="F108" s="40"/>
      <c r="G108" s="40"/>
      <c r="H108" s="40"/>
      <c r="I108" s="40"/>
      <c r="J108" s="40"/>
      <c r="K108" s="40"/>
      <c r="L108" s="40"/>
      <c r="M108" s="40"/>
      <c r="N108" s="56"/>
    </row>
    <row r="109" spans="2:14" ht="14.1" customHeight="1" x14ac:dyDescent="0.2">
      <c r="B109" s="106"/>
      <c r="C109" s="40" t="s">
        <v>129</v>
      </c>
      <c r="D109" s="40"/>
      <c r="E109" s="40"/>
      <c r="F109" s="40"/>
      <c r="G109" s="40"/>
      <c r="H109" s="40"/>
      <c r="I109" s="40"/>
      <c r="J109" s="40"/>
      <c r="K109" s="40"/>
      <c r="L109" s="40"/>
      <c r="M109" s="40"/>
      <c r="N109" s="56"/>
    </row>
    <row r="110" spans="2:14" ht="14.1" customHeight="1" x14ac:dyDescent="0.2">
      <c r="B110" s="106"/>
      <c r="C110" s="40" t="s">
        <v>92</v>
      </c>
      <c r="D110" s="40"/>
      <c r="E110" s="40"/>
      <c r="F110" s="40"/>
      <c r="G110" s="40"/>
      <c r="H110" s="40"/>
      <c r="I110" s="40"/>
      <c r="J110" s="40"/>
      <c r="K110" s="40"/>
      <c r="L110" s="40"/>
      <c r="M110" s="40"/>
      <c r="N110" s="56"/>
    </row>
    <row r="111" spans="2:14" ht="14.1" customHeight="1" x14ac:dyDescent="0.2">
      <c r="B111" s="106"/>
      <c r="C111" s="40" t="s">
        <v>93</v>
      </c>
      <c r="D111" s="40"/>
      <c r="E111" s="40"/>
      <c r="F111" s="40"/>
      <c r="G111" s="40"/>
      <c r="H111" s="40"/>
      <c r="I111" s="40"/>
      <c r="J111" s="40"/>
      <c r="K111" s="40"/>
      <c r="L111" s="40"/>
      <c r="M111" s="40"/>
      <c r="N111" s="56"/>
    </row>
    <row r="112" spans="2:14" ht="14.1" customHeight="1" x14ac:dyDescent="0.2">
      <c r="B112" s="106"/>
      <c r="C112" s="40" t="s">
        <v>81</v>
      </c>
      <c r="D112" s="40"/>
      <c r="E112" s="40"/>
      <c r="F112" s="40"/>
      <c r="G112" s="40"/>
      <c r="H112" s="40"/>
      <c r="I112" s="40"/>
      <c r="J112" s="40"/>
      <c r="K112" s="40"/>
      <c r="L112" s="40"/>
      <c r="M112" s="40"/>
      <c r="N112" s="56"/>
    </row>
    <row r="113" spans="2:14" ht="14.1" customHeight="1" x14ac:dyDescent="0.2">
      <c r="B113" s="106"/>
      <c r="C113" s="40" t="s">
        <v>138</v>
      </c>
      <c r="D113" s="40"/>
      <c r="E113" s="40"/>
      <c r="F113" s="40"/>
      <c r="G113" s="40"/>
      <c r="H113" s="40"/>
      <c r="I113" s="40"/>
      <c r="J113" s="40"/>
      <c r="K113" s="40"/>
      <c r="L113" s="40"/>
      <c r="M113" s="40"/>
      <c r="N113" s="56"/>
    </row>
    <row r="114" spans="2:14" ht="14.1" customHeight="1" x14ac:dyDescent="0.2">
      <c r="B114" s="106"/>
      <c r="C114" s="40" t="s">
        <v>134</v>
      </c>
      <c r="D114" s="40"/>
      <c r="E114" s="40"/>
      <c r="F114" s="40"/>
      <c r="G114" s="40"/>
      <c r="H114" s="40"/>
      <c r="I114" s="40"/>
      <c r="J114" s="40"/>
      <c r="K114" s="40"/>
      <c r="L114" s="40"/>
      <c r="M114" s="40"/>
      <c r="N114" s="56"/>
    </row>
    <row r="115" spans="2:14" ht="14.1" customHeight="1" x14ac:dyDescent="0.2">
      <c r="B115" s="106"/>
      <c r="C115" s="40" t="s">
        <v>135</v>
      </c>
      <c r="D115" s="40"/>
      <c r="E115" s="40"/>
      <c r="F115" s="40"/>
      <c r="G115" s="40"/>
      <c r="H115" s="40"/>
      <c r="I115" s="40"/>
      <c r="J115" s="40"/>
      <c r="K115" s="40"/>
      <c r="L115" s="40"/>
      <c r="M115" s="40"/>
      <c r="N115" s="56"/>
    </row>
    <row r="116" spans="2:14" ht="14.1" customHeight="1" x14ac:dyDescent="0.2">
      <c r="B116" s="106"/>
      <c r="C116" s="40" t="s">
        <v>136</v>
      </c>
      <c r="D116" s="40"/>
      <c r="E116" s="40"/>
      <c r="F116" s="40"/>
      <c r="G116" s="40"/>
      <c r="H116" s="40"/>
      <c r="I116" s="40"/>
      <c r="J116" s="40"/>
      <c r="K116" s="40"/>
      <c r="L116" s="40"/>
      <c r="M116" s="40"/>
      <c r="N116" s="56"/>
    </row>
    <row r="117" spans="2:14" ht="14.1" customHeight="1" x14ac:dyDescent="0.2">
      <c r="B117" s="106"/>
      <c r="C117" s="40" t="s">
        <v>125</v>
      </c>
      <c r="D117" s="40"/>
      <c r="E117" s="40"/>
      <c r="F117" s="40"/>
      <c r="G117" s="40"/>
      <c r="H117" s="40"/>
      <c r="I117" s="40"/>
      <c r="J117" s="40"/>
      <c r="K117" s="40"/>
      <c r="L117" s="40"/>
      <c r="M117" s="40"/>
      <c r="N117" s="56"/>
    </row>
    <row r="118" spans="2:14" ht="14.1" customHeight="1" x14ac:dyDescent="0.2">
      <c r="B118" s="106"/>
      <c r="C118" s="40" t="s">
        <v>137</v>
      </c>
      <c r="D118" s="40"/>
      <c r="E118" s="40"/>
      <c r="F118" s="40"/>
      <c r="G118" s="40"/>
      <c r="H118" s="40"/>
      <c r="I118" s="40"/>
      <c r="J118" s="40"/>
      <c r="K118" s="40"/>
      <c r="L118" s="40"/>
      <c r="M118" s="40"/>
      <c r="N118" s="56"/>
    </row>
    <row r="119" spans="2:14" ht="14.1" customHeight="1" x14ac:dyDescent="0.2">
      <c r="B119" s="106"/>
      <c r="C119" s="40" t="s">
        <v>217</v>
      </c>
      <c r="D119" s="40"/>
      <c r="E119" s="40"/>
      <c r="F119" s="40"/>
      <c r="G119" s="40"/>
      <c r="H119" s="40"/>
      <c r="I119" s="40"/>
      <c r="J119" s="40"/>
      <c r="K119" s="40"/>
      <c r="L119" s="40"/>
      <c r="M119" s="40"/>
      <c r="N119" s="56"/>
    </row>
    <row r="120" spans="2:14" ht="14.1" customHeight="1" x14ac:dyDescent="0.2">
      <c r="B120" s="106"/>
      <c r="C120" s="40" t="s">
        <v>131</v>
      </c>
      <c r="D120" s="40"/>
      <c r="E120" s="40"/>
      <c r="F120" s="40"/>
      <c r="G120" s="40"/>
      <c r="H120" s="40"/>
      <c r="I120" s="40"/>
      <c r="J120" s="40"/>
      <c r="K120" s="40"/>
      <c r="L120" s="40"/>
      <c r="M120" s="40"/>
      <c r="N120" s="56"/>
    </row>
    <row r="121" spans="2:14" x14ac:dyDescent="0.2">
      <c r="B121" s="107"/>
      <c r="C121" s="40" t="s">
        <v>143</v>
      </c>
      <c r="N121" s="64"/>
    </row>
    <row r="122" spans="2:14" x14ac:dyDescent="0.2">
      <c r="B122" s="107"/>
      <c r="C122" s="40" t="s">
        <v>140</v>
      </c>
      <c r="N122" s="64"/>
    </row>
    <row r="123" spans="2:14" ht="14.1" customHeight="1" x14ac:dyDescent="0.2">
      <c r="B123" s="106"/>
      <c r="C123" s="40" t="s">
        <v>112</v>
      </c>
      <c r="D123" s="40"/>
      <c r="E123" s="40"/>
      <c r="F123" s="40"/>
      <c r="G123" s="40"/>
      <c r="H123" s="40"/>
      <c r="I123" s="40"/>
      <c r="J123" s="40"/>
      <c r="K123" s="40"/>
      <c r="L123" s="40"/>
      <c r="M123" s="40"/>
      <c r="N123" s="56"/>
    </row>
    <row r="124" spans="2:14" ht="18" customHeight="1" x14ac:dyDescent="0.2">
      <c r="B124" s="106"/>
      <c r="C124" s="40" t="s">
        <v>62</v>
      </c>
      <c r="D124" s="40"/>
      <c r="E124" s="40"/>
      <c r="F124" s="40"/>
      <c r="G124" s="40"/>
      <c r="H124" s="40"/>
      <c r="I124" s="40"/>
      <c r="J124" s="40"/>
      <c r="K124" s="40"/>
      <c r="L124" s="40"/>
      <c r="M124" s="40"/>
      <c r="N124" s="56"/>
    </row>
    <row r="125" spans="2:14" x14ac:dyDescent="0.2">
      <c r="B125" s="107"/>
      <c r="C125" s="40" t="s">
        <v>130</v>
      </c>
      <c r="N125" s="64"/>
    </row>
    <row r="126" spans="2:14" x14ac:dyDescent="0.2">
      <c r="B126" s="107"/>
      <c r="C126" s="40" t="s">
        <v>155</v>
      </c>
      <c r="N126" s="64"/>
    </row>
    <row r="127" spans="2:14" ht="13.8" thickBot="1" x14ac:dyDescent="0.25">
      <c r="B127" s="108"/>
      <c r="C127" s="41" t="s">
        <v>141</v>
      </c>
      <c r="D127" s="62"/>
      <c r="E127" s="62"/>
      <c r="F127" s="62"/>
      <c r="G127" s="62"/>
      <c r="H127" s="62"/>
      <c r="I127" s="62"/>
      <c r="J127" s="62"/>
      <c r="K127" s="62"/>
      <c r="L127" s="62"/>
      <c r="M127" s="62"/>
      <c r="N127" s="63"/>
    </row>
  </sheetData>
  <mergeCells count="27">
    <mergeCell ref="G102:H102"/>
    <mergeCell ref="B103:D103"/>
    <mergeCell ref="G91:H91"/>
    <mergeCell ref="G92:H92"/>
    <mergeCell ref="B93:D93"/>
    <mergeCell ref="G93:H93"/>
    <mergeCell ref="G95:H95"/>
    <mergeCell ref="G98:H98"/>
    <mergeCell ref="G90:H90"/>
    <mergeCell ref="G10:H10"/>
    <mergeCell ref="C74:D74"/>
    <mergeCell ref="D81:G81"/>
    <mergeCell ref="D82:G82"/>
    <mergeCell ref="B83:I83"/>
    <mergeCell ref="B84:D84"/>
    <mergeCell ref="G84:H84"/>
    <mergeCell ref="G85:H85"/>
    <mergeCell ref="G86:H86"/>
    <mergeCell ref="G87:H87"/>
    <mergeCell ref="G88:H88"/>
    <mergeCell ref="G89:H89"/>
    <mergeCell ref="D9:F9"/>
    <mergeCell ref="D4:G4"/>
    <mergeCell ref="D5:G5"/>
    <mergeCell ref="D6:G6"/>
    <mergeCell ref="D7:F7"/>
    <mergeCell ref="D8:F8"/>
  </mergeCells>
  <phoneticPr fontId="23"/>
  <conditionalFormatting sqref="O11:O76">
    <cfRule type="expression" dxfId="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7"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AC128"/>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198</v>
      </c>
      <c r="L5" s="30" t="str">
        <f>K5</f>
        <v>2021.5.6</v>
      </c>
      <c r="M5" s="30" t="str">
        <f>K5</f>
        <v>2021.5.6</v>
      </c>
      <c r="N5" s="114" t="str">
        <f>K5</f>
        <v>2021.5.6</v>
      </c>
    </row>
    <row r="6" spans="2:24" ht="18" customHeight="1" x14ac:dyDescent="0.2">
      <c r="B6" s="69"/>
      <c r="C6" s="123"/>
      <c r="D6" s="144" t="s">
        <v>3</v>
      </c>
      <c r="E6" s="144"/>
      <c r="F6" s="144"/>
      <c r="G6" s="144"/>
      <c r="H6" s="123"/>
      <c r="I6" s="123"/>
      <c r="J6" s="70"/>
      <c r="K6" s="109">
        <v>0.41319444444444442</v>
      </c>
      <c r="L6" s="109">
        <v>0.37986111111111115</v>
      </c>
      <c r="M6" s="109">
        <v>0.44305555555555554</v>
      </c>
      <c r="N6" s="110">
        <v>0.46597222222222223</v>
      </c>
    </row>
    <row r="7" spans="2:24" ht="18" customHeight="1" x14ac:dyDescent="0.2">
      <c r="B7" s="69"/>
      <c r="C7" s="123"/>
      <c r="D7" s="144" t="s">
        <v>4</v>
      </c>
      <c r="E7" s="145"/>
      <c r="F7" s="145"/>
      <c r="G7" s="71" t="s">
        <v>5</v>
      </c>
      <c r="H7" s="123"/>
      <c r="I7" s="123"/>
      <c r="J7" s="70"/>
      <c r="K7" s="111">
        <v>2.65</v>
      </c>
      <c r="L7" s="111">
        <v>1.58</v>
      </c>
      <c r="M7" s="111">
        <v>1.65</v>
      </c>
      <c r="N7" s="112">
        <v>1.63</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199</v>
      </c>
      <c r="G11" s="123"/>
      <c r="H11" s="123"/>
      <c r="I11" s="123"/>
      <c r="J11" s="123"/>
      <c r="K11" s="20"/>
      <c r="L11" s="20" t="s">
        <v>169</v>
      </c>
      <c r="M11" s="20"/>
      <c r="N11" s="21"/>
      <c r="P11" t="s">
        <v>14</v>
      </c>
      <c r="Q11">
        <f t="shared" ref="Q11:T14" si="0">IF(K11="",0,VALUE(MID(K11,2,LEN(K11)-2)))</f>
        <v>0</v>
      </c>
      <c r="R11">
        <f t="shared" si="0"/>
        <v>25</v>
      </c>
      <c r="S11">
        <f t="shared" si="0"/>
        <v>0</v>
      </c>
      <c r="T11">
        <f t="shared" si="0"/>
        <v>0</v>
      </c>
      <c r="U11">
        <f t="shared" ref="U11:X20" si="1">IF(K11="＋",0,IF(K11="(＋)",0,ABS(K11)))</f>
        <v>0</v>
      </c>
      <c r="V11">
        <f t="shared" si="1"/>
        <v>25</v>
      </c>
      <c r="W11">
        <f t="shared" si="1"/>
        <v>0</v>
      </c>
      <c r="X11">
        <f t="shared" si="1"/>
        <v>0</v>
      </c>
    </row>
    <row r="12" spans="2:24" ht="13.5" customHeight="1" x14ac:dyDescent="0.2">
      <c r="B12" s="1">
        <f t="shared" ref="B12:B75" si="2">B11+1</f>
        <v>2</v>
      </c>
      <c r="C12" s="3"/>
      <c r="D12" s="6"/>
      <c r="E12" s="123"/>
      <c r="F12" s="123" t="s">
        <v>200</v>
      </c>
      <c r="G12" s="123"/>
      <c r="H12" s="123"/>
      <c r="I12" s="123"/>
      <c r="J12" s="123"/>
      <c r="K12" s="20"/>
      <c r="L12" s="20" t="s">
        <v>166</v>
      </c>
      <c r="M12" s="20" t="s">
        <v>172</v>
      </c>
      <c r="N12" s="21"/>
      <c r="P12" t="s">
        <v>14</v>
      </c>
      <c r="Q12">
        <f t="shared" si="0"/>
        <v>0</v>
      </c>
      <c r="R12" t="e">
        <f t="shared" si="0"/>
        <v>#VALUE!</v>
      </c>
      <c r="S12">
        <f t="shared" si="0"/>
        <v>50</v>
      </c>
      <c r="T12">
        <f t="shared" si="0"/>
        <v>0</v>
      </c>
      <c r="U12">
        <f t="shared" si="1"/>
        <v>0</v>
      </c>
      <c r="V12">
        <f t="shared" si="1"/>
        <v>0</v>
      </c>
      <c r="W12">
        <f t="shared" si="1"/>
        <v>50</v>
      </c>
      <c r="X12">
        <f t="shared" si="1"/>
        <v>0</v>
      </c>
    </row>
    <row r="13" spans="2:24" ht="13.95" customHeight="1" x14ac:dyDescent="0.2">
      <c r="B13" s="1">
        <f t="shared" si="2"/>
        <v>3</v>
      </c>
      <c r="C13" s="3"/>
      <c r="D13" s="6"/>
      <c r="E13" s="123"/>
      <c r="F13" s="123" t="s">
        <v>197</v>
      </c>
      <c r="G13" s="123"/>
      <c r="H13" s="123"/>
      <c r="I13" s="123"/>
      <c r="J13" s="123"/>
      <c r="K13" s="20" t="s">
        <v>166</v>
      </c>
      <c r="L13" s="20" t="s">
        <v>166</v>
      </c>
      <c r="M13" s="20" t="s">
        <v>166</v>
      </c>
      <c r="N13" s="21"/>
      <c r="P13" t="s">
        <v>14</v>
      </c>
      <c r="Q13" t="e">
        <f t="shared" si="0"/>
        <v>#VALUE!</v>
      </c>
      <c r="R13" t="e">
        <f t="shared" si="0"/>
        <v>#VALUE!</v>
      </c>
      <c r="S13" t="e">
        <f t="shared" si="0"/>
        <v>#VALUE!</v>
      </c>
      <c r="T13">
        <f t="shared" si="0"/>
        <v>0</v>
      </c>
      <c r="U13">
        <f t="shared" si="1"/>
        <v>0</v>
      </c>
      <c r="V13">
        <f t="shared" si="1"/>
        <v>0</v>
      </c>
      <c r="W13">
        <f t="shared" si="1"/>
        <v>0</v>
      </c>
      <c r="X13">
        <f t="shared" si="1"/>
        <v>0</v>
      </c>
    </row>
    <row r="14" spans="2:24" ht="13.5" customHeight="1" x14ac:dyDescent="0.2">
      <c r="B14" s="1">
        <f t="shared" si="2"/>
        <v>4</v>
      </c>
      <c r="C14" s="3"/>
      <c r="D14" s="6"/>
      <c r="E14" s="123"/>
      <c r="F14" s="123" t="s">
        <v>201</v>
      </c>
      <c r="G14" s="123"/>
      <c r="H14" s="123"/>
      <c r="I14" s="123"/>
      <c r="J14" s="123"/>
      <c r="K14" s="20"/>
      <c r="L14" s="20"/>
      <c r="M14" s="20" t="s">
        <v>169</v>
      </c>
      <c r="N14" s="21"/>
      <c r="P14" t="s">
        <v>14</v>
      </c>
      <c r="Q14">
        <f>IF(K14="",0,VALUE(MID(K14,2,LEN(K14)-2)))</f>
        <v>0</v>
      </c>
      <c r="R14">
        <f t="shared" si="0"/>
        <v>0</v>
      </c>
      <c r="S14">
        <f t="shared" si="0"/>
        <v>25</v>
      </c>
      <c r="T14">
        <f t="shared" si="0"/>
        <v>0</v>
      </c>
      <c r="U14">
        <f t="shared" si="1"/>
        <v>0</v>
      </c>
      <c r="V14">
        <f t="shared" si="1"/>
        <v>0</v>
      </c>
      <c r="W14">
        <f t="shared" si="1"/>
        <v>25</v>
      </c>
      <c r="X14">
        <f t="shared" si="1"/>
        <v>0</v>
      </c>
    </row>
    <row r="15" spans="2:24" ht="13.95" customHeight="1" x14ac:dyDescent="0.2">
      <c r="B15" s="1">
        <f t="shared" si="2"/>
        <v>5</v>
      </c>
      <c r="C15" s="3"/>
      <c r="D15" s="6"/>
      <c r="E15" s="123"/>
      <c r="F15" s="123" t="s">
        <v>149</v>
      </c>
      <c r="G15" s="123"/>
      <c r="H15" s="123"/>
      <c r="I15" s="123"/>
      <c r="J15" s="123"/>
      <c r="K15" s="20" t="s">
        <v>169</v>
      </c>
      <c r="L15" s="20"/>
      <c r="M15" s="20" t="s">
        <v>169</v>
      </c>
      <c r="N15" s="21"/>
      <c r="P15" s="82" t="s">
        <v>15</v>
      </c>
      <c r="Q15" t="str">
        <f>K15</f>
        <v>(25)</v>
      </c>
      <c r="R15">
        <f>L15</f>
        <v>0</v>
      </c>
      <c r="S15" t="str">
        <f>M15</f>
        <v>(25)</v>
      </c>
      <c r="T15">
        <f>N15</f>
        <v>0</v>
      </c>
      <c r="U15">
        <f t="shared" si="1"/>
        <v>25</v>
      </c>
      <c r="V15">
        <f>IF(L15="＋",0,IF(L15="(＋)",0,ABS(L15)))</f>
        <v>0</v>
      </c>
      <c r="W15">
        <f t="shared" si="1"/>
        <v>25</v>
      </c>
      <c r="X15">
        <f t="shared" si="1"/>
        <v>0</v>
      </c>
    </row>
    <row r="16" spans="2:24" ht="13.95" customHeight="1" x14ac:dyDescent="0.2">
      <c r="B16" s="1">
        <f t="shared" si="2"/>
        <v>6</v>
      </c>
      <c r="C16" s="3"/>
      <c r="D16" s="6"/>
      <c r="E16" s="123"/>
      <c r="F16" s="123" t="s">
        <v>16</v>
      </c>
      <c r="G16" s="123"/>
      <c r="H16" s="123"/>
      <c r="I16" s="123"/>
      <c r="J16" s="123"/>
      <c r="K16" s="20"/>
      <c r="L16" s="20" t="s">
        <v>167</v>
      </c>
      <c r="M16" s="20" t="s">
        <v>167</v>
      </c>
      <c r="N16" s="21" t="s">
        <v>202</v>
      </c>
      <c r="P16" t="s">
        <v>14</v>
      </c>
      <c r="Q16">
        <f>IF(K16="",0,VALUE(MID(K16,2,LEN(K16)-2)))</f>
        <v>0</v>
      </c>
      <c r="R16" t="e">
        <f>IF(L16="",0,VALUE(MID(L16,2,LEN(L16)-2)))</f>
        <v>#VALUE!</v>
      </c>
      <c r="S16" t="e">
        <f>IF(M16="",0,VALUE(MID(M16,2,LEN(M16)-2)))</f>
        <v>#VALUE!</v>
      </c>
      <c r="T16">
        <f>IF(N16="",0,VALUE(MID(N16,2,LEN(N16)-2)))</f>
        <v>62</v>
      </c>
      <c r="U16">
        <f>IF(K16="＋",0,IF(K16="(＋)",0,ABS(K16)))</f>
        <v>0</v>
      </c>
      <c r="V16">
        <f>IF(L16="＋",0,IF(L16="(＋)",0,ABS(L16)))</f>
        <v>0</v>
      </c>
      <c r="W16">
        <f>IF(M16="＋",0,IF(M16="(＋)",0,ABS(M16)))</f>
        <v>0</v>
      </c>
      <c r="X16">
        <f>IF(N16="＋",0,IF(N16="(＋)",0,ABS(N16)))</f>
        <v>1625</v>
      </c>
    </row>
    <row r="17" spans="2:24" ht="13.5" customHeight="1" x14ac:dyDescent="0.2">
      <c r="B17" s="1">
        <f t="shared" si="2"/>
        <v>7</v>
      </c>
      <c r="C17" s="3"/>
      <c r="D17" s="6"/>
      <c r="E17" s="123"/>
      <c r="F17" s="123" t="s">
        <v>203</v>
      </c>
      <c r="G17" s="123"/>
      <c r="H17" s="123"/>
      <c r="I17" s="123"/>
      <c r="J17" s="123"/>
      <c r="K17" s="20"/>
      <c r="L17" s="20"/>
      <c r="M17" s="20" t="s">
        <v>166</v>
      </c>
      <c r="N17" s="21" t="s">
        <v>166</v>
      </c>
      <c r="R17">
        <f>IF(L17="",0,VALUE(MID(L17,2,LEN(L17)-2)))</f>
        <v>0</v>
      </c>
      <c r="T17" t="e">
        <f>IF(N17="",0,VALUE(MID(N17,2,LEN(N17)-2)))</f>
        <v>#VALUE!</v>
      </c>
      <c r="U17">
        <f>IF(K17="＋",0,IF(K17="(＋)",0,ABS(K17)))</f>
        <v>0</v>
      </c>
      <c r="V17">
        <f>IF(L17="＋",0,IF(L17="(＋)",0,ABS(L17)))</f>
        <v>0</v>
      </c>
      <c r="W17">
        <f>IF(M17="＋",0,IF(M17="(＋)",0,ABS(M17)))</f>
        <v>0</v>
      </c>
      <c r="X17">
        <f>IF(N17="＋",0,IF(N17="(＋)",0,ABS(N17)))</f>
        <v>0</v>
      </c>
    </row>
    <row r="18" spans="2:24" ht="13.95" customHeight="1" x14ac:dyDescent="0.2">
      <c r="B18" s="1">
        <f t="shared" si="2"/>
        <v>8</v>
      </c>
      <c r="C18" s="3"/>
      <c r="D18" s="6"/>
      <c r="E18" s="123"/>
      <c r="F18" s="123" t="s">
        <v>126</v>
      </c>
      <c r="G18" s="123"/>
      <c r="H18" s="123"/>
      <c r="I18" s="123"/>
      <c r="J18" s="123"/>
      <c r="K18" s="20"/>
      <c r="L18" s="20" t="s">
        <v>166</v>
      </c>
      <c r="M18" s="20" t="s">
        <v>168</v>
      </c>
      <c r="N18" s="21" t="s">
        <v>190</v>
      </c>
      <c r="P18" s="82" t="s">
        <v>15</v>
      </c>
      <c r="Q18">
        <f>K18</f>
        <v>0</v>
      </c>
      <c r="R18" t="str">
        <f>L18</f>
        <v>(＋)</v>
      </c>
      <c r="S18" t="str">
        <f>M18</f>
        <v>(100)</v>
      </c>
      <c r="T18" t="str">
        <f>N18</f>
        <v>(150)</v>
      </c>
      <c r="U18">
        <f t="shared" si="1"/>
        <v>0</v>
      </c>
      <c r="V18">
        <f t="shared" si="1"/>
        <v>0</v>
      </c>
      <c r="W18">
        <f t="shared" si="1"/>
        <v>100</v>
      </c>
      <c r="X18">
        <f t="shared" si="1"/>
        <v>150</v>
      </c>
    </row>
    <row r="19" spans="2:24" ht="13.5" customHeight="1" x14ac:dyDescent="0.2">
      <c r="B19" s="1">
        <f t="shared" si="2"/>
        <v>9</v>
      </c>
      <c r="C19" s="3"/>
      <c r="D19" s="6"/>
      <c r="E19" s="123"/>
      <c r="F19" s="123" t="s">
        <v>119</v>
      </c>
      <c r="G19" s="123"/>
      <c r="H19" s="123"/>
      <c r="I19" s="123"/>
      <c r="J19" s="123"/>
      <c r="K19" s="20"/>
      <c r="L19" s="20" t="s">
        <v>166</v>
      </c>
      <c r="M19" s="20" t="s">
        <v>166</v>
      </c>
      <c r="N19" s="21" t="s">
        <v>168</v>
      </c>
      <c r="U19">
        <f t="shared" si="1"/>
        <v>0</v>
      </c>
      <c r="V19">
        <f t="shared" si="1"/>
        <v>0</v>
      </c>
      <c r="W19">
        <f t="shared" si="1"/>
        <v>0</v>
      </c>
      <c r="X19">
        <f t="shared" si="1"/>
        <v>100</v>
      </c>
    </row>
    <row r="20" spans="2:24" ht="13.5" customHeight="1" x14ac:dyDescent="0.2">
      <c r="B20" s="1">
        <f t="shared" si="2"/>
        <v>10</v>
      </c>
      <c r="C20" s="3"/>
      <c r="D20" s="6"/>
      <c r="E20" s="123"/>
      <c r="F20" s="123" t="s">
        <v>117</v>
      </c>
      <c r="G20" s="123"/>
      <c r="H20" s="123"/>
      <c r="I20" s="123"/>
      <c r="J20" s="123"/>
      <c r="K20" s="20" t="s">
        <v>204</v>
      </c>
      <c r="L20" s="20" t="s">
        <v>205</v>
      </c>
      <c r="M20" s="20" t="s">
        <v>206</v>
      </c>
      <c r="N20" s="116" t="s">
        <v>207</v>
      </c>
      <c r="P20" t="s">
        <v>14</v>
      </c>
      <c r="Q20">
        <f t="shared" ref="Q20:T20" si="3">IF(K20="",0,VALUE(MID(K20,2,LEN(K20)-2)))</f>
        <v>4750</v>
      </c>
      <c r="R20" t="e">
        <f>IF(#REF!="",0,VALUE(MID(#REF!,2,LEN(#REF!)-2)))</f>
        <v>#REF!</v>
      </c>
      <c r="S20">
        <f t="shared" si="3"/>
        <v>2875</v>
      </c>
      <c r="T20">
        <f t="shared" si="3"/>
        <v>1000</v>
      </c>
      <c r="U20">
        <f t="shared" si="1"/>
        <v>4750</v>
      </c>
      <c r="V20">
        <f t="shared" si="1"/>
        <v>1550</v>
      </c>
      <c r="W20">
        <f t="shared" si="1"/>
        <v>2875</v>
      </c>
      <c r="X20">
        <f t="shared" si="1"/>
        <v>1000</v>
      </c>
    </row>
    <row r="21" spans="2:24" ht="13.5" customHeight="1" x14ac:dyDescent="0.2">
      <c r="B21" s="1">
        <f t="shared" si="2"/>
        <v>11</v>
      </c>
      <c r="C21" s="2" t="s">
        <v>25</v>
      </c>
      <c r="D21" s="2" t="s">
        <v>26</v>
      </c>
      <c r="E21" s="123"/>
      <c r="F21" s="123" t="s">
        <v>115</v>
      </c>
      <c r="G21" s="123"/>
      <c r="H21" s="123"/>
      <c r="I21" s="123"/>
      <c r="J21" s="123"/>
      <c r="K21" s="22">
        <v>950</v>
      </c>
      <c r="L21" s="22">
        <v>450</v>
      </c>
      <c r="M21" s="22">
        <v>575</v>
      </c>
      <c r="N21" s="23">
        <v>225</v>
      </c>
      <c r="P21" s="82"/>
    </row>
    <row r="22" spans="2:24" ht="13.5" customHeight="1" x14ac:dyDescent="0.2">
      <c r="B22" s="1">
        <f t="shared" si="2"/>
        <v>12</v>
      </c>
      <c r="C22" s="2" t="s">
        <v>27</v>
      </c>
      <c r="D22" s="2" t="s">
        <v>28</v>
      </c>
      <c r="E22" s="123"/>
      <c r="F22" s="123" t="s">
        <v>102</v>
      </c>
      <c r="G22" s="123"/>
      <c r="H22" s="123"/>
      <c r="I22" s="123"/>
      <c r="J22" s="123"/>
      <c r="K22" s="22">
        <v>25</v>
      </c>
      <c r="L22" s="22">
        <v>150</v>
      </c>
      <c r="M22" s="22">
        <v>100</v>
      </c>
      <c r="N22" s="23">
        <v>75</v>
      </c>
      <c r="P22" s="82"/>
    </row>
    <row r="23" spans="2:24" ht="14.85" customHeight="1" x14ac:dyDescent="0.2">
      <c r="B23" s="1">
        <f t="shared" si="2"/>
        <v>13</v>
      </c>
      <c r="C23" s="2" t="s">
        <v>90</v>
      </c>
      <c r="D23" s="2" t="s">
        <v>17</v>
      </c>
      <c r="E23" s="123"/>
      <c r="F23" s="123" t="s">
        <v>208</v>
      </c>
      <c r="G23" s="123"/>
      <c r="H23" s="123"/>
      <c r="I23" s="123"/>
      <c r="J23" s="123"/>
      <c r="K23" s="22"/>
      <c r="L23" s="22"/>
      <c r="M23" s="22" t="s">
        <v>167</v>
      </c>
      <c r="N23" s="23"/>
    </row>
    <row r="24" spans="2:24" ht="13.5" customHeight="1" x14ac:dyDescent="0.2">
      <c r="B24" s="1">
        <f t="shared" si="2"/>
        <v>14</v>
      </c>
      <c r="C24" s="6"/>
      <c r="D24" s="2" t="s">
        <v>18</v>
      </c>
      <c r="E24" s="123"/>
      <c r="F24" s="123" t="s">
        <v>103</v>
      </c>
      <c r="G24" s="123"/>
      <c r="H24" s="123"/>
      <c r="I24" s="123"/>
      <c r="J24" s="123"/>
      <c r="K24" s="22">
        <v>300</v>
      </c>
      <c r="L24" s="117">
        <v>2600</v>
      </c>
      <c r="M24" s="22">
        <v>6150</v>
      </c>
      <c r="N24" s="23">
        <v>12250</v>
      </c>
    </row>
    <row r="25" spans="2:24" ht="13.5" customHeight="1" x14ac:dyDescent="0.2">
      <c r="B25" s="1">
        <f t="shared" si="2"/>
        <v>15</v>
      </c>
      <c r="C25" s="6"/>
      <c r="D25" s="6"/>
      <c r="E25" s="123"/>
      <c r="F25" s="123" t="s">
        <v>114</v>
      </c>
      <c r="G25" s="123"/>
      <c r="H25" s="123"/>
      <c r="I25" s="123"/>
      <c r="J25" s="123"/>
      <c r="K25" s="22">
        <v>350</v>
      </c>
      <c r="L25" s="22">
        <v>250</v>
      </c>
      <c r="M25" s="22">
        <v>200</v>
      </c>
      <c r="N25" s="23"/>
    </row>
    <row r="26" spans="2:24" ht="13.95" customHeight="1" x14ac:dyDescent="0.2">
      <c r="B26" s="1">
        <f t="shared" si="2"/>
        <v>16</v>
      </c>
      <c r="C26" s="6"/>
      <c r="D26" s="6"/>
      <c r="E26" s="123"/>
      <c r="F26" s="123" t="s">
        <v>104</v>
      </c>
      <c r="G26" s="123"/>
      <c r="H26" s="123"/>
      <c r="I26" s="123"/>
      <c r="J26" s="123"/>
      <c r="K26" s="22">
        <v>225</v>
      </c>
      <c r="L26" s="22">
        <v>4850</v>
      </c>
      <c r="M26" s="22">
        <v>9000</v>
      </c>
      <c r="N26" s="23">
        <v>675</v>
      </c>
    </row>
    <row r="27" spans="2:24" ht="13.95" customHeight="1" x14ac:dyDescent="0.2">
      <c r="B27" s="1">
        <f t="shared" si="2"/>
        <v>17</v>
      </c>
      <c r="C27" s="6"/>
      <c r="D27" s="6"/>
      <c r="E27" s="123"/>
      <c r="F27" s="123" t="s">
        <v>209</v>
      </c>
      <c r="G27" s="123"/>
      <c r="H27" s="123"/>
      <c r="I27" s="123"/>
      <c r="J27" s="123"/>
      <c r="K27" s="22"/>
      <c r="L27" s="22"/>
      <c r="M27" s="22"/>
      <c r="N27" s="23">
        <v>1</v>
      </c>
    </row>
    <row r="28" spans="2:24" ht="13.95" customHeight="1" x14ac:dyDescent="0.2">
      <c r="B28" s="1">
        <f t="shared" si="2"/>
        <v>18</v>
      </c>
      <c r="C28" s="6"/>
      <c r="D28" s="6"/>
      <c r="E28" s="123"/>
      <c r="F28" s="123" t="s">
        <v>73</v>
      </c>
      <c r="G28" s="123"/>
      <c r="H28" s="123"/>
      <c r="I28" s="123"/>
      <c r="J28" s="123"/>
      <c r="K28" s="22"/>
      <c r="L28" s="22" t="s">
        <v>167</v>
      </c>
      <c r="M28" s="22"/>
      <c r="N28" s="23"/>
    </row>
    <row r="29" spans="2:24" ht="13.5" customHeight="1" x14ac:dyDescent="0.2">
      <c r="B29" s="1">
        <f t="shared" si="2"/>
        <v>19</v>
      </c>
      <c r="C29" s="6"/>
      <c r="D29" s="6"/>
      <c r="E29" s="123"/>
      <c r="F29" s="123" t="s">
        <v>19</v>
      </c>
      <c r="G29" s="123"/>
      <c r="H29" s="123"/>
      <c r="I29" s="123"/>
      <c r="J29" s="123"/>
      <c r="K29" s="22">
        <v>350</v>
      </c>
      <c r="L29" s="22">
        <v>475</v>
      </c>
      <c r="M29" s="22">
        <v>400</v>
      </c>
      <c r="N29" s="23">
        <v>900</v>
      </c>
    </row>
    <row r="30" spans="2:24" ht="13.5" customHeight="1" x14ac:dyDescent="0.2">
      <c r="B30" s="1">
        <f t="shared" si="2"/>
        <v>20</v>
      </c>
      <c r="C30" s="6"/>
      <c r="D30" s="6"/>
      <c r="E30" s="123"/>
      <c r="F30" s="123" t="s">
        <v>106</v>
      </c>
      <c r="G30" s="123"/>
      <c r="H30" s="123"/>
      <c r="I30" s="123"/>
      <c r="J30" s="123"/>
      <c r="K30" s="22">
        <v>200</v>
      </c>
      <c r="L30" s="22">
        <v>950</v>
      </c>
      <c r="M30" s="22">
        <v>500</v>
      </c>
      <c r="N30" s="23">
        <v>300</v>
      </c>
    </row>
    <row r="31" spans="2:24" ht="13.5" customHeight="1" x14ac:dyDescent="0.2">
      <c r="B31" s="1">
        <f t="shared" si="2"/>
        <v>21</v>
      </c>
      <c r="C31" s="6"/>
      <c r="D31" s="6"/>
      <c r="E31" s="123"/>
      <c r="F31" s="123" t="s">
        <v>107</v>
      </c>
      <c r="G31" s="123"/>
      <c r="H31" s="123"/>
      <c r="I31" s="123"/>
      <c r="J31" s="123"/>
      <c r="K31" s="22">
        <v>25</v>
      </c>
      <c r="L31" s="22">
        <v>175</v>
      </c>
      <c r="M31" s="22">
        <v>200</v>
      </c>
      <c r="N31" s="23">
        <v>250</v>
      </c>
    </row>
    <row r="32" spans="2:24" ht="13.95" customHeight="1" x14ac:dyDescent="0.2">
      <c r="B32" s="1">
        <f t="shared" si="2"/>
        <v>22</v>
      </c>
      <c r="C32" s="6"/>
      <c r="D32" s="6"/>
      <c r="E32" s="123"/>
      <c r="F32" s="123" t="s">
        <v>20</v>
      </c>
      <c r="G32" s="123"/>
      <c r="H32" s="123"/>
      <c r="I32" s="123"/>
      <c r="J32" s="123"/>
      <c r="K32" s="22">
        <v>3900</v>
      </c>
      <c r="L32" s="22">
        <v>825</v>
      </c>
      <c r="M32" s="22">
        <v>500</v>
      </c>
      <c r="N32" s="23"/>
    </row>
    <row r="33" spans="2:29" ht="13.95" customHeight="1" x14ac:dyDescent="0.2">
      <c r="B33" s="1">
        <f t="shared" si="2"/>
        <v>23</v>
      </c>
      <c r="C33" s="6"/>
      <c r="D33" s="6"/>
      <c r="E33" s="123"/>
      <c r="F33" s="123" t="s">
        <v>105</v>
      </c>
      <c r="G33" s="123"/>
      <c r="H33" s="123"/>
      <c r="I33" s="123"/>
      <c r="J33" s="123"/>
      <c r="K33" s="22"/>
      <c r="L33" s="22"/>
      <c r="M33" s="22">
        <v>100</v>
      </c>
      <c r="N33" s="23"/>
    </row>
    <row r="34" spans="2:29" ht="13.5" customHeight="1" x14ac:dyDescent="0.2">
      <c r="B34" s="1">
        <f t="shared" si="2"/>
        <v>24</v>
      </c>
      <c r="C34" s="6"/>
      <c r="D34" s="6"/>
      <c r="E34" s="123"/>
      <c r="F34" s="123" t="s">
        <v>151</v>
      </c>
      <c r="G34" s="123"/>
      <c r="H34" s="123"/>
      <c r="I34" s="123"/>
      <c r="J34" s="123"/>
      <c r="K34" s="22"/>
      <c r="L34" s="22" t="s">
        <v>167</v>
      </c>
      <c r="M34" s="22" t="s">
        <v>167</v>
      </c>
      <c r="N34" s="23" t="s">
        <v>167</v>
      </c>
    </row>
    <row r="35" spans="2:29" ht="13.5" customHeight="1" x14ac:dyDescent="0.2">
      <c r="B35" s="1">
        <f t="shared" si="2"/>
        <v>25</v>
      </c>
      <c r="C35" s="6"/>
      <c r="D35" s="6"/>
      <c r="E35" s="123"/>
      <c r="F35" s="123" t="s">
        <v>128</v>
      </c>
      <c r="G35" s="123"/>
      <c r="H35" s="123"/>
      <c r="I35" s="123"/>
      <c r="J35" s="123"/>
      <c r="K35" s="22">
        <v>100</v>
      </c>
      <c r="L35" s="22">
        <v>225</v>
      </c>
      <c r="M35" s="22">
        <v>325</v>
      </c>
      <c r="N35" s="23">
        <v>950</v>
      </c>
    </row>
    <row r="36" spans="2:29" ht="13.95" customHeight="1" x14ac:dyDescent="0.2">
      <c r="B36" s="1">
        <f t="shared" si="2"/>
        <v>26</v>
      </c>
      <c r="C36" s="6"/>
      <c r="D36" s="6"/>
      <c r="E36" s="123"/>
      <c r="F36" s="123" t="s">
        <v>21</v>
      </c>
      <c r="G36" s="123"/>
      <c r="H36" s="123"/>
      <c r="I36" s="123"/>
      <c r="J36" s="123"/>
      <c r="K36" s="22" t="s">
        <v>167</v>
      </c>
      <c r="L36" s="22">
        <v>250</v>
      </c>
      <c r="M36" s="22">
        <v>500</v>
      </c>
      <c r="N36" s="23" t="s">
        <v>167</v>
      </c>
    </row>
    <row r="37" spans="2:29" ht="13.5" customHeight="1" x14ac:dyDescent="0.2">
      <c r="B37" s="1">
        <f t="shared" si="2"/>
        <v>27</v>
      </c>
      <c r="C37" s="6"/>
      <c r="D37" s="6"/>
      <c r="E37" s="123"/>
      <c r="F37" s="123" t="s">
        <v>22</v>
      </c>
      <c r="G37" s="123"/>
      <c r="H37" s="123"/>
      <c r="I37" s="123"/>
      <c r="J37" s="123"/>
      <c r="K37" s="22">
        <v>24000</v>
      </c>
      <c r="L37" s="22">
        <v>14500</v>
      </c>
      <c r="M37" s="57">
        <v>17500</v>
      </c>
      <c r="N37" s="61">
        <v>3625</v>
      </c>
    </row>
    <row r="38" spans="2:29" ht="13.95" customHeight="1" x14ac:dyDescent="0.2">
      <c r="B38" s="1">
        <f t="shared" si="2"/>
        <v>28</v>
      </c>
      <c r="C38" s="6"/>
      <c r="D38" s="6"/>
      <c r="E38" s="123"/>
      <c r="F38" s="123" t="s">
        <v>23</v>
      </c>
      <c r="G38" s="123"/>
      <c r="H38" s="123"/>
      <c r="I38" s="123"/>
      <c r="J38" s="123"/>
      <c r="K38" s="22"/>
      <c r="L38" s="22">
        <v>75</v>
      </c>
      <c r="M38" s="22">
        <v>100</v>
      </c>
      <c r="N38" s="23">
        <v>50</v>
      </c>
    </row>
    <row r="39" spans="2:29" ht="13.5" customHeight="1" x14ac:dyDescent="0.2">
      <c r="B39" s="1">
        <f t="shared" si="2"/>
        <v>29</v>
      </c>
      <c r="C39" s="2" t="s">
        <v>79</v>
      </c>
      <c r="D39" s="2" t="s">
        <v>80</v>
      </c>
      <c r="E39" s="123"/>
      <c r="F39" s="123" t="s">
        <v>100</v>
      </c>
      <c r="G39" s="123"/>
      <c r="H39" s="123"/>
      <c r="I39" s="123"/>
      <c r="J39" s="123"/>
      <c r="K39" s="22">
        <v>25</v>
      </c>
      <c r="L39" s="22"/>
      <c r="M39" s="22" t="s">
        <v>167</v>
      </c>
      <c r="N39" s="23">
        <v>75</v>
      </c>
    </row>
    <row r="40" spans="2:29" ht="13.95" customHeight="1" x14ac:dyDescent="0.2">
      <c r="B40" s="1">
        <f t="shared" si="2"/>
        <v>30</v>
      </c>
      <c r="C40" s="6"/>
      <c r="D40" s="6"/>
      <c r="E40" s="123"/>
      <c r="F40" s="123" t="s">
        <v>159</v>
      </c>
      <c r="G40" s="123"/>
      <c r="H40" s="123"/>
      <c r="I40" s="123"/>
      <c r="J40" s="123"/>
      <c r="K40" s="22" t="s">
        <v>167</v>
      </c>
      <c r="L40" s="22" t="s">
        <v>167</v>
      </c>
      <c r="M40" s="22">
        <v>25</v>
      </c>
      <c r="N40" s="23">
        <v>50</v>
      </c>
    </row>
    <row r="41" spans="2:29" ht="13.95" customHeight="1" x14ac:dyDescent="0.2">
      <c r="B41" s="1">
        <f t="shared" si="2"/>
        <v>31</v>
      </c>
      <c r="C41" s="6"/>
      <c r="D41" s="6"/>
      <c r="E41" s="123"/>
      <c r="F41" s="123" t="s">
        <v>193</v>
      </c>
      <c r="G41" s="123"/>
      <c r="H41" s="123"/>
      <c r="I41" s="123"/>
      <c r="J41" s="123"/>
      <c r="K41" s="22"/>
      <c r="L41" s="22">
        <v>25</v>
      </c>
      <c r="M41" s="22" t="s">
        <v>167</v>
      </c>
      <c r="N41" s="23" t="s">
        <v>167</v>
      </c>
      <c r="U41">
        <f>COUNTA(K39:K41)</f>
        <v>2</v>
      </c>
      <c r="V41">
        <f>COUNTA(L39:L41)</f>
        <v>2</v>
      </c>
      <c r="W41">
        <f>COUNTA(M39:M41)</f>
        <v>3</v>
      </c>
      <c r="X41">
        <f>COUNTA(N39:N41)</f>
        <v>3</v>
      </c>
    </row>
    <row r="42" spans="2:29" ht="13.95" customHeight="1" x14ac:dyDescent="0.2">
      <c r="B42" s="1">
        <f t="shared" si="2"/>
        <v>32</v>
      </c>
      <c r="C42" s="2" t="s">
        <v>91</v>
      </c>
      <c r="D42" s="2" t="s">
        <v>29</v>
      </c>
      <c r="E42" s="123"/>
      <c r="F42" s="123" t="s">
        <v>122</v>
      </c>
      <c r="G42" s="123"/>
      <c r="H42" s="123"/>
      <c r="I42" s="123"/>
      <c r="J42" s="123"/>
      <c r="K42" s="22" t="s">
        <v>167</v>
      </c>
      <c r="L42" s="22" t="s">
        <v>167</v>
      </c>
      <c r="M42" s="22">
        <v>400</v>
      </c>
      <c r="N42" s="23" t="s">
        <v>167</v>
      </c>
      <c r="Y42" s="125"/>
    </row>
    <row r="43" spans="2:29" ht="13.95" customHeight="1" x14ac:dyDescent="0.2">
      <c r="B43" s="1">
        <f t="shared" si="2"/>
        <v>33</v>
      </c>
      <c r="C43" s="6"/>
      <c r="D43" s="6"/>
      <c r="E43" s="123"/>
      <c r="F43" s="123" t="s">
        <v>210</v>
      </c>
      <c r="G43" s="123"/>
      <c r="H43" s="123"/>
      <c r="I43" s="123"/>
      <c r="J43" s="123"/>
      <c r="K43" s="22" t="s">
        <v>167</v>
      </c>
      <c r="L43" s="22" t="s">
        <v>167</v>
      </c>
      <c r="M43" s="22" t="s">
        <v>167</v>
      </c>
      <c r="N43" s="61"/>
      <c r="Y43" s="125"/>
    </row>
    <row r="44" spans="2:29" ht="13.5" customHeight="1" x14ac:dyDescent="0.2">
      <c r="B44" s="1">
        <f t="shared" si="2"/>
        <v>34</v>
      </c>
      <c r="C44" s="6"/>
      <c r="D44" s="6"/>
      <c r="E44" s="123"/>
      <c r="F44" s="123" t="s">
        <v>146</v>
      </c>
      <c r="G44" s="123"/>
      <c r="H44" s="123"/>
      <c r="I44" s="123"/>
      <c r="J44" s="123"/>
      <c r="K44" s="22">
        <v>100</v>
      </c>
      <c r="L44" s="22"/>
      <c r="M44" s="22">
        <v>125</v>
      </c>
      <c r="N44" s="23"/>
      <c r="U44" s="126">
        <f>COUNTA($K11:$K45)</f>
        <v>21</v>
      </c>
      <c r="V44" s="126">
        <f>COUNTA($L11:$L45)</f>
        <v>26</v>
      </c>
      <c r="W44" s="126">
        <f>COUNTA($M11:$M45)</f>
        <v>32</v>
      </c>
      <c r="X44" s="126">
        <f>COUNTA($N11:$N45)</f>
        <v>22</v>
      </c>
      <c r="Y44" s="126"/>
      <c r="Z44" s="126"/>
      <c r="AA44" s="126"/>
      <c r="AB44" s="126"/>
      <c r="AC44" s="125"/>
    </row>
    <row r="45" spans="2:29" ht="13.5" customHeight="1" x14ac:dyDescent="0.2">
      <c r="B45" s="1">
        <f t="shared" si="2"/>
        <v>35</v>
      </c>
      <c r="C45" s="6"/>
      <c r="D45" s="6"/>
      <c r="E45" s="123"/>
      <c r="F45" s="123" t="s">
        <v>88</v>
      </c>
      <c r="G45" s="123"/>
      <c r="H45" s="123"/>
      <c r="I45" s="123"/>
      <c r="J45" s="123"/>
      <c r="K45" s="22" t="s">
        <v>167</v>
      </c>
      <c r="L45" s="22"/>
      <c r="M45" s="22" t="s">
        <v>167</v>
      </c>
      <c r="N45" s="23"/>
      <c r="Y45" s="127"/>
    </row>
    <row r="46" spans="2:29" ht="13.95" customHeight="1" x14ac:dyDescent="0.2">
      <c r="B46" s="1">
        <f t="shared" si="2"/>
        <v>36</v>
      </c>
      <c r="C46" s="6"/>
      <c r="D46" s="6"/>
      <c r="E46" s="123"/>
      <c r="F46" s="123" t="s">
        <v>211</v>
      </c>
      <c r="G46" s="123"/>
      <c r="H46" s="123"/>
      <c r="I46" s="123"/>
      <c r="J46" s="123"/>
      <c r="K46" s="22" t="s">
        <v>167</v>
      </c>
      <c r="L46" s="22" t="s">
        <v>167</v>
      </c>
      <c r="M46" s="22"/>
      <c r="N46" s="23">
        <v>25</v>
      </c>
      <c r="Y46" s="127"/>
    </row>
    <row r="47" spans="2:29" ht="13.5" customHeight="1" x14ac:dyDescent="0.2">
      <c r="B47" s="1">
        <f t="shared" si="2"/>
        <v>37</v>
      </c>
      <c r="C47" s="6"/>
      <c r="D47" s="6"/>
      <c r="E47" s="123"/>
      <c r="F47" s="123" t="s">
        <v>158</v>
      </c>
      <c r="G47" s="123"/>
      <c r="H47" s="123"/>
      <c r="I47" s="123"/>
      <c r="J47" s="123"/>
      <c r="K47" s="22" t="s">
        <v>167</v>
      </c>
      <c r="L47" s="22" t="s">
        <v>167</v>
      </c>
      <c r="M47" s="22">
        <v>200</v>
      </c>
      <c r="N47" s="23">
        <v>200</v>
      </c>
      <c r="Y47" s="127"/>
    </row>
    <row r="48" spans="2:29" ht="13.5" customHeight="1" x14ac:dyDescent="0.2">
      <c r="B48" s="1">
        <f t="shared" si="2"/>
        <v>38</v>
      </c>
      <c r="C48" s="6"/>
      <c r="D48" s="6"/>
      <c r="E48" s="123"/>
      <c r="F48" s="123" t="s">
        <v>212</v>
      </c>
      <c r="G48" s="123"/>
      <c r="H48" s="123"/>
      <c r="I48" s="123"/>
      <c r="J48" s="123"/>
      <c r="K48" s="22">
        <v>400</v>
      </c>
      <c r="L48" s="22"/>
      <c r="M48" s="22" t="s">
        <v>167</v>
      </c>
      <c r="N48" s="23" t="s">
        <v>167</v>
      </c>
      <c r="Y48" s="127"/>
    </row>
    <row r="49" spans="2:25" ht="13.5" customHeight="1" x14ac:dyDescent="0.2">
      <c r="B49" s="1">
        <f t="shared" si="2"/>
        <v>39</v>
      </c>
      <c r="C49" s="6"/>
      <c r="D49" s="6"/>
      <c r="E49" s="123"/>
      <c r="F49" s="123" t="s">
        <v>108</v>
      </c>
      <c r="G49" s="123"/>
      <c r="H49" s="123"/>
      <c r="I49" s="123"/>
      <c r="J49" s="123"/>
      <c r="K49" s="22">
        <v>1200</v>
      </c>
      <c r="L49" s="22">
        <v>1500</v>
      </c>
      <c r="M49" s="22">
        <v>100</v>
      </c>
      <c r="N49" s="23">
        <v>500</v>
      </c>
      <c r="Y49" s="127"/>
    </row>
    <row r="50" spans="2:25" ht="13.5" customHeight="1" x14ac:dyDescent="0.2">
      <c r="B50" s="1">
        <f t="shared" si="2"/>
        <v>40</v>
      </c>
      <c r="C50" s="6"/>
      <c r="D50" s="6"/>
      <c r="E50" s="123"/>
      <c r="F50" s="123" t="s">
        <v>213</v>
      </c>
      <c r="G50" s="123"/>
      <c r="H50" s="123"/>
      <c r="I50" s="123"/>
      <c r="J50" s="123"/>
      <c r="K50" s="22">
        <v>32</v>
      </c>
      <c r="L50" s="22">
        <v>32</v>
      </c>
      <c r="M50" s="22">
        <v>16</v>
      </c>
      <c r="N50" s="23" t="s">
        <v>167</v>
      </c>
      <c r="Y50" s="125"/>
    </row>
    <row r="51" spans="2:25" ht="13.95" customHeight="1" x14ac:dyDescent="0.2">
      <c r="B51" s="1">
        <f t="shared" si="2"/>
        <v>41</v>
      </c>
      <c r="C51" s="6"/>
      <c r="D51" s="6"/>
      <c r="E51" s="123"/>
      <c r="F51" s="123" t="s">
        <v>109</v>
      </c>
      <c r="G51" s="123"/>
      <c r="H51" s="123"/>
      <c r="I51" s="123"/>
      <c r="J51" s="123"/>
      <c r="K51" s="22">
        <v>200</v>
      </c>
      <c r="L51" s="22"/>
      <c r="M51" s="22">
        <v>800</v>
      </c>
      <c r="N51" s="23"/>
      <c r="Y51" s="125"/>
    </row>
    <row r="52" spans="2:25" ht="13.5" customHeight="1" x14ac:dyDescent="0.2">
      <c r="B52" s="1">
        <f t="shared" si="2"/>
        <v>42</v>
      </c>
      <c r="C52" s="6"/>
      <c r="D52" s="6"/>
      <c r="E52" s="123"/>
      <c r="F52" s="123" t="s">
        <v>110</v>
      </c>
      <c r="G52" s="123"/>
      <c r="H52" s="123"/>
      <c r="I52" s="123"/>
      <c r="J52" s="123"/>
      <c r="K52" s="22"/>
      <c r="L52" s="22">
        <v>50</v>
      </c>
      <c r="M52" s="22">
        <v>150</v>
      </c>
      <c r="N52" s="23">
        <v>200</v>
      </c>
      <c r="Y52" s="125"/>
    </row>
    <row r="53" spans="2:25" ht="13.5" customHeight="1" x14ac:dyDescent="0.2">
      <c r="B53" s="1">
        <f t="shared" si="2"/>
        <v>43</v>
      </c>
      <c r="C53" s="6"/>
      <c r="D53" s="6"/>
      <c r="E53" s="123"/>
      <c r="F53" s="123" t="s">
        <v>160</v>
      </c>
      <c r="G53" s="123"/>
      <c r="H53" s="123"/>
      <c r="I53" s="123"/>
      <c r="J53" s="123"/>
      <c r="K53" s="22" t="s">
        <v>167</v>
      </c>
      <c r="L53" s="22"/>
      <c r="M53" s="22" t="s">
        <v>167</v>
      </c>
      <c r="N53" s="23"/>
      <c r="Y53" s="125"/>
    </row>
    <row r="54" spans="2:25" ht="13.95" customHeight="1" x14ac:dyDescent="0.2">
      <c r="B54" s="1">
        <f t="shared" si="2"/>
        <v>44</v>
      </c>
      <c r="C54" s="6"/>
      <c r="D54" s="6"/>
      <c r="E54" s="123"/>
      <c r="F54" s="123" t="s">
        <v>214</v>
      </c>
      <c r="G54" s="123"/>
      <c r="H54" s="123"/>
      <c r="I54" s="123"/>
      <c r="J54" s="123"/>
      <c r="K54" s="22">
        <v>16</v>
      </c>
      <c r="L54" s="22">
        <v>32</v>
      </c>
      <c r="M54" s="22" t="s">
        <v>167</v>
      </c>
      <c r="N54" s="23"/>
      <c r="Y54" s="125"/>
    </row>
    <row r="55" spans="2:25" ht="13.5" customHeight="1" x14ac:dyDescent="0.2">
      <c r="B55" s="1">
        <f t="shared" si="2"/>
        <v>45</v>
      </c>
      <c r="C55" s="6"/>
      <c r="D55" s="6"/>
      <c r="E55" s="123"/>
      <c r="F55" s="123" t="s">
        <v>30</v>
      </c>
      <c r="G55" s="123"/>
      <c r="H55" s="123"/>
      <c r="I55" s="123"/>
      <c r="J55" s="123"/>
      <c r="K55" s="22" t="s">
        <v>167</v>
      </c>
      <c r="L55" s="22" t="s">
        <v>167</v>
      </c>
      <c r="M55" s="22">
        <v>8</v>
      </c>
      <c r="N55" s="23"/>
      <c r="Y55" s="125"/>
    </row>
    <row r="56" spans="2:25" ht="13.5" customHeight="1" x14ac:dyDescent="0.2">
      <c r="B56" s="1">
        <f t="shared" si="2"/>
        <v>46</v>
      </c>
      <c r="C56" s="6"/>
      <c r="D56" s="6"/>
      <c r="E56" s="123"/>
      <c r="F56" s="123" t="s">
        <v>31</v>
      </c>
      <c r="G56" s="123"/>
      <c r="H56" s="123"/>
      <c r="I56" s="123"/>
      <c r="J56" s="123"/>
      <c r="K56" s="22">
        <v>48</v>
      </c>
      <c r="L56" s="22">
        <v>80</v>
      </c>
      <c r="M56" s="22">
        <v>88</v>
      </c>
      <c r="N56" s="23">
        <v>64</v>
      </c>
      <c r="Y56" s="125"/>
    </row>
    <row r="57" spans="2:25" ht="13.5" customHeight="1" x14ac:dyDescent="0.2">
      <c r="B57" s="1">
        <f t="shared" si="2"/>
        <v>47</v>
      </c>
      <c r="C57" s="6"/>
      <c r="D57" s="6"/>
      <c r="E57" s="123"/>
      <c r="F57" s="123" t="s">
        <v>32</v>
      </c>
      <c r="G57" s="123"/>
      <c r="H57" s="123"/>
      <c r="I57" s="123"/>
      <c r="J57" s="123"/>
      <c r="K57" s="22">
        <v>16</v>
      </c>
      <c r="L57" s="22">
        <v>48</v>
      </c>
      <c r="M57" s="22">
        <v>56</v>
      </c>
      <c r="N57" s="23">
        <v>24</v>
      </c>
      <c r="Y57" s="125"/>
    </row>
    <row r="58" spans="2:25" ht="13.95" customHeight="1" x14ac:dyDescent="0.2">
      <c r="B58" s="1">
        <f t="shared" si="2"/>
        <v>48</v>
      </c>
      <c r="C58" s="6"/>
      <c r="D58" s="6"/>
      <c r="E58" s="123"/>
      <c r="F58" s="123" t="s">
        <v>215</v>
      </c>
      <c r="G58" s="123"/>
      <c r="H58" s="123"/>
      <c r="I58" s="123"/>
      <c r="J58" s="123"/>
      <c r="K58" s="22"/>
      <c r="L58" s="22">
        <v>16</v>
      </c>
      <c r="M58" s="22"/>
      <c r="N58" s="23" t="s">
        <v>167</v>
      </c>
      <c r="Y58" s="125"/>
    </row>
    <row r="59" spans="2:25" ht="13.95" customHeight="1" x14ac:dyDescent="0.2">
      <c r="B59" s="1">
        <f t="shared" si="2"/>
        <v>49</v>
      </c>
      <c r="C59" s="6"/>
      <c r="D59" s="6"/>
      <c r="E59" s="123"/>
      <c r="F59" s="123" t="s">
        <v>85</v>
      </c>
      <c r="G59" s="123"/>
      <c r="H59" s="123"/>
      <c r="I59" s="123"/>
      <c r="J59" s="123"/>
      <c r="K59" s="22" t="s">
        <v>167</v>
      </c>
      <c r="L59" s="22">
        <v>100</v>
      </c>
      <c r="M59" s="22">
        <v>600</v>
      </c>
      <c r="N59" s="23" t="s">
        <v>167</v>
      </c>
      <c r="Y59" s="125"/>
    </row>
    <row r="60" spans="2:25" ht="13.95" customHeight="1" x14ac:dyDescent="0.2">
      <c r="B60" s="1">
        <f t="shared" si="2"/>
        <v>50</v>
      </c>
      <c r="C60" s="6"/>
      <c r="D60" s="6"/>
      <c r="E60" s="123"/>
      <c r="F60" s="123" t="s">
        <v>86</v>
      </c>
      <c r="G60" s="123"/>
      <c r="H60" s="123"/>
      <c r="I60" s="123"/>
      <c r="J60" s="123"/>
      <c r="K60" s="22" t="s">
        <v>167</v>
      </c>
      <c r="L60" s="22">
        <v>100</v>
      </c>
      <c r="M60" s="22"/>
      <c r="N60" s="23">
        <v>100</v>
      </c>
      <c r="Y60" s="125"/>
    </row>
    <row r="61" spans="2:25" ht="13.5" customHeight="1" x14ac:dyDescent="0.2">
      <c r="B61" s="1">
        <f t="shared" si="2"/>
        <v>51</v>
      </c>
      <c r="C61" s="6"/>
      <c r="D61" s="6"/>
      <c r="E61" s="123"/>
      <c r="F61" s="123" t="s">
        <v>111</v>
      </c>
      <c r="G61" s="123"/>
      <c r="H61" s="123"/>
      <c r="I61" s="123"/>
      <c r="J61" s="123"/>
      <c r="K61" s="22">
        <v>1800</v>
      </c>
      <c r="L61" s="22">
        <v>1400</v>
      </c>
      <c r="M61" s="22">
        <v>3100</v>
      </c>
      <c r="N61" s="23">
        <v>1450</v>
      </c>
      <c r="Y61" s="125"/>
    </row>
    <row r="62" spans="2:25" ht="13.95" customHeight="1" x14ac:dyDescent="0.2">
      <c r="B62" s="1">
        <f t="shared" si="2"/>
        <v>52</v>
      </c>
      <c r="C62" s="6"/>
      <c r="D62" s="6"/>
      <c r="E62" s="123"/>
      <c r="F62" s="123" t="s">
        <v>123</v>
      </c>
      <c r="G62" s="123"/>
      <c r="H62" s="123"/>
      <c r="I62" s="123"/>
      <c r="J62" s="123"/>
      <c r="K62" s="22"/>
      <c r="L62" s="22">
        <v>100</v>
      </c>
      <c r="M62" s="22">
        <v>100</v>
      </c>
      <c r="N62" s="23">
        <v>325</v>
      </c>
      <c r="Y62" s="125"/>
    </row>
    <row r="63" spans="2:25" ht="13.5" customHeight="1" x14ac:dyDescent="0.2">
      <c r="B63" s="1">
        <f t="shared" si="2"/>
        <v>53</v>
      </c>
      <c r="C63" s="6"/>
      <c r="D63" s="6"/>
      <c r="E63" s="123"/>
      <c r="F63" s="123" t="s">
        <v>161</v>
      </c>
      <c r="G63" s="123"/>
      <c r="H63" s="123"/>
      <c r="I63" s="123"/>
      <c r="J63" s="123"/>
      <c r="K63" s="22"/>
      <c r="L63" s="22"/>
      <c r="M63" s="22">
        <v>1</v>
      </c>
      <c r="N63" s="23" t="s">
        <v>167</v>
      </c>
      <c r="Y63" s="125"/>
    </row>
    <row r="64" spans="2:25" ht="13.95" customHeight="1" x14ac:dyDescent="0.2">
      <c r="B64" s="1">
        <f t="shared" si="2"/>
        <v>54</v>
      </c>
      <c r="C64" s="6"/>
      <c r="D64" s="6"/>
      <c r="E64" s="123"/>
      <c r="F64" s="123" t="s">
        <v>116</v>
      </c>
      <c r="G64" s="123"/>
      <c r="H64" s="123"/>
      <c r="I64" s="123"/>
      <c r="J64" s="123"/>
      <c r="K64" s="22"/>
      <c r="L64" s="22">
        <v>75</v>
      </c>
      <c r="M64" s="22"/>
      <c r="N64" s="23">
        <v>25</v>
      </c>
      <c r="Y64" s="125"/>
    </row>
    <row r="65" spans="2:25" ht="13.95" customHeight="1" x14ac:dyDescent="0.2">
      <c r="B65" s="1">
        <f t="shared" si="2"/>
        <v>55</v>
      </c>
      <c r="C65" s="6"/>
      <c r="D65" s="6"/>
      <c r="E65" s="123"/>
      <c r="F65" s="123" t="s">
        <v>33</v>
      </c>
      <c r="G65" s="123"/>
      <c r="H65" s="123"/>
      <c r="I65" s="123"/>
      <c r="J65" s="123"/>
      <c r="K65" s="22">
        <v>475</v>
      </c>
      <c r="L65" s="22">
        <v>1400</v>
      </c>
      <c r="M65" s="22">
        <v>550</v>
      </c>
      <c r="N65" s="23">
        <v>600</v>
      </c>
      <c r="Y65" s="125"/>
    </row>
    <row r="66" spans="2:25" ht="13.95" customHeight="1" x14ac:dyDescent="0.2">
      <c r="B66" s="1">
        <f t="shared" si="2"/>
        <v>56</v>
      </c>
      <c r="C66" s="2" t="s">
        <v>74</v>
      </c>
      <c r="D66" s="2" t="s">
        <v>75</v>
      </c>
      <c r="E66" s="123"/>
      <c r="F66" s="123" t="s">
        <v>120</v>
      </c>
      <c r="G66" s="123"/>
      <c r="H66" s="123"/>
      <c r="I66" s="123"/>
      <c r="J66" s="123"/>
      <c r="K66" s="22"/>
      <c r="L66" s="22"/>
      <c r="M66" s="22"/>
      <c r="N66" s="23">
        <v>1</v>
      </c>
    </row>
    <row r="67" spans="2:25" ht="13.95" customHeight="1" x14ac:dyDescent="0.2">
      <c r="B67" s="1">
        <f t="shared" si="2"/>
        <v>57</v>
      </c>
      <c r="C67" s="2" t="s">
        <v>34</v>
      </c>
      <c r="D67" s="2" t="s">
        <v>35</v>
      </c>
      <c r="E67" s="123"/>
      <c r="F67" s="123" t="s">
        <v>124</v>
      </c>
      <c r="G67" s="123"/>
      <c r="H67" s="123"/>
      <c r="I67" s="123"/>
      <c r="J67" s="123"/>
      <c r="K67" s="22">
        <v>1</v>
      </c>
      <c r="L67" s="22">
        <v>1</v>
      </c>
      <c r="M67" s="22" t="s">
        <v>167</v>
      </c>
      <c r="N67" s="23" t="s">
        <v>167</v>
      </c>
    </row>
    <row r="68" spans="2:25" ht="13.95" customHeight="1" x14ac:dyDescent="0.2">
      <c r="B68" s="1">
        <f t="shared" si="2"/>
        <v>58</v>
      </c>
      <c r="C68" s="6"/>
      <c r="D68" s="6"/>
      <c r="E68" s="123"/>
      <c r="F68" s="123" t="s">
        <v>216</v>
      </c>
      <c r="G68" s="123"/>
      <c r="H68" s="123"/>
      <c r="I68" s="123"/>
      <c r="J68" s="123"/>
      <c r="K68" s="22" t="s">
        <v>167</v>
      </c>
      <c r="L68" s="22"/>
      <c r="M68" s="22"/>
      <c r="N68" s="23"/>
    </row>
    <row r="69" spans="2:25" ht="13.95" customHeight="1" x14ac:dyDescent="0.2">
      <c r="B69" s="1">
        <f t="shared" si="2"/>
        <v>59</v>
      </c>
      <c r="C69" s="6"/>
      <c r="D69" s="6"/>
      <c r="E69" s="123"/>
      <c r="F69" s="123" t="s">
        <v>163</v>
      </c>
      <c r="G69" s="123"/>
      <c r="H69" s="123"/>
      <c r="I69" s="123"/>
      <c r="J69" s="123"/>
      <c r="K69" s="22">
        <v>3</v>
      </c>
      <c r="L69" s="22">
        <v>1</v>
      </c>
      <c r="M69" s="22">
        <v>1</v>
      </c>
      <c r="N69" s="23">
        <v>7</v>
      </c>
    </row>
    <row r="70" spans="2:25" ht="13.5" customHeight="1" x14ac:dyDescent="0.2">
      <c r="B70" s="1">
        <f t="shared" si="2"/>
        <v>60</v>
      </c>
      <c r="C70" s="6"/>
      <c r="D70" s="6"/>
      <c r="E70" s="123"/>
      <c r="F70" s="123" t="s">
        <v>36</v>
      </c>
      <c r="G70" s="123"/>
      <c r="H70" s="123"/>
      <c r="I70" s="123"/>
      <c r="J70" s="123"/>
      <c r="K70" s="22"/>
      <c r="L70" s="22">
        <v>2</v>
      </c>
      <c r="M70" s="22"/>
      <c r="N70" s="23">
        <v>1</v>
      </c>
    </row>
    <row r="71" spans="2:25" ht="13.5" customHeight="1" x14ac:dyDescent="0.2">
      <c r="B71" s="1">
        <f t="shared" si="2"/>
        <v>61</v>
      </c>
      <c r="C71" s="2" t="s">
        <v>142</v>
      </c>
      <c r="D71" s="2" t="s">
        <v>76</v>
      </c>
      <c r="E71" s="123"/>
      <c r="F71" s="123" t="s">
        <v>182</v>
      </c>
      <c r="G71" s="123"/>
      <c r="H71" s="123"/>
      <c r="I71" s="123"/>
      <c r="J71" s="123"/>
      <c r="K71" s="22"/>
      <c r="L71" s="22"/>
      <c r="M71" s="22" t="s">
        <v>167</v>
      </c>
      <c r="N71" s="23" t="s">
        <v>167</v>
      </c>
    </row>
    <row r="72" spans="2:25" ht="13.5" customHeight="1" x14ac:dyDescent="0.2">
      <c r="B72" s="1">
        <f t="shared" si="2"/>
        <v>62</v>
      </c>
      <c r="C72" s="6"/>
      <c r="D72" s="2" t="s">
        <v>37</v>
      </c>
      <c r="E72" s="123"/>
      <c r="F72" s="123" t="s">
        <v>121</v>
      </c>
      <c r="G72" s="123"/>
      <c r="H72" s="123"/>
      <c r="I72" s="123"/>
      <c r="J72" s="123"/>
      <c r="K72" s="22">
        <v>15</v>
      </c>
      <c r="L72" s="22" t="s">
        <v>167</v>
      </c>
      <c r="M72" s="22" t="s">
        <v>167</v>
      </c>
      <c r="N72" s="23">
        <v>1</v>
      </c>
    </row>
    <row r="73" spans="2:25" ht="13.5" customHeight="1" x14ac:dyDescent="0.2">
      <c r="B73" s="1">
        <f t="shared" si="2"/>
        <v>63</v>
      </c>
      <c r="C73" s="6"/>
      <c r="D73" s="7"/>
      <c r="E73" s="123"/>
      <c r="F73" s="123" t="s">
        <v>38</v>
      </c>
      <c r="G73" s="123"/>
      <c r="H73" s="123"/>
      <c r="I73" s="123"/>
      <c r="J73" s="123"/>
      <c r="K73" s="22" t="s">
        <v>167</v>
      </c>
      <c r="L73" s="22">
        <v>50</v>
      </c>
      <c r="M73" s="22" t="s">
        <v>167</v>
      </c>
      <c r="N73" s="23">
        <v>25</v>
      </c>
    </row>
    <row r="74" spans="2:25" ht="13.5" customHeight="1" x14ac:dyDescent="0.2">
      <c r="B74" s="1">
        <f t="shared" si="2"/>
        <v>64</v>
      </c>
      <c r="C74" s="7"/>
      <c r="D74" s="8" t="s">
        <v>39</v>
      </c>
      <c r="E74" s="123"/>
      <c r="F74" s="123" t="s">
        <v>40</v>
      </c>
      <c r="G74" s="123"/>
      <c r="H74" s="123"/>
      <c r="I74" s="123"/>
      <c r="J74" s="123"/>
      <c r="K74" s="22">
        <v>100</v>
      </c>
      <c r="L74" s="22">
        <v>125</v>
      </c>
      <c r="M74" s="22">
        <v>75</v>
      </c>
      <c r="N74" s="23">
        <v>50</v>
      </c>
    </row>
    <row r="75" spans="2:25" ht="13.5" customHeight="1" x14ac:dyDescent="0.2">
      <c r="B75" s="1">
        <f t="shared" si="2"/>
        <v>65</v>
      </c>
      <c r="C75" s="147" t="s">
        <v>43</v>
      </c>
      <c r="D75" s="148"/>
      <c r="E75" s="123"/>
      <c r="F75" s="123" t="s">
        <v>44</v>
      </c>
      <c r="G75" s="123"/>
      <c r="H75" s="123"/>
      <c r="I75" s="123"/>
      <c r="J75" s="123"/>
      <c r="K75" s="22">
        <v>300</v>
      </c>
      <c r="L75" s="22">
        <v>150</v>
      </c>
      <c r="M75" s="22">
        <v>100</v>
      </c>
      <c r="N75" s="23">
        <v>100</v>
      </c>
    </row>
    <row r="76" spans="2:25" ht="13.5" customHeight="1" x14ac:dyDescent="0.2">
      <c r="B76" s="1">
        <f t="shared" ref="B76:B77" si="4">B75+1</f>
        <v>66</v>
      </c>
      <c r="C76" s="3"/>
      <c r="D76" s="83"/>
      <c r="E76" s="123"/>
      <c r="F76" s="123" t="s">
        <v>45</v>
      </c>
      <c r="G76" s="123"/>
      <c r="H76" s="123"/>
      <c r="I76" s="123"/>
      <c r="J76" s="123"/>
      <c r="K76" s="22">
        <v>500</v>
      </c>
      <c r="L76" s="22"/>
      <c r="M76" s="22">
        <v>50</v>
      </c>
      <c r="N76" s="23">
        <v>50</v>
      </c>
    </row>
    <row r="77" spans="2:25" ht="13.95" customHeight="1" thickBot="1" x14ac:dyDescent="0.25">
      <c r="B77" s="1">
        <f t="shared" si="4"/>
        <v>67</v>
      </c>
      <c r="C77" s="3"/>
      <c r="D77" s="83"/>
      <c r="E77" s="123"/>
      <c r="F77" s="123" t="s">
        <v>78</v>
      </c>
      <c r="G77" s="123"/>
      <c r="H77" s="123"/>
      <c r="I77" s="123"/>
      <c r="J77" s="123"/>
      <c r="K77" s="22">
        <v>350</v>
      </c>
      <c r="L77" s="22">
        <v>150</v>
      </c>
      <c r="M77" s="22">
        <v>250</v>
      </c>
      <c r="N77" s="23">
        <v>100</v>
      </c>
    </row>
    <row r="78" spans="2:25" ht="13.95" customHeight="1" x14ac:dyDescent="0.2">
      <c r="B78" s="84"/>
      <c r="C78" s="85"/>
      <c r="D78" s="85"/>
      <c r="E78" s="25"/>
      <c r="F78" s="25"/>
      <c r="G78" s="25"/>
      <c r="H78" s="25"/>
      <c r="I78" s="25"/>
      <c r="J78" s="25"/>
      <c r="K78" s="25"/>
      <c r="L78" s="25"/>
      <c r="M78" s="25"/>
      <c r="N78" s="25"/>
      <c r="U78">
        <f>COUNTA(K11:K77)</f>
        <v>45</v>
      </c>
      <c r="V78">
        <f>COUNTA(L11:L77)</f>
        <v>50</v>
      </c>
      <c r="W78">
        <f>COUNTA(M11:M77)</f>
        <v>57</v>
      </c>
      <c r="X78">
        <f>COUNTA(N11:N77)</f>
        <v>49</v>
      </c>
    </row>
    <row r="79" spans="2:25" ht="18" customHeight="1" x14ac:dyDescent="0.2"/>
    <row r="80" spans="2:25" ht="18" customHeight="1" x14ac:dyDescent="0.2">
      <c r="B80" s="65"/>
    </row>
    <row r="81" spans="2:24" ht="9" customHeight="1" thickBot="1" x14ac:dyDescent="0.25"/>
    <row r="82" spans="2:24" ht="18" customHeight="1" x14ac:dyDescent="0.2">
      <c r="B82" s="66"/>
      <c r="C82" s="67"/>
      <c r="D82" s="143" t="s">
        <v>1</v>
      </c>
      <c r="E82" s="143"/>
      <c r="F82" s="143"/>
      <c r="G82" s="143"/>
      <c r="H82" s="67"/>
      <c r="I82" s="67"/>
      <c r="J82" s="68"/>
      <c r="K82" s="29" t="s">
        <v>64</v>
      </c>
      <c r="L82" s="29" t="s">
        <v>65</v>
      </c>
      <c r="M82" s="29" t="s">
        <v>66</v>
      </c>
      <c r="N82" s="52" t="s">
        <v>67</v>
      </c>
      <c r="U82">
        <f>SUM(U11:U20,K21:K77)</f>
        <v>40781</v>
      </c>
      <c r="V82">
        <f>SUM(V11:V20,L21:L77)</f>
        <v>32787</v>
      </c>
      <c r="W82">
        <f>SUM(W11:W20,M21:M77)</f>
        <v>46020</v>
      </c>
      <c r="X82">
        <f>SUM(X11:X20,N21:N77)</f>
        <v>26149</v>
      </c>
    </row>
    <row r="83" spans="2:24" ht="18" customHeight="1" thickBot="1" x14ac:dyDescent="0.25">
      <c r="B83" s="72"/>
      <c r="C83" s="24"/>
      <c r="D83" s="149" t="s">
        <v>2</v>
      </c>
      <c r="E83" s="149"/>
      <c r="F83" s="149"/>
      <c r="G83" s="149"/>
      <c r="H83" s="24"/>
      <c r="I83" s="24"/>
      <c r="J83" s="73"/>
      <c r="K83" s="34" t="str">
        <f>K5</f>
        <v>2021.5.6</v>
      </c>
      <c r="L83" s="34" t="str">
        <f>L5</f>
        <v>2021.5.6</v>
      </c>
      <c r="M83" s="34" t="str">
        <f>M5</f>
        <v>2021.5.6</v>
      </c>
      <c r="N83" s="51" t="str">
        <f>N5</f>
        <v>2021.5.6</v>
      </c>
    </row>
    <row r="84" spans="2:24" ht="19.95" customHeight="1" thickTop="1" x14ac:dyDescent="0.2">
      <c r="B84" s="150" t="s">
        <v>47</v>
      </c>
      <c r="C84" s="151"/>
      <c r="D84" s="151"/>
      <c r="E84" s="151"/>
      <c r="F84" s="151"/>
      <c r="G84" s="151"/>
      <c r="H84" s="151"/>
      <c r="I84" s="151"/>
      <c r="J84" s="86"/>
      <c r="K84" s="35">
        <f>SUM(K85:K93)</f>
        <v>40781</v>
      </c>
      <c r="L84" s="35">
        <f>SUM(L85:L93)</f>
        <v>32787</v>
      </c>
      <c r="M84" s="35">
        <f>SUM(M85:M93)</f>
        <v>46020</v>
      </c>
      <c r="N84" s="53">
        <f>SUM(N85:N93)</f>
        <v>26149</v>
      </c>
    </row>
    <row r="85" spans="2:24" ht="13.95" customHeight="1" x14ac:dyDescent="0.2">
      <c r="B85" s="152" t="s">
        <v>48</v>
      </c>
      <c r="C85" s="153"/>
      <c r="D85" s="154"/>
      <c r="E85" s="12"/>
      <c r="F85" s="13"/>
      <c r="G85" s="144" t="s">
        <v>13</v>
      </c>
      <c r="H85" s="144"/>
      <c r="I85" s="13"/>
      <c r="J85" s="14"/>
      <c r="K85" s="4">
        <f>SUM(U$11:U$20)</f>
        <v>4775</v>
      </c>
      <c r="L85" s="4">
        <f>SUM(V$11:V$20)</f>
        <v>1575</v>
      </c>
      <c r="M85" s="4">
        <f>SUM(W$11:W$20)</f>
        <v>3075</v>
      </c>
      <c r="N85" s="5">
        <f>SUM(X$11:X$20)</f>
        <v>2875</v>
      </c>
    </row>
    <row r="86" spans="2:24" ht="13.95" customHeight="1" x14ac:dyDescent="0.2">
      <c r="B86" s="87"/>
      <c r="C86" s="65"/>
      <c r="D86" s="88"/>
      <c r="E86" s="15"/>
      <c r="F86" s="123"/>
      <c r="G86" s="144" t="s">
        <v>26</v>
      </c>
      <c r="H86" s="144"/>
      <c r="I86" s="119"/>
      <c r="J86" s="16"/>
      <c r="K86" s="4">
        <f>SUM(K$21)</f>
        <v>950</v>
      </c>
      <c r="L86" s="4">
        <f>SUM(L$21)</f>
        <v>450</v>
      </c>
      <c r="M86" s="4">
        <f>SUM(M$21)</f>
        <v>575</v>
      </c>
      <c r="N86" s="5">
        <f>SUM(N$21)</f>
        <v>225</v>
      </c>
    </row>
    <row r="87" spans="2:24" ht="13.95" customHeight="1" x14ac:dyDescent="0.2">
      <c r="B87" s="87"/>
      <c r="C87" s="65"/>
      <c r="D87" s="88"/>
      <c r="E87" s="15"/>
      <c r="F87" s="123"/>
      <c r="G87" s="144" t="s">
        <v>28</v>
      </c>
      <c r="H87" s="144"/>
      <c r="I87" s="13"/>
      <c r="J87" s="14"/>
      <c r="K87" s="4">
        <f>SUM(K$22:K$22)</f>
        <v>25</v>
      </c>
      <c r="L87" s="4">
        <f>SUM(L$22:L$22)</f>
        <v>150</v>
      </c>
      <c r="M87" s="4">
        <f>SUM(M$22:M$22)</f>
        <v>100</v>
      </c>
      <c r="N87" s="5">
        <f>SUM(N$22:N$22)</f>
        <v>75</v>
      </c>
    </row>
    <row r="88" spans="2:24" ht="13.95" customHeight="1" x14ac:dyDescent="0.2">
      <c r="B88" s="87"/>
      <c r="C88" s="65"/>
      <c r="D88" s="88"/>
      <c r="E88" s="15"/>
      <c r="F88" s="123"/>
      <c r="G88" s="144" t="s">
        <v>83</v>
      </c>
      <c r="H88" s="144"/>
      <c r="I88" s="13"/>
      <c r="J88" s="14"/>
      <c r="K88" s="4">
        <f>SUM(K$23:K$23)</f>
        <v>0</v>
      </c>
      <c r="L88" s="4">
        <f>SUM(L$23:L$23)</f>
        <v>0</v>
      </c>
      <c r="M88" s="4">
        <f>SUM(M$23:M$23)</f>
        <v>0</v>
      </c>
      <c r="N88" s="5">
        <f>SUM(N$23:N$23)</f>
        <v>0</v>
      </c>
    </row>
    <row r="89" spans="2:24" ht="13.95" customHeight="1" x14ac:dyDescent="0.2">
      <c r="B89" s="87"/>
      <c r="C89" s="65"/>
      <c r="D89" s="88"/>
      <c r="E89" s="15"/>
      <c r="F89" s="123"/>
      <c r="G89" s="144" t="s">
        <v>84</v>
      </c>
      <c r="H89" s="144"/>
      <c r="I89" s="13"/>
      <c r="J89" s="14"/>
      <c r="K89" s="4">
        <f>SUM(K24:K38)</f>
        <v>29450</v>
      </c>
      <c r="L89" s="4">
        <f>SUM(L$24:L$38)</f>
        <v>25175</v>
      </c>
      <c r="M89" s="4">
        <f>SUM(M$24:M$38)</f>
        <v>35475</v>
      </c>
      <c r="N89" s="5">
        <f>SUM(N$24:N$38)</f>
        <v>19001</v>
      </c>
    </row>
    <row r="90" spans="2:24" ht="13.95" customHeight="1" x14ac:dyDescent="0.2">
      <c r="B90" s="87"/>
      <c r="C90" s="65"/>
      <c r="D90" s="88"/>
      <c r="E90" s="15"/>
      <c r="F90" s="123"/>
      <c r="G90" s="144" t="s">
        <v>80</v>
      </c>
      <c r="H90" s="144"/>
      <c r="I90" s="13"/>
      <c r="J90" s="14"/>
      <c r="K90" s="4">
        <f>SUM(K$39:K$41)</f>
        <v>25</v>
      </c>
      <c r="L90" s="4">
        <f>SUM(L$39:L$41)</f>
        <v>25</v>
      </c>
      <c r="M90" s="4">
        <f>SUM(M$39:M$41)</f>
        <v>25</v>
      </c>
      <c r="N90" s="5">
        <f>SUM(N$39:N$41)</f>
        <v>125</v>
      </c>
    </row>
    <row r="91" spans="2:24" ht="13.95" customHeight="1" x14ac:dyDescent="0.2">
      <c r="B91" s="87"/>
      <c r="C91" s="65"/>
      <c r="D91" s="88"/>
      <c r="E91" s="15"/>
      <c r="F91" s="123"/>
      <c r="G91" s="144" t="s">
        <v>29</v>
      </c>
      <c r="H91" s="144"/>
      <c r="I91" s="13"/>
      <c r="J91" s="14"/>
      <c r="K91" s="4">
        <f>SUM(K$42:K$65)</f>
        <v>4287</v>
      </c>
      <c r="L91" s="4">
        <f>SUM(L$42:L$65)</f>
        <v>4933</v>
      </c>
      <c r="M91" s="4">
        <f>SUM(M$42:M$65)</f>
        <v>6294</v>
      </c>
      <c r="N91" s="5">
        <f>SUM(N$42:N$65)</f>
        <v>3513</v>
      </c>
    </row>
    <row r="92" spans="2:24" ht="13.95" customHeight="1" x14ac:dyDescent="0.2">
      <c r="B92" s="87"/>
      <c r="C92" s="65"/>
      <c r="D92" s="88"/>
      <c r="E92" s="15"/>
      <c r="F92" s="123"/>
      <c r="G92" s="144" t="s">
        <v>49</v>
      </c>
      <c r="H92" s="144"/>
      <c r="I92" s="13"/>
      <c r="J92" s="14"/>
      <c r="K92" s="4">
        <f>SUM(K$75:K$76)</f>
        <v>800</v>
      </c>
      <c r="L92" s="4">
        <f t="shared" ref="L92:N92" si="5">SUM(L$75:L$76)</f>
        <v>150</v>
      </c>
      <c r="M92" s="4">
        <f t="shared" si="5"/>
        <v>150</v>
      </c>
      <c r="N92" s="5">
        <f t="shared" si="5"/>
        <v>150</v>
      </c>
    </row>
    <row r="93" spans="2:24" ht="13.95" customHeight="1" thickBot="1" x14ac:dyDescent="0.25">
      <c r="B93" s="89"/>
      <c r="C93" s="90"/>
      <c r="D93" s="91"/>
      <c r="E93" s="17"/>
      <c r="F93" s="9"/>
      <c r="G93" s="142" t="s">
        <v>46</v>
      </c>
      <c r="H93" s="142"/>
      <c r="I93" s="18"/>
      <c r="J93" s="19"/>
      <c r="K93" s="10">
        <f>SUM(K$66:K$74,K$77)</f>
        <v>469</v>
      </c>
      <c r="L93" s="10">
        <f>SUM(L$66:L$74,L$77)</f>
        <v>329</v>
      </c>
      <c r="M93" s="10">
        <f>SUM(M$66:M$74,M$77)</f>
        <v>326</v>
      </c>
      <c r="N93" s="11">
        <f>SUM(N$66:N$74,N$77)</f>
        <v>185</v>
      </c>
    </row>
    <row r="94" spans="2:24" ht="18" customHeight="1" thickTop="1" x14ac:dyDescent="0.2">
      <c r="B94" s="155" t="s">
        <v>50</v>
      </c>
      <c r="C94" s="156"/>
      <c r="D94" s="157"/>
      <c r="E94" s="92"/>
      <c r="F94" s="120"/>
      <c r="G94" s="158" t="s">
        <v>51</v>
      </c>
      <c r="H94" s="158"/>
      <c r="I94" s="120"/>
      <c r="J94" s="121"/>
      <c r="K94" s="36" t="s">
        <v>52</v>
      </c>
      <c r="L94" s="42"/>
      <c r="M94" s="42"/>
      <c r="N94" s="54"/>
    </row>
    <row r="95" spans="2:24" ht="18" customHeight="1" x14ac:dyDescent="0.2">
      <c r="B95" s="93"/>
      <c r="C95" s="94"/>
      <c r="D95" s="94"/>
      <c r="E95" s="95"/>
      <c r="F95" s="96"/>
      <c r="G95" s="97"/>
      <c r="H95" s="97"/>
      <c r="I95" s="96"/>
      <c r="J95" s="98"/>
      <c r="K95" s="37" t="s">
        <v>53</v>
      </c>
      <c r="L95" s="43"/>
      <c r="M95" s="43"/>
      <c r="N95" s="46"/>
    </row>
    <row r="96" spans="2:24" ht="18" customHeight="1" x14ac:dyDescent="0.2">
      <c r="B96" s="87"/>
      <c r="C96" s="65"/>
      <c r="D96" s="65"/>
      <c r="E96" s="99"/>
      <c r="F96" s="24"/>
      <c r="G96" s="149" t="s">
        <v>54</v>
      </c>
      <c r="H96" s="149"/>
      <c r="I96" s="118"/>
      <c r="J96" s="122"/>
      <c r="K96" s="38" t="s">
        <v>55</v>
      </c>
      <c r="L96" s="44"/>
      <c r="M96" s="48"/>
      <c r="N96" s="44"/>
    </row>
    <row r="97" spans="2:14" ht="18" customHeight="1" x14ac:dyDescent="0.2">
      <c r="B97" s="87"/>
      <c r="C97" s="65"/>
      <c r="D97" s="65"/>
      <c r="E97" s="100"/>
      <c r="F97" s="65"/>
      <c r="G97" s="101"/>
      <c r="H97" s="101"/>
      <c r="I97" s="94"/>
      <c r="J97" s="102"/>
      <c r="K97" s="39" t="s">
        <v>94</v>
      </c>
      <c r="L97" s="45"/>
      <c r="M97" s="27"/>
      <c r="N97" s="45"/>
    </row>
    <row r="98" spans="2:14" ht="18" customHeight="1" x14ac:dyDescent="0.2">
      <c r="B98" s="87"/>
      <c r="C98" s="65"/>
      <c r="D98" s="65"/>
      <c r="E98" s="100"/>
      <c r="F98" s="65"/>
      <c r="G98" s="101"/>
      <c r="H98" s="101"/>
      <c r="I98" s="94"/>
      <c r="J98" s="102"/>
      <c r="K98" s="39" t="s">
        <v>87</v>
      </c>
      <c r="L98" s="43"/>
      <c r="M98" s="27"/>
      <c r="N98" s="45"/>
    </row>
    <row r="99" spans="2:14" ht="18" customHeight="1" x14ac:dyDescent="0.2">
      <c r="B99" s="87"/>
      <c r="C99" s="65"/>
      <c r="D99" s="65"/>
      <c r="E99" s="99"/>
      <c r="F99" s="24"/>
      <c r="G99" s="149" t="s">
        <v>56</v>
      </c>
      <c r="H99" s="149"/>
      <c r="I99" s="118"/>
      <c r="J99" s="122"/>
      <c r="K99" s="38" t="s">
        <v>98</v>
      </c>
      <c r="L99" s="44"/>
      <c r="M99" s="48"/>
      <c r="N99" s="44"/>
    </row>
    <row r="100" spans="2:14" ht="18" customHeight="1" x14ac:dyDescent="0.2">
      <c r="B100" s="87"/>
      <c r="C100" s="65"/>
      <c r="D100" s="65"/>
      <c r="E100" s="100"/>
      <c r="F100" s="65"/>
      <c r="G100" s="101"/>
      <c r="H100" s="101"/>
      <c r="I100" s="94"/>
      <c r="J100" s="102"/>
      <c r="K100" s="39" t="s">
        <v>95</v>
      </c>
      <c r="L100" s="45"/>
      <c r="M100" s="27"/>
      <c r="N100" s="45"/>
    </row>
    <row r="101" spans="2:14" ht="18" customHeight="1" x14ac:dyDescent="0.2">
      <c r="B101" s="87"/>
      <c r="C101" s="65"/>
      <c r="D101" s="65"/>
      <c r="E101" s="100"/>
      <c r="F101" s="65"/>
      <c r="G101" s="101"/>
      <c r="H101" s="101"/>
      <c r="I101" s="94"/>
      <c r="J101" s="102"/>
      <c r="K101" s="39" t="s">
        <v>96</v>
      </c>
      <c r="L101" s="45"/>
      <c r="M101" s="45"/>
      <c r="N101" s="45"/>
    </row>
    <row r="102" spans="2:14" ht="18" customHeight="1" x14ac:dyDescent="0.2">
      <c r="B102" s="87"/>
      <c r="C102" s="65"/>
      <c r="D102" s="65"/>
      <c r="E102" s="79"/>
      <c r="F102" s="80"/>
      <c r="G102" s="97"/>
      <c r="H102" s="97"/>
      <c r="I102" s="96"/>
      <c r="J102" s="98"/>
      <c r="K102" s="39" t="s">
        <v>97</v>
      </c>
      <c r="L102" s="46"/>
      <c r="M102" s="43"/>
      <c r="N102" s="46"/>
    </row>
    <row r="103" spans="2:14" ht="18" customHeight="1" x14ac:dyDescent="0.2">
      <c r="B103" s="103"/>
      <c r="C103" s="80"/>
      <c r="D103" s="80"/>
      <c r="E103" s="15"/>
      <c r="F103" s="123"/>
      <c r="G103" s="144" t="s">
        <v>57</v>
      </c>
      <c r="H103" s="144"/>
      <c r="I103" s="13"/>
      <c r="J103" s="14"/>
      <c r="K103" s="28" t="s">
        <v>148</v>
      </c>
      <c r="L103" s="47"/>
      <c r="M103" s="49"/>
      <c r="N103" s="47"/>
    </row>
    <row r="104" spans="2:14" ht="18" customHeight="1" x14ac:dyDescent="0.2">
      <c r="B104" s="152" t="s">
        <v>58</v>
      </c>
      <c r="C104" s="153"/>
      <c r="D104" s="153"/>
      <c r="E104" s="24"/>
      <c r="F104" s="24"/>
      <c r="G104" s="24"/>
      <c r="H104" s="24"/>
      <c r="I104" s="24"/>
      <c r="J104" s="24"/>
      <c r="K104" s="24"/>
      <c r="L104" s="24"/>
      <c r="M104" s="24"/>
      <c r="N104" s="55"/>
    </row>
    <row r="105" spans="2:14" ht="14.1" customHeight="1" x14ac:dyDescent="0.2">
      <c r="B105" s="104"/>
      <c r="C105" s="40" t="s">
        <v>59</v>
      </c>
      <c r="D105" s="105"/>
      <c r="E105" s="40"/>
      <c r="F105" s="40"/>
      <c r="G105" s="40"/>
      <c r="H105" s="40"/>
      <c r="I105" s="40"/>
      <c r="J105" s="40"/>
      <c r="K105" s="40"/>
      <c r="L105" s="40"/>
      <c r="M105" s="40"/>
      <c r="N105" s="56"/>
    </row>
    <row r="106" spans="2:14" ht="14.1" customHeight="1" x14ac:dyDescent="0.2">
      <c r="B106" s="104"/>
      <c r="C106" s="40" t="s">
        <v>60</v>
      </c>
      <c r="D106" s="105"/>
      <c r="E106" s="40"/>
      <c r="F106" s="40"/>
      <c r="G106" s="40"/>
      <c r="H106" s="40"/>
      <c r="I106" s="40"/>
      <c r="J106" s="40"/>
      <c r="K106" s="40"/>
      <c r="L106" s="40"/>
      <c r="M106" s="40"/>
      <c r="N106" s="56"/>
    </row>
    <row r="107" spans="2:14" ht="14.1" customHeight="1" x14ac:dyDescent="0.2">
      <c r="B107" s="104"/>
      <c r="C107" s="40" t="s">
        <v>61</v>
      </c>
      <c r="D107" s="105"/>
      <c r="E107" s="40"/>
      <c r="F107" s="40"/>
      <c r="G107" s="40"/>
      <c r="H107" s="40"/>
      <c r="I107" s="40"/>
      <c r="J107" s="40"/>
      <c r="K107" s="40"/>
      <c r="L107" s="40"/>
      <c r="M107" s="40"/>
      <c r="N107" s="56"/>
    </row>
    <row r="108" spans="2:14" ht="14.1" customHeight="1" x14ac:dyDescent="0.2">
      <c r="B108" s="104"/>
      <c r="C108" s="40" t="s">
        <v>132</v>
      </c>
      <c r="D108" s="105"/>
      <c r="E108" s="40"/>
      <c r="F108" s="40"/>
      <c r="G108" s="40"/>
      <c r="H108" s="40"/>
      <c r="I108" s="40"/>
      <c r="J108" s="40"/>
      <c r="K108" s="40"/>
      <c r="L108" s="40"/>
      <c r="M108" s="40"/>
      <c r="N108" s="56"/>
    </row>
    <row r="109" spans="2:14" ht="14.1" customHeight="1" x14ac:dyDescent="0.2">
      <c r="B109" s="106"/>
      <c r="C109" s="40" t="s">
        <v>133</v>
      </c>
      <c r="D109" s="40"/>
      <c r="E109" s="40"/>
      <c r="F109" s="40"/>
      <c r="G109" s="40"/>
      <c r="H109" s="40"/>
      <c r="I109" s="40"/>
      <c r="J109" s="40"/>
      <c r="K109" s="40"/>
      <c r="L109" s="40"/>
      <c r="M109" s="40"/>
      <c r="N109" s="56"/>
    </row>
    <row r="110" spans="2:14" ht="14.1" customHeight="1" x14ac:dyDescent="0.2">
      <c r="B110" s="106"/>
      <c r="C110" s="40" t="s">
        <v>129</v>
      </c>
      <c r="D110" s="40"/>
      <c r="E110" s="40"/>
      <c r="F110" s="40"/>
      <c r="G110" s="40"/>
      <c r="H110" s="40"/>
      <c r="I110" s="40"/>
      <c r="J110" s="40"/>
      <c r="K110" s="40"/>
      <c r="L110" s="40"/>
      <c r="M110" s="40"/>
      <c r="N110" s="56"/>
    </row>
    <row r="111" spans="2:14" ht="14.1" customHeight="1" x14ac:dyDescent="0.2">
      <c r="B111" s="106"/>
      <c r="C111" s="40" t="s">
        <v>92</v>
      </c>
      <c r="D111" s="40"/>
      <c r="E111" s="40"/>
      <c r="F111" s="40"/>
      <c r="G111" s="40"/>
      <c r="H111" s="40"/>
      <c r="I111" s="40"/>
      <c r="J111" s="40"/>
      <c r="K111" s="40"/>
      <c r="L111" s="40"/>
      <c r="M111" s="40"/>
      <c r="N111" s="56"/>
    </row>
    <row r="112" spans="2:14" ht="14.1" customHeight="1" x14ac:dyDescent="0.2">
      <c r="B112" s="106"/>
      <c r="C112" s="40" t="s">
        <v>93</v>
      </c>
      <c r="D112" s="40"/>
      <c r="E112" s="40"/>
      <c r="F112" s="40"/>
      <c r="G112" s="40"/>
      <c r="H112" s="40"/>
      <c r="I112" s="40"/>
      <c r="J112" s="40"/>
      <c r="K112" s="40"/>
      <c r="L112" s="40"/>
      <c r="M112" s="40"/>
      <c r="N112" s="56"/>
    </row>
    <row r="113" spans="2:14" ht="14.1" customHeight="1" x14ac:dyDescent="0.2">
      <c r="B113" s="106"/>
      <c r="C113" s="40" t="s">
        <v>81</v>
      </c>
      <c r="D113" s="40"/>
      <c r="E113" s="40"/>
      <c r="F113" s="40"/>
      <c r="G113" s="40"/>
      <c r="H113" s="40"/>
      <c r="I113" s="40"/>
      <c r="J113" s="40"/>
      <c r="K113" s="40"/>
      <c r="L113" s="40"/>
      <c r="M113" s="40"/>
      <c r="N113" s="56"/>
    </row>
    <row r="114" spans="2:14" ht="14.1" customHeight="1" x14ac:dyDescent="0.2">
      <c r="B114" s="106"/>
      <c r="C114" s="40" t="s">
        <v>138</v>
      </c>
      <c r="D114" s="40"/>
      <c r="E114" s="40"/>
      <c r="F114" s="40"/>
      <c r="G114" s="40"/>
      <c r="H114" s="40"/>
      <c r="I114" s="40"/>
      <c r="J114" s="40"/>
      <c r="K114" s="40"/>
      <c r="L114" s="40"/>
      <c r="M114" s="40"/>
      <c r="N114" s="56"/>
    </row>
    <row r="115" spans="2:14" ht="14.1" customHeight="1" x14ac:dyDescent="0.2">
      <c r="B115" s="106"/>
      <c r="C115" s="40" t="s">
        <v>134</v>
      </c>
      <c r="D115" s="40"/>
      <c r="E115" s="40"/>
      <c r="F115" s="40"/>
      <c r="G115" s="40"/>
      <c r="H115" s="40"/>
      <c r="I115" s="40"/>
      <c r="J115" s="40"/>
      <c r="K115" s="40"/>
      <c r="L115" s="40"/>
      <c r="M115" s="40"/>
      <c r="N115" s="56"/>
    </row>
    <row r="116" spans="2:14" ht="14.1" customHeight="1" x14ac:dyDescent="0.2">
      <c r="B116" s="106"/>
      <c r="C116" s="40" t="s">
        <v>135</v>
      </c>
      <c r="D116" s="40"/>
      <c r="E116" s="40"/>
      <c r="F116" s="40"/>
      <c r="G116" s="40"/>
      <c r="H116" s="40"/>
      <c r="I116" s="40"/>
      <c r="J116" s="40"/>
      <c r="K116" s="40"/>
      <c r="L116" s="40"/>
      <c r="M116" s="40"/>
      <c r="N116" s="56"/>
    </row>
    <row r="117" spans="2:14" ht="14.1" customHeight="1" x14ac:dyDescent="0.2">
      <c r="B117" s="106"/>
      <c r="C117" s="40" t="s">
        <v>136</v>
      </c>
      <c r="D117" s="40"/>
      <c r="E117" s="40"/>
      <c r="F117" s="40"/>
      <c r="G117" s="40"/>
      <c r="H117" s="40"/>
      <c r="I117" s="40"/>
      <c r="J117" s="40"/>
      <c r="K117" s="40"/>
      <c r="L117" s="40"/>
      <c r="M117" s="40"/>
      <c r="N117" s="56"/>
    </row>
    <row r="118" spans="2:14" ht="14.1" customHeight="1" x14ac:dyDescent="0.2">
      <c r="B118" s="106"/>
      <c r="C118" s="40" t="s">
        <v>125</v>
      </c>
      <c r="D118" s="40"/>
      <c r="E118" s="40"/>
      <c r="F118" s="40"/>
      <c r="G118" s="40"/>
      <c r="H118" s="40"/>
      <c r="I118" s="40"/>
      <c r="J118" s="40"/>
      <c r="K118" s="40"/>
      <c r="L118" s="40"/>
      <c r="M118" s="40"/>
      <c r="N118" s="56"/>
    </row>
    <row r="119" spans="2:14" ht="14.1" customHeight="1" x14ac:dyDescent="0.2">
      <c r="B119" s="106"/>
      <c r="C119" s="40" t="s">
        <v>137</v>
      </c>
      <c r="D119" s="40"/>
      <c r="E119" s="40"/>
      <c r="F119" s="40"/>
      <c r="G119" s="40"/>
      <c r="H119" s="40"/>
      <c r="I119" s="40"/>
      <c r="J119" s="40"/>
      <c r="K119" s="40"/>
      <c r="L119" s="40"/>
      <c r="M119" s="40"/>
      <c r="N119" s="56"/>
    </row>
    <row r="120" spans="2:14" ht="14.1" customHeight="1" x14ac:dyDescent="0.2">
      <c r="B120" s="106"/>
      <c r="C120" s="40" t="s">
        <v>217</v>
      </c>
      <c r="D120" s="40"/>
      <c r="E120" s="40"/>
      <c r="F120" s="40"/>
      <c r="G120" s="40"/>
      <c r="H120" s="40"/>
      <c r="I120" s="40"/>
      <c r="J120" s="40"/>
      <c r="K120" s="40"/>
      <c r="L120" s="40"/>
      <c r="M120" s="40"/>
      <c r="N120" s="56"/>
    </row>
    <row r="121" spans="2:14" ht="14.1" customHeight="1" x14ac:dyDescent="0.2">
      <c r="B121" s="106"/>
      <c r="C121" s="40" t="s">
        <v>131</v>
      </c>
      <c r="D121" s="40"/>
      <c r="E121" s="40"/>
      <c r="F121" s="40"/>
      <c r="G121" s="40"/>
      <c r="H121" s="40"/>
      <c r="I121" s="40"/>
      <c r="J121" s="40"/>
      <c r="K121" s="40"/>
      <c r="L121" s="40"/>
      <c r="M121" s="40"/>
      <c r="N121" s="56"/>
    </row>
    <row r="122" spans="2:14" x14ac:dyDescent="0.2">
      <c r="B122" s="107"/>
      <c r="C122" s="40" t="s">
        <v>143</v>
      </c>
      <c r="N122" s="64"/>
    </row>
    <row r="123" spans="2:14" x14ac:dyDescent="0.2">
      <c r="B123" s="107"/>
      <c r="C123" s="40" t="s">
        <v>140</v>
      </c>
      <c r="N123" s="64"/>
    </row>
    <row r="124" spans="2:14" ht="14.1" customHeight="1" x14ac:dyDescent="0.2">
      <c r="B124" s="106"/>
      <c r="C124" s="40" t="s">
        <v>112</v>
      </c>
      <c r="D124" s="40"/>
      <c r="E124" s="40"/>
      <c r="F124" s="40"/>
      <c r="G124" s="40"/>
      <c r="H124" s="40"/>
      <c r="I124" s="40"/>
      <c r="J124" s="40"/>
      <c r="K124" s="40"/>
      <c r="L124" s="40"/>
      <c r="M124" s="40"/>
      <c r="N124" s="56"/>
    </row>
    <row r="125" spans="2:14" ht="18" customHeight="1" x14ac:dyDescent="0.2">
      <c r="B125" s="106"/>
      <c r="C125" s="40" t="s">
        <v>62</v>
      </c>
      <c r="D125" s="40"/>
      <c r="E125" s="40"/>
      <c r="F125" s="40"/>
      <c r="G125" s="40"/>
      <c r="H125" s="40"/>
      <c r="I125" s="40"/>
      <c r="J125" s="40"/>
      <c r="K125" s="40"/>
      <c r="L125" s="40"/>
      <c r="M125" s="40"/>
      <c r="N125" s="56"/>
    </row>
    <row r="126" spans="2:14" x14ac:dyDescent="0.2">
      <c r="B126" s="107"/>
      <c r="C126" s="40" t="s">
        <v>130</v>
      </c>
      <c r="N126" s="64"/>
    </row>
    <row r="127" spans="2:14" x14ac:dyDescent="0.2">
      <c r="B127" s="107"/>
      <c r="C127" s="40" t="s">
        <v>155</v>
      </c>
      <c r="N127" s="64"/>
    </row>
    <row r="128" spans="2:14" ht="13.8" thickBot="1" x14ac:dyDescent="0.25">
      <c r="B128" s="108"/>
      <c r="C128" s="41" t="s">
        <v>141</v>
      </c>
      <c r="D128" s="62"/>
      <c r="E128" s="62"/>
      <c r="F128" s="62"/>
      <c r="G128" s="62"/>
      <c r="H128" s="62"/>
      <c r="I128" s="62"/>
      <c r="J128" s="62"/>
      <c r="K128" s="62"/>
      <c r="L128" s="62"/>
      <c r="M128" s="62"/>
      <c r="N128" s="63"/>
    </row>
  </sheetData>
  <mergeCells count="27">
    <mergeCell ref="D9:F9"/>
    <mergeCell ref="D4:G4"/>
    <mergeCell ref="D5:G5"/>
    <mergeCell ref="D6:G6"/>
    <mergeCell ref="D7:F7"/>
    <mergeCell ref="D8:F8"/>
    <mergeCell ref="G91:H91"/>
    <mergeCell ref="G10:H10"/>
    <mergeCell ref="C75:D75"/>
    <mergeCell ref="D82:G82"/>
    <mergeCell ref="D83:G83"/>
    <mergeCell ref="B84:I84"/>
    <mergeCell ref="B85:D85"/>
    <mergeCell ref="G85:H85"/>
    <mergeCell ref="G86:H86"/>
    <mergeCell ref="G87:H87"/>
    <mergeCell ref="G88:H88"/>
    <mergeCell ref="G89:H89"/>
    <mergeCell ref="G90:H90"/>
    <mergeCell ref="G103:H103"/>
    <mergeCell ref="B104:D104"/>
    <mergeCell ref="G92:H92"/>
    <mergeCell ref="G93:H93"/>
    <mergeCell ref="B94:D94"/>
    <mergeCell ref="G94:H94"/>
    <mergeCell ref="G96:H96"/>
    <mergeCell ref="G99:H99"/>
  </mergeCells>
  <phoneticPr fontId="23"/>
  <conditionalFormatting sqref="O11:O77">
    <cfRule type="expression" dxfId="2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7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1:AC135"/>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218</v>
      </c>
      <c r="L5" s="30" t="str">
        <f>K5</f>
        <v>2021.5.19</v>
      </c>
      <c r="M5" s="30" t="str">
        <f>K5</f>
        <v>2021.5.19</v>
      </c>
      <c r="N5" s="114" t="str">
        <f>K5</f>
        <v>2021.5.19</v>
      </c>
    </row>
    <row r="6" spans="2:24" ht="18" customHeight="1" x14ac:dyDescent="0.2">
      <c r="B6" s="69"/>
      <c r="C6" s="123"/>
      <c r="D6" s="144" t="s">
        <v>3</v>
      </c>
      <c r="E6" s="144"/>
      <c r="F6" s="144"/>
      <c r="G6" s="144"/>
      <c r="H6" s="123"/>
      <c r="I6" s="123"/>
      <c r="J6" s="70"/>
      <c r="K6" s="109">
        <v>0.41666666666666669</v>
      </c>
      <c r="L6" s="109">
        <v>0.39097222222222222</v>
      </c>
      <c r="M6" s="109">
        <v>0.4375</v>
      </c>
      <c r="N6" s="110">
        <v>0.4548611111111111</v>
      </c>
    </row>
    <row r="7" spans="2:24" ht="18" customHeight="1" x14ac:dyDescent="0.2">
      <c r="B7" s="69"/>
      <c r="C7" s="123"/>
      <c r="D7" s="144" t="s">
        <v>4</v>
      </c>
      <c r="E7" s="145"/>
      <c r="F7" s="145"/>
      <c r="G7" s="71" t="s">
        <v>5</v>
      </c>
      <c r="H7" s="123"/>
      <c r="I7" s="123"/>
      <c r="J7" s="70"/>
      <c r="K7" s="111">
        <v>2.65</v>
      </c>
      <c r="L7" s="111">
        <v>1.65</v>
      </c>
      <c r="M7" s="111">
        <v>1.72</v>
      </c>
      <c r="N7" s="112">
        <v>1.7</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200</v>
      </c>
      <c r="G11" s="123"/>
      <c r="H11" s="123"/>
      <c r="I11" s="123"/>
      <c r="J11" s="123"/>
      <c r="K11" s="20" t="s">
        <v>169</v>
      </c>
      <c r="L11" s="20" t="s">
        <v>166</v>
      </c>
      <c r="M11" s="20" t="s">
        <v>174</v>
      </c>
      <c r="N11" s="21" t="s">
        <v>169</v>
      </c>
      <c r="P11" t="s">
        <v>14</v>
      </c>
      <c r="Q11">
        <f t="shared" ref="Q11:T13" si="0">IF(K11="",0,VALUE(MID(K11,2,LEN(K11)-2)))</f>
        <v>25</v>
      </c>
      <c r="R11" t="e">
        <f t="shared" si="0"/>
        <v>#VALUE!</v>
      </c>
      <c r="S11">
        <f t="shared" si="0"/>
        <v>225</v>
      </c>
      <c r="T11">
        <f t="shared" si="0"/>
        <v>25</v>
      </c>
      <c r="U11">
        <f t="shared" ref="U11:X19" si="1">IF(K11="＋",0,IF(K11="(＋)",0,ABS(K11)))</f>
        <v>25</v>
      </c>
      <c r="V11">
        <f t="shared" si="1"/>
        <v>0</v>
      </c>
      <c r="W11">
        <f t="shared" si="1"/>
        <v>225</v>
      </c>
      <c r="X11">
        <f t="shared" si="1"/>
        <v>25</v>
      </c>
    </row>
    <row r="12" spans="2:24" ht="13.5" customHeight="1" x14ac:dyDescent="0.2">
      <c r="B12" s="1">
        <f>B11+1</f>
        <v>2</v>
      </c>
      <c r="C12" s="3"/>
      <c r="D12" s="6"/>
      <c r="E12" s="123"/>
      <c r="F12" s="123" t="s">
        <v>219</v>
      </c>
      <c r="G12" s="123"/>
      <c r="H12" s="123"/>
      <c r="I12" s="123"/>
      <c r="J12" s="123"/>
      <c r="K12" s="20"/>
      <c r="L12" s="20"/>
      <c r="M12" s="20" t="s">
        <v>166</v>
      </c>
      <c r="N12" s="21" t="s">
        <v>166</v>
      </c>
      <c r="P12" t="s">
        <v>14</v>
      </c>
      <c r="Q12">
        <f>IF(K12="",0,VALUE(MID(K12,2,LEN(K12)-2)))</f>
        <v>0</v>
      </c>
      <c r="R12">
        <f t="shared" si="0"/>
        <v>0</v>
      </c>
      <c r="S12" t="e">
        <f t="shared" si="0"/>
        <v>#VALUE!</v>
      </c>
      <c r="T12" t="e">
        <f t="shared" si="0"/>
        <v>#VALUE!</v>
      </c>
      <c r="U12">
        <f t="shared" si="1"/>
        <v>0</v>
      </c>
      <c r="V12">
        <f t="shared" si="1"/>
        <v>0</v>
      </c>
      <c r="W12">
        <f t="shared" si="1"/>
        <v>0</v>
      </c>
      <c r="X12">
        <f t="shared" si="1"/>
        <v>0</v>
      </c>
    </row>
    <row r="13" spans="2:24" ht="13.5" customHeight="1" x14ac:dyDescent="0.2">
      <c r="B13" s="1">
        <f t="shared" ref="B13:B76" si="2">B12+1</f>
        <v>3</v>
      </c>
      <c r="C13" s="3"/>
      <c r="D13" s="6"/>
      <c r="E13" s="123"/>
      <c r="F13" s="123" t="s">
        <v>145</v>
      </c>
      <c r="G13" s="123"/>
      <c r="H13" s="123"/>
      <c r="I13" s="123"/>
      <c r="J13" s="123"/>
      <c r="K13" s="20"/>
      <c r="L13" s="20" t="s">
        <v>166</v>
      </c>
      <c r="M13" s="20"/>
      <c r="N13" s="21"/>
      <c r="S13">
        <f t="shared" si="0"/>
        <v>0</v>
      </c>
      <c r="T13">
        <f t="shared" si="0"/>
        <v>0</v>
      </c>
      <c r="U13">
        <f>IF(K13="＋",0,IF(K13="(＋)",0,ABS(K13)))</f>
        <v>0</v>
      </c>
      <c r="V13">
        <f>IF(L13="＋",0,IF(L13="(＋)",0,ABS(L13)))</f>
        <v>0</v>
      </c>
      <c r="W13">
        <f>IF(M13="＋",0,IF(M13="(＋)",0,ABS(M13)))</f>
        <v>0</v>
      </c>
      <c r="X13">
        <f>IF(N13="＋",0,IF(N13="(＋)",0,ABS(N13)))</f>
        <v>0</v>
      </c>
    </row>
    <row r="14" spans="2:24" ht="13.95" customHeight="1" x14ac:dyDescent="0.2">
      <c r="B14" s="1">
        <f t="shared" si="2"/>
        <v>4</v>
      </c>
      <c r="C14" s="3"/>
      <c r="D14" s="6"/>
      <c r="E14" s="123"/>
      <c r="F14" s="123" t="s">
        <v>149</v>
      </c>
      <c r="G14" s="123"/>
      <c r="H14" s="123"/>
      <c r="I14" s="123"/>
      <c r="J14" s="123"/>
      <c r="K14" s="20" t="s">
        <v>172</v>
      </c>
      <c r="L14" s="20" t="s">
        <v>169</v>
      </c>
      <c r="M14" s="20" t="s">
        <v>169</v>
      </c>
      <c r="N14" s="21" t="s">
        <v>172</v>
      </c>
      <c r="P14" s="82" t="s">
        <v>15</v>
      </c>
      <c r="Q14" t="str">
        <f>K14</f>
        <v>(50)</v>
      </c>
      <c r="R14" t="str">
        <f>L14</f>
        <v>(25)</v>
      </c>
      <c r="S14" t="str">
        <f>M14</f>
        <v>(25)</v>
      </c>
      <c r="T14" t="str">
        <f>N14</f>
        <v>(50)</v>
      </c>
      <c r="U14">
        <f t="shared" si="1"/>
        <v>50</v>
      </c>
      <c r="V14">
        <f>IF(L14="＋",0,IF(L14="(＋)",0,ABS(L14)))</f>
        <v>25</v>
      </c>
      <c r="W14">
        <f t="shared" si="1"/>
        <v>25</v>
      </c>
      <c r="X14">
        <f t="shared" si="1"/>
        <v>50</v>
      </c>
    </row>
    <row r="15" spans="2:24" ht="13.95" customHeight="1" x14ac:dyDescent="0.2">
      <c r="B15" s="1">
        <f t="shared" si="2"/>
        <v>5</v>
      </c>
      <c r="C15" s="3"/>
      <c r="D15" s="6"/>
      <c r="E15" s="123"/>
      <c r="F15" s="123" t="s">
        <v>16</v>
      </c>
      <c r="G15" s="123"/>
      <c r="H15" s="123"/>
      <c r="I15" s="123"/>
      <c r="J15" s="123"/>
      <c r="K15" s="20" t="s">
        <v>167</v>
      </c>
      <c r="L15" s="20" t="s">
        <v>220</v>
      </c>
      <c r="M15" s="20" t="s">
        <v>221</v>
      </c>
      <c r="N15" s="21" t="s">
        <v>167</v>
      </c>
      <c r="P15" t="s">
        <v>14</v>
      </c>
      <c r="Q15" t="e">
        <f>IF(K15="",0,VALUE(MID(K15,2,LEN(K15)-2)))</f>
        <v>#VALUE!</v>
      </c>
      <c r="R15">
        <f>IF(L15="",0,VALUE(MID(L15,2,LEN(L15)-2)))</f>
        <v>7</v>
      </c>
      <c r="S15">
        <f>IF(M15="",0,VALUE(MID(M15,2,LEN(M15)-2)))</f>
        <v>5</v>
      </c>
      <c r="T15" t="e">
        <f>IF(N15="",0,VALUE(MID(N15,2,LEN(N15)-2)))</f>
        <v>#VALUE!</v>
      </c>
      <c r="U15">
        <f>IF(K15="＋",0,IF(K15="(＋)",0,ABS(K15)))</f>
        <v>0</v>
      </c>
      <c r="V15">
        <f>IF(L15="＋",0,IF(L15="(＋)",0,ABS(L15)))</f>
        <v>475</v>
      </c>
      <c r="W15">
        <f>IF(M15="＋",0,IF(M15="(＋)",0,ABS(M15)))</f>
        <v>650</v>
      </c>
      <c r="X15">
        <f>IF(N15="＋",0,IF(N15="(＋)",0,ABS(N15)))</f>
        <v>0</v>
      </c>
    </row>
    <row r="16" spans="2:24" ht="13.5" customHeight="1" x14ac:dyDescent="0.2">
      <c r="B16" s="1">
        <f t="shared" si="2"/>
        <v>6</v>
      </c>
      <c r="C16" s="3"/>
      <c r="D16" s="6"/>
      <c r="E16" s="123"/>
      <c r="F16" s="123" t="s">
        <v>203</v>
      </c>
      <c r="G16" s="123"/>
      <c r="H16" s="123"/>
      <c r="I16" s="123"/>
      <c r="J16" s="123"/>
      <c r="K16" s="20"/>
      <c r="L16" s="20" t="s">
        <v>166</v>
      </c>
      <c r="M16" s="20" t="s">
        <v>169</v>
      </c>
      <c r="N16" s="21" t="s">
        <v>166</v>
      </c>
      <c r="R16" t="e">
        <f>IF(L16="",0,VALUE(MID(L16,2,LEN(L16)-2)))</f>
        <v>#VALUE!</v>
      </c>
      <c r="T16" t="e">
        <f>IF(N16="",0,VALUE(MID(N16,2,LEN(N16)-2)))</f>
        <v>#VALUE!</v>
      </c>
      <c r="U16">
        <f>IF(K16="＋",0,IF(K16="(＋)",0,ABS(K16)))</f>
        <v>0</v>
      </c>
      <c r="V16">
        <f>IF(L16="＋",0,IF(L16="(＋)",0,ABS(L16)))</f>
        <v>0</v>
      </c>
      <c r="W16">
        <f>IF(M16="＋",0,IF(M16="(＋)",0,ABS(M16)))</f>
        <v>25</v>
      </c>
      <c r="X16">
        <f>IF(N16="＋",0,IF(N16="(＋)",0,ABS(N16)))</f>
        <v>0</v>
      </c>
    </row>
    <row r="17" spans="2:24" ht="13.95" customHeight="1" x14ac:dyDescent="0.2">
      <c r="B17" s="1">
        <f t="shared" si="2"/>
        <v>7</v>
      </c>
      <c r="C17" s="3"/>
      <c r="D17" s="6"/>
      <c r="E17" s="123"/>
      <c r="F17" s="123" t="s">
        <v>126</v>
      </c>
      <c r="G17" s="123"/>
      <c r="H17" s="123"/>
      <c r="I17" s="123"/>
      <c r="J17" s="123"/>
      <c r="K17" s="20"/>
      <c r="L17" s="20" t="s">
        <v>166</v>
      </c>
      <c r="M17" s="20" t="s">
        <v>169</v>
      </c>
      <c r="N17" s="21" t="s">
        <v>184</v>
      </c>
      <c r="P17" s="82" t="s">
        <v>15</v>
      </c>
      <c r="Q17">
        <f>K17</f>
        <v>0</v>
      </c>
      <c r="R17" t="str">
        <f>L17</f>
        <v>(＋)</v>
      </c>
      <c r="S17" t="str">
        <f>M17</f>
        <v>(25)</v>
      </c>
      <c r="T17" t="str">
        <f>N17</f>
        <v>(75)</v>
      </c>
      <c r="U17">
        <f t="shared" si="1"/>
        <v>0</v>
      </c>
      <c r="V17">
        <f t="shared" si="1"/>
        <v>0</v>
      </c>
      <c r="W17">
        <f t="shared" si="1"/>
        <v>25</v>
      </c>
      <c r="X17">
        <f t="shared" si="1"/>
        <v>75</v>
      </c>
    </row>
    <row r="18" spans="2:24" ht="13.5" customHeight="1" x14ac:dyDescent="0.2">
      <c r="B18" s="1">
        <f t="shared" si="2"/>
        <v>8</v>
      </c>
      <c r="C18" s="3"/>
      <c r="D18" s="6"/>
      <c r="E18" s="123"/>
      <c r="F18" s="123" t="s">
        <v>119</v>
      </c>
      <c r="G18" s="123"/>
      <c r="H18" s="123"/>
      <c r="I18" s="123"/>
      <c r="J18" s="123"/>
      <c r="K18" s="20" t="s">
        <v>169</v>
      </c>
      <c r="L18" s="20" t="s">
        <v>169</v>
      </c>
      <c r="M18" s="20" t="s">
        <v>222</v>
      </c>
      <c r="N18" s="21" t="s">
        <v>223</v>
      </c>
      <c r="U18">
        <f t="shared" si="1"/>
        <v>25</v>
      </c>
      <c r="V18">
        <f t="shared" si="1"/>
        <v>25</v>
      </c>
      <c r="W18">
        <f t="shared" si="1"/>
        <v>125</v>
      </c>
      <c r="X18">
        <f t="shared" si="1"/>
        <v>275</v>
      </c>
    </row>
    <row r="19" spans="2:24" ht="13.5" customHeight="1" x14ac:dyDescent="0.2">
      <c r="B19" s="1">
        <f t="shared" si="2"/>
        <v>9</v>
      </c>
      <c r="C19" s="3"/>
      <c r="D19" s="6"/>
      <c r="E19" s="123"/>
      <c r="F19" s="123" t="s">
        <v>117</v>
      </c>
      <c r="G19" s="123"/>
      <c r="H19" s="123"/>
      <c r="I19" s="123"/>
      <c r="J19" s="123"/>
      <c r="K19" s="20" t="s">
        <v>224</v>
      </c>
      <c r="L19" s="20" t="s">
        <v>190</v>
      </c>
      <c r="M19" s="20" t="s">
        <v>186</v>
      </c>
      <c r="N19" s="116" t="s">
        <v>225</v>
      </c>
      <c r="P19" t="s">
        <v>14</v>
      </c>
      <c r="Q19">
        <f t="shared" ref="Q19:T19" si="3">IF(K19="",0,VALUE(MID(K19,2,LEN(K19)-2)))</f>
        <v>400</v>
      </c>
      <c r="R19" t="e">
        <f>IF(#REF!="",0,VALUE(MID(#REF!,2,LEN(#REF!)-2)))</f>
        <v>#REF!</v>
      </c>
      <c r="S19">
        <f t="shared" si="3"/>
        <v>175</v>
      </c>
      <c r="T19">
        <f t="shared" si="3"/>
        <v>425</v>
      </c>
      <c r="U19">
        <f t="shared" si="1"/>
        <v>400</v>
      </c>
      <c r="V19">
        <f t="shared" si="1"/>
        <v>150</v>
      </c>
      <c r="W19">
        <f t="shared" si="1"/>
        <v>175</v>
      </c>
      <c r="X19">
        <f t="shared" si="1"/>
        <v>425</v>
      </c>
    </row>
    <row r="20" spans="2:24" ht="13.5" customHeight="1" x14ac:dyDescent="0.2">
      <c r="B20" s="1">
        <f t="shared" si="2"/>
        <v>10</v>
      </c>
      <c r="C20" s="2" t="s">
        <v>25</v>
      </c>
      <c r="D20" s="2" t="s">
        <v>26</v>
      </c>
      <c r="E20" s="123"/>
      <c r="F20" s="123" t="s">
        <v>115</v>
      </c>
      <c r="G20" s="123"/>
      <c r="H20" s="123"/>
      <c r="I20" s="123"/>
      <c r="J20" s="123"/>
      <c r="K20" s="22">
        <v>1200</v>
      </c>
      <c r="L20" s="22">
        <v>450</v>
      </c>
      <c r="M20" s="22">
        <v>325</v>
      </c>
      <c r="N20" s="23">
        <v>1875</v>
      </c>
      <c r="P20" s="82"/>
    </row>
    <row r="21" spans="2:24" ht="13.5" customHeight="1" x14ac:dyDescent="0.2">
      <c r="B21" s="1">
        <f t="shared" si="2"/>
        <v>11</v>
      </c>
      <c r="C21" s="2" t="s">
        <v>27</v>
      </c>
      <c r="D21" s="2" t="s">
        <v>28</v>
      </c>
      <c r="E21" s="123"/>
      <c r="F21" s="123" t="s">
        <v>102</v>
      </c>
      <c r="G21" s="123"/>
      <c r="H21" s="123"/>
      <c r="I21" s="123"/>
      <c r="J21" s="123"/>
      <c r="K21" s="22">
        <v>75</v>
      </c>
      <c r="L21" s="22" t="s">
        <v>167</v>
      </c>
      <c r="M21" s="22" t="s">
        <v>167</v>
      </c>
      <c r="N21" s="23">
        <v>50</v>
      </c>
      <c r="P21" s="82"/>
    </row>
    <row r="22" spans="2:24" ht="14.85" customHeight="1" x14ac:dyDescent="0.2">
      <c r="B22" s="1">
        <f t="shared" si="2"/>
        <v>12</v>
      </c>
      <c r="C22" s="2" t="s">
        <v>90</v>
      </c>
      <c r="D22" s="2" t="s">
        <v>17</v>
      </c>
      <c r="E22" s="123"/>
      <c r="F22" s="123" t="s">
        <v>150</v>
      </c>
      <c r="G22" s="123"/>
      <c r="H22" s="123"/>
      <c r="I22" s="123"/>
      <c r="J22" s="123"/>
      <c r="K22" s="22" t="s">
        <v>167</v>
      </c>
      <c r="L22" s="22"/>
      <c r="M22" s="22">
        <v>50</v>
      </c>
      <c r="N22" s="23">
        <v>25</v>
      </c>
    </row>
    <row r="23" spans="2:24" ht="13.5" customHeight="1" x14ac:dyDescent="0.2">
      <c r="B23" s="1">
        <f t="shared" si="2"/>
        <v>13</v>
      </c>
      <c r="C23" s="6"/>
      <c r="D23" s="8" t="s">
        <v>72</v>
      </c>
      <c r="E23" s="123"/>
      <c r="F23" s="123" t="s">
        <v>82</v>
      </c>
      <c r="G23" s="123"/>
      <c r="H23" s="123"/>
      <c r="I23" s="123"/>
      <c r="J23" s="123"/>
      <c r="K23" s="22"/>
      <c r="L23" s="22"/>
      <c r="M23" s="22"/>
      <c r="N23" s="23">
        <v>1</v>
      </c>
      <c r="U23">
        <f>COUNTA(K23)</f>
        <v>0</v>
      </c>
      <c r="V23">
        <f>COUNTA(L23)</f>
        <v>0</v>
      </c>
      <c r="W23">
        <f>COUNTA(M23)</f>
        <v>0</v>
      </c>
      <c r="X23">
        <f>COUNTA(N23)</f>
        <v>1</v>
      </c>
    </row>
    <row r="24" spans="2:24" ht="13.95" customHeight="1" x14ac:dyDescent="0.2">
      <c r="B24" s="1">
        <f t="shared" si="2"/>
        <v>14</v>
      </c>
      <c r="C24" s="6"/>
      <c r="D24" s="2" t="s">
        <v>18</v>
      </c>
      <c r="E24" s="123"/>
      <c r="F24" s="123" t="s">
        <v>113</v>
      </c>
      <c r="G24" s="123"/>
      <c r="H24" s="123"/>
      <c r="I24" s="123"/>
      <c r="J24" s="123"/>
      <c r="K24" s="22"/>
      <c r="L24" s="22"/>
      <c r="M24" s="22"/>
      <c r="N24" s="23" t="s">
        <v>167</v>
      </c>
    </row>
    <row r="25" spans="2:24" ht="13.5" customHeight="1" x14ac:dyDescent="0.2">
      <c r="B25" s="1">
        <f t="shared" si="2"/>
        <v>15</v>
      </c>
      <c r="C25" s="6"/>
      <c r="D25" s="6"/>
      <c r="E25" s="123"/>
      <c r="F25" s="123" t="s">
        <v>103</v>
      </c>
      <c r="G25" s="123"/>
      <c r="H25" s="123"/>
      <c r="I25" s="123"/>
      <c r="J25" s="123"/>
      <c r="K25" s="22">
        <v>1025</v>
      </c>
      <c r="L25" s="117">
        <v>4050</v>
      </c>
      <c r="M25" s="22">
        <v>6625</v>
      </c>
      <c r="N25" s="23">
        <v>6200</v>
      </c>
    </row>
    <row r="26" spans="2:24" ht="13.5" customHeight="1" x14ac:dyDescent="0.2">
      <c r="B26" s="1">
        <f t="shared" si="2"/>
        <v>16</v>
      </c>
      <c r="C26" s="6"/>
      <c r="D26" s="6"/>
      <c r="E26" s="123"/>
      <c r="F26" s="123" t="s">
        <v>114</v>
      </c>
      <c r="G26" s="123"/>
      <c r="H26" s="123"/>
      <c r="I26" s="123"/>
      <c r="J26" s="123"/>
      <c r="K26" s="22">
        <v>550</v>
      </c>
      <c r="L26" s="22">
        <v>200</v>
      </c>
      <c r="M26" s="22">
        <v>575</v>
      </c>
      <c r="N26" s="23" t="s">
        <v>167</v>
      </c>
    </row>
    <row r="27" spans="2:24" ht="13.95" customHeight="1" x14ac:dyDescent="0.2">
      <c r="B27" s="1">
        <f t="shared" si="2"/>
        <v>17</v>
      </c>
      <c r="C27" s="6"/>
      <c r="D27" s="6"/>
      <c r="E27" s="123"/>
      <c r="F27" s="123" t="s">
        <v>104</v>
      </c>
      <c r="G27" s="123"/>
      <c r="H27" s="123"/>
      <c r="I27" s="123"/>
      <c r="J27" s="123"/>
      <c r="K27" s="22">
        <v>100</v>
      </c>
      <c r="L27" s="22">
        <v>2575</v>
      </c>
      <c r="M27" s="22">
        <v>3725</v>
      </c>
      <c r="N27" s="23">
        <v>775</v>
      </c>
    </row>
    <row r="28" spans="2:24" ht="13.95" customHeight="1" x14ac:dyDescent="0.2">
      <c r="B28" s="1">
        <f t="shared" si="2"/>
        <v>18</v>
      </c>
      <c r="C28" s="6"/>
      <c r="D28" s="6"/>
      <c r="E28" s="123"/>
      <c r="F28" s="123" t="s">
        <v>226</v>
      </c>
      <c r="G28" s="123"/>
      <c r="H28" s="123"/>
      <c r="I28" s="123"/>
      <c r="J28" s="123"/>
      <c r="K28" s="22"/>
      <c r="L28" s="22"/>
      <c r="M28" s="22"/>
      <c r="N28" s="23">
        <v>25</v>
      </c>
    </row>
    <row r="29" spans="2:24" ht="13.95" customHeight="1" x14ac:dyDescent="0.2">
      <c r="B29" s="1">
        <f t="shared" si="2"/>
        <v>19</v>
      </c>
      <c r="C29" s="6"/>
      <c r="D29" s="6"/>
      <c r="E29" s="123"/>
      <c r="F29" s="123" t="s">
        <v>73</v>
      </c>
      <c r="G29" s="123"/>
      <c r="H29" s="123"/>
      <c r="I29" s="123"/>
      <c r="J29" s="123"/>
      <c r="K29" s="22"/>
      <c r="L29" s="22"/>
      <c r="M29" s="22">
        <v>125</v>
      </c>
      <c r="N29" s="23"/>
    </row>
    <row r="30" spans="2:24" ht="13.5" customHeight="1" x14ac:dyDescent="0.2">
      <c r="B30" s="1">
        <f t="shared" si="2"/>
        <v>20</v>
      </c>
      <c r="C30" s="6"/>
      <c r="D30" s="6"/>
      <c r="E30" s="123"/>
      <c r="F30" s="123" t="s">
        <v>19</v>
      </c>
      <c r="G30" s="123"/>
      <c r="H30" s="123"/>
      <c r="I30" s="123"/>
      <c r="J30" s="123"/>
      <c r="K30" s="22">
        <v>50</v>
      </c>
      <c r="L30" s="22">
        <v>625</v>
      </c>
      <c r="M30" s="22">
        <v>675</v>
      </c>
      <c r="N30" s="23">
        <v>2375</v>
      </c>
    </row>
    <row r="31" spans="2:24" ht="13.5" customHeight="1" x14ac:dyDescent="0.2">
      <c r="B31" s="1">
        <f t="shared" si="2"/>
        <v>21</v>
      </c>
      <c r="C31" s="6"/>
      <c r="D31" s="6"/>
      <c r="E31" s="123"/>
      <c r="F31" s="123" t="s">
        <v>106</v>
      </c>
      <c r="G31" s="123"/>
      <c r="H31" s="123"/>
      <c r="I31" s="123"/>
      <c r="J31" s="123"/>
      <c r="K31" s="22">
        <v>700</v>
      </c>
      <c r="L31" s="22">
        <v>200</v>
      </c>
      <c r="M31" s="22">
        <v>200</v>
      </c>
      <c r="N31" s="23">
        <v>100</v>
      </c>
    </row>
    <row r="32" spans="2:24" ht="13.5" customHeight="1" x14ac:dyDescent="0.2">
      <c r="B32" s="1">
        <f t="shared" si="2"/>
        <v>22</v>
      </c>
      <c r="C32" s="6"/>
      <c r="D32" s="6"/>
      <c r="E32" s="123"/>
      <c r="F32" s="123" t="s">
        <v>107</v>
      </c>
      <c r="G32" s="123"/>
      <c r="H32" s="123"/>
      <c r="I32" s="123"/>
      <c r="J32" s="123"/>
      <c r="K32" s="22">
        <v>25</v>
      </c>
      <c r="L32" s="22">
        <v>375</v>
      </c>
      <c r="M32" s="22">
        <v>175</v>
      </c>
      <c r="N32" s="23">
        <v>350</v>
      </c>
    </row>
    <row r="33" spans="2:29" ht="13.95" customHeight="1" x14ac:dyDescent="0.2">
      <c r="B33" s="1">
        <f t="shared" si="2"/>
        <v>23</v>
      </c>
      <c r="C33" s="6"/>
      <c r="D33" s="6"/>
      <c r="E33" s="123"/>
      <c r="F33" s="123" t="s">
        <v>20</v>
      </c>
      <c r="G33" s="123"/>
      <c r="H33" s="123"/>
      <c r="I33" s="123"/>
      <c r="J33" s="123"/>
      <c r="K33" s="22">
        <v>1975</v>
      </c>
      <c r="L33" s="22">
        <v>675</v>
      </c>
      <c r="M33" s="22">
        <v>400</v>
      </c>
      <c r="N33" s="23">
        <v>100</v>
      </c>
    </row>
    <row r="34" spans="2:29" ht="13.5" customHeight="1" x14ac:dyDescent="0.2">
      <c r="B34" s="1">
        <f t="shared" si="2"/>
        <v>24</v>
      </c>
      <c r="C34" s="6"/>
      <c r="D34" s="6"/>
      <c r="E34" s="123"/>
      <c r="F34" s="123" t="s">
        <v>151</v>
      </c>
      <c r="G34" s="123"/>
      <c r="H34" s="123"/>
      <c r="I34" s="123"/>
      <c r="J34" s="123"/>
      <c r="K34" s="22"/>
      <c r="L34" s="22"/>
      <c r="M34" s="22" t="s">
        <v>167</v>
      </c>
      <c r="N34" s="23">
        <v>6</v>
      </c>
    </row>
    <row r="35" spans="2:29" ht="13.5" customHeight="1" x14ac:dyDescent="0.2">
      <c r="B35" s="1">
        <f t="shared" si="2"/>
        <v>25</v>
      </c>
      <c r="C35" s="6"/>
      <c r="D35" s="6"/>
      <c r="E35" s="123"/>
      <c r="F35" s="123" t="s">
        <v>128</v>
      </c>
      <c r="G35" s="123"/>
      <c r="H35" s="123"/>
      <c r="I35" s="123"/>
      <c r="J35" s="123"/>
      <c r="K35" s="22">
        <v>175</v>
      </c>
      <c r="L35" s="22">
        <v>175</v>
      </c>
      <c r="M35" s="22">
        <v>225</v>
      </c>
      <c r="N35" s="23">
        <v>400</v>
      </c>
    </row>
    <row r="36" spans="2:29" ht="13.95" customHeight="1" x14ac:dyDescent="0.2">
      <c r="B36" s="1">
        <f t="shared" si="2"/>
        <v>26</v>
      </c>
      <c r="C36" s="6"/>
      <c r="D36" s="6"/>
      <c r="E36" s="123"/>
      <c r="F36" s="123" t="s">
        <v>152</v>
      </c>
      <c r="G36" s="123"/>
      <c r="H36" s="123"/>
      <c r="I36" s="123"/>
      <c r="J36" s="123"/>
      <c r="K36" s="22"/>
      <c r="L36" s="22"/>
      <c r="M36" s="22"/>
      <c r="N36" s="23" t="s">
        <v>167</v>
      </c>
    </row>
    <row r="37" spans="2:29" ht="13.95" customHeight="1" x14ac:dyDescent="0.2">
      <c r="B37" s="1">
        <f t="shared" si="2"/>
        <v>27</v>
      </c>
      <c r="C37" s="6"/>
      <c r="D37" s="6"/>
      <c r="E37" s="123"/>
      <c r="F37" s="123" t="s">
        <v>21</v>
      </c>
      <c r="G37" s="123"/>
      <c r="H37" s="123"/>
      <c r="I37" s="123"/>
      <c r="J37" s="123"/>
      <c r="K37" s="22">
        <v>1250</v>
      </c>
      <c r="L37" s="22">
        <v>250</v>
      </c>
      <c r="M37" s="22">
        <v>500</v>
      </c>
      <c r="N37" s="23">
        <v>125</v>
      </c>
    </row>
    <row r="38" spans="2:29" ht="13.5" customHeight="1" x14ac:dyDescent="0.2">
      <c r="B38" s="1">
        <f t="shared" si="2"/>
        <v>28</v>
      </c>
      <c r="C38" s="6"/>
      <c r="D38" s="6"/>
      <c r="E38" s="123"/>
      <c r="F38" s="123" t="s">
        <v>22</v>
      </c>
      <c r="G38" s="123"/>
      <c r="H38" s="123"/>
      <c r="I38" s="123"/>
      <c r="J38" s="123"/>
      <c r="K38" s="22">
        <v>15000</v>
      </c>
      <c r="L38" s="22">
        <v>15000</v>
      </c>
      <c r="M38" s="57">
        <v>1750</v>
      </c>
      <c r="N38" s="61">
        <v>13250</v>
      </c>
    </row>
    <row r="39" spans="2:29" ht="13.95" customHeight="1" x14ac:dyDescent="0.2">
      <c r="B39" s="1">
        <f t="shared" si="2"/>
        <v>29</v>
      </c>
      <c r="C39" s="6"/>
      <c r="D39" s="6"/>
      <c r="E39" s="123"/>
      <c r="F39" s="123" t="s">
        <v>23</v>
      </c>
      <c r="G39" s="123"/>
      <c r="H39" s="123"/>
      <c r="I39" s="123"/>
      <c r="J39" s="123"/>
      <c r="K39" s="22"/>
      <c r="L39" s="22" t="s">
        <v>167</v>
      </c>
      <c r="M39" s="22">
        <v>25</v>
      </c>
      <c r="N39" s="23">
        <v>50</v>
      </c>
    </row>
    <row r="40" spans="2:29" ht="13.5" customHeight="1" x14ac:dyDescent="0.2">
      <c r="B40" s="1">
        <f t="shared" si="2"/>
        <v>30</v>
      </c>
      <c r="C40" s="2" t="s">
        <v>79</v>
      </c>
      <c r="D40" s="2" t="s">
        <v>80</v>
      </c>
      <c r="E40" s="123"/>
      <c r="F40" s="123" t="s">
        <v>227</v>
      </c>
      <c r="G40" s="123"/>
      <c r="H40" s="123"/>
      <c r="I40" s="123"/>
      <c r="J40" s="123"/>
      <c r="K40" s="22"/>
      <c r="L40" s="22"/>
      <c r="M40" s="22"/>
      <c r="N40" s="23">
        <v>25</v>
      </c>
    </row>
    <row r="41" spans="2:29" ht="13.95" customHeight="1" x14ac:dyDescent="0.2">
      <c r="B41" s="1">
        <f t="shared" si="2"/>
        <v>31</v>
      </c>
      <c r="C41" s="6"/>
      <c r="D41" s="6"/>
      <c r="E41" s="123"/>
      <c r="F41" s="123" t="s">
        <v>159</v>
      </c>
      <c r="G41" s="123"/>
      <c r="H41" s="123"/>
      <c r="I41" s="123"/>
      <c r="J41" s="123"/>
      <c r="K41" s="22">
        <v>25</v>
      </c>
      <c r="L41" s="22">
        <v>100</v>
      </c>
      <c r="M41" s="22">
        <v>125</v>
      </c>
      <c r="N41" s="23">
        <v>150</v>
      </c>
    </row>
    <row r="42" spans="2:29" ht="13.95" customHeight="1" x14ac:dyDescent="0.2">
      <c r="B42" s="1">
        <f t="shared" si="2"/>
        <v>32</v>
      </c>
      <c r="C42" s="6"/>
      <c r="D42" s="6"/>
      <c r="E42" s="123"/>
      <c r="F42" s="123" t="s">
        <v>193</v>
      </c>
      <c r="G42" s="123"/>
      <c r="H42" s="123"/>
      <c r="I42" s="123"/>
      <c r="J42" s="123"/>
      <c r="K42" s="22" t="s">
        <v>167</v>
      </c>
      <c r="L42" s="22"/>
      <c r="M42" s="22"/>
      <c r="N42" s="23">
        <v>25</v>
      </c>
      <c r="U42">
        <f>COUNTA(K40:K42)</f>
        <v>2</v>
      </c>
      <c r="V42">
        <f>COUNTA(L40:L42)</f>
        <v>1</v>
      </c>
      <c r="W42">
        <f>COUNTA(M40:M42)</f>
        <v>1</v>
      </c>
      <c r="X42">
        <f>COUNTA(N40:N42)</f>
        <v>3</v>
      </c>
    </row>
    <row r="43" spans="2:29" ht="13.95" customHeight="1" x14ac:dyDescent="0.2">
      <c r="B43" s="1">
        <f t="shared" si="2"/>
        <v>33</v>
      </c>
      <c r="C43" s="2" t="s">
        <v>91</v>
      </c>
      <c r="D43" s="2" t="s">
        <v>29</v>
      </c>
      <c r="E43" s="123"/>
      <c r="F43" s="123" t="s">
        <v>122</v>
      </c>
      <c r="G43" s="123"/>
      <c r="H43" s="123"/>
      <c r="I43" s="123"/>
      <c r="J43" s="123"/>
      <c r="K43" s="22"/>
      <c r="L43" s="22" t="s">
        <v>167</v>
      </c>
      <c r="M43" s="22" t="s">
        <v>167</v>
      </c>
      <c r="N43" s="23" t="s">
        <v>167</v>
      </c>
      <c r="Y43" s="125"/>
    </row>
    <row r="44" spans="2:29" ht="13.95" customHeight="1" x14ac:dyDescent="0.2">
      <c r="B44" s="1">
        <f t="shared" si="2"/>
        <v>34</v>
      </c>
      <c r="C44" s="6"/>
      <c r="D44" s="6"/>
      <c r="E44" s="123"/>
      <c r="F44" s="123" t="s">
        <v>210</v>
      </c>
      <c r="G44" s="123"/>
      <c r="H44" s="123"/>
      <c r="I44" s="123"/>
      <c r="J44" s="123"/>
      <c r="K44" s="22" t="s">
        <v>167</v>
      </c>
      <c r="L44" s="22">
        <v>50</v>
      </c>
      <c r="M44" s="22">
        <v>600</v>
      </c>
      <c r="N44" s="61">
        <v>200</v>
      </c>
      <c r="Y44" s="125"/>
    </row>
    <row r="45" spans="2:29" ht="13.95" customHeight="1" x14ac:dyDescent="0.2">
      <c r="B45" s="1">
        <f t="shared" si="2"/>
        <v>35</v>
      </c>
      <c r="C45" s="6"/>
      <c r="D45" s="6"/>
      <c r="E45" s="123"/>
      <c r="F45" s="123" t="s">
        <v>146</v>
      </c>
      <c r="G45" s="123"/>
      <c r="H45" s="123"/>
      <c r="I45" s="123"/>
      <c r="J45" s="123"/>
      <c r="K45" s="22">
        <v>250</v>
      </c>
      <c r="L45" s="22">
        <v>50</v>
      </c>
      <c r="M45" s="22">
        <v>25</v>
      </c>
      <c r="N45" s="23" t="s">
        <v>167</v>
      </c>
      <c r="U45" s="126">
        <f>COUNTA($K11:$K46)</f>
        <v>22</v>
      </c>
      <c r="V45" s="126">
        <f>COUNTA($L11:$L46)</f>
        <v>26</v>
      </c>
      <c r="W45" s="126">
        <f>COUNTA($M11:$M46)</f>
        <v>28</v>
      </c>
      <c r="X45" s="126">
        <f>COUNTA($N11:$N46)</f>
        <v>33</v>
      </c>
      <c r="Y45" s="126"/>
      <c r="Z45" s="126"/>
      <c r="AA45" s="126"/>
      <c r="AB45" s="126"/>
      <c r="AC45" s="125"/>
    </row>
    <row r="46" spans="2:29" ht="13.5" customHeight="1" x14ac:dyDescent="0.2">
      <c r="B46" s="1">
        <f t="shared" si="2"/>
        <v>36</v>
      </c>
      <c r="C46" s="6"/>
      <c r="D46" s="6"/>
      <c r="E46" s="123"/>
      <c r="F46" s="123" t="s">
        <v>88</v>
      </c>
      <c r="G46" s="123"/>
      <c r="H46" s="123"/>
      <c r="I46" s="123"/>
      <c r="J46" s="123"/>
      <c r="K46" s="22"/>
      <c r="L46" s="22">
        <v>25</v>
      </c>
      <c r="M46" s="22"/>
      <c r="N46" s="23"/>
      <c r="Y46" s="127"/>
    </row>
    <row r="47" spans="2:29" ht="13.95" customHeight="1" x14ac:dyDescent="0.2">
      <c r="B47" s="1">
        <f t="shared" si="2"/>
        <v>37</v>
      </c>
      <c r="C47" s="6"/>
      <c r="D47" s="6"/>
      <c r="E47" s="123"/>
      <c r="F47" s="123" t="s">
        <v>228</v>
      </c>
      <c r="G47" s="123"/>
      <c r="H47" s="123"/>
      <c r="I47" s="123"/>
      <c r="J47" s="123"/>
      <c r="K47" s="22"/>
      <c r="L47" s="22"/>
      <c r="M47" s="22">
        <v>25</v>
      </c>
      <c r="N47" s="23"/>
      <c r="Y47" s="127"/>
    </row>
    <row r="48" spans="2:29" ht="13.95" customHeight="1" x14ac:dyDescent="0.2">
      <c r="B48" s="1">
        <f t="shared" si="2"/>
        <v>38</v>
      </c>
      <c r="C48" s="6"/>
      <c r="D48" s="6"/>
      <c r="E48" s="123"/>
      <c r="F48" s="123" t="s">
        <v>211</v>
      </c>
      <c r="G48" s="123"/>
      <c r="H48" s="123"/>
      <c r="I48" s="123"/>
      <c r="J48" s="123"/>
      <c r="K48" s="22"/>
      <c r="L48" s="22"/>
      <c r="M48" s="22" t="s">
        <v>167</v>
      </c>
      <c r="N48" s="23" t="s">
        <v>167</v>
      </c>
      <c r="Y48" s="127"/>
    </row>
    <row r="49" spans="2:25" ht="13.5" customHeight="1" x14ac:dyDescent="0.2">
      <c r="B49" s="1">
        <f t="shared" si="2"/>
        <v>39</v>
      </c>
      <c r="C49" s="6"/>
      <c r="D49" s="6"/>
      <c r="E49" s="123"/>
      <c r="F49" s="123" t="s">
        <v>158</v>
      </c>
      <c r="G49" s="123"/>
      <c r="H49" s="123"/>
      <c r="I49" s="123"/>
      <c r="J49" s="123"/>
      <c r="K49" s="22"/>
      <c r="L49" s="22">
        <v>400</v>
      </c>
      <c r="M49" s="22">
        <v>400</v>
      </c>
      <c r="N49" s="23"/>
      <c r="Y49" s="127"/>
    </row>
    <row r="50" spans="2:25" ht="13.5" customHeight="1" x14ac:dyDescent="0.2">
      <c r="B50" s="1">
        <f t="shared" si="2"/>
        <v>40</v>
      </c>
      <c r="C50" s="6"/>
      <c r="D50" s="6"/>
      <c r="E50" s="123"/>
      <c r="F50" s="123" t="s">
        <v>229</v>
      </c>
      <c r="G50" s="123"/>
      <c r="H50" s="123"/>
      <c r="I50" s="123"/>
      <c r="J50" s="123"/>
      <c r="K50" s="22" t="s">
        <v>167</v>
      </c>
      <c r="L50" s="22"/>
      <c r="M50" s="22"/>
      <c r="N50" s="23" t="s">
        <v>167</v>
      </c>
      <c r="Y50" s="127"/>
    </row>
    <row r="51" spans="2:25" ht="13.5" customHeight="1" x14ac:dyDescent="0.2">
      <c r="B51" s="1">
        <f t="shared" si="2"/>
        <v>41</v>
      </c>
      <c r="C51" s="6"/>
      <c r="D51" s="6"/>
      <c r="E51" s="123"/>
      <c r="F51" s="123" t="s">
        <v>212</v>
      </c>
      <c r="G51" s="123"/>
      <c r="H51" s="123"/>
      <c r="I51" s="123"/>
      <c r="J51" s="123"/>
      <c r="K51" s="22"/>
      <c r="L51" s="22"/>
      <c r="M51" s="22" t="s">
        <v>167</v>
      </c>
      <c r="N51" s="23" t="s">
        <v>167</v>
      </c>
      <c r="Y51" s="127"/>
    </row>
    <row r="52" spans="2:25" ht="13.5" customHeight="1" x14ac:dyDescent="0.2">
      <c r="B52" s="1">
        <f t="shared" si="2"/>
        <v>42</v>
      </c>
      <c r="C52" s="6"/>
      <c r="D52" s="6"/>
      <c r="E52" s="123"/>
      <c r="F52" s="123" t="s">
        <v>230</v>
      </c>
      <c r="G52" s="123"/>
      <c r="H52" s="123"/>
      <c r="I52" s="123"/>
      <c r="J52" s="123"/>
      <c r="K52" s="22" t="s">
        <v>167</v>
      </c>
      <c r="L52" s="22"/>
      <c r="M52" s="22"/>
      <c r="N52" s="23"/>
      <c r="Y52" s="127"/>
    </row>
    <row r="53" spans="2:25" ht="13.5" customHeight="1" x14ac:dyDescent="0.2">
      <c r="B53" s="1">
        <f t="shared" si="2"/>
        <v>43</v>
      </c>
      <c r="C53" s="6"/>
      <c r="D53" s="6"/>
      <c r="E53" s="123"/>
      <c r="F53" s="123" t="s">
        <v>108</v>
      </c>
      <c r="G53" s="123"/>
      <c r="H53" s="123"/>
      <c r="I53" s="123"/>
      <c r="J53" s="123"/>
      <c r="K53" s="22" t="s">
        <v>167</v>
      </c>
      <c r="L53" s="22">
        <v>100</v>
      </c>
      <c r="M53" s="22">
        <v>1000</v>
      </c>
      <c r="N53" s="23">
        <v>1400</v>
      </c>
      <c r="Y53" s="127"/>
    </row>
    <row r="54" spans="2:25" ht="13.95" customHeight="1" x14ac:dyDescent="0.2">
      <c r="B54" s="1">
        <f t="shared" si="2"/>
        <v>44</v>
      </c>
      <c r="C54" s="6"/>
      <c r="D54" s="6"/>
      <c r="E54" s="123"/>
      <c r="F54" s="123" t="s">
        <v>231</v>
      </c>
      <c r="G54" s="123"/>
      <c r="H54" s="123"/>
      <c r="I54" s="123"/>
      <c r="J54" s="123"/>
      <c r="K54" s="22"/>
      <c r="L54" s="128" t="s">
        <v>167</v>
      </c>
      <c r="M54" s="22"/>
      <c r="N54" s="23"/>
      <c r="Y54" s="125"/>
    </row>
    <row r="55" spans="2:25" ht="13.95" customHeight="1" x14ac:dyDescent="0.2">
      <c r="B55" s="1">
        <f t="shared" si="2"/>
        <v>45</v>
      </c>
      <c r="C55" s="6"/>
      <c r="D55" s="6"/>
      <c r="E55" s="123"/>
      <c r="F55" s="123" t="s">
        <v>232</v>
      </c>
      <c r="G55" s="123"/>
      <c r="H55" s="123"/>
      <c r="I55" s="123"/>
      <c r="J55" s="123"/>
      <c r="K55" s="22"/>
      <c r="L55" s="22"/>
      <c r="M55" s="22"/>
      <c r="N55" s="23">
        <v>450</v>
      </c>
      <c r="Y55" s="125"/>
    </row>
    <row r="56" spans="2:25" ht="13.95" customHeight="1" x14ac:dyDescent="0.2">
      <c r="B56" s="1">
        <f t="shared" si="2"/>
        <v>46</v>
      </c>
      <c r="C56" s="6"/>
      <c r="D56" s="6"/>
      <c r="E56" s="123"/>
      <c r="F56" s="123" t="s">
        <v>233</v>
      </c>
      <c r="G56" s="123"/>
      <c r="H56" s="123"/>
      <c r="I56" s="123"/>
      <c r="J56" s="123"/>
      <c r="K56" s="22" t="s">
        <v>167</v>
      </c>
      <c r="L56" s="22"/>
      <c r="M56" s="22"/>
      <c r="N56" s="23"/>
      <c r="Y56" s="125"/>
    </row>
    <row r="57" spans="2:25" ht="13.5" customHeight="1" x14ac:dyDescent="0.2">
      <c r="B57" s="1">
        <f t="shared" si="2"/>
        <v>47</v>
      </c>
      <c r="C57" s="6"/>
      <c r="D57" s="6"/>
      <c r="E57" s="123"/>
      <c r="F57" s="123" t="s">
        <v>110</v>
      </c>
      <c r="G57" s="123"/>
      <c r="H57" s="123"/>
      <c r="I57" s="123"/>
      <c r="J57" s="123"/>
      <c r="K57" s="22"/>
      <c r="L57" s="22">
        <v>50</v>
      </c>
      <c r="M57" s="22">
        <v>75</v>
      </c>
      <c r="N57" s="23">
        <v>125</v>
      </c>
      <c r="Y57" s="125"/>
    </row>
    <row r="58" spans="2:25" ht="13.5" customHeight="1" x14ac:dyDescent="0.2">
      <c r="B58" s="1">
        <f t="shared" si="2"/>
        <v>48</v>
      </c>
      <c r="C58" s="6"/>
      <c r="D58" s="6"/>
      <c r="E58" s="123"/>
      <c r="F58" s="123" t="s">
        <v>234</v>
      </c>
      <c r="G58" s="123"/>
      <c r="H58" s="123"/>
      <c r="I58" s="123"/>
      <c r="J58" s="123"/>
      <c r="K58" s="22"/>
      <c r="L58" s="22"/>
      <c r="M58" s="22" t="s">
        <v>167</v>
      </c>
      <c r="N58" s="23"/>
      <c r="Y58" s="125"/>
    </row>
    <row r="59" spans="2:25" ht="13.5" customHeight="1" x14ac:dyDescent="0.2">
      <c r="B59" s="1">
        <f t="shared" si="2"/>
        <v>49</v>
      </c>
      <c r="C59" s="6"/>
      <c r="D59" s="6"/>
      <c r="E59" s="123"/>
      <c r="F59" s="123" t="s">
        <v>30</v>
      </c>
      <c r="G59" s="123"/>
      <c r="H59" s="123"/>
      <c r="I59" s="123"/>
      <c r="J59" s="123"/>
      <c r="K59" s="22">
        <v>32</v>
      </c>
      <c r="L59" s="22" t="s">
        <v>167</v>
      </c>
      <c r="M59" s="22"/>
      <c r="N59" s="23"/>
      <c r="Y59" s="125"/>
    </row>
    <row r="60" spans="2:25" ht="13.5" customHeight="1" x14ac:dyDescent="0.2">
      <c r="B60" s="1">
        <f t="shared" si="2"/>
        <v>50</v>
      </c>
      <c r="C60" s="6"/>
      <c r="D60" s="6"/>
      <c r="E60" s="123"/>
      <c r="F60" s="123" t="s">
        <v>31</v>
      </c>
      <c r="G60" s="123"/>
      <c r="H60" s="123"/>
      <c r="I60" s="123"/>
      <c r="J60" s="123"/>
      <c r="K60" s="22" t="s">
        <v>167</v>
      </c>
      <c r="L60" s="22">
        <v>112</v>
      </c>
      <c r="M60" s="22">
        <v>104</v>
      </c>
      <c r="N60" s="23">
        <v>104</v>
      </c>
      <c r="Y60" s="125"/>
    </row>
    <row r="61" spans="2:25" ht="13.5" customHeight="1" x14ac:dyDescent="0.2">
      <c r="B61" s="1">
        <f t="shared" si="2"/>
        <v>51</v>
      </c>
      <c r="C61" s="6"/>
      <c r="D61" s="6"/>
      <c r="E61" s="123"/>
      <c r="F61" s="123" t="s">
        <v>32</v>
      </c>
      <c r="G61" s="123"/>
      <c r="H61" s="123"/>
      <c r="I61" s="123"/>
      <c r="J61" s="123"/>
      <c r="K61" s="22"/>
      <c r="L61" s="22">
        <v>16</v>
      </c>
      <c r="M61" s="22" t="s">
        <v>167</v>
      </c>
      <c r="N61" s="23">
        <v>24</v>
      </c>
      <c r="Y61" s="125"/>
    </row>
    <row r="62" spans="2:25" ht="13.95" customHeight="1" x14ac:dyDescent="0.2">
      <c r="B62" s="1">
        <f t="shared" si="2"/>
        <v>52</v>
      </c>
      <c r="C62" s="6"/>
      <c r="D62" s="6"/>
      <c r="E62" s="123"/>
      <c r="F62" s="123" t="s">
        <v>215</v>
      </c>
      <c r="G62" s="123"/>
      <c r="H62" s="123"/>
      <c r="I62" s="123"/>
      <c r="J62" s="123"/>
      <c r="K62" s="22"/>
      <c r="L62" s="22"/>
      <c r="M62" s="22">
        <v>8</v>
      </c>
      <c r="N62" s="23"/>
      <c r="Y62" s="125"/>
    </row>
    <row r="63" spans="2:25" ht="13.95" customHeight="1" x14ac:dyDescent="0.2">
      <c r="B63" s="1">
        <f t="shared" si="2"/>
        <v>53</v>
      </c>
      <c r="C63" s="6"/>
      <c r="D63" s="6"/>
      <c r="E63" s="123"/>
      <c r="F63" s="123" t="s">
        <v>85</v>
      </c>
      <c r="G63" s="123"/>
      <c r="H63" s="123"/>
      <c r="I63" s="123"/>
      <c r="J63" s="123"/>
      <c r="K63" s="22"/>
      <c r="L63" s="22" t="s">
        <v>167</v>
      </c>
      <c r="M63" s="22"/>
      <c r="N63" s="23">
        <v>400</v>
      </c>
      <c r="Y63" s="125"/>
    </row>
    <row r="64" spans="2:25" ht="13.95" customHeight="1" x14ac:dyDescent="0.2">
      <c r="B64" s="1">
        <f t="shared" si="2"/>
        <v>54</v>
      </c>
      <c r="C64" s="6"/>
      <c r="D64" s="6"/>
      <c r="E64" s="123"/>
      <c r="F64" s="123" t="s">
        <v>86</v>
      </c>
      <c r="G64" s="123"/>
      <c r="H64" s="123"/>
      <c r="I64" s="123"/>
      <c r="J64" s="123"/>
      <c r="K64" s="22"/>
      <c r="L64" s="22">
        <v>200</v>
      </c>
      <c r="M64" s="22"/>
      <c r="N64" s="23"/>
      <c r="Y64" s="125"/>
    </row>
    <row r="65" spans="2:25" ht="13.5" customHeight="1" x14ac:dyDescent="0.2">
      <c r="B65" s="1">
        <f t="shared" si="2"/>
        <v>55</v>
      </c>
      <c r="C65" s="6"/>
      <c r="D65" s="6"/>
      <c r="E65" s="123"/>
      <c r="F65" s="123" t="s">
        <v>111</v>
      </c>
      <c r="G65" s="123"/>
      <c r="H65" s="123"/>
      <c r="I65" s="123"/>
      <c r="J65" s="123"/>
      <c r="K65" s="22">
        <v>1150</v>
      </c>
      <c r="L65" s="22">
        <v>2400</v>
      </c>
      <c r="M65" s="22">
        <v>2800</v>
      </c>
      <c r="N65" s="23">
        <v>1350</v>
      </c>
      <c r="Y65" s="125"/>
    </row>
    <row r="66" spans="2:25" ht="13.95" customHeight="1" x14ac:dyDescent="0.2">
      <c r="B66" s="1">
        <f t="shared" si="2"/>
        <v>56</v>
      </c>
      <c r="C66" s="6"/>
      <c r="D66" s="6"/>
      <c r="E66" s="123"/>
      <c r="F66" s="123" t="s">
        <v>123</v>
      </c>
      <c r="G66" s="123"/>
      <c r="H66" s="123"/>
      <c r="I66" s="123"/>
      <c r="J66" s="123"/>
      <c r="K66" s="22">
        <v>150</v>
      </c>
      <c r="L66" s="22">
        <v>75</v>
      </c>
      <c r="M66" s="22">
        <v>150</v>
      </c>
      <c r="N66" s="23">
        <v>125</v>
      </c>
      <c r="Y66" s="125"/>
    </row>
    <row r="67" spans="2:25" ht="13.5" customHeight="1" x14ac:dyDescent="0.2">
      <c r="B67" s="1">
        <f t="shared" si="2"/>
        <v>57</v>
      </c>
      <c r="C67" s="6"/>
      <c r="D67" s="6"/>
      <c r="E67" s="123"/>
      <c r="F67" s="123" t="s">
        <v>161</v>
      </c>
      <c r="G67" s="123"/>
      <c r="H67" s="123"/>
      <c r="I67" s="123"/>
      <c r="J67" s="123"/>
      <c r="K67" s="22"/>
      <c r="L67" s="22" t="s">
        <v>167</v>
      </c>
      <c r="M67" s="22"/>
      <c r="N67" s="23">
        <v>2</v>
      </c>
      <c r="Y67" s="125"/>
    </row>
    <row r="68" spans="2:25" ht="13.95" customHeight="1" x14ac:dyDescent="0.2">
      <c r="B68" s="1">
        <f t="shared" si="2"/>
        <v>58</v>
      </c>
      <c r="C68" s="6"/>
      <c r="D68" s="6"/>
      <c r="E68" s="123"/>
      <c r="F68" s="123" t="s">
        <v>116</v>
      </c>
      <c r="G68" s="123"/>
      <c r="H68" s="123"/>
      <c r="I68" s="123"/>
      <c r="J68" s="123"/>
      <c r="K68" s="22"/>
      <c r="L68" s="22" t="s">
        <v>167</v>
      </c>
      <c r="M68" s="22">
        <v>25</v>
      </c>
      <c r="N68" s="23">
        <v>25</v>
      </c>
      <c r="Y68" s="125"/>
    </row>
    <row r="69" spans="2:25" ht="13.95" customHeight="1" x14ac:dyDescent="0.2">
      <c r="B69" s="1">
        <f t="shared" si="2"/>
        <v>59</v>
      </c>
      <c r="C69" s="6"/>
      <c r="D69" s="6"/>
      <c r="E69" s="123"/>
      <c r="F69" s="123" t="s">
        <v>33</v>
      </c>
      <c r="G69" s="123"/>
      <c r="H69" s="123"/>
      <c r="I69" s="123"/>
      <c r="J69" s="123"/>
      <c r="K69" s="22">
        <v>600</v>
      </c>
      <c r="L69" s="22">
        <v>550</v>
      </c>
      <c r="M69" s="22">
        <v>375</v>
      </c>
      <c r="N69" s="23" t="s">
        <v>167</v>
      </c>
      <c r="Y69" s="125"/>
    </row>
    <row r="70" spans="2:25" ht="13.95" customHeight="1" x14ac:dyDescent="0.2">
      <c r="B70" s="1">
        <f t="shared" si="2"/>
        <v>60</v>
      </c>
      <c r="C70" s="2" t="s">
        <v>74</v>
      </c>
      <c r="D70" s="2" t="s">
        <v>75</v>
      </c>
      <c r="E70" s="123"/>
      <c r="F70" s="123" t="s">
        <v>120</v>
      </c>
      <c r="G70" s="123"/>
      <c r="H70" s="123"/>
      <c r="I70" s="123"/>
      <c r="J70" s="123"/>
      <c r="K70" s="22"/>
      <c r="L70" s="22"/>
      <c r="M70" s="22">
        <v>1</v>
      </c>
      <c r="N70" s="23"/>
    </row>
    <row r="71" spans="2:25" ht="13.5" customHeight="1" x14ac:dyDescent="0.2">
      <c r="B71" s="1">
        <f t="shared" si="2"/>
        <v>61</v>
      </c>
      <c r="C71" s="2" t="s">
        <v>34</v>
      </c>
      <c r="D71" s="2" t="s">
        <v>35</v>
      </c>
      <c r="E71" s="123"/>
      <c r="F71" s="123" t="s">
        <v>235</v>
      </c>
      <c r="G71" s="123"/>
      <c r="H71" s="123"/>
      <c r="I71" s="123"/>
      <c r="J71" s="123"/>
      <c r="K71" s="22" t="s">
        <v>167</v>
      </c>
      <c r="L71" s="22"/>
      <c r="M71" s="22"/>
      <c r="N71" s="23"/>
    </row>
    <row r="72" spans="2:25" ht="13.95" customHeight="1" x14ac:dyDescent="0.2">
      <c r="B72" s="1">
        <f t="shared" si="2"/>
        <v>62</v>
      </c>
      <c r="C72" s="6"/>
      <c r="D72" s="6"/>
      <c r="E72" s="123"/>
      <c r="F72" s="123" t="s">
        <v>236</v>
      </c>
      <c r="G72" s="123"/>
      <c r="H72" s="123"/>
      <c r="I72" s="123"/>
      <c r="J72" s="123"/>
      <c r="K72" s="22"/>
      <c r="L72" s="22"/>
      <c r="M72" s="22">
        <v>2</v>
      </c>
      <c r="N72" s="23"/>
    </row>
    <row r="73" spans="2:25" ht="13.5" customHeight="1" x14ac:dyDescent="0.2">
      <c r="B73" s="1">
        <f t="shared" si="2"/>
        <v>63</v>
      </c>
      <c r="C73" s="6"/>
      <c r="D73" s="6"/>
      <c r="E73" s="123"/>
      <c r="F73" s="123" t="s">
        <v>147</v>
      </c>
      <c r="G73" s="123"/>
      <c r="H73" s="123"/>
      <c r="I73" s="123"/>
      <c r="J73" s="123"/>
      <c r="K73" s="22"/>
      <c r="L73" s="22"/>
      <c r="M73" s="22">
        <v>2</v>
      </c>
      <c r="N73" s="23"/>
    </row>
    <row r="74" spans="2:25" ht="13.95" customHeight="1" x14ac:dyDescent="0.2">
      <c r="B74" s="1">
        <f t="shared" si="2"/>
        <v>64</v>
      </c>
      <c r="C74" s="6"/>
      <c r="D74" s="6"/>
      <c r="E74" s="123"/>
      <c r="F74" s="123" t="s">
        <v>124</v>
      </c>
      <c r="G74" s="123"/>
      <c r="H74" s="123"/>
      <c r="I74" s="123"/>
      <c r="J74" s="123"/>
      <c r="K74" s="22">
        <v>1</v>
      </c>
      <c r="L74" s="22">
        <v>3</v>
      </c>
      <c r="M74" s="22">
        <v>4</v>
      </c>
      <c r="N74" s="23">
        <v>6</v>
      </c>
    </row>
    <row r="75" spans="2:25" ht="13.95" customHeight="1" x14ac:dyDescent="0.2">
      <c r="B75" s="1">
        <f t="shared" si="2"/>
        <v>65</v>
      </c>
      <c r="C75" s="6"/>
      <c r="D75" s="6"/>
      <c r="E75" s="123"/>
      <c r="F75" s="123" t="s">
        <v>163</v>
      </c>
      <c r="G75" s="123"/>
      <c r="H75" s="123"/>
      <c r="I75" s="123"/>
      <c r="J75" s="123"/>
      <c r="K75" s="22">
        <v>1</v>
      </c>
      <c r="L75" s="22"/>
      <c r="M75" s="22"/>
      <c r="N75" s="23"/>
    </row>
    <row r="76" spans="2:25" ht="13.5" customHeight="1" x14ac:dyDescent="0.2">
      <c r="B76" s="1">
        <f t="shared" si="2"/>
        <v>66</v>
      </c>
      <c r="C76" s="6"/>
      <c r="D76" s="6"/>
      <c r="E76" s="123"/>
      <c r="F76" s="123" t="s">
        <v>36</v>
      </c>
      <c r="G76" s="123"/>
      <c r="H76" s="123"/>
      <c r="I76" s="123"/>
      <c r="J76" s="123"/>
      <c r="K76" s="22">
        <v>1</v>
      </c>
      <c r="L76" s="22"/>
      <c r="M76" s="22"/>
      <c r="N76" s="23"/>
    </row>
    <row r="77" spans="2:25" ht="13.5" customHeight="1" x14ac:dyDescent="0.2">
      <c r="B77" s="1">
        <f t="shared" ref="B77:B84" si="4">B76+1</f>
        <v>67</v>
      </c>
      <c r="C77" s="2" t="s">
        <v>142</v>
      </c>
      <c r="D77" s="2" t="s">
        <v>76</v>
      </c>
      <c r="E77" s="123"/>
      <c r="F77" s="123" t="s">
        <v>182</v>
      </c>
      <c r="G77" s="123"/>
      <c r="H77" s="123"/>
      <c r="I77" s="123"/>
      <c r="J77" s="123"/>
      <c r="K77" s="22"/>
      <c r="L77" s="22" t="s">
        <v>167</v>
      </c>
      <c r="M77" s="22" t="s">
        <v>167</v>
      </c>
      <c r="N77" s="23" t="s">
        <v>167</v>
      </c>
    </row>
    <row r="78" spans="2:25" ht="13.5" customHeight="1" x14ac:dyDescent="0.2">
      <c r="B78" s="1">
        <f t="shared" si="4"/>
        <v>68</v>
      </c>
      <c r="C78" s="6"/>
      <c r="D78" s="2" t="s">
        <v>77</v>
      </c>
      <c r="E78" s="123"/>
      <c r="F78" s="123" t="s">
        <v>101</v>
      </c>
      <c r="G78" s="123"/>
      <c r="H78" s="123"/>
      <c r="I78" s="123"/>
      <c r="J78" s="123"/>
      <c r="K78" s="22">
        <v>1</v>
      </c>
      <c r="L78" s="22"/>
      <c r="M78" s="22"/>
      <c r="N78" s="23"/>
    </row>
    <row r="79" spans="2:25" ht="13.5" customHeight="1" x14ac:dyDescent="0.2">
      <c r="B79" s="1">
        <f t="shared" si="4"/>
        <v>69</v>
      </c>
      <c r="C79" s="6"/>
      <c r="D79" s="2" t="s">
        <v>37</v>
      </c>
      <c r="E79" s="123"/>
      <c r="F79" s="123" t="s">
        <v>121</v>
      </c>
      <c r="G79" s="123"/>
      <c r="H79" s="123"/>
      <c r="I79" s="123"/>
      <c r="J79" s="123"/>
      <c r="K79" s="22" t="s">
        <v>167</v>
      </c>
      <c r="L79" s="22">
        <v>1</v>
      </c>
      <c r="M79" s="22" t="s">
        <v>167</v>
      </c>
      <c r="N79" s="23">
        <v>1</v>
      </c>
    </row>
    <row r="80" spans="2:25" ht="13.5" customHeight="1" x14ac:dyDescent="0.2">
      <c r="B80" s="1">
        <f t="shared" si="4"/>
        <v>70</v>
      </c>
      <c r="C80" s="6"/>
      <c r="D80" s="7"/>
      <c r="E80" s="123"/>
      <c r="F80" s="123" t="s">
        <v>38</v>
      </c>
      <c r="G80" s="123"/>
      <c r="H80" s="123"/>
      <c r="I80" s="123"/>
      <c r="J80" s="123"/>
      <c r="K80" s="22">
        <v>75</v>
      </c>
      <c r="L80" s="22">
        <v>25</v>
      </c>
      <c r="M80" s="22">
        <v>25</v>
      </c>
      <c r="N80" s="23">
        <v>25</v>
      </c>
    </row>
    <row r="81" spans="2:24" ht="13.5" customHeight="1" x14ac:dyDescent="0.2">
      <c r="B81" s="1">
        <f t="shared" si="4"/>
        <v>71</v>
      </c>
      <c r="C81" s="7"/>
      <c r="D81" s="8" t="s">
        <v>39</v>
      </c>
      <c r="E81" s="123"/>
      <c r="F81" s="123" t="s">
        <v>40</v>
      </c>
      <c r="G81" s="123"/>
      <c r="H81" s="123"/>
      <c r="I81" s="123"/>
      <c r="J81" s="123"/>
      <c r="K81" s="22">
        <v>125</v>
      </c>
      <c r="L81" s="22">
        <v>50</v>
      </c>
      <c r="M81" s="22">
        <v>50</v>
      </c>
      <c r="N81" s="23" t="s">
        <v>167</v>
      </c>
    </row>
    <row r="82" spans="2:24" ht="13.5" customHeight="1" x14ac:dyDescent="0.2">
      <c r="B82" s="1">
        <f t="shared" si="4"/>
        <v>72</v>
      </c>
      <c r="C82" s="147" t="s">
        <v>43</v>
      </c>
      <c r="D82" s="148"/>
      <c r="E82" s="123"/>
      <c r="F82" s="123" t="s">
        <v>44</v>
      </c>
      <c r="G82" s="123"/>
      <c r="H82" s="123"/>
      <c r="I82" s="123"/>
      <c r="J82" s="123"/>
      <c r="K82" s="22">
        <v>200</v>
      </c>
      <c r="L82" s="22">
        <v>250</v>
      </c>
      <c r="M82" s="22">
        <v>50</v>
      </c>
      <c r="N82" s="23">
        <v>100</v>
      </c>
    </row>
    <row r="83" spans="2:24" ht="13.5" customHeight="1" x14ac:dyDescent="0.2">
      <c r="B83" s="1">
        <f t="shared" si="4"/>
        <v>73</v>
      </c>
      <c r="C83" s="3"/>
      <c r="D83" s="83"/>
      <c r="E83" s="123"/>
      <c r="F83" s="123" t="s">
        <v>45</v>
      </c>
      <c r="G83" s="123"/>
      <c r="H83" s="123"/>
      <c r="I83" s="123"/>
      <c r="J83" s="123"/>
      <c r="K83" s="22">
        <v>100</v>
      </c>
      <c r="L83" s="22">
        <v>50</v>
      </c>
      <c r="M83" s="22">
        <v>50</v>
      </c>
      <c r="N83" s="23">
        <v>200</v>
      </c>
    </row>
    <row r="84" spans="2:24" ht="13.95" customHeight="1" thickBot="1" x14ac:dyDescent="0.25">
      <c r="B84" s="1">
        <f t="shared" si="4"/>
        <v>74</v>
      </c>
      <c r="C84" s="3"/>
      <c r="D84" s="83"/>
      <c r="E84" s="123"/>
      <c r="F84" s="123" t="s">
        <v>78</v>
      </c>
      <c r="G84" s="123"/>
      <c r="H84" s="123"/>
      <c r="I84" s="123"/>
      <c r="J84" s="123"/>
      <c r="K84" s="22">
        <v>100</v>
      </c>
      <c r="L84" s="22">
        <v>50</v>
      </c>
      <c r="M84" s="22">
        <v>150</v>
      </c>
      <c r="N84" s="23">
        <v>300</v>
      </c>
    </row>
    <row r="85" spans="2:24" ht="13.95" customHeight="1" x14ac:dyDescent="0.2">
      <c r="B85" s="84"/>
      <c r="C85" s="85"/>
      <c r="D85" s="85"/>
      <c r="E85" s="25"/>
      <c r="F85" s="25"/>
      <c r="G85" s="25"/>
      <c r="H85" s="25"/>
      <c r="I85" s="25"/>
      <c r="J85" s="25"/>
      <c r="K85" s="25"/>
      <c r="L85" s="25"/>
      <c r="M85" s="25"/>
      <c r="N85" s="25"/>
      <c r="U85">
        <f>COUNTA(K11:K84)</f>
        <v>42</v>
      </c>
      <c r="V85">
        <f>COUNTA(L11:L84)</f>
        <v>48</v>
      </c>
      <c r="W85">
        <f>COUNTA(M11:M84)</f>
        <v>53</v>
      </c>
      <c r="X85">
        <f>COUNTA(N11:N84)</f>
        <v>55</v>
      </c>
    </row>
    <row r="86" spans="2:24" ht="18" customHeight="1" x14ac:dyDescent="0.2"/>
    <row r="87" spans="2:24" ht="18" customHeight="1" x14ac:dyDescent="0.2">
      <c r="B87" s="65"/>
    </row>
    <row r="88" spans="2:24" ht="9" customHeight="1" thickBot="1" x14ac:dyDescent="0.25"/>
    <row r="89" spans="2:24" ht="18" customHeight="1" x14ac:dyDescent="0.2">
      <c r="B89" s="66"/>
      <c r="C89" s="67"/>
      <c r="D89" s="143" t="s">
        <v>1</v>
      </c>
      <c r="E89" s="143"/>
      <c r="F89" s="143"/>
      <c r="G89" s="143"/>
      <c r="H89" s="67"/>
      <c r="I89" s="67"/>
      <c r="J89" s="68"/>
      <c r="K89" s="29" t="s">
        <v>64</v>
      </c>
      <c r="L89" s="29" t="s">
        <v>65</v>
      </c>
      <c r="M89" s="29" t="s">
        <v>66</v>
      </c>
      <c r="N89" s="52" t="s">
        <v>67</v>
      </c>
      <c r="U89">
        <f>SUM(U11:U19,K20:K84)</f>
        <v>25436</v>
      </c>
      <c r="V89">
        <f>SUM(V11:V19,L20:L84)</f>
        <v>29807</v>
      </c>
      <c r="W89">
        <f>SUM(W11:W19,M20:M84)</f>
        <v>22671</v>
      </c>
      <c r="X89">
        <f>SUM(X11:X19,N20:N84)</f>
        <v>31594</v>
      </c>
    </row>
    <row r="90" spans="2:24" ht="18" customHeight="1" thickBot="1" x14ac:dyDescent="0.25">
      <c r="B90" s="72"/>
      <c r="C90" s="24"/>
      <c r="D90" s="149" t="s">
        <v>2</v>
      </c>
      <c r="E90" s="149"/>
      <c r="F90" s="149"/>
      <c r="G90" s="149"/>
      <c r="H90" s="24"/>
      <c r="I90" s="24"/>
      <c r="J90" s="73"/>
      <c r="K90" s="34" t="str">
        <f>K5</f>
        <v>2021.5.19</v>
      </c>
      <c r="L90" s="34" t="str">
        <f>L5</f>
        <v>2021.5.19</v>
      </c>
      <c r="M90" s="34" t="str">
        <f>M5</f>
        <v>2021.5.19</v>
      </c>
      <c r="N90" s="51" t="str">
        <f>N5</f>
        <v>2021.5.19</v>
      </c>
    </row>
    <row r="91" spans="2:24" ht="19.95" customHeight="1" thickTop="1" x14ac:dyDescent="0.2">
      <c r="B91" s="150" t="s">
        <v>47</v>
      </c>
      <c r="C91" s="151"/>
      <c r="D91" s="151"/>
      <c r="E91" s="151"/>
      <c r="F91" s="151"/>
      <c r="G91" s="151"/>
      <c r="H91" s="151"/>
      <c r="I91" s="151"/>
      <c r="J91" s="86"/>
      <c r="K91" s="35">
        <f>SUM(K92:K100)</f>
        <v>25436</v>
      </c>
      <c r="L91" s="35">
        <f>SUM(L92:L100)</f>
        <v>29807</v>
      </c>
      <c r="M91" s="35">
        <f>SUM(M92:M100)</f>
        <v>22671</v>
      </c>
      <c r="N91" s="53">
        <f>SUM(N92:N100)</f>
        <v>31594</v>
      </c>
    </row>
    <row r="92" spans="2:24" ht="13.95" customHeight="1" x14ac:dyDescent="0.2">
      <c r="B92" s="152" t="s">
        <v>48</v>
      </c>
      <c r="C92" s="153"/>
      <c r="D92" s="154"/>
      <c r="E92" s="12"/>
      <c r="F92" s="13"/>
      <c r="G92" s="144" t="s">
        <v>13</v>
      </c>
      <c r="H92" s="144"/>
      <c r="I92" s="13"/>
      <c r="J92" s="14"/>
      <c r="K92" s="4">
        <f>SUM(U$11:U$19)</f>
        <v>500</v>
      </c>
      <c r="L92" s="4">
        <f>SUM(V$11:V$19)</f>
        <v>675</v>
      </c>
      <c r="M92" s="4">
        <f>SUM(W$11:W$19)</f>
        <v>1250</v>
      </c>
      <c r="N92" s="5">
        <f>SUM(X$11:X$19)</f>
        <v>850</v>
      </c>
    </row>
    <row r="93" spans="2:24" ht="13.95" customHeight="1" x14ac:dyDescent="0.2">
      <c r="B93" s="87"/>
      <c r="C93" s="65"/>
      <c r="D93" s="88"/>
      <c r="E93" s="15"/>
      <c r="F93" s="123"/>
      <c r="G93" s="144" t="s">
        <v>26</v>
      </c>
      <c r="H93" s="144"/>
      <c r="I93" s="119"/>
      <c r="J93" s="16"/>
      <c r="K93" s="4">
        <f>SUM(K$20)</f>
        <v>1200</v>
      </c>
      <c r="L93" s="4">
        <f>SUM(L$20)</f>
        <v>450</v>
      </c>
      <c r="M93" s="4">
        <f>SUM(M$20)</f>
        <v>325</v>
      </c>
      <c r="N93" s="5">
        <f>SUM(N$20)</f>
        <v>1875</v>
      </c>
    </row>
    <row r="94" spans="2:24" ht="13.95" customHeight="1" x14ac:dyDescent="0.2">
      <c r="B94" s="87"/>
      <c r="C94" s="65"/>
      <c r="D94" s="88"/>
      <c r="E94" s="15"/>
      <c r="F94" s="123"/>
      <c r="G94" s="144" t="s">
        <v>28</v>
      </c>
      <c r="H94" s="144"/>
      <c r="I94" s="13"/>
      <c r="J94" s="14"/>
      <c r="K94" s="4">
        <f>SUM(K$21:K$21)</f>
        <v>75</v>
      </c>
      <c r="L94" s="4">
        <f>SUM(L$21:L$21)</f>
        <v>0</v>
      </c>
      <c r="M94" s="4">
        <f>SUM(M$21:M$21)</f>
        <v>0</v>
      </c>
      <c r="N94" s="5">
        <f>SUM(N$21:N$21)</f>
        <v>50</v>
      </c>
    </row>
    <row r="95" spans="2:24" ht="13.95" customHeight="1" x14ac:dyDescent="0.2">
      <c r="B95" s="87"/>
      <c r="C95" s="65"/>
      <c r="D95" s="88"/>
      <c r="E95" s="15"/>
      <c r="F95" s="123"/>
      <c r="G95" s="144" t="s">
        <v>83</v>
      </c>
      <c r="H95" s="144"/>
      <c r="I95" s="13"/>
      <c r="J95" s="14"/>
      <c r="K95" s="4">
        <f>SUM(K$22:K$22)</f>
        <v>0</v>
      </c>
      <c r="L95" s="4">
        <f>SUM(L$22:L$22)</f>
        <v>0</v>
      </c>
      <c r="M95" s="4">
        <f>SUM(M$22:M$22)</f>
        <v>50</v>
      </c>
      <c r="N95" s="5">
        <f>SUM(N$22:N$22)</f>
        <v>25</v>
      </c>
    </row>
    <row r="96" spans="2:24" ht="13.95" customHeight="1" x14ac:dyDescent="0.2">
      <c r="B96" s="87"/>
      <c r="C96" s="65"/>
      <c r="D96" s="88"/>
      <c r="E96" s="15"/>
      <c r="F96" s="123"/>
      <c r="G96" s="144" t="s">
        <v>84</v>
      </c>
      <c r="H96" s="144"/>
      <c r="I96" s="13"/>
      <c r="J96" s="14"/>
      <c r="K96" s="4">
        <f>SUM(K24:K39)</f>
        <v>20850</v>
      </c>
      <c r="L96" s="4">
        <f>SUM(L$24:L$39)</f>
        <v>24125</v>
      </c>
      <c r="M96" s="4">
        <f>SUM(M$24:M$39)</f>
        <v>15000</v>
      </c>
      <c r="N96" s="5">
        <f>SUM(N$24:N$39)</f>
        <v>23756</v>
      </c>
    </row>
    <row r="97" spans="2:14" ht="13.95" customHeight="1" x14ac:dyDescent="0.2">
      <c r="B97" s="87"/>
      <c r="C97" s="65"/>
      <c r="D97" s="88"/>
      <c r="E97" s="15"/>
      <c r="F97" s="123"/>
      <c r="G97" s="144" t="s">
        <v>80</v>
      </c>
      <c r="H97" s="144"/>
      <c r="I97" s="13"/>
      <c r="J97" s="14"/>
      <c r="K97" s="4">
        <f>SUM(K$40:K$42)</f>
        <v>25</v>
      </c>
      <c r="L97" s="4">
        <f>SUM(L$40:L$42)</f>
        <v>100</v>
      </c>
      <c r="M97" s="4">
        <f>SUM(M$40:M$42)</f>
        <v>125</v>
      </c>
      <c r="N97" s="5">
        <f>SUM(N$40:N$42)</f>
        <v>200</v>
      </c>
    </row>
    <row r="98" spans="2:14" ht="13.95" customHeight="1" x14ac:dyDescent="0.2">
      <c r="B98" s="87"/>
      <c r="C98" s="65"/>
      <c r="D98" s="88"/>
      <c r="E98" s="15"/>
      <c r="F98" s="123"/>
      <c r="G98" s="144" t="s">
        <v>29</v>
      </c>
      <c r="H98" s="144"/>
      <c r="I98" s="13"/>
      <c r="J98" s="14"/>
      <c r="K98" s="4">
        <f>SUM(K$43:K$69)</f>
        <v>2182</v>
      </c>
      <c r="L98" s="4">
        <f>SUM(L$43:L$69)</f>
        <v>4028</v>
      </c>
      <c r="M98" s="4">
        <f>SUM(M$43:M$69)</f>
        <v>5587</v>
      </c>
      <c r="N98" s="5">
        <f>SUM(N$43:N$69)</f>
        <v>4205</v>
      </c>
    </row>
    <row r="99" spans="2:14" ht="13.95" customHeight="1" x14ac:dyDescent="0.2">
      <c r="B99" s="87"/>
      <c r="C99" s="65"/>
      <c r="D99" s="88"/>
      <c r="E99" s="15"/>
      <c r="F99" s="123"/>
      <c r="G99" s="144" t="s">
        <v>49</v>
      </c>
      <c r="H99" s="144"/>
      <c r="I99" s="13"/>
      <c r="J99" s="14"/>
      <c r="K99" s="4">
        <f>SUM(K$23:K$23,K$82:K$83)</f>
        <v>300</v>
      </c>
      <c r="L99" s="4">
        <f>SUM(L23:L23,L$82:L$83)</f>
        <v>300</v>
      </c>
      <c r="M99" s="4">
        <f>SUM(M23:M23,M$82:M$83)</f>
        <v>100</v>
      </c>
      <c r="N99" s="5">
        <f>SUM(N23:N23,N$82:N$83)</f>
        <v>301</v>
      </c>
    </row>
    <row r="100" spans="2:14" ht="13.95" customHeight="1" thickBot="1" x14ac:dyDescent="0.25">
      <c r="B100" s="89"/>
      <c r="C100" s="90"/>
      <c r="D100" s="91"/>
      <c r="E100" s="17"/>
      <c r="F100" s="9"/>
      <c r="G100" s="142" t="s">
        <v>46</v>
      </c>
      <c r="H100" s="142"/>
      <c r="I100" s="18"/>
      <c r="J100" s="19"/>
      <c r="K100" s="10">
        <f>SUM(K$70:K$81,K$84)</f>
        <v>304</v>
      </c>
      <c r="L100" s="10">
        <f>SUM(L$70:L$81,L$84)</f>
        <v>129</v>
      </c>
      <c r="M100" s="10">
        <f>SUM(M$70:M$81,M$84)</f>
        <v>234</v>
      </c>
      <c r="N100" s="11">
        <f>SUM(N$70:N$81,N$84)</f>
        <v>332</v>
      </c>
    </row>
    <row r="101" spans="2:14" ht="18" customHeight="1" thickTop="1" x14ac:dyDescent="0.2">
      <c r="B101" s="155" t="s">
        <v>50</v>
      </c>
      <c r="C101" s="156"/>
      <c r="D101" s="157"/>
      <c r="E101" s="92"/>
      <c r="F101" s="120"/>
      <c r="G101" s="158" t="s">
        <v>51</v>
      </c>
      <c r="H101" s="158"/>
      <c r="I101" s="120"/>
      <c r="J101" s="121"/>
      <c r="K101" s="36" t="s">
        <v>52</v>
      </c>
      <c r="L101" s="42"/>
      <c r="M101" s="42"/>
      <c r="N101" s="54"/>
    </row>
    <row r="102" spans="2:14" ht="18" customHeight="1" x14ac:dyDescent="0.2">
      <c r="B102" s="93"/>
      <c r="C102" s="94"/>
      <c r="D102" s="94"/>
      <c r="E102" s="95"/>
      <c r="F102" s="96"/>
      <c r="G102" s="97"/>
      <c r="H102" s="97"/>
      <c r="I102" s="96"/>
      <c r="J102" s="98"/>
      <c r="K102" s="37" t="s">
        <v>53</v>
      </c>
      <c r="L102" s="43"/>
      <c r="M102" s="43"/>
      <c r="N102" s="46"/>
    </row>
    <row r="103" spans="2:14" ht="18" customHeight="1" x14ac:dyDescent="0.2">
      <c r="B103" s="87"/>
      <c r="C103" s="65"/>
      <c r="D103" s="65"/>
      <c r="E103" s="99"/>
      <c r="F103" s="24"/>
      <c r="G103" s="149" t="s">
        <v>54</v>
      </c>
      <c r="H103" s="149"/>
      <c r="I103" s="118"/>
      <c r="J103" s="122"/>
      <c r="K103" s="38" t="s">
        <v>55</v>
      </c>
      <c r="L103" s="44"/>
      <c r="M103" s="48"/>
      <c r="N103" s="44"/>
    </row>
    <row r="104" spans="2:14" ht="18" customHeight="1" x14ac:dyDescent="0.2">
      <c r="B104" s="87"/>
      <c r="C104" s="65"/>
      <c r="D104" s="65"/>
      <c r="E104" s="100"/>
      <c r="F104" s="65"/>
      <c r="G104" s="101"/>
      <c r="H104" s="101"/>
      <c r="I104" s="94"/>
      <c r="J104" s="102"/>
      <c r="K104" s="39" t="s">
        <v>94</v>
      </c>
      <c r="L104" s="45"/>
      <c r="M104" s="27"/>
      <c r="N104" s="45"/>
    </row>
    <row r="105" spans="2:14" ht="18" customHeight="1" x14ac:dyDescent="0.2">
      <c r="B105" s="87"/>
      <c r="C105" s="65"/>
      <c r="D105" s="65"/>
      <c r="E105" s="100"/>
      <c r="F105" s="65"/>
      <c r="G105" s="101"/>
      <c r="H105" s="101"/>
      <c r="I105" s="94"/>
      <c r="J105" s="102"/>
      <c r="K105" s="39" t="s">
        <v>87</v>
      </c>
      <c r="L105" s="43"/>
      <c r="M105" s="27"/>
      <c r="N105" s="45"/>
    </row>
    <row r="106" spans="2:14" ht="18" customHeight="1" x14ac:dyDescent="0.2">
      <c r="B106" s="87"/>
      <c r="C106" s="65"/>
      <c r="D106" s="65"/>
      <c r="E106" s="99"/>
      <c r="F106" s="24"/>
      <c r="G106" s="149" t="s">
        <v>56</v>
      </c>
      <c r="H106" s="149"/>
      <c r="I106" s="118"/>
      <c r="J106" s="122"/>
      <c r="K106" s="38" t="s">
        <v>98</v>
      </c>
      <c r="L106" s="44"/>
      <c r="M106" s="48"/>
      <c r="N106" s="44"/>
    </row>
    <row r="107" spans="2:14" ht="18" customHeight="1" x14ac:dyDescent="0.2">
      <c r="B107" s="87"/>
      <c r="C107" s="65"/>
      <c r="D107" s="65"/>
      <c r="E107" s="100"/>
      <c r="F107" s="65"/>
      <c r="G107" s="101"/>
      <c r="H107" s="101"/>
      <c r="I107" s="94"/>
      <c r="J107" s="102"/>
      <c r="K107" s="39" t="s">
        <v>95</v>
      </c>
      <c r="L107" s="45"/>
      <c r="M107" s="27"/>
      <c r="N107" s="45"/>
    </row>
    <row r="108" spans="2:14" ht="18" customHeight="1" x14ac:dyDescent="0.2">
      <c r="B108" s="87"/>
      <c r="C108" s="65"/>
      <c r="D108" s="65"/>
      <c r="E108" s="100"/>
      <c r="F108" s="65"/>
      <c r="G108" s="101"/>
      <c r="H108" s="101"/>
      <c r="I108" s="94"/>
      <c r="J108" s="102"/>
      <c r="K108" s="39" t="s">
        <v>96</v>
      </c>
      <c r="L108" s="45"/>
      <c r="M108" s="45"/>
      <c r="N108" s="45"/>
    </row>
    <row r="109" spans="2:14" ht="18" customHeight="1" x14ac:dyDescent="0.2">
      <c r="B109" s="87"/>
      <c r="C109" s="65"/>
      <c r="D109" s="65"/>
      <c r="E109" s="79"/>
      <c r="F109" s="80"/>
      <c r="G109" s="97"/>
      <c r="H109" s="97"/>
      <c r="I109" s="96"/>
      <c r="J109" s="98"/>
      <c r="K109" s="39" t="s">
        <v>97</v>
      </c>
      <c r="L109" s="46"/>
      <c r="M109" s="43"/>
      <c r="N109" s="46"/>
    </row>
    <row r="110" spans="2:14" ht="18" customHeight="1" x14ac:dyDescent="0.2">
      <c r="B110" s="103"/>
      <c r="C110" s="80"/>
      <c r="D110" s="80"/>
      <c r="E110" s="15"/>
      <c r="F110" s="123"/>
      <c r="G110" s="144" t="s">
        <v>57</v>
      </c>
      <c r="H110" s="144"/>
      <c r="I110" s="13"/>
      <c r="J110" s="14"/>
      <c r="K110" s="28" t="s">
        <v>148</v>
      </c>
      <c r="L110" s="47"/>
      <c r="M110" s="49"/>
      <c r="N110" s="47"/>
    </row>
    <row r="111" spans="2:14" ht="18" customHeight="1" x14ac:dyDescent="0.2">
      <c r="B111" s="152" t="s">
        <v>58</v>
      </c>
      <c r="C111" s="153"/>
      <c r="D111" s="153"/>
      <c r="E111" s="24"/>
      <c r="F111" s="24"/>
      <c r="G111" s="24"/>
      <c r="H111" s="24"/>
      <c r="I111" s="24"/>
      <c r="J111" s="24"/>
      <c r="K111" s="24"/>
      <c r="L111" s="24"/>
      <c r="M111" s="24"/>
      <c r="N111" s="55"/>
    </row>
    <row r="112" spans="2:14" ht="14.1" customHeight="1" x14ac:dyDescent="0.2">
      <c r="B112" s="104"/>
      <c r="C112" s="40" t="s">
        <v>59</v>
      </c>
      <c r="D112" s="105"/>
      <c r="E112" s="40"/>
      <c r="F112" s="40"/>
      <c r="G112" s="40"/>
      <c r="H112" s="40"/>
      <c r="I112" s="40"/>
      <c r="J112" s="40"/>
      <c r="K112" s="40"/>
      <c r="L112" s="40"/>
      <c r="M112" s="40"/>
      <c r="N112" s="56"/>
    </row>
    <row r="113" spans="2:14" ht="14.1" customHeight="1" x14ac:dyDescent="0.2">
      <c r="B113" s="104"/>
      <c r="C113" s="40" t="s">
        <v>60</v>
      </c>
      <c r="D113" s="105"/>
      <c r="E113" s="40"/>
      <c r="F113" s="40"/>
      <c r="G113" s="40"/>
      <c r="H113" s="40"/>
      <c r="I113" s="40"/>
      <c r="J113" s="40"/>
      <c r="K113" s="40"/>
      <c r="L113" s="40"/>
      <c r="M113" s="40"/>
      <c r="N113" s="56"/>
    </row>
    <row r="114" spans="2:14" ht="14.1" customHeight="1" x14ac:dyDescent="0.2">
      <c r="B114" s="104"/>
      <c r="C114" s="40" t="s">
        <v>61</v>
      </c>
      <c r="D114" s="105"/>
      <c r="E114" s="40"/>
      <c r="F114" s="40"/>
      <c r="G114" s="40"/>
      <c r="H114" s="40"/>
      <c r="I114" s="40"/>
      <c r="J114" s="40"/>
      <c r="K114" s="40"/>
      <c r="L114" s="40"/>
      <c r="M114" s="40"/>
      <c r="N114" s="56"/>
    </row>
    <row r="115" spans="2:14" ht="14.1" customHeight="1" x14ac:dyDescent="0.2">
      <c r="B115" s="104"/>
      <c r="C115" s="40" t="s">
        <v>132</v>
      </c>
      <c r="D115" s="105"/>
      <c r="E115" s="40"/>
      <c r="F115" s="40"/>
      <c r="G115" s="40"/>
      <c r="H115" s="40"/>
      <c r="I115" s="40"/>
      <c r="J115" s="40"/>
      <c r="K115" s="40"/>
      <c r="L115" s="40"/>
      <c r="M115" s="40"/>
      <c r="N115" s="56"/>
    </row>
    <row r="116" spans="2:14" ht="14.1" customHeight="1" x14ac:dyDescent="0.2">
      <c r="B116" s="106"/>
      <c r="C116" s="40" t="s">
        <v>133</v>
      </c>
      <c r="D116" s="40"/>
      <c r="E116" s="40"/>
      <c r="F116" s="40"/>
      <c r="G116" s="40"/>
      <c r="H116" s="40"/>
      <c r="I116" s="40"/>
      <c r="J116" s="40"/>
      <c r="K116" s="40"/>
      <c r="L116" s="40"/>
      <c r="M116" s="40"/>
      <c r="N116" s="56"/>
    </row>
    <row r="117" spans="2:14" ht="14.1" customHeight="1" x14ac:dyDescent="0.2">
      <c r="B117" s="106"/>
      <c r="C117" s="40" t="s">
        <v>129</v>
      </c>
      <c r="D117" s="40"/>
      <c r="E117" s="40"/>
      <c r="F117" s="40"/>
      <c r="G117" s="40"/>
      <c r="H117" s="40"/>
      <c r="I117" s="40"/>
      <c r="J117" s="40"/>
      <c r="K117" s="40"/>
      <c r="L117" s="40"/>
      <c r="M117" s="40"/>
      <c r="N117" s="56"/>
    </row>
    <row r="118" spans="2:14" ht="14.1" customHeight="1" x14ac:dyDescent="0.2">
      <c r="B118" s="106"/>
      <c r="C118" s="40" t="s">
        <v>92</v>
      </c>
      <c r="D118" s="40"/>
      <c r="E118" s="40"/>
      <c r="F118" s="40"/>
      <c r="G118" s="40"/>
      <c r="H118" s="40"/>
      <c r="I118" s="40"/>
      <c r="J118" s="40"/>
      <c r="K118" s="40"/>
      <c r="L118" s="40"/>
      <c r="M118" s="40"/>
      <c r="N118" s="56"/>
    </row>
    <row r="119" spans="2:14" ht="14.1" customHeight="1" x14ac:dyDescent="0.2">
      <c r="B119" s="106"/>
      <c r="C119" s="40" t="s">
        <v>93</v>
      </c>
      <c r="D119" s="40"/>
      <c r="E119" s="40"/>
      <c r="F119" s="40"/>
      <c r="G119" s="40"/>
      <c r="H119" s="40"/>
      <c r="I119" s="40"/>
      <c r="J119" s="40"/>
      <c r="K119" s="40"/>
      <c r="L119" s="40"/>
      <c r="M119" s="40"/>
      <c r="N119" s="56"/>
    </row>
    <row r="120" spans="2:14" ht="14.1" customHeight="1" x14ac:dyDescent="0.2">
      <c r="B120" s="106"/>
      <c r="C120" s="40" t="s">
        <v>81</v>
      </c>
      <c r="D120" s="40"/>
      <c r="E120" s="40"/>
      <c r="F120" s="40"/>
      <c r="G120" s="40"/>
      <c r="H120" s="40"/>
      <c r="I120" s="40"/>
      <c r="J120" s="40"/>
      <c r="K120" s="40"/>
      <c r="L120" s="40"/>
      <c r="M120" s="40"/>
      <c r="N120" s="56"/>
    </row>
    <row r="121" spans="2:14" ht="14.1" customHeight="1" x14ac:dyDescent="0.2">
      <c r="B121" s="106"/>
      <c r="C121" s="40" t="s">
        <v>138</v>
      </c>
      <c r="D121" s="40"/>
      <c r="E121" s="40"/>
      <c r="F121" s="40"/>
      <c r="G121" s="40"/>
      <c r="H121" s="40"/>
      <c r="I121" s="40"/>
      <c r="J121" s="40"/>
      <c r="K121" s="40"/>
      <c r="L121" s="40"/>
      <c r="M121" s="40"/>
      <c r="N121" s="56"/>
    </row>
    <row r="122" spans="2:14" ht="14.1" customHeight="1" x14ac:dyDescent="0.2">
      <c r="B122" s="106"/>
      <c r="C122" s="40" t="s">
        <v>134</v>
      </c>
      <c r="D122" s="40"/>
      <c r="E122" s="40"/>
      <c r="F122" s="40"/>
      <c r="G122" s="40"/>
      <c r="H122" s="40"/>
      <c r="I122" s="40"/>
      <c r="J122" s="40"/>
      <c r="K122" s="40"/>
      <c r="L122" s="40"/>
      <c r="M122" s="40"/>
      <c r="N122" s="56"/>
    </row>
    <row r="123" spans="2:14" ht="14.1" customHeight="1" x14ac:dyDescent="0.2">
      <c r="B123" s="106"/>
      <c r="C123" s="40" t="s">
        <v>135</v>
      </c>
      <c r="D123" s="40"/>
      <c r="E123" s="40"/>
      <c r="F123" s="40"/>
      <c r="G123" s="40"/>
      <c r="H123" s="40"/>
      <c r="I123" s="40"/>
      <c r="J123" s="40"/>
      <c r="K123" s="40"/>
      <c r="L123" s="40"/>
      <c r="M123" s="40"/>
      <c r="N123" s="56"/>
    </row>
    <row r="124" spans="2:14" ht="14.1" customHeight="1" x14ac:dyDescent="0.2">
      <c r="B124" s="106"/>
      <c r="C124" s="40" t="s">
        <v>136</v>
      </c>
      <c r="D124" s="40"/>
      <c r="E124" s="40"/>
      <c r="F124" s="40"/>
      <c r="G124" s="40"/>
      <c r="H124" s="40"/>
      <c r="I124" s="40"/>
      <c r="J124" s="40"/>
      <c r="K124" s="40"/>
      <c r="L124" s="40"/>
      <c r="M124" s="40"/>
      <c r="N124" s="56"/>
    </row>
    <row r="125" spans="2:14" ht="14.1" customHeight="1" x14ac:dyDescent="0.2">
      <c r="B125" s="106"/>
      <c r="C125" s="40" t="s">
        <v>125</v>
      </c>
      <c r="D125" s="40"/>
      <c r="E125" s="40"/>
      <c r="F125" s="40"/>
      <c r="G125" s="40"/>
      <c r="H125" s="40"/>
      <c r="I125" s="40"/>
      <c r="J125" s="40"/>
      <c r="K125" s="40"/>
      <c r="L125" s="40"/>
      <c r="M125" s="40"/>
      <c r="N125" s="56"/>
    </row>
    <row r="126" spans="2:14" ht="14.1" customHeight="1" x14ac:dyDescent="0.2">
      <c r="B126" s="106"/>
      <c r="C126" s="40" t="s">
        <v>137</v>
      </c>
      <c r="D126" s="40"/>
      <c r="E126" s="40"/>
      <c r="F126" s="40"/>
      <c r="G126" s="40"/>
      <c r="H126" s="40"/>
      <c r="I126" s="40"/>
      <c r="J126" s="40"/>
      <c r="K126" s="40"/>
      <c r="L126" s="40"/>
      <c r="M126" s="40"/>
      <c r="N126" s="56"/>
    </row>
    <row r="127" spans="2:14" ht="14.1" customHeight="1" x14ac:dyDescent="0.2">
      <c r="B127" s="106"/>
      <c r="C127" s="40" t="s">
        <v>217</v>
      </c>
      <c r="D127" s="40"/>
      <c r="E127" s="40"/>
      <c r="F127" s="40"/>
      <c r="G127" s="40"/>
      <c r="H127" s="40"/>
      <c r="I127" s="40"/>
      <c r="J127" s="40"/>
      <c r="K127" s="40"/>
      <c r="L127" s="40"/>
      <c r="M127" s="40"/>
      <c r="N127" s="56"/>
    </row>
    <row r="128" spans="2:14" ht="14.1" customHeight="1" x14ac:dyDescent="0.2">
      <c r="B128" s="106"/>
      <c r="C128" s="40" t="s">
        <v>131</v>
      </c>
      <c r="D128" s="40"/>
      <c r="E128" s="40"/>
      <c r="F128" s="40"/>
      <c r="G128" s="40"/>
      <c r="H128" s="40"/>
      <c r="I128" s="40"/>
      <c r="J128" s="40"/>
      <c r="K128" s="40"/>
      <c r="L128" s="40"/>
      <c r="M128" s="40"/>
      <c r="N128" s="56"/>
    </row>
    <row r="129" spans="2:14" x14ac:dyDescent="0.2">
      <c r="B129" s="107"/>
      <c r="C129" s="40" t="s">
        <v>143</v>
      </c>
      <c r="N129" s="64"/>
    </row>
    <row r="130" spans="2:14" x14ac:dyDescent="0.2">
      <c r="B130" s="107"/>
      <c r="C130" s="40" t="s">
        <v>140</v>
      </c>
      <c r="N130" s="64"/>
    </row>
    <row r="131" spans="2:14" ht="14.1" customHeight="1" x14ac:dyDescent="0.2">
      <c r="B131" s="106"/>
      <c r="C131" s="40" t="s">
        <v>112</v>
      </c>
      <c r="D131" s="40"/>
      <c r="E131" s="40"/>
      <c r="F131" s="40"/>
      <c r="G131" s="40"/>
      <c r="H131" s="40"/>
      <c r="I131" s="40"/>
      <c r="J131" s="40"/>
      <c r="K131" s="40"/>
      <c r="L131" s="40"/>
      <c r="M131" s="40"/>
      <c r="N131" s="56"/>
    </row>
    <row r="132" spans="2:14" ht="18" customHeight="1" x14ac:dyDescent="0.2">
      <c r="B132" s="106"/>
      <c r="C132" s="40" t="s">
        <v>62</v>
      </c>
      <c r="D132" s="40"/>
      <c r="E132" s="40"/>
      <c r="F132" s="40"/>
      <c r="G132" s="40"/>
      <c r="H132" s="40"/>
      <c r="I132" s="40"/>
      <c r="J132" s="40"/>
      <c r="K132" s="40"/>
      <c r="L132" s="40"/>
      <c r="M132" s="40"/>
      <c r="N132" s="56"/>
    </row>
    <row r="133" spans="2:14" x14ac:dyDescent="0.2">
      <c r="B133" s="107"/>
      <c r="C133" s="40" t="s">
        <v>130</v>
      </c>
      <c r="N133" s="64"/>
    </row>
    <row r="134" spans="2:14" x14ac:dyDescent="0.2">
      <c r="B134" s="107"/>
      <c r="C134" s="40" t="s">
        <v>155</v>
      </c>
      <c r="N134" s="64"/>
    </row>
    <row r="135" spans="2:14" ht="13.8" thickBot="1" x14ac:dyDescent="0.25">
      <c r="B135" s="108"/>
      <c r="C135" s="41" t="s">
        <v>141</v>
      </c>
      <c r="D135" s="62"/>
      <c r="E135" s="62"/>
      <c r="F135" s="62"/>
      <c r="G135" s="62"/>
      <c r="H135" s="62"/>
      <c r="I135" s="62"/>
      <c r="J135" s="62"/>
      <c r="K135" s="62"/>
      <c r="L135" s="62"/>
      <c r="M135" s="62"/>
      <c r="N135" s="63"/>
    </row>
  </sheetData>
  <mergeCells count="27">
    <mergeCell ref="D9:F9"/>
    <mergeCell ref="D4:G4"/>
    <mergeCell ref="D5:G5"/>
    <mergeCell ref="D6:G6"/>
    <mergeCell ref="D7:F7"/>
    <mergeCell ref="D8:F8"/>
    <mergeCell ref="G98:H98"/>
    <mergeCell ref="G10:H10"/>
    <mergeCell ref="C82:D82"/>
    <mergeCell ref="D89:G89"/>
    <mergeCell ref="D90:G90"/>
    <mergeCell ref="B91:I91"/>
    <mergeCell ref="B92:D92"/>
    <mergeCell ref="G92:H92"/>
    <mergeCell ref="G93:H93"/>
    <mergeCell ref="G94:H94"/>
    <mergeCell ref="G95:H95"/>
    <mergeCell ref="G96:H96"/>
    <mergeCell ref="G97:H97"/>
    <mergeCell ref="G110:H110"/>
    <mergeCell ref="B111:D111"/>
    <mergeCell ref="G99:H99"/>
    <mergeCell ref="G100:H100"/>
    <mergeCell ref="B101:D101"/>
    <mergeCell ref="G101:H101"/>
    <mergeCell ref="G103:H103"/>
    <mergeCell ref="G106:H106"/>
  </mergeCells>
  <phoneticPr fontId="23"/>
  <conditionalFormatting sqref="O11:O84">
    <cfRule type="expression" dxfId="2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85"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AC145"/>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237</v>
      </c>
      <c r="L5" s="30" t="str">
        <f>K5</f>
        <v>2021.6.2</v>
      </c>
      <c r="M5" s="30" t="str">
        <f>K5</f>
        <v>2021.6.2</v>
      </c>
      <c r="N5" s="114" t="str">
        <f>K5</f>
        <v>2021.6.2</v>
      </c>
    </row>
    <row r="6" spans="2:24" ht="18" customHeight="1" x14ac:dyDescent="0.2">
      <c r="B6" s="69"/>
      <c r="C6" s="123"/>
      <c r="D6" s="144" t="s">
        <v>3</v>
      </c>
      <c r="E6" s="144"/>
      <c r="F6" s="144"/>
      <c r="G6" s="144"/>
      <c r="H6" s="123"/>
      <c r="I6" s="123"/>
      <c r="J6" s="70"/>
      <c r="K6" s="109">
        <v>0.61249999999999993</v>
      </c>
      <c r="L6" s="109">
        <v>0.58680555555555558</v>
      </c>
      <c r="M6" s="109">
        <v>0.63750000000000007</v>
      </c>
      <c r="N6" s="110">
        <v>0.65972222222222221</v>
      </c>
    </row>
    <row r="7" spans="2:24" ht="18" customHeight="1" x14ac:dyDescent="0.2">
      <c r="B7" s="69"/>
      <c r="C7" s="123"/>
      <c r="D7" s="144" t="s">
        <v>4</v>
      </c>
      <c r="E7" s="145"/>
      <c r="F7" s="145"/>
      <c r="G7" s="71" t="s">
        <v>5</v>
      </c>
      <c r="H7" s="123"/>
      <c r="I7" s="123"/>
      <c r="J7" s="70"/>
      <c r="K7" s="111">
        <v>2.75</v>
      </c>
      <c r="L7" s="111">
        <v>1.65</v>
      </c>
      <c r="M7" s="111">
        <v>1.8</v>
      </c>
      <c r="N7" s="112">
        <v>1.8</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238</v>
      </c>
      <c r="G11" s="123"/>
      <c r="H11" s="123"/>
      <c r="I11" s="123"/>
      <c r="J11" s="123"/>
      <c r="K11" s="20"/>
      <c r="L11" s="20" t="s">
        <v>166</v>
      </c>
      <c r="M11" s="20"/>
      <c r="N11" s="21"/>
      <c r="P11" t="s">
        <v>14</v>
      </c>
      <c r="Q11">
        <f t="shared" ref="Q11:T15" si="0">IF(K11="",0,VALUE(MID(K11,2,LEN(K11)-2)))</f>
        <v>0</v>
      </c>
      <c r="R11" t="e">
        <f t="shared" si="0"/>
        <v>#VALUE!</v>
      </c>
      <c r="S11">
        <f t="shared" si="0"/>
        <v>0</v>
      </c>
      <c r="T11">
        <f t="shared" si="0"/>
        <v>0</v>
      </c>
      <c r="U11">
        <f t="shared" ref="U11:X24" si="1">IF(K11="＋",0,IF(K11="(＋)",0,ABS(K11)))</f>
        <v>0</v>
      </c>
      <c r="V11">
        <f t="shared" si="1"/>
        <v>0</v>
      </c>
      <c r="W11">
        <f t="shared" si="1"/>
        <v>0</v>
      </c>
      <c r="X11">
        <f t="shared" si="1"/>
        <v>0</v>
      </c>
    </row>
    <row r="12" spans="2:24" ht="13.5" customHeight="1" x14ac:dyDescent="0.2">
      <c r="B12" s="1">
        <f>B11+1</f>
        <v>2</v>
      </c>
      <c r="C12" s="3"/>
      <c r="D12" s="6"/>
      <c r="E12" s="123"/>
      <c r="F12" s="123" t="s">
        <v>200</v>
      </c>
      <c r="G12" s="123"/>
      <c r="H12" s="123"/>
      <c r="I12" s="123"/>
      <c r="J12" s="123"/>
      <c r="K12" s="20" t="s">
        <v>239</v>
      </c>
      <c r="L12" s="20" t="s">
        <v>174</v>
      </c>
      <c r="M12" s="20" t="s">
        <v>185</v>
      </c>
      <c r="N12" s="21" t="s">
        <v>240</v>
      </c>
      <c r="P12" t="s">
        <v>14</v>
      </c>
      <c r="Q12">
        <f t="shared" si="0"/>
        <v>250</v>
      </c>
      <c r="R12">
        <f t="shared" si="0"/>
        <v>225</v>
      </c>
      <c r="S12">
        <f t="shared" si="0"/>
        <v>200</v>
      </c>
      <c r="T12">
        <f t="shared" si="0"/>
        <v>475</v>
      </c>
      <c r="U12">
        <f t="shared" si="1"/>
        <v>250</v>
      </c>
      <c r="V12">
        <f t="shared" si="1"/>
        <v>225</v>
      </c>
      <c r="W12">
        <f t="shared" si="1"/>
        <v>200</v>
      </c>
      <c r="X12">
        <f t="shared" si="1"/>
        <v>475</v>
      </c>
    </row>
    <row r="13" spans="2:24" ht="13.95" customHeight="1" x14ac:dyDescent="0.2">
      <c r="B13" s="1">
        <f t="shared" ref="B13:B76" si="2">B12+1</f>
        <v>3</v>
      </c>
      <c r="C13" s="3"/>
      <c r="D13" s="6"/>
      <c r="E13" s="123"/>
      <c r="F13" s="123" t="s">
        <v>197</v>
      </c>
      <c r="G13" s="123"/>
      <c r="H13" s="123"/>
      <c r="I13" s="123"/>
      <c r="J13" s="123"/>
      <c r="K13" s="20"/>
      <c r="L13" s="20"/>
      <c r="M13" s="20" t="s">
        <v>169</v>
      </c>
      <c r="N13" s="21" t="s">
        <v>169</v>
      </c>
      <c r="P13" t="s">
        <v>14</v>
      </c>
      <c r="Q13">
        <f t="shared" si="0"/>
        <v>0</v>
      </c>
      <c r="R13">
        <f t="shared" si="0"/>
        <v>0</v>
      </c>
      <c r="S13">
        <f t="shared" si="0"/>
        <v>25</v>
      </c>
      <c r="T13">
        <f t="shared" si="0"/>
        <v>25</v>
      </c>
      <c r="U13">
        <f t="shared" si="1"/>
        <v>0</v>
      </c>
      <c r="V13">
        <f t="shared" si="1"/>
        <v>0</v>
      </c>
      <c r="W13">
        <f t="shared" si="1"/>
        <v>25</v>
      </c>
      <c r="X13">
        <f t="shared" si="1"/>
        <v>25</v>
      </c>
    </row>
    <row r="14" spans="2:24" ht="13.5" customHeight="1" x14ac:dyDescent="0.2">
      <c r="B14" s="1">
        <f t="shared" si="2"/>
        <v>4</v>
      </c>
      <c r="C14" s="3"/>
      <c r="D14" s="6"/>
      <c r="E14" s="123"/>
      <c r="F14" s="123" t="s">
        <v>219</v>
      </c>
      <c r="G14" s="123"/>
      <c r="H14" s="123"/>
      <c r="I14" s="123"/>
      <c r="J14" s="123"/>
      <c r="K14" s="20"/>
      <c r="L14" s="20"/>
      <c r="M14" s="20" t="s">
        <v>169</v>
      </c>
      <c r="N14" s="21" t="s">
        <v>166</v>
      </c>
      <c r="P14" t="s">
        <v>14</v>
      </c>
      <c r="Q14">
        <f>IF(K14="",0,VALUE(MID(K14,2,LEN(K14)-2)))</f>
        <v>0</v>
      </c>
      <c r="R14">
        <f t="shared" si="0"/>
        <v>0</v>
      </c>
      <c r="S14">
        <f t="shared" si="0"/>
        <v>25</v>
      </c>
      <c r="T14" t="e">
        <f t="shared" si="0"/>
        <v>#VALUE!</v>
      </c>
      <c r="U14">
        <f t="shared" si="1"/>
        <v>0</v>
      </c>
      <c r="V14">
        <f t="shared" si="1"/>
        <v>0</v>
      </c>
      <c r="W14">
        <f t="shared" si="1"/>
        <v>25</v>
      </c>
      <c r="X14">
        <f t="shared" si="1"/>
        <v>0</v>
      </c>
    </row>
    <row r="15" spans="2:24" ht="13.5" customHeight="1" x14ac:dyDescent="0.2">
      <c r="B15" s="1">
        <f t="shared" si="2"/>
        <v>5</v>
      </c>
      <c r="C15" s="3"/>
      <c r="D15" s="6"/>
      <c r="E15" s="123"/>
      <c r="F15" s="123" t="s">
        <v>241</v>
      </c>
      <c r="G15" s="123"/>
      <c r="H15" s="123"/>
      <c r="I15" s="123"/>
      <c r="J15" s="123"/>
      <c r="K15" s="20" t="s">
        <v>169</v>
      </c>
      <c r="L15" s="20"/>
      <c r="M15" s="20"/>
      <c r="N15" s="21"/>
      <c r="P15" t="s">
        <v>14</v>
      </c>
      <c r="Q15">
        <f>IF(K15="",0,VALUE(MID(K15,2,LEN(K15)-2)))</f>
        <v>25</v>
      </c>
      <c r="R15">
        <f t="shared" si="0"/>
        <v>0</v>
      </c>
      <c r="S15">
        <f t="shared" si="0"/>
        <v>0</v>
      </c>
      <c r="T15">
        <f t="shared" si="0"/>
        <v>0</v>
      </c>
      <c r="U15">
        <f t="shared" si="1"/>
        <v>25</v>
      </c>
      <c r="V15">
        <f t="shared" si="1"/>
        <v>0</v>
      </c>
      <c r="W15">
        <f t="shared" si="1"/>
        <v>0</v>
      </c>
      <c r="X15">
        <f t="shared" si="1"/>
        <v>0</v>
      </c>
    </row>
    <row r="16" spans="2:24" ht="13.95" customHeight="1" x14ac:dyDescent="0.2">
      <c r="B16" s="1">
        <f t="shared" si="2"/>
        <v>6</v>
      </c>
      <c r="C16" s="3"/>
      <c r="D16" s="6"/>
      <c r="E16" s="123"/>
      <c r="F16" s="123" t="s">
        <v>149</v>
      </c>
      <c r="G16" s="123"/>
      <c r="H16" s="123"/>
      <c r="I16" s="123"/>
      <c r="J16" s="123"/>
      <c r="K16" s="20" t="s">
        <v>190</v>
      </c>
      <c r="L16" s="20" t="s">
        <v>225</v>
      </c>
      <c r="M16" s="20" t="s">
        <v>242</v>
      </c>
      <c r="N16" s="21" t="s">
        <v>243</v>
      </c>
      <c r="P16" s="82" t="s">
        <v>15</v>
      </c>
      <c r="Q16" t="str">
        <f>K16</f>
        <v>(150)</v>
      </c>
      <c r="R16" t="str">
        <f>L16</f>
        <v>(425)</v>
      </c>
      <c r="S16" t="str">
        <f>M16</f>
        <v>(450)</v>
      </c>
      <c r="T16" t="str">
        <f>N16</f>
        <v>(300)</v>
      </c>
      <c r="U16">
        <f t="shared" si="1"/>
        <v>150</v>
      </c>
      <c r="V16">
        <f>IF(L16="＋",0,IF(L16="(＋)",0,ABS(L16)))</f>
        <v>425</v>
      </c>
      <c r="W16">
        <f t="shared" si="1"/>
        <v>450</v>
      </c>
      <c r="X16">
        <f t="shared" si="1"/>
        <v>300</v>
      </c>
    </row>
    <row r="17" spans="2:24" ht="13.95" customHeight="1" x14ac:dyDescent="0.2">
      <c r="B17" s="1">
        <f t="shared" si="2"/>
        <v>7</v>
      </c>
      <c r="C17" s="3"/>
      <c r="D17" s="6"/>
      <c r="E17" s="123"/>
      <c r="F17" s="123" t="s">
        <v>16</v>
      </c>
      <c r="G17" s="123"/>
      <c r="H17" s="123"/>
      <c r="I17" s="123"/>
      <c r="J17" s="123"/>
      <c r="K17" s="20" t="s">
        <v>167</v>
      </c>
      <c r="L17" s="20" t="s">
        <v>167</v>
      </c>
      <c r="M17" s="20" t="s">
        <v>244</v>
      </c>
      <c r="N17" s="21" t="s">
        <v>245</v>
      </c>
      <c r="P17" t="s">
        <v>14</v>
      </c>
      <c r="Q17" t="e">
        <f>IF(K17="",0,VALUE(MID(K17,2,LEN(K17)-2)))</f>
        <v>#VALUE!</v>
      </c>
      <c r="R17" t="e">
        <f>IF(L17="",0,VALUE(MID(L17,2,LEN(L17)-2)))</f>
        <v>#VALUE!</v>
      </c>
      <c r="S17">
        <f>IF(M17="",0,VALUE(MID(M17,2,LEN(M17)-2)))</f>
        <v>82</v>
      </c>
      <c r="T17" t="e">
        <f>IF(N17="",0,VALUE(MID(N17,2,LEN(N17)-2)))</f>
        <v>#VALUE!</v>
      </c>
      <c r="U17">
        <f>IF(K17="＋",0,IF(K17="(＋)",0,ABS(K17)))</f>
        <v>0</v>
      </c>
      <c r="V17">
        <f>IF(L17="＋",0,IF(L17="(＋)",0,ABS(L17)))</f>
        <v>0</v>
      </c>
      <c r="W17">
        <f>IF(M17="＋",0,IF(M17="(＋)",0,ABS(M17)))</f>
        <v>1820</v>
      </c>
      <c r="X17">
        <f>IF(N17="＋",0,IF(N17="(＋)",0,ABS(N17)))</f>
        <v>50</v>
      </c>
    </row>
    <row r="18" spans="2:24" ht="13.5" customHeight="1" x14ac:dyDescent="0.2">
      <c r="B18" s="1">
        <f t="shared" si="2"/>
        <v>8</v>
      </c>
      <c r="C18" s="3"/>
      <c r="D18" s="6"/>
      <c r="E18" s="123"/>
      <c r="F18" s="123" t="s">
        <v>246</v>
      </c>
      <c r="G18" s="123"/>
      <c r="H18" s="123"/>
      <c r="I18" s="123"/>
      <c r="J18" s="123"/>
      <c r="K18" s="20"/>
      <c r="L18" s="20"/>
      <c r="M18" s="20" t="s">
        <v>167</v>
      </c>
      <c r="N18" s="21" t="s">
        <v>167</v>
      </c>
      <c r="P18" t="s">
        <v>14</v>
      </c>
      <c r="Q18">
        <f t="shared" ref="Q18:T18" si="3">IF(K18="",0,VALUE(MID(K18,2,LEN(K18)-2)))</f>
        <v>0</v>
      </c>
      <c r="R18">
        <f t="shared" si="3"/>
        <v>0</v>
      </c>
      <c r="S18" t="e">
        <f t="shared" si="3"/>
        <v>#VALUE!</v>
      </c>
      <c r="T18" t="e">
        <f t="shared" si="3"/>
        <v>#VALUE!</v>
      </c>
      <c r="U18">
        <f t="shared" si="1"/>
        <v>0</v>
      </c>
      <c r="V18">
        <f t="shared" si="1"/>
        <v>0</v>
      </c>
      <c r="W18">
        <f t="shared" si="1"/>
        <v>0</v>
      </c>
      <c r="X18">
        <f t="shared" si="1"/>
        <v>0</v>
      </c>
    </row>
    <row r="19" spans="2:24" ht="13.95" customHeight="1" x14ac:dyDescent="0.2">
      <c r="B19" s="1">
        <f t="shared" si="2"/>
        <v>9</v>
      </c>
      <c r="C19" s="3"/>
      <c r="D19" s="6"/>
      <c r="E19" s="123"/>
      <c r="F19" s="123" t="s">
        <v>247</v>
      </c>
      <c r="G19" s="123"/>
      <c r="H19" s="123"/>
      <c r="I19" s="123"/>
      <c r="J19" s="123"/>
      <c r="K19" s="20"/>
      <c r="L19" s="20"/>
      <c r="M19" s="20" t="s">
        <v>242</v>
      </c>
      <c r="N19" s="21"/>
      <c r="P19" s="82" t="s">
        <v>15</v>
      </c>
      <c r="Q19">
        <f>K19</f>
        <v>0</v>
      </c>
      <c r="R19">
        <f>L19</f>
        <v>0</v>
      </c>
      <c r="S19" t="str">
        <f>M19</f>
        <v>(450)</v>
      </c>
      <c r="T19">
        <f>N19</f>
        <v>0</v>
      </c>
      <c r="U19">
        <f t="shared" si="1"/>
        <v>0</v>
      </c>
      <c r="V19">
        <f t="shared" si="1"/>
        <v>0</v>
      </c>
      <c r="W19">
        <f t="shared" si="1"/>
        <v>450</v>
      </c>
      <c r="X19">
        <f t="shared" si="1"/>
        <v>0</v>
      </c>
    </row>
    <row r="20" spans="2:24" ht="13.95" customHeight="1" x14ac:dyDescent="0.2">
      <c r="B20" s="1">
        <f t="shared" si="2"/>
        <v>10</v>
      </c>
      <c r="C20" s="3"/>
      <c r="D20" s="6"/>
      <c r="E20" s="123"/>
      <c r="F20" s="123" t="s">
        <v>248</v>
      </c>
      <c r="G20" s="123"/>
      <c r="H20" s="123"/>
      <c r="I20" s="123"/>
      <c r="J20" s="123"/>
      <c r="K20" s="20"/>
      <c r="L20" s="20"/>
      <c r="M20" s="20"/>
      <c r="N20" s="21" t="s">
        <v>169</v>
      </c>
      <c r="P20" t="s">
        <v>14</v>
      </c>
      <c r="Q20">
        <f>IF(K20="",0,VALUE(MID(K20,2,LEN(K20)-2)))</f>
        <v>0</v>
      </c>
      <c r="R20">
        <f>IF(L20="",0,VALUE(MID(L20,2,LEN(L20)-2)))</f>
        <v>0</v>
      </c>
      <c r="S20">
        <f>IF(M20="",0,VALUE(MID(M20,2,LEN(M20)-2)))</f>
        <v>0</v>
      </c>
      <c r="T20">
        <f>IF(N20="",0,VALUE(MID(N20,2,LEN(N20)-2)))</f>
        <v>25</v>
      </c>
      <c r="U20">
        <f t="shared" si="1"/>
        <v>0</v>
      </c>
      <c r="V20">
        <f t="shared" si="1"/>
        <v>0</v>
      </c>
      <c r="W20">
        <f t="shared" si="1"/>
        <v>0</v>
      </c>
      <c r="X20">
        <f t="shared" si="1"/>
        <v>25</v>
      </c>
    </row>
    <row r="21" spans="2:24" ht="13.5" customHeight="1" x14ac:dyDescent="0.2">
      <c r="B21" s="1">
        <f t="shared" si="2"/>
        <v>11</v>
      </c>
      <c r="C21" s="3"/>
      <c r="D21" s="6"/>
      <c r="E21" s="123"/>
      <c r="F21" s="123" t="s">
        <v>203</v>
      </c>
      <c r="G21" s="123"/>
      <c r="H21" s="123"/>
      <c r="I21" s="123"/>
      <c r="J21" s="123"/>
      <c r="K21" s="20"/>
      <c r="L21" s="20" t="s">
        <v>169</v>
      </c>
      <c r="M21" s="20" t="s">
        <v>166</v>
      </c>
      <c r="N21" s="21" t="s">
        <v>222</v>
      </c>
      <c r="R21">
        <f>IF(L21="",0,VALUE(MID(L21,2,LEN(L21)-2)))</f>
        <v>25</v>
      </c>
      <c r="T21">
        <f>IF(N21="",0,VALUE(MID(N21,2,LEN(N21)-2)))</f>
        <v>125</v>
      </c>
      <c r="U21">
        <f>IF(K21="＋",0,IF(K21="(＋)",0,ABS(K21)))</f>
        <v>0</v>
      </c>
      <c r="V21">
        <f>IF(L21="＋",0,IF(L21="(＋)",0,ABS(L21)))</f>
        <v>25</v>
      </c>
      <c r="W21">
        <f>IF(M21="＋",0,IF(M21="(＋)",0,ABS(M21)))</f>
        <v>0</v>
      </c>
      <c r="X21">
        <f>IF(N21="＋",0,IF(N21="(＋)",0,ABS(N21)))</f>
        <v>125</v>
      </c>
    </row>
    <row r="22" spans="2:24" ht="13.95" customHeight="1" x14ac:dyDescent="0.2">
      <c r="B22" s="1">
        <f t="shared" si="2"/>
        <v>12</v>
      </c>
      <c r="C22" s="3"/>
      <c r="D22" s="6"/>
      <c r="E22" s="123"/>
      <c r="F22" s="123" t="s">
        <v>126</v>
      </c>
      <c r="G22" s="123"/>
      <c r="H22" s="123"/>
      <c r="I22" s="123"/>
      <c r="J22" s="123"/>
      <c r="K22" s="20" t="s">
        <v>172</v>
      </c>
      <c r="L22" s="20" t="s">
        <v>166</v>
      </c>
      <c r="M22" s="20" t="s">
        <v>169</v>
      </c>
      <c r="N22" s="21" t="s">
        <v>166</v>
      </c>
      <c r="P22" s="82" t="s">
        <v>15</v>
      </c>
      <c r="Q22" t="str">
        <f>K22</f>
        <v>(50)</v>
      </c>
      <c r="R22" t="str">
        <f>L22</f>
        <v>(＋)</v>
      </c>
      <c r="S22" t="str">
        <f>M22</f>
        <v>(25)</v>
      </c>
      <c r="T22" t="str">
        <f>N22</f>
        <v>(＋)</v>
      </c>
      <c r="U22">
        <f t="shared" si="1"/>
        <v>50</v>
      </c>
      <c r="V22">
        <f t="shared" si="1"/>
        <v>0</v>
      </c>
      <c r="W22">
        <f t="shared" si="1"/>
        <v>25</v>
      </c>
      <c r="X22">
        <f t="shared" si="1"/>
        <v>0</v>
      </c>
    </row>
    <row r="23" spans="2:24" ht="13.5" customHeight="1" x14ac:dyDescent="0.2">
      <c r="B23" s="1">
        <f t="shared" si="2"/>
        <v>13</v>
      </c>
      <c r="C23" s="3"/>
      <c r="D23" s="6"/>
      <c r="E23" s="123"/>
      <c r="F23" s="123" t="s">
        <v>119</v>
      </c>
      <c r="G23" s="123"/>
      <c r="H23" s="123"/>
      <c r="I23" s="123"/>
      <c r="J23" s="123"/>
      <c r="K23" s="20" t="s">
        <v>174</v>
      </c>
      <c r="L23" s="20" t="s">
        <v>174</v>
      </c>
      <c r="M23" s="20" t="s">
        <v>239</v>
      </c>
      <c r="N23" s="21" t="s">
        <v>174</v>
      </c>
      <c r="U23">
        <f t="shared" si="1"/>
        <v>225</v>
      </c>
      <c r="V23">
        <f t="shared" si="1"/>
        <v>225</v>
      </c>
      <c r="W23">
        <f t="shared" si="1"/>
        <v>250</v>
      </c>
      <c r="X23">
        <f t="shared" si="1"/>
        <v>225</v>
      </c>
    </row>
    <row r="24" spans="2:24" ht="13.5" customHeight="1" x14ac:dyDescent="0.2">
      <c r="B24" s="1">
        <f t="shared" si="2"/>
        <v>14</v>
      </c>
      <c r="C24" s="3"/>
      <c r="D24" s="6"/>
      <c r="E24" s="123"/>
      <c r="F24" s="123" t="s">
        <v>117</v>
      </c>
      <c r="G24" s="123"/>
      <c r="H24" s="123"/>
      <c r="I24" s="123"/>
      <c r="J24" s="123"/>
      <c r="K24" s="20" t="s">
        <v>249</v>
      </c>
      <c r="L24" s="20" t="s">
        <v>223</v>
      </c>
      <c r="M24" s="20" t="s">
        <v>174</v>
      </c>
      <c r="N24" s="116" t="s">
        <v>186</v>
      </c>
      <c r="P24" t="s">
        <v>14</v>
      </c>
      <c r="Q24">
        <f t="shared" ref="Q24:T24" si="4">IF(K24="",0,VALUE(MID(K24,2,LEN(K24)-2)))</f>
        <v>350</v>
      </c>
      <c r="R24" t="e">
        <f>IF(#REF!="",0,VALUE(MID(#REF!,2,LEN(#REF!)-2)))</f>
        <v>#REF!</v>
      </c>
      <c r="S24">
        <f t="shared" si="4"/>
        <v>225</v>
      </c>
      <c r="T24">
        <f t="shared" si="4"/>
        <v>175</v>
      </c>
      <c r="U24">
        <f t="shared" si="1"/>
        <v>350</v>
      </c>
      <c r="V24">
        <f t="shared" si="1"/>
        <v>275</v>
      </c>
      <c r="W24">
        <f t="shared" si="1"/>
        <v>225</v>
      </c>
      <c r="X24">
        <f t="shared" si="1"/>
        <v>175</v>
      </c>
    </row>
    <row r="25" spans="2:24" ht="13.5" customHeight="1" x14ac:dyDescent="0.2">
      <c r="B25" s="1">
        <f t="shared" si="2"/>
        <v>15</v>
      </c>
      <c r="C25" s="2" t="s">
        <v>25</v>
      </c>
      <c r="D25" s="2" t="s">
        <v>26</v>
      </c>
      <c r="E25" s="123"/>
      <c r="F25" s="123" t="s">
        <v>115</v>
      </c>
      <c r="G25" s="123"/>
      <c r="H25" s="123"/>
      <c r="I25" s="123"/>
      <c r="J25" s="123"/>
      <c r="K25" s="22">
        <v>4000</v>
      </c>
      <c r="L25" s="22">
        <v>400</v>
      </c>
      <c r="M25" s="22">
        <v>600</v>
      </c>
      <c r="N25" s="23">
        <v>425</v>
      </c>
      <c r="P25" s="82"/>
    </row>
    <row r="26" spans="2:24" ht="13.5" customHeight="1" x14ac:dyDescent="0.2">
      <c r="B26" s="1">
        <f t="shared" si="2"/>
        <v>16</v>
      </c>
      <c r="C26" s="2" t="s">
        <v>27</v>
      </c>
      <c r="D26" s="2" t="s">
        <v>28</v>
      </c>
      <c r="E26" s="123"/>
      <c r="F26" s="123" t="s">
        <v>250</v>
      </c>
      <c r="G26" s="123"/>
      <c r="H26" s="123"/>
      <c r="I26" s="123"/>
      <c r="J26" s="123"/>
      <c r="K26" s="22"/>
      <c r="L26" s="22"/>
      <c r="M26" s="22"/>
      <c r="N26" s="129">
        <v>25</v>
      </c>
      <c r="P26" s="82"/>
    </row>
    <row r="27" spans="2:24" ht="13.5" customHeight="1" x14ac:dyDescent="0.2">
      <c r="B27" s="1">
        <f t="shared" si="2"/>
        <v>17</v>
      </c>
      <c r="C27" s="6"/>
      <c r="D27" s="6"/>
      <c r="E27" s="123"/>
      <c r="F27" s="123" t="s">
        <v>102</v>
      </c>
      <c r="G27" s="123"/>
      <c r="H27" s="123"/>
      <c r="I27" s="123"/>
      <c r="J27" s="123"/>
      <c r="K27" s="22">
        <v>125</v>
      </c>
      <c r="L27" s="22">
        <v>50</v>
      </c>
      <c r="M27" s="22">
        <v>100</v>
      </c>
      <c r="N27" s="23">
        <v>25</v>
      </c>
      <c r="P27" s="82"/>
    </row>
    <row r="28" spans="2:24" ht="14.85" customHeight="1" x14ac:dyDescent="0.2">
      <c r="B28" s="1">
        <f t="shared" si="2"/>
        <v>18</v>
      </c>
      <c r="C28" s="2" t="s">
        <v>90</v>
      </c>
      <c r="D28" s="2" t="s">
        <v>17</v>
      </c>
      <c r="E28" s="123"/>
      <c r="F28" s="123" t="s">
        <v>150</v>
      </c>
      <c r="G28" s="123"/>
      <c r="H28" s="123"/>
      <c r="I28" s="123"/>
      <c r="J28" s="123"/>
      <c r="K28" s="22" t="s">
        <v>167</v>
      </c>
      <c r="L28" s="22"/>
      <c r="M28" s="22">
        <v>25</v>
      </c>
      <c r="N28" s="23">
        <v>75</v>
      </c>
    </row>
    <row r="29" spans="2:24" ht="13.5" customHeight="1" x14ac:dyDescent="0.2">
      <c r="B29" s="1">
        <f t="shared" si="2"/>
        <v>19</v>
      </c>
      <c r="C29" s="6"/>
      <c r="D29" s="6"/>
      <c r="E29" s="123"/>
      <c r="F29" s="123" t="s">
        <v>251</v>
      </c>
      <c r="G29" s="123"/>
      <c r="H29" s="123"/>
      <c r="I29" s="123"/>
      <c r="J29" s="123"/>
      <c r="K29" s="22"/>
      <c r="L29" s="22"/>
      <c r="M29" s="22"/>
      <c r="N29" s="23" t="s">
        <v>167</v>
      </c>
    </row>
    <row r="30" spans="2:24" ht="13.95" customHeight="1" x14ac:dyDescent="0.2">
      <c r="B30" s="1">
        <f t="shared" si="2"/>
        <v>20</v>
      </c>
      <c r="C30" s="6"/>
      <c r="D30" s="2" t="s">
        <v>18</v>
      </c>
      <c r="E30" s="123"/>
      <c r="F30" s="123" t="s">
        <v>113</v>
      </c>
      <c r="G30" s="123"/>
      <c r="H30" s="123"/>
      <c r="I30" s="123"/>
      <c r="J30" s="123"/>
      <c r="K30" s="22"/>
      <c r="L30" s="22"/>
      <c r="M30" s="22"/>
      <c r="N30" s="23" t="s">
        <v>167</v>
      </c>
    </row>
    <row r="31" spans="2:24" ht="13.5" customHeight="1" x14ac:dyDescent="0.2">
      <c r="B31" s="1">
        <f t="shared" si="2"/>
        <v>21</v>
      </c>
      <c r="C31" s="6"/>
      <c r="D31" s="6"/>
      <c r="E31" s="123"/>
      <c r="F31" s="123" t="s">
        <v>103</v>
      </c>
      <c r="G31" s="123"/>
      <c r="H31" s="123"/>
      <c r="I31" s="123"/>
      <c r="J31" s="123"/>
      <c r="K31" s="22">
        <v>575</v>
      </c>
      <c r="L31" s="117">
        <v>2050</v>
      </c>
      <c r="M31" s="22">
        <v>925</v>
      </c>
      <c r="N31" s="23">
        <v>3925</v>
      </c>
    </row>
    <row r="32" spans="2:24" ht="13.5" customHeight="1" x14ac:dyDescent="0.2">
      <c r="B32" s="1">
        <f t="shared" si="2"/>
        <v>22</v>
      </c>
      <c r="C32" s="6"/>
      <c r="D32" s="6"/>
      <c r="E32" s="123"/>
      <c r="F32" s="123" t="s">
        <v>114</v>
      </c>
      <c r="G32" s="123"/>
      <c r="H32" s="123"/>
      <c r="I32" s="123"/>
      <c r="J32" s="123"/>
      <c r="K32" s="22">
        <v>900</v>
      </c>
      <c r="L32" s="22">
        <v>1300</v>
      </c>
      <c r="M32" s="22">
        <v>1425</v>
      </c>
      <c r="N32" s="23">
        <v>450</v>
      </c>
    </row>
    <row r="33" spans="2:25" ht="13.95" customHeight="1" x14ac:dyDescent="0.2">
      <c r="B33" s="1">
        <f t="shared" si="2"/>
        <v>23</v>
      </c>
      <c r="C33" s="6"/>
      <c r="D33" s="6"/>
      <c r="E33" s="123"/>
      <c r="F33" s="123" t="s">
        <v>104</v>
      </c>
      <c r="G33" s="123"/>
      <c r="H33" s="123"/>
      <c r="I33" s="123"/>
      <c r="J33" s="123"/>
      <c r="K33" s="22">
        <v>150</v>
      </c>
      <c r="L33" s="22">
        <v>2850</v>
      </c>
      <c r="M33" s="22">
        <v>3075</v>
      </c>
      <c r="N33" s="23">
        <v>2650</v>
      </c>
    </row>
    <row r="34" spans="2:25" ht="13.95" customHeight="1" x14ac:dyDescent="0.2">
      <c r="B34" s="1">
        <f t="shared" si="2"/>
        <v>24</v>
      </c>
      <c r="C34" s="6"/>
      <c r="D34" s="6"/>
      <c r="E34" s="123"/>
      <c r="F34" s="123" t="s">
        <v>209</v>
      </c>
      <c r="G34" s="123"/>
      <c r="H34" s="123"/>
      <c r="I34" s="123"/>
      <c r="J34" s="123"/>
      <c r="K34" s="22"/>
      <c r="L34" s="22"/>
      <c r="M34" s="22"/>
      <c r="N34" s="23">
        <v>1</v>
      </c>
    </row>
    <row r="35" spans="2:25" ht="13.5" customHeight="1" x14ac:dyDescent="0.2">
      <c r="B35" s="1">
        <f t="shared" si="2"/>
        <v>25</v>
      </c>
      <c r="C35" s="6"/>
      <c r="D35" s="6"/>
      <c r="E35" s="123"/>
      <c r="F35" s="123" t="s">
        <v>19</v>
      </c>
      <c r="G35" s="123"/>
      <c r="H35" s="123"/>
      <c r="I35" s="123"/>
      <c r="J35" s="123"/>
      <c r="K35" s="22">
        <v>25</v>
      </c>
      <c r="L35" s="22">
        <v>450</v>
      </c>
      <c r="M35" s="22">
        <v>275</v>
      </c>
      <c r="N35" s="23">
        <v>425</v>
      </c>
    </row>
    <row r="36" spans="2:25" ht="13.5" customHeight="1" x14ac:dyDescent="0.2">
      <c r="B36" s="1">
        <f t="shared" si="2"/>
        <v>26</v>
      </c>
      <c r="C36" s="6"/>
      <c r="D36" s="6"/>
      <c r="E36" s="123"/>
      <c r="F36" s="123" t="s">
        <v>106</v>
      </c>
      <c r="G36" s="123"/>
      <c r="H36" s="123"/>
      <c r="I36" s="123"/>
      <c r="J36" s="123"/>
      <c r="K36" s="22"/>
      <c r="L36" s="22">
        <v>100</v>
      </c>
      <c r="M36" s="22"/>
      <c r="N36" s="23" t="s">
        <v>167</v>
      </c>
    </row>
    <row r="37" spans="2:25" ht="13.5" customHeight="1" x14ac:dyDescent="0.2">
      <c r="B37" s="1">
        <f t="shared" si="2"/>
        <v>27</v>
      </c>
      <c r="C37" s="6"/>
      <c r="D37" s="6"/>
      <c r="E37" s="123"/>
      <c r="F37" s="123" t="s">
        <v>107</v>
      </c>
      <c r="G37" s="123"/>
      <c r="H37" s="123"/>
      <c r="I37" s="123"/>
      <c r="J37" s="123"/>
      <c r="K37" s="22">
        <v>75</v>
      </c>
      <c r="L37" s="22">
        <v>125</v>
      </c>
      <c r="M37" s="22">
        <v>25</v>
      </c>
      <c r="N37" s="23">
        <v>325</v>
      </c>
    </row>
    <row r="38" spans="2:25" ht="13.95" customHeight="1" x14ac:dyDescent="0.2">
      <c r="B38" s="1">
        <f t="shared" si="2"/>
        <v>28</v>
      </c>
      <c r="C38" s="6"/>
      <c r="D38" s="6"/>
      <c r="E38" s="123"/>
      <c r="F38" s="123" t="s">
        <v>20</v>
      </c>
      <c r="G38" s="123"/>
      <c r="H38" s="123"/>
      <c r="I38" s="123"/>
      <c r="J38" s="123"/>
      <c r="K38" s="22">
        <v>350</v>
      </c>
      <c r="L38" s="22">
        <v>1000</v>
      </c>
      <c r="M38" s="22">
        <v>225</v>
      </c>
      <c r="N38" s="23"/>
    </row>
    <row r="39" spans="2:25" ht="13.5" customHeight="1" x14ac:dyDescent="0.2">
      <c r="B39" s="1">
        <f t="shared" si="2"/>
        <v>29</v>
      </c>
      <c r="C39" s="6"/>
      <c r="D39" s="6"/>
      <c r="E39" s="123"/>
      <c r="F39" s="123" t="s">
        <v>151</v>
      </c>
      <c r="G39" s="123"/>
      <c r="H39" s="123"/>
      <c r="I39" s="123"/>
      <c r="J39" s="123"/>
      <c r="K39" s="22"/>
      <c r="L39" s="22">
        <v>2</v>
      </c>
      <c r="M39" s="22" t="s">
        <v>167</v>
      </c>
      <c r="N39" s="23" t="s">
        <v>167</v>
      </c>
    </row>
    <row r="40" spans="2:25" ht="13.5" customHeight="1" x14ac:dyDescent="0.2">
      <c r="B40" s="1">
        <f t="shared" si="2"/>
        <v>30</v>
      </c>
      <c r="C40" s="6"/>
      <c r="D40" s="6"/>
      <c r="E40" s="123"/>
      <c r="F40" s="123" t="s">
        <v>128</v>
      </c>
      <c r="G40" s="123"/>
      <c r="H40" s="123"/>
      <c r="I40" s="123"/>
      <c r="J40" s="123"/>
      <c r="K40" s="22"/>
      <c r="L40" s="22">
        <v>175</v>
      </c>
      <c r="M40" s="22" t="s">
        <v>167</v>
      </c>
      <c r="N40" s="23">
        <v>100</v>
      </c>
    </row>
    <row r="41" spans="2:25" ht="13.95" customHeight="1" x14ac:dyDescent="0.2">
      <c r="B41" s="1">
        <f t="shared" si="2"/>
        <v>31</v>
      </c>
      <c r="C41" s="6"/>
      <c r="D41" s="6"/>
      <c r="E41" s="123"/>
      <c r="F41" s="123" t="s">
        <v>21</v>
      </c>
      <c r="G41" s="123"/>
      <c r="H41" s="123"/>
      <c r="I41" s="123"/>
      <c r="J41" s="123"/>
      <c r="K41" s="22">
        <v>750</v>
      </c>
      <c r="L41" s="22">
        <v>625</v>
      </c>
      <c r="M41" s="22">
        <v>750</v>
      </c>
      <c r="N41" s="23">
        <v>500</v>
      </c>
    </row>
    <row r="42" spans="2:25" ht="13.5" customHeight="1" x14ac:dyDescent="0.2">
      <c r="B42" s="1">
        <f t="shared" si="2"/>
        <v>32</v>
      </c>
      <c r="C42" s="6"/>
      <c r="D42" s="6"/>
      <c r="E42" s="123"/>
      <c r="F42" s="123" t="s">
        <v>22</v>
      </c>
      <c r="G42" s="123"/>
      <c r="H42" s="123"/>
      <c r="I42" s="123"/>
      <c r="J42" s="123"/>
      <c r="K42" s="22">
        <v>7750</v>
      </c>
      <c r="L42" s="22">
        <v>7000</v>
      </c>
      <c r="M42" s="57">
        <v>10000</v>
      </c>
      <c r="N42" s="61">
        <v>4250</v>
      </c>
    </row>
    <row r="43" spans="2:25" ht="13.95" customHeight="1" x14ac:dyDescent="0.2">
      <c r="B43" s="1">
        <f t="shared" si="2"/>
        <v>33</v>
      </c>
      <c r="C43" s="6"/>
      <c r="D43" s="6"/>
      <c r="E43" s="123"/>
      <c r="F43" s="123" t="s">
        <v>23</v>
      </c>
      <c r="G43" s="123"/>
      <c r="H43" s="123"/>
      <c r="I43" s="123"/>
      <c r="J43" s="123"/>
      <c r="K43" s="22"/>
      <c r="L43" s="22">
        <v>25</v>
      </c>
      <c r="M43" s="22" t="s">
        <v>167</v>
      </c>
      <c r="N43" s="23" t="s">
        <v>167</v>
      </c>
    </row>
    <row r="44" spans="2:25" ht="13.5" customHeight="1" x14ac:dyDescent="0.2">
      <c r="B44" s="1">
        <f t="shared" si="2"/>
        <v>34</v>
      </c>
      <c r="C44" s="2" t="s">
        <v>79</v>
      </c>
      <c r="D44" s="2" t="s">
        <v>80</v>
      </c>
      <c r="E44" s="123"/>
      <c r="F44" s="123" t="s">
        <v>100</v>
      </c>
      <c r="G44" s="123"/>
      <c r="H44" s="123"/>
      <c r="I44" s="123"/>
      <c r="J44" s="123"/>
      <c r="K44" s="22" t="s">
        <v>167</v>
      </c>
      <c r="L44" s="22" t="s">
        <v>167</v>
      </c>
      <c r="M44" s="22" t="s">
        <v>167</v>
      </c>
      <c r="N44" s="23" t="s">
        <v>167</v>
      </c>
    </row>
    <row r="45" spans="2:25" ht="13.95" customHeight="1" x14ac:dyDescent="0.2">
      <c r="B45" s="1">
        <f t="shared" si="2"/>
        <v>35</v>
      </c>
      <c r="C45" s="6"/>
      <c r="D45" s="6"/>
      <c r="E45" s="123"/>
      <c r="F45" s="123" t="s">
        <v>159</v>
      </c>
      <c r="G45" s="123"/>
      <c r="H45" s="123"/>
      <c r="I45" s="123"/>
      <c r="J45" s="123"/>
      <c r="K45" s="22" t="s">
        <v>167</v>
      </c>
      <c r="L45" s="22"/>
      <c r="M45" s="22"/>
      <c r="N45" s="23" t="s">
        <v>167</v>
      </c>
    </row>
    <row r="46" spans="2:25" ht="13.95" customHeight="1" x14ac:dyDescent="0.2">
      <c r="B46" s="1">
        <f t="shared" si="2"/>
        <v>36</v>
      </c>
      <c r="C46" s="6"/>
      <c r="D46" s="6"/>
      <c r="E46" s="123"/>
      <c r="F46" s="123" t="s">
        <v>252</v>
      </c>
      <c r="G46" s="123"/>
      <c r="H46" s="123"/>
      <c r="I46" s="123"/>
      <c r="J46" s="123"/>
      <c r="K46" s="22"/>
      <c r="L46" s="22"/>
      <c r="M46" s="22" t="s">
        <v>167</v>
      </c>
      <c r="N46" s="23"/>
    </row>
    <row r="47" spans="2:25" ht="13.95" customHeight="1" x14ac:dyDescent="0.2">
      <c r="B47" s="1">
        <f t="shared" si="2"/>
        <v>37</v>
      </c>
      <c r="C47" s="2" t="s">
        <v>91</v>
      </c>
      <c r="D47" s="2" t="s">
        <v>29</v>
      </c>
      <c r="E47" s="123"/>
      <c r="F47" s="123" t="s">
        <v>122</v>
      </c>
      <c r="G47" s="123"/>
      <c r="H47" s="123"/>
      <c r="I47" s="123"/>
      <c r="J47" s="123"/>
      <c r="K47" s="22" t="s">
        <v>167</v>
      </c>
      <c r="L47" s="22" t="s">
        <v>167</v>
      </c>
      <c r="M47" s="22" t="s">
        <v>167</v>
      </c>
      <c r="N47" s="23" t="s">
        <v>167</v>
      </c>
      <c r="Y47" s="125"/>
    </row>
    <row r="48" spans="2:25" ht="13.95" customHeight="1" x14ac:dyDescent="0.2">
      <c r="B48" s="1">
        <f t="shared" si="2"/>
        <v>38</v>
      </c>
      <c r="C48" s="6"/>
      <c r="D48" s="6"/>
      <c r="E48" s="123"/>
      <c r="F48" s="123" t="s">
        <v>210</v>
      </c>
      <c r="G48" s="123"/>
      <c r="H48" s="123"/>
      <c r="I48" s="123"/>
      <c r="J48" s="123"/>
      <c r="K48" s="22"/>
      <c r="L48" s="22" t="s">
        <v>167</v>
      </c>
      <c r="M48" s="22" t="s">
        <v>167</v>
      </c>
      <c r="N48" s="61">
        <v>200</v>
      </c>
      <c r="Y48" s="125"/>
    </row>
    <row r="49" spans="2:29" ht="13.95" customHeight="1" x14ac:dyDescent="0.2">
      <c r="B49" s="1">
        <f t="shared" si="2"/>
        <v>39</v>
      </c>
      <c r="C49" s="6"/>
      <c r="D49" s="6"/>
      <c r="E49" s="123"/>
      <c r="F49" s="123" t="s">
        <v>146</v>
      </c>
      <c r="G49" s="123"/>
      <c r="H49" s="123"/>
      <c r="I49" s="123"/>
      <c r="J49" s="123"/>
      <c r="K49" s="22">
        <v>250</v>
      </c>
      <c r="L49" s="22">
        <v>25</v>
      </c>
      <c r="M49" s="22">
        <v>25</v>
      </c>
      <c r="N49" s="23">
        <v>25</v>
      </c>
      <c r="U49" s="126">
        <f>COUNTA($K11:$K49)</f>
        <v>22</v>
      </c>
      <c r="V49" s="126">
        <f>COUNTA($L11:$L49)</f>
        <v>26</v>
      </c>
      <c r="W49" s="126">
        <f>COUNTA($M11:$M49)</f>
        <v>30</v>
      </c>
      <c r="X49" s="126">
        <f>COUNTA($N11:$N49)</f>
        <v>34</v>
      </c>
      <c r="Y49" s="126"/>
      <c r="Z49" s="126"/>
      <c r="AA49" s="126"/>
      <c r="AB49" s="126"/>
      <c r="AC49" s="125"/>
    </row>
    <row r="50" spans="2:29" ht="13.95" customHeight="1" x14ac:dyDescent="0.2">
      <c r="B50" s="1">
        <f t="shared" si="2"/>
        <v>40</v>
      </c>
      <c r="C50" s="6"/>
      <c r="D50" s="6"/>
      <c r="E50" s="123"/>
      <c r="F50" s="123" t="s">
        <v>253</v>
      </c>
      <c r="G50" s="123"/>
      <c r="H50" s="123"/>
      <c r="I50" s="123"/>
      <c r="J50" s="123"/>
      <c r="K50" s="22"/>
      <c r="L50" s="22"/>
      <c r="M50" s="22">
        <v>50</v>
      </c>
      <c r="N50" s="23"/>
      <c r="Y50" s="127"/>
    </row>
    <row r="51" spans="2:29" ht="13.95" customHeight="1" x14ac:dyDescent="0.2">
      <c r="B51" s="1">
        <f t="shared" si="2"/>
        <v>41</v>
      </c>
      <c r="C51" s="6"/>
      <c r="D51" s="6"/>
      <c r="E51" s="123"/>
      <c r="F51" s="123" t="s">
        <v>154</v>
      </c>
      <c r="G51" s="123"/>
      <c r="H51" s="123"/>
      <c r="I51" s="123"/>
      <c r="J51" s="123"/>
      <c r="K51" s="22"/>
      <c r="L51" s="22"/>
      <c r="M51" s="22"/>
      <c r="N51" s="23">
        <v>25</v>
      </c>
      <c r="Y51" s="127"/>
    </row>
    <row r="52" spans="2:29" ht="13.5" customHeight="1" x14ac:dyDescent="0.2">
      <c r="B52" s="1">
        <f t="shared" si="2"/>
        <v>42</v>
      </c>
      <c r="C52" s="6"/>
      <c r="D52" s="6"/>
      <c r="E52" s="123"/>
      <c r="F52" s="123" t="s">
        <v>158</v>
      </c>
      <c r="G52" s="123"/>
      <c r="H52" s="123"/>
      <c r="I52" s="123"/>
      <c r="J52" s="123"/>
      <c r="K52" s="22"/>
      <c r="L52" s="22">
        <v>600</v>
      </c>
      <c r="M52" s="22">
        <v>200</v>
      </c>
      <c r="N52" s="23">
        <v>400</v>
      </c>
      <c r="Y52" s="127"/>
    </row>
    <row r="53" spans="2:29" ht="13.5" customHeight="1" x14ac:dyDescent="0.2">
      <c r="B53" s="1">
        <f t="shared" si="2"/>
        <v>43</v>
      </c>
      <c r="C53" s="6"/>
      <c r="D53" s="6"/>
      <c r="E53" s="123"/>
      <c r="F53" s="123" t="s">
        <v>229</v>
      </c>
      <c r="G53" s="123"/>
      <c r="H53" s="123"/>
      <c r="I53" s="123"/>
      <c r="J53" s="123"/>
      <c r="K53" s="22"/>
      <c r="L53" s="22"/>
      <c r="M53" s="22">
        <v>50</v>
      </c>
      <c r="N53" s="23"/>
      <c r="Y53" s="127"/>
    </row>
    <row r="54" spans="2:29" ht="13.5" customHeight="1" x14ac:dyDescent="0.2">
      <c r="B54" s="1">
        <f t="shared" si="2"/>
        <v>44</v>
      </c>
      <c r="C54" s="6"/>
      <c r="D54" s="6"/>
      <c r="E54" s="123"/>
      <c r="F54" s="123" t="s">
        <v>212</v>
      </c>
      <c r="G54" s="123"/>
      <c r="H54" s="123"/>
      <c r="I54" s="123"/>
      <c r="J54" s="123"/>
      <c r="K54" s="22"/>
      <c r="L54" s="22"/>
      <c r="M54" s="22" t="s">
        <v>167</v>
      </c>
      <c r="N54" s="23" t="s">
        <v>167</v>
      </c>
      <c r="Y54" s="127"/>
    </row>
    <row r="55" spans="2:29" ht="13.5" customHeight="1" x14ac:dyDescent="0.2">
      <c r="B55" s="1">
        <f t="shared" si="2"/>
        <v>45</v>
      </c>
      <c r="C55" s="6"/>
      <c r="D55" s="6"/>
      <c r="E55" s="123"/>
      <c r="F55" s="123" t="s">
        <v>230</v>
      </c>
      <c r="G55" s="123"/>
      <c r="H55" s="123"/>
      <c r="I55" s="123"/>
      <c r="J55" s="123"/>
      <c r="K55" s="22" t="s">
        <v>167</v>
      </c>
      <c r="L55" s="22">
        <v>600</v>
      </c>
      <c r="M55" s="22">
        <v>400</v>
      </c>
      <c r="N55" s="23" t="s">
        <v>167</v>
      </c>
      <c r="Y55" s="127"/>
    </row>
    <row r="56" spans="2:29" ht="13.95" customHeight="1" x14ac:dyDescent="0.2">
      <c r="B56" s="1">
        <f t="shared" si="2"/>
        <v>46</v>
      </c>
      <c r="C56" s="6"/>
      <c r="D56" s="6"/>
      <c r="E56" s="123"/>
      <c r="F56" s="123" t="s">
        <v>254</v>
      </c>
      <c r="G56" s="123"/>
      <c r="H56" s="123"/>
      <c r="I56" s="123"/>
      <c r="J56" s="123"/>
      <c r="K56" s="22">
        <v>800</v>
      </c>
      <c r="L56" s="22">
        <v>675</v>
      </c>
      <c r="M56" s="22">
        <v>1500</v>
      </c>
      <c r="N56" s="23">
        <v>150</v>
      </c>
      <c r="Y56" s="125"/>
    </row>
    <row r="57" spans="2:29" ht="13.5" customHeight="1" x14ac:dyDescent="0.2">
      <c r="B57" s="1">
        <f t="shared" si="2"/>
        <v>47</v>
      </c>
      <c r="C57" s="6"/>
      <c r="D57" s="6"/>
      <c r="E57" s="123"/>
      <c r="F57" s="123" t="s">
        <v>108</v>
      </c>
      <c r="G57" s="123"/>
      <c r="H57" s="123"/>
      <c r="I57" s="123"/>
      <c r="J57" s="123"/>
      <c r="K57" s="22" t="s">
        <v>167</v>
      </c>
      <c r="L57" s="22">
        <v>200</v>
      </c>
      <c r="M57" s="22">
        <v>1100</v>
      </c>
      <c r="N57" s="23">
        <v>300</v>
      </c>
      <c r="Y57" s="127"/>
    </row>
    <row r="58" spans="2:29" ht="13.95" customHeight="1" x14ac:dyDescent="0.2">
      <c r="B58" s="1">
        <f t="shared" si="2"/>
        <v>48</v>
      </c>
      <c r="C58" s="6"/>
      <c r="D58" s="6"/>
      <c r="E58" s="123"/>
      <c r="F58" s="123" t="s">
        <v>255</v>
      </c>
      <c r="G58" s="123"/>
      <c r="H58" s="123"/>
      <c r="I58" s="123"/>
      <c r="J58" s="123"/>
      <c r="K58" s="22" t="s">
        <v>167</v>
      </c>
      <c r="L58" s="22"/>
      <c r="M58" s="22"/>
      <c r="N58" s="23">
        <v>50</v>
      </c>
      <c r="Y58" s="125"/>
    </row>
    <row r="59" spans="2:29" ht="13.5" customHeight="1" x14ac:dyDescent="0.2">
      <c r="B59" s="1">
        <f t="shared" si="2"/>
        <v>49</v>
      </c>
      <c r="C59" s="6"/>
      <c r="D59" s="6"/>
      <c r="E59" s="123"/>
      <c r="F59" s="123" t="s">
        <v>256</v>
      </c>
      <c r="G59" s="123"/>
      <c r="H59" s="123"/>
      <c r="I59" s="123"/>
      <c r="J59" s="123"/>
      <c r="K59" s="22"/>
      <c r="L59" s="22" t="s">
        <v>167</v>
      </c>
      <c r="M59" s="22" t="s">
        <v>167</v>
      </c>
      <c r="N59" s="23"/>
      <c r="Y59" s="125"/>
    </row>
    <row r="60" spans="2:29" ht="13.95" customHeight="1" x14ac:dyDescent="0.2">
      <c r="B60" s="1">
        <f t="shared" si="2"/>
        <v>50</v>
      </c>
      <c r="C60" s="6"/>
      <c r="D60" s="6"/>
      <c r="E60" s="123"/>
      <c r="F60" s="123" t="s">
        <v>257</v>
      </c>
      <c r="G60" s="123"/>
      <c r="H60" s="123"/>
      <c r="I60" s="123"/>
      <c r="J60" s="123"/>
      <c r="K60" s="22" t="s">
        <v>167</v>
      </c>
      <c r="L60" s="128">
        <v>25</v>
      </c>
      <c r="M60" s="22" t="s">
        <v>167</v>
      </c>
      <c r="N60" s="23"/>
      <c r="Y60" s="125"/>
    </row>
    <row r="61" spans="2:29" ht="13.5" customHeight="1" x14ac:dyDescent="0.2">
      <c r="B61" s="1">
        <f t="shared" si="2"/>
        <v>51</v>
      </c>
      <c r="C61" s="6"/>
      <c r="D61" s="6"/>
      <c r="E61" s="123"/>
      <c r="F61" s="123" t="s">
        <v>213</v>
      </c>
      <c r="G61" s="123"/>
      <c r="H61" s="123"/>
      <c r="I61" s="123"/>
      <c r="J61" s="123"/>
      <c r="K61" s="22"/>
      <c r="L61" s="22" t="s">
        <v>167</v>
      </c>
      <c r="M61" s="22"/>
      <c r="N61" s="23" t="s">
        <v>167</v>
      </c>
      <c r="Y61" s="125"/>
    </row>
    <row r="62" spans="2:29" ht="13.95" customHeight="1" x14ac:dyDescent="0.2">
      <c r="B62" s="1">
        <f t="shared" si="2"/>
        <v>52</v>
      </c>
      <c r="C62" s="6"/>
      <c r="D62" s="6"/>
      <c r="E62" s="123"/>
      <c r="F62" s="123" t="s">
        <v>109</v>
      </c>
      <c r="G62" s="123"/>
      <c r="H62" s="123"/>
      <c r="I62" s="123"/>
      <c r="J62" s="123"/>
      <c r="K62" s="22" t="s">
        <v>167</v>
      </c>
      <c r="L62" s="22">
        <v>200</v>
      </c>
      <c r="M62" s="22" t="s">
        <v>167</v>
      </c>
      <c r="N62" s="23">
        <v>600</v>
      </c>
      <c r="Y62" s="125"/>
    </row>
    <row r="63" spans="2:29" ht="13.5" customHeight="1" x14ac:dyDescent="0.2">
      <c r="B63" s="1">
        <f t="shared" si="2"/>
        <v>53</v>
      </c>
      <c r="C63" s="6"/>
      <c r="D63" s="6"/>
      <c r="E63" s="123"/>
      <c r="F63" s="123" t="s">
        <v>110</v>
      </c>
      <c r="G63" s="123"/>
      <c r="H63" s="123"/>
      <c r="I63" s="123"/>
      <c r="J63" s="123"/>
      <c r="K63" s="22">
        <v>100</v>
      </c>
      <c r="L63" s="22">
        <v>150</v>
      </c>
      <c r="M63" s="22">
        <v>75</v>
      </c>
      <c r="N63" s="23">
        <v>150</v>
      </c>
      <c r="Y63" s="125"/>
    </row>
    <row r="64" spans="2:29" ht="13.5" customHeight="1" x14ac:dyDescent="0.2">
      <c r="B64" s="1">
        <f t="shared" si="2"/>
        <v>54</v>
      </c>
      <c r="C64" s="6"/>
      <c r="D64" s="6"/>
      <c r="E64" s="123"/>
      <c r="F64" s="123" t="s">
        <v>160</v>
      </c>
      <c r="G64" s="123"/>
      <c r="H64" s="123"/>
      <c r="I64" s="123"/>
      <c r="J64" s="123"/>
      <c r="K64" s="22" t="s">
        <v>167</v>
      </c>
      <c r="L64" s="22" t="s">
        <v>167</v>
      </c>
      <c r="M64" s="22" t="s">
        <v>167</v>
      </c>
      <c r="N64" s="23" t="s">
        <v>167</v>
      </c>
      <c r="Y64" s="125"/>
    </row>
    <row r="65" spans="2:25" ht="13.95" customHeight="1" x14ac:dyDescent="0.2">
      <c r="B65" s="1">
        <f t="shared" si="2"/>
        <v>55</v>
      </c>
      <c r="C65" s="6"/>
      <c r="D65" s="6"/>
      <c r="E65" s="123"/>
      <c r="F65" s="123" t="s">
        <v>214</v>
      </c>
      <c r="G65" s="123"/>
      <c r="H65" s="123"/>
      <c r="I65" s="123"/>
      <c r="J65" s="123"/>
      <c r="K65" s="22"/>
      <c r="L65" s="22"/>
      <c r="M65" s="22" t="s">
        <v>167</v>
      </c>
      <c r="N65" s="23"/>
      <c r="Y65" s="125"/>
    </row>
    <row r="66" spans="2:25" ht="13.5" customHeight="1" x14ac:dyDescent="0.2">
      <c r="B66" s="1">
        <f t="shared" si="2"/>
        <v>56</v>
      </c>
      <c r="C66" s="6"/>
      <c r="D66" s="6"/>
      <c r="E66" s="123"/>
      <c r="F66" s="123" t="s">
        <v>30</v>
      </c>
      <c r="G66" s="123"/>
      <c r="H66" s="123"/>
      <c r="I66" s="123"/>
      <c r="J66" s="123"/>
      <c r="K66" s="22"/>
      <c r="L66" s="22" t="s">
        <v>167</v>
      </c>
      <c r="M66" s="22"/>
      <c r="N66" s="23"/>
      <c r="Y66" s="125"/>
    </row>
    <row r="67" spans="2:25" ht="13.5" customHeight="1" x14ac:dyDescent="0.2">
      <c r="B67" s="1">
        <f t="shared" si="2"/>
        <v>57</v>
      </c>
      <c r="C67" s="6"/>
      <c r="D67" s="6"/>
      <c r="E67" s="123"/>
      <c r="F67" s="123" t="s">
        <v>31</v>
      </c>
      <c r="G67" s="123"/>
      <c r="H67" s="123"/>
      <c r="I67" s="123"/>
      <c r="J67" s="123"/>
      <c r="K67" s="22">
        <v>32</v>
      </c>
      <c r="L67" s="22">
        <v>144</v>
      </c>
      <c r="M67" s="22">
        <v>176</v>
      </c>
      <c r="N67" s="23">
        <v>88</v>
      </c>
      <c r="Y67" s="125"/>
    </row>
    <row r="68" spans="2:25" ht="13.5" customHeight="1" x14ac:dyDescent="0.2">
      <c r="B68" s="1">
        <f t="shared" si="2"/>
        <v>58</v>
      </c>
      <c r="C68" s="6"/>
      <c r="D68" s="6"/>
      <c r="E68" s="123"/>
      <c r="F68" s="123" t="s">
        <v>32</v>
      </c>
      <c r="G68" s="123"/>
      <c r="H68" s="123"/>
      <c r="I68" s="123"/>
      <c r="J68" s="123"/>
      <c r="K68" s="22">
        <v>16</v>
      </c>
      <c r="L68" s="22">
        <v>16</v>
      </c>
      <c r="M68" s="22">
        <v>104</v>
      </c>
      <c r="N68" s="23">
        <v>48</v>
      </c>
      <c r="Y68" s="125"/>
    </row>
    <row r="69" spans="2:25" ht="13.95" customHeight="1" x14ac:dyDescent="0.2">
      <c r="B69" s="1">
        <f t="shared" si="2"/>
        <v>59</v>
      </c>
      <c r="C69" s="6"/>
      <c r="D69" s="6"/>
      <c r="E69" s="123"/>
      <c r="F69" s="123" t="s">
        <v>215</v>
      </c>
      <c r="G69" s="123"/>
      <c r="H69" s="123"/>
      <c r="I69" s="123"/>
      <c r="J69" s="123"/>
      <c r="K69" s="22"/>
      <c r="L69" s="22"/>
      <c r="M69" s="22"/>
      <c r="N69" s="23">
        <v>8</v>
      </c>
      <c r="Y69" s="125"/>
    </row>
    <row r="70" spans="2:25" ht="13.95" customHeight="1" x14ac:dyDescent="0.2">
      <c r="B70" s="1">
        <f t="shared" si="2"/>
        <v>60</v>
      </c>
      <c r="C70" s="6"/>
      <c r="D70" s="6"/>
      <c r="E70" s="123"/>
      <c r="F70" s="123" t="s">
        <v>258</v>
      </c>
      <c r="G70" s="123"/>
      <c r="H70" s="123"/>
      <c r="I70" s="123"/>
      <c r="J70" s="123"/>
      <c r="K70" s="22"/>
      <c r="L70" s="22">
        <v>25</v>
      </c>
      <c r="M70" s="22" t="s">
        <v>167</v>
      </c>
      <c r="N70" s="23" t="s">
        <v>167</v>
      </c>
      <c r="Y70" s="125"/>
    </row>
    <row r="71" spans="2:25" ht="13.95" customHeight="1" x14ac:dyDescent="0.2">
      <c r="B71" s="1">
        <f t="shared" si="2"/>
        <v>61</v>
      </c>
      <c r="C71" s="6"/>
      <c r="D71" s="6"/>
      <c r="E71" s="123"/>
      <c r="F71" s="123" t="s">
        <v>85</v>
      </c>
      <c r="G71" s="123"/>
      <c r="H71" s="123"/>
      <c r="I71" s="123"/>
      <c r="J71" s="123"/>
      <c r="K71" s="22" t="s">
        <v>167</v>
      </c>
      <c r="L71" s="22" t="s">
        <v>167</v>
      </c>
      <c r="M71" s="22">
        <v>200</v>
      </c>
      <c r="N71" s="23">
        <v>500</v>
      </c>
      <c r="Y71" s="125"/>
    </row>
    <row r="72" spans="2:25" ht="13.95" customHeight="1" x14ac:dyDescent="0.2">
      <c r="B72" s="1">
        <f t="shared" si="2"/>
        <v>62</v>
      </c>
      <c r="C72" s="6"/>
      <c r="D72" s="6"/>
      <c r="E72" s="123"/>
      <c r="F72" s="123" t="s">
        <v>86</v>
      </c>
      <c r="G72" s="123"/>
      <c r="H72" s="123"/>
      <c r="I72" s="123"/>
      <c r="J72" s="123"/>
      <c r="K72" s="22">
        <v>100</v>
      </c>
      <c r="L72" s="22">
        <v>200</v>
      </c>
      <c r="M72" s="22">
        <v>100</v>
      </c>
      <c r="N72" s="23">
        <v>300</v>
      </c>
      <c r="Y72" s="125"/>
    </row>
    <row r="73" spans="2:25" ht="13.5" customHeight="1" x14ac:dyDescent="0.2">
      <c r="B73" s="1">
        <f t="shared" si="2"/>
        <v>63</v>
      </c>
      <c r="C73" s="6"/>
      <c r="D73" s="6"/>
      <c r="E73" s="123"/>
      <c r="F73" s="123" t="s">
        <v>111</v>
      </c>
      <c r="G73" s="123"/>
      <c r="H73" s="123"/>
      <c r="I73" s="123"/>
      <c r="J73" s="123"/>
      <c r="K73" s="22">
        <v>2200</v>
      </c>
      <c r="L73" s="22">
        <v>1550</v>
      </c>
      <c r="M73" s="22">
        <v>2850</v>
      </c>
      <c r="N73" s="23">
        <v>1900</v>
      </c>
      <c r="Y73" s="125"/>
    </row>
    <row r="74" spans="2:25" ht="13.95" customHeight="1" x14ac:dyDescent="0.2">
      <c r="B74" s="1">
        <f t="shared" si="2"/>
        <v>64</v>
      </c>
      <c r="C74" s="6"/>
      <c r="D74" s="6"/>
      <c r="E74" s="123"/>
      <c r="F74" s="123" t="s">
        <v>123</v>
      </c>
      <c r="G74" s="123"/>
      <c r="H74" s="123"/>
      <c r="I74" s="123"/>
      <c r="J74" s="123"/>
      <c r="K74" s="22">
        <v>225</v>
      </c>
      <c r="L74" s="22">
        <v>300</v>
      </c>
      <c r="M74" s="22">
        <v>850</v>
      </c>
      <c r="N74" s="23">
        <v>150</v>
      </c>
      <c r="Y74" s="125"/>
    </row>
    <row r="75" spans="2:25" ht="13.5" customHeight="1" x14ac:dyDescent="0.2">
      <c r="B75" s="1">
        <f t="shared" si="2"/>
        <v>65</v>
      </c>
      <c r="C75" s="6"/>
      <c r="D75" s="6"/>
      <c r="E75" s="123"/>
      <c r="F75" s="123" t="s">
        <v>259</v>
      </c>
      <c r="G75" s="123"/>
      <c r="H75" s="123"/>
      <c r="I75" s="123"/>
      <c r="J75" s="123"/>
      <c r="K75" s="22"/>
      <c r="L75" s="22"/>
      <c r="M75" s="22"/>
      <c r="N75" s="23" t="s">
        <v>167</v>
      </c>
      <c r="Y75" s="125"/>
    </row>
    <row r="76" spans="2:25" ht="13.95" customHeight="1" x14ac:dyDescent="0.2">
      <c r="B76" s="1">
        <f t="shared" si="2"/>
        <v>66</v>
      </c>
      <c r="C76" s="6"/>
      <c r="D76" s="6"/>
      <c r="E76" s="123"/>
      <c r="F76" s="123" t="s">
        <v>116</v>
      </c>
      <c r="G76" s="123"/>
      <c r="H76" s="123"/>
      <c r="I76" s="123"/>
      <c r="J76" s="123"/>
      <c r="K76" s="22">
        <v>50</v>
      </c>
      <c r="L76" s="22">
        <v>100</v>
      </c>
      <c r="M76" s="22">
        <v>125</v>
      </c>
      <c r="N76" s="23">
        <v>50</v>
      </c>
      <c r="Y76" s="125"/>
    </row>
    <row r="77" spans="2:25" ht="13.95" customHeight="1" x14ac:dyDescent="0.2">
      <c r="B77" s="1">
        <f t="shared" ref="B77:B93" si="5">B76+1</f>
        <v>67</v>
      </c>
      <c r="C77" s="6"/>
      <c r="D77" s="6"/>
      <c r="E77" s="123"/>
      <c r="F77" s="123" t="s">
        <v>33</v>
      </c>
      <c r="G77" s="123"/>
      <c r="H77" s="123"/>
      <c r="I77" s="123"/>
      <c r="J77" s="123"/>
      <c r="K77" s="22">
        <v>1325</v>
      </c>
      <c r="L77" s="22">
        <v>8125</v>
      </c>
      <c r="M77" s="22">
        <v>1950</v>
      </c>
      <c r="N77" s="23">
        <v>1550</v>
      </c>
      <c r="Y77" s="125"/>
    </row>
    <row r="78" spans="2:25" ht="13.95" customHeight="1" x14ac:dyDescent="0.2">
      <c r="B78" s="1">
        <f t="shared" si="5"/>
        <v>68</v>
      </c>
      <c r="C78" s="2" t="s">
        <v>74</v>
      </c>
      <c r="D78" s="2" t="s">
        <v>75</v>
      </c>
      <c r="E78" s="123"/>
      <c r="F78" s="123" t="s">
        <v>120</v>
      </c>
      <c r="G78" s="123"/>
      <c r="H78" s="123"/>
      <c r="I78" s="123"/>
      <c r="J78" s="123"/>
      <c r="K78" s="22"/>
      <c r="L78" s="22"/>
      <c r="M78" s="22"/>
      <c r="N78" s="23">
        <v>1</v>
      </c>
    </row>
    <row r="79" spans="2:25" ht="13.5" customHeight="1" x14ac:dyDescent="0.2">
      <c r="B79" s="1">
        <f t="shared" si="5"/>
        <v>69</v>
      </c>
      <c r="C79" s="2" t="s">
        <v>34</v>
      </c>
      <c r="D79" s="2" t="s">
        <v>35</v>
      </c>
      <c r="E79" s="123"/>
      <c r="F79" s="123" t="s">
        <v>235</v>
      </c>
      <c r="G79" s="123"/>
      <c r="H79" s="123"/>
      <c r="I79" s="123"/>
      <c r="J79" s="123"/>
      <c r="K79" s="22" t="s">
        <v>167</v>
      </c>
      <c r="L79" s="22"/>
      <c r="M79" s="22"/>
      <c r="N79" s="23"/>
    </row>
    <row r="80" spans="2:25" ht="13.95" customHeight="1" x14ac:dyDescent="0.2">
      <c r="B80" s="1">
        <f t="shared" si="5"/>
        <v>70</v>
      </c>
      <c r="C80" s="6"/>
      <c r="D80" s="6"/>
      <c r="E80" s="123"/>
      <c r="F80" s="123" t="s">
        <v>180</v>
      </c>
      <c r="G80" s="123"/>
      <c r="H80" s="123"/>
      <c r="I80" s="123"/>
      <c r="J80" s="123"/>
      <c r="K80" s="22">
        <v>1</v>
      </c>
      <c r="L80" s="22"/>
      <c r="M80" s="22"/>
      <c r="N80" s="23">
        <v>1</v>
      </c>
    </row>
    <row r="81" spans="2:24" ht="14.25" customHeight="1" x14ac:dyDescent="0.2">
      <c r="B81" s="1">
        <f t="shared" si="5"/>
        <v>71</v>
      </c>
      <c r="C81" s="6"/>
      <c r="D81" s="6"/>
      <c r="E81" s="123"/>
      <c r="F81" s="123" t="s">
        <v>236</v>
      </c>
      <c r="G81" s="123"/>
      <c r="H81" s="123"/>
      <c r="I81" s="123"/>
      <c r="J81" s="123"/>
      <c r="K81" s="22"/>
      <c r="L81" s="22"/>
      <c r="M81" s="22">
        <v>1</v>
      </c>
      <c r="N81" s="23">
        <v>1</v>
      </c>
    </row>
    <row r="82" spans="2:24" ht="13.5" customHeight="1" x14ac:dyDescent="0.2">
      <c r="B82" s="1">
        <f t="shared" si="5"/>
        <v>72</v>
      </c>
      <c r="C82" s="6"/>
      <c r="D82" s="6"/>
      <c r="E82" s="123"/>
      <c r="F82" s="123" t="s">
        <v>147</v>
      </c>
      <c r="G82" s="123"/>
      <c r="H82" s="123"/>
      <c r="I82" s="123"/>
      <c r="J82" s="123"/>
      <c r="K82" s="22"/>
      <c r="L82" s="22"/>
      <c r="M82" s="22"/>
      <c r="N82" s="23">
        <v>3</v>
      </c>
    </row>
    <row r="83" spans="2:24" ht="13.95" customHeight="1" x14ac:dyDescent="0.2">
      <c r="B83" s="1">
        <f t="shared" si="5"/>
        <v>73</v>
      </c>
      <c r="C83" s="6"/>
      <c r="D83" s="6"/>
      <c r="E83" s="123"/>
      <c r="F83" s="123" t="s">
        <v>124</v>
      </c>
      <c r="G83" s="123"/>
      <c r="H83" s="123"/>
      <c r="I83" s="123"/>
      <c r="J83" s="123"/>
      <c r="K83" s="22">
        <v>4</v>
      </c>
      <c r="L83" s="22">
        <v>5</v>
      </c>
      <c r="M83" s="22">
        <v>9</v>
      </c>
      <c r="N83" s="23">
        <v>5</v>
      </c>
    </row>
    <row r="84" spans="2:24" ht="13.5" customHeight="1" x14ac:dyDescent="0.2">
      <c r="B84" s="1">
        <f t="shared" si="5"/>
        <v>74</v>
      </c>
      <c r="C84" s="6"/>
      <c r="D84" s="6"/>
      <c r="E84" s="123"/>
      <c r="F84" s="123" t="s">
        <v>99</v>
      </c>
      <c r="G84" s="123"/>
      <c r="H84" s="123"/>
      <c r="I84" s="123"/>
      <c r="J84" s="123"/>
      <c r="K84" s="22" t="s">
        <v>167</v>
      </c>
      <c r="L84" s="22"/>
      <c r="M84" s="22"/>
      <c r="N84" s="23"/>
    </row>
    <row r="85" spans="2:24" ht="13.95" customHeight="1" x14ac:dyDescent="0.2">
      <c r="B85" s="1">
        <f t="shared" si="5"/>
        <v>75</v>
      </c>
      <c r="C85" s="6"/>
      <c r="D85" s="6"/>
      <c r="E85" s="123"/>
      <c r="F85" s="123" t="s">
        <v>163</v>
      </c>
      <c r="G85" s="123"/>
      <c r="H85" s="123"/>
      <c r="I85" s="123"/>
      <c r="J85" s="123"/>
      <c r="K85" s="22">
        <v>1</v>
      </c>
      <c r="L85" s="22" t="s">
        <v>167</v>
      </c>
      <c r="M85" s="22">
        <v>2</v>
      </c>
      <c r="N85" s="23"/>
    </row>
    <row r="86" spans="2:24" ht="13.5" customHeight="1" x14ac:dyDescent="0.2">
      <c r="B86" s="1">
        <f t="shared" si="5"/>
        <v>76</v>
      </c>
      <c r="C86" s="6"/>
      <c r="D86" s="6"/>
      <c r="E86" s="123"/>
      <c r="F86" s="123" t="s">
        <v>36</v>
      </c>
      <c r="G86" s="123"/>
      <c r="H86" s="123"/>
      <c r="I86" s="123"/>
      <c r="J86" s="123"/>
      <c r="K86" s="22">
        <v>3</v>
      </c>
      <c r="L86" s="22">
        <v>2</v>
      </c>
      <c r="M86" s="22" t="s">
        <v>167</v>
      </c>
      <c r="N86" s="23">
        <v>1</v>
      </c>
    </row>
    <row r="87" spans="2:24" ht="13.5" customHeight="1" x14ac:dyDescent="0.2">
      <c r="B87" s="1">
        <f t="shared" si="5"/>
        <v>77</v>
      </c>
      <c r="C87" s="2" t="s">
        <v>142</v>
      </c>
      <c r="D87" s="2" t="s">
        <v>76</v>
      </c>
      <c r="E87" s="123"/>
      <c r="F87" s="123" t="s">
        <v>157</v>
      </c>
      <c r="G87" s="123"/>
      <c r="H87" s="123"/>
      <c r="I87" s="123"/>
      <c r="J87" s="123"/>
      <c r="K87" s="22"/>
      <c r="L87" s="22"/>
      <c r="M87" s="22"/>
      <c r="N87" s="23" t="s">
        <v>167</v>
      </c>
    </row>
    <row r="88" spans="2:24" ht="13.5" customHeight="1" x14ac:dyDescent="0.2">
      <c r="B88" s="1">
        <f t="shared" si="5"/>
        <v>78</v>
      </c>
      <c r="C88" s="6"/>
      <c r="D88" s="2" t="s">
        <v>77</v>
      </c>
      <c r="E88" s="123"/>
      <c r="F88" s="123" t="s">
        <v>101</v>
      </c>
      <c r="G88" s="123"/>
      <c r="H88" s="123"/>
      <c r="I88" s="123"/>
      <c r="J88" s="123"/>
      <c r="K88" s="22"/>
      <c r="L88" s="22">
        <v>1</v>
      </c>
      <c r="M88" s="22" t="s">
        <v>167</v>
      </c>
      <c r="N88" s="23"/>
    </row>
    <row r="89" spans="2:24" ht="13.5" customHeight="1" x14ac:dyDescent="0.2">
      <c r="B89" s="1">
        <f t="shared" si="5"/>
        <v>79</v>
      </c>
      <c r="C89" s="6"/>
      <c r="D89" s="2" t="s">
        <v>37</v>
      </c>
      <c r="E89" s="123"/>
      <c r="F89" s="123" t="s">
        <v>121</v>
      </c>
      <c r="G89" s="123"/>
      <c r="H89" s="123"/>
      <c r="I89" s="123"/>
      <c r="J89" s="123"/>
      <c r="K89" s="22"/>
      <c r="L89" s="22">
        <v>3</v>
      </c>
      <c r="M89" s="22"/>
      <c r="N89" s="23"/>
    </row>
    <row r="90" spans="2:24" ht="13.5" customHeight="1" x14ac:dyDescent="0.2">
      <c r="B90" s="1">
        <f t="shared" si="5"/>
        <v>80</v>
      </c>
      <c r="C90" s="6"/>
      <c r="D90" s="7"/>
      <c r="E90" s="123"/>
      <c r="F90" s="123" t="s">
        <v>38</v>
      </c>
      <c r="G90" s="123"/>
      <c r="H90" s="123"/>
      <c r="I90" s="123"/>
      <c r="J90" s="123"/>
      <c r="K90" s="22">
        <v>25</v>
      </c>
      <c r="L90" s="22"/>
      <c r="M90" s="22"/>
      <c r="N90" s="23"/>
    </row>
    <row r="91" spans="2:24" ht="13.5" customHeight="1" x14ac:dyDescent="0.2">
      <c r="B91" s="1">
        <f t="shared" si="5"/>
        <v>81</v>
      </c>
      <c r="C91" s="7"/>
      <c r="D91" s="8" t="s">
        <v>39</v>
      </c>
      <c r="E91" s="123"/>
      <c r="F91" s="123" t="s">
        <v>40</v>
      </c>
      <c r="G91" s="123"/>
      <c r="H91" s="123"/>
      <c r="I91" s="123"/>
      <c r="J91" s="123"/>
      <c r="K91" s="22">
        <v>50</v>
      </c>
      <c r="L91" s="22">
        <v>50</v>
      </c>
      <c r="M91" s="22">
        <v>100</v>
      </c>
      <c r="N91" s="23">
        <v>125</v>
      </c>
    </row>
    <row r="92" spans="2:24" ht="13.5" customHeight="1" x14ac:dyDescent="0.2">
      <c r="B92" s="1">
        <f t="shared" si="5"/>
        <v>82</v>
      </c>
      <c r="C92" s="147" t="s">
        <v>43</v>
      </c>
      <c r="D92" s="148"/>
      <c r="E92" s="123"/>
      <c r="F92" s="123" t="s">
        <v>44</v>
      </c>
      <c r="G92" s="123"/>
      <c r="H92" s="123"/>
      <c r="I92" s="123"/>
      <c r="J92" s="123"/>
      <c r="K92" s="22">
        <v>350</v>
      </c>
      <c r="L92" s="22">
        <v>150</v>
      </c>
      <c r="M92" s="22">
        <v>150</v>
      </c>
      <c r="N92" s="23">
        <v>200</v>
      </c>
    </row>
    <row r="93" spans="2:24" ht="13.5" customHeight="1" x14ac:dyDescent="0.2">
      <c r="B93" s="1">
        <f t="shared" si="5"/>
        <v>83</v>
      </c>
      <c r="C93" s="3"/>
      <c r="D93" s="83"/>
      <c r="E93" s="123"/>
      <c r="F93" s="123" t="s">
        <v>45</v>
      </c>
      <c r="G93" s="123"/>
      <c r="H93" s="123"/>
      <c r="I93" s="123"/>
      <c r="J93" s="123"/>
      <c r="K93" s="22">
        <v>300</v>
      </c>
      <c r="L93" s="22">
        <v>100</v>
      </c>
      <c r="M93" s="22">
        <v>300</v>
      </c>
      <c r="N93" s="23">
        <v>150</v>
      </c>
    </row>
    <row r="94" spans="2:24" ht="13.95" customHeight="1" thickBot="1" x14ac:dyDescent="0.25">
      <c r="B94" s="1">
        <f>B93+1</f>
        <v>84</v>
      </c>
      <c r="C94" s="3"/>
      <c r="D94" s="83"/>
      <c r="E94" s="123"/>
      <c r="F94" s="123" t="s">
        <v>78</v>
      </c>
      <c r="G94" s="123"/>
      <c r="H94" s="123"/>
      <c r="I94" s="123"/>
      <c r="J94" s="123"/>
      <c r="K94" s="22">
        <v>250</v>
      </c>
      <c r="L94" s="22">
        <v>150</v>
      </c>
      <c r="M94" s="22">
        <v>100</v>
      </c>
      <c r="N94" s="23">
        <v>150</v>
      </c>
    </row>
    <row r="95" spans="2:24" ht="13.95" customHeight="1" x14ac:dyDescent="0.2">
      <c r="B95" s="84"/>
      <c r="C95" s="85"/>
      <c r="D95" s="85"/>
      <c r="E95" s="25"/>
      <c r="F95" s="25"/>
      <c r="G95" s="25"/>
      <c r="H95" s="25"/>
      <c r="I95" s="25"/>
      <c r="J95" s="25"/>
      <c r="K95" s="25"/>
      <c r="L95" s="25"/>
      <c r="M95" s="25"/>
      <c r="N95" s="25"/>
      <c r="U95">
        <f>COUNTA(K11:K94)</f>
        <v>49</v>
      </c>
      <c r="V95">
        <f>COUNTA(L11:L94)</f>
        <v>55</v>
      </c>
      <c r="W95">
        <f>COUNTA(M11:M94)</f>
        <v>61</v>
      </c>
      <c r="X95">
        <f>COUNTA(N11:N94)</f>
        <v>67</v>
      </c>
    </row>
    <row r="96" spans="2:24" ht="18" customHeight="1" x14ac:dyDescent="0.2"/>
    <row r="97" spans="2:24" ht="18" customHeight="1" x14ac:dyDescent="0.2">
      <c r="B97" s="65"/>
    </row>
    <row r="98" spans="2:24" ht="9" customHeight="1" thickBot="1" x14ac:dyDescent="0.25"/>
    <row r="99" spans="2:24" ht="18" customHeight="1" x14ac:dyDescent="0.2">
      <c r="B99" s="66"/>
      <c r="C99" s="67"/>
      <c r="D99" s="143" t="s">
        <v>1</v>
      </c>
      <c r="E99" s="143"/>
      <c r="F99" s="143"/>
      <c r="G99" s="143"/>
      <c r="H99" s="67"/>
      <c r="I99" s="67"/>
      <c r="J99" s="68"/>
      <c r="K99" s="29" t="s">
        <v>64</v>
      </c>
      <c r="L99" s="29" t="s">
        <v>65</v>
      </c>
      <c r="M99" s="29" t="s">
        <v>66</v>
      </c>
      <c r="N99" s="52" t="s">
        <v>67</v>
      </c>
      <c r="U99">
        <f>SUM(U11:U24,K25:K94)</f>
        <v>21832</v>
      </c>
      <c r="V99">
        <f>SUM(V11:V24,L25:L94)</f>
        <v>30723</v>
      </c>
      <c r="W99">
        <f>SUM(W11:W24,M25:M94)</f>
        <v>31312</v>
      </c>
      <c r="X99">
        <f>SUM(X11:X24,N25:N94)</f>
        <v>21707</v>
      </c>
    </row>
    <row r="100" spans="2:24" ht="18" customHeight="1" thickBot="1" x14ac:dyDescent="0.25">
      <c r="B100" s="72"/>
      <c r="C100" s="24"/>
      <c r="D100" s="149" t="s">
        <v>2</v>
      </c>
      <c r="E100" s="149"/>
      <c r="F100" s="149"/>
      <c r="G100" s="149"/>
      <c r="H100" s="24"/>
      <c r="I100" s="24"/>
      <c r="J100" s="73"/>
      <c r="K100" s="34" t="str">
        <f>K5</f>
        <v>2021.6.2</v>
      </c>
      <c r="L100" s="34" t="str">
        <f>L5</f>
        <v>2021.6.2</v>
      </c>
      <c r="M100" s="34" t="str">
        <f>M5</f>
        <v>2021.6.2</v>
      </c>
      <c r="N100" s="51" t="str">
        <f>N5</f>
        <v>2021.6.2</v>
      </c>
    </row>
    <row r="101" spans="2:24" ht="19.95" customHeight="1" thickTop="1" x14ac:dyDescent="0.2">
      <c r="B101" s="150" t="s">
        <v>47</v>
      </c>
      <c r="C101" s="151"/>
      <c r="D101" s="151"/>
      <c r="E101" s="151"/>
      <c r="F101" s="151"/>
      <c r="G101" s="151"/>
      <c r="H101" s="151"/>
      <c r="I101" s="151"/>
      <c r="J101" s="86"/>
      <c r="K101" s="35">
        <f>SUM(K102:K110)</f>
        <v>21832</v>
      </c>
      <c r="L101" s="35">
        <f>SUM(L102:L110)</f>
        <v>30723</v>
      </c>
      <c r="M101" s="35">
        <f>SUM(M102:M110)</f>
        <v>31312</v>
      </c>
      <c r="N101" s="53">
        <f>SUM(N102:N110)</f>
        <v>21707</v>
      </c>
    </row>
    <row r="102" spans="2:24" ht="13.95" customHeight="1" x14ac:dyDescent="0.2">
      <c r="B102" s="152" t="s">
        <v>48</v>
      </c>
      <c r="C102" s="153"/>
      <c r="D102" s="154"/>
      <c r="E102" s="12"/>
      <c r="F102" s="13"/>
      <c r="G102" s="144" t="s">
        <v>13</v>
      </c>
      <c r="H102" s="144"/>
      <c r="I102" s="13"/>
      <c r="J102" s="14"/>
      <c r="K102" s="4">
        <f>SUM(U$11:U$24)</f>
        <v>1050</v>
      </c>
      <c r="L102" s="4">
        <f>SUM(V$11:V$24)</f>
        <v>1175</v>
      </c>
      <c r="M102" s="4">
        <f>SUM(W$11:W$24)</f>
        <v>3470</v>
      </c>
      <c r="N102" s="5">
        <f>SUM(X$11:X$24)</f>
        <v>1400</v>
      </c>
    </row>
    <row r="103" spans="2:24" ht="13.95" customHeight="1" x14ac:dyDescent="0.2">
      <c r="B103" s="87"/>
      <c r="C103" s="65"/>
      <c r="D103" s="88"/>
      <c r="E103" s="15"/>
      <c r="F103" s="123"/>
      <c r="G103" s="144" t="s">
        <v>26</v>
      </c>
      <c r="H103" s="144"/>
      <c r="I103" s="119"/>
      <c r="J103" s="16"/>
      <c r="K103" s="4">
        <f>SUM(K$25)</f>
        <v>4000</v>
      </c>
      <c r="L103" s="4">
        <f>SUM(L$25)</f>
        <v>400</v>
      </c>
      <c r="M103" s="4">
        <f>SUM(M$25)</f>
        <v>600</v>
      </c>
      <c r="N103" s="5">
        <f>SUM(N$25)</f>
        <v>425</v>
      </c>
    </row>
    <row r="104" spans="2:24" ht="13.95" customHeight="1" x14ac:dyDescent="0.2">
      <c r="B104" s="87"/>
      <c r="C104" s="65"/>
      <c r="D104" s="88"/>
      <c r="E104" s="15"/>
      <c r="F104" s="123"/>
      <c r="G104" s="144" t="s">
        <v>28</v>
      </c>
      <c r="H104" s="144"/>
      <c r="I104" s="13"/>
      <c r="J104" s="14"/>
      <c r="K104" s="4">
        <f>SUM(K$26:K$27)</f>
        <v>125</v>
      </c>
      <c r="L104" s="4">
        <f>SUM(L$26:L$27)</f>
        <v>50</v>
      </c>
      <c r="M104" s="4">
        <f>SUM(M$26:M$27)</f>
        <v>100</v>
      </c>
      <c r="N104" s="5">
        <f>SUM(N$26:N$27)</f>
        <v>50</v>
      </c>
    </row>
    <row r="105" spans="2:24" ht="13.95" customHeight="1" x14ac:dyDescent="0.2">
      <c r="B105" s="87"/>
      <c r="C105" s="65"/>
      <c r="D105" s="88"/>
      <c r="E105" s="15"/>
      <c r="F105" s="123"/>
      <c r="G105" s="144" t="s">
        <v>83</v>
      </c>
      <c r="H105" s="144"/>
      <c r="I105" s="13"/>
      <c r="J105" s="14"/>
      <c r="K105" s="4">
        <f>SUM(K$28:K$29)</f>
        <v>0</v>
      </c>
      <c r="L105" s="4">
        <f>SUM(L$28:L$29)</f>
        <v>0</v>
      </c>
      <c r="M105" s="4">
        <f>SUM(M$28:M$29)</f>
        <v>25</v>
      </c>
      <c r="N105" s="5">
        <f>SUM(N$28:N$29)</f>
        <v>75</v>
      </c>
    </row>
    <row r="106" spans="2:24" ht="13.95" customHeight="1" x14ac:dyDescent="0.2">
      <c r="B106" s="87"/>
      <c r="C106" s="65"/>
      <c r="D106" s="88"/>
      <c r="E106" s="15"/>
      <c r="F106" s="123"/>
      <c r="G106" s="144" t="s">
        <v>84</v>
      </c>
      <c r="H106" s="144"/>
      <c r="I106" s="13"/>
      <c r="J106" s="14"/>
      <c r="K106" s="4">
        <f>SUM(K30:K43)</f>
        <v>10575</v>
      </c>
      <c r="L106" s="4">
        <f>SUM(L$30:L$43)</f>
        <v>15702</v>
      </c>
      <c r="M106" s="4">
        <f>SUM(M$30:M$43)</f>
        <v>16700</v>
      </c>
      <c r="N106" s="5">
        <f>SUM(N$30:N$43)</f>
        <v>12626</v>
      </c>
    </row>
    <row r="107" spans="2:24" ht="13.95" customHeight="1" x14ac:dyDescent="0.2">
      <c r="B107" s="87"/>
      <c r="C107" s="65"/>
      <c r="D107" s="88"/>
      <c r="E107" s="15"/>
      <c r="F107" s="123"/>
      <c r="G107" s="144" t="s">
        <v>80</v>
      </c>
      <c r="H107" s="144"/>
      <c r="I107" s="13"/>
      <c r="J107" s="14"/>
      <c r="K107" s="4">
        <f>SUM(K$44:K$45)</f>
        <v>0</v>
      </c>
      <c r="L107" s="4">
        <f>SUM(L$44:L$45)</f>
        <v>0</v>
      </c>
      <c r="M107" s="4">
        <f>SUM(M$44:M$45)</f>
        <v>0</v>
      </c>
      <c r="N107" s="5">
        <f>SUM(N$44:N$45)</f>
        <v>0</v>
      </c>
    </row>
    <row r="108" spans="2:24" ht="13.95" customHeight="1" x14ac:dyDescent="0.2">
      <c r="B108" s="87"/>
      <c r="C108" s="65"/>
      <c r="D108" s="88"/>
      <c r="E108" s="15"/>
      <c r="F108" s="123"/>
      <c r="G108" s="144" t="s">
        <v>29</v>
      </c>
      <c r="H108" s="144"/>
      <c r="I108" s="13"/>
      <c r="J108" s="14"/>
      <c r="K108" s="4">
        <f>SUM(K$47:K$77)</f>
        <v>5098</v>
      </c>
      <c r="L108" s="4">
        <f>SUM(L$47:L$77)</f>
        <v>12935</v>
      </c>
      <c r="M108" s="4">
        <f>SUM(M$47:M$77)</f>
        <v>9755</v>
      </c>
      <c r="N108" s="5">
        <f>SUM(N$47:N$77)</f>
        <v>6494</v>
      </c>
    </row>
    <row r="109" spans="2:24" ht="13.95" customHeight="1" x14ac:dyDescent="0.2">
      <c r="B109" s="87"/>
      <c r="C109" s="65"/>
      <c r="D109" s="88"/>
      <c r="E109" s="15"/>
      <c r="F109" s="123"/>
      <c r="G109" s="144" t="s">
        <v>49</v>
      </c>
      <c r="H109" s="144"/>
      <c r="I109" s="13"/>
      <c r="J109" s="14"/>
      <c r="K109" s="4">
        <f>SUM(K$92:K$93)</f>
        <v>650</v>
      </c>
      <c r="L109" s="4">
        <f t="shared" ref="L109:N109" si="6">SUM(L$92:L$93)</f>
        <v>250</v>
      </c>
      <c r="M109" s="4">
        <f t="shared" si="6"/>
        <v>450</v>
      </c>
      <c r="N109" s="5">
        <f t="shared" si="6"/>
        <v>350</v>
      </c>
    </row>
    <row r="110" spans="2:24" ht="13.95" customHeight="1" thickBot="1" x14ac:dyDescent="0.25">
      <c r="B110" s="89"/>
      <c r="C110" s="90"/>
      <c r="D110" s="91"/>
      <c r="E110" s="17"/>
      <c r="F110" s="9"/>
      <c r="G110" s="142" t="s">
        <v>46</v>
      </c>
      <c r="H110" s="142"/>
      <c r="I110" s="18"/>
      <c r="J110" s="19"/>
      <c r="K110" s="10">
        <f>SUM(K$78:K$91,K$94)</f>
        <v>334</v>
      </c>
      <c r="L110" s="10">
        <f>SUM(L$78:L$91,L$94)</f>
        <v>211</v>
      </c>
      <c r="M110" s="10">
        <f>SUM(M$78:M$91,M$94)</f>
        <v>212</v>
      </c>
      <c r="N110" s="11">
        <f>SUM(N$78:N$91,N$94)</f>
        <v>287</v>
      </c>
    </row>
    <row r="111" spans="2:24" ht="18" customHeight="1" thickTop="1" x14ac:dyDescent="0.2">
      <c r="B111" s="155" t="s">
        <v>50</v>
      </c>
      <c r="C111" s="156"/>
      <c r="D111" s="157"/>
      <c r="E111" s="92"/>
      <c r="F111" s="120"/>
      <c r="G111" s="158" t="s">
        <v>51</v>
      </c>
      <c r="H111" s="158"/>
      <c r="I111" s="120"/>
      <c r="J111" s="121"/>
      <c r="K111" s="36" t="s">
        <v>52</v>
      </c>
      <c r="L111" s="42"/>
      <c r="M111" s="42"/>
      <c r="N111" s="54"/>
    </row>
    <row r="112" spans="2:24" ht="18" customHeight="1" x14ac:dyDescent="0.2">
      <c r="B112" s="93"/>
      <c r="C112" s="94"/>
      <c r="D112" s="94"/>
      <c r="E112" s="95"/>
      <c r="F112" s="96"/>
      <c r="G112" s="97"/>
      <c r="H112" s="97"/>
      <c r="I112" s="96"/>
      <c r="J112" s="98"/>
      <c r="K112" s="37" t="s">
        <v>53</v>
      </c>
      <c r="L112" s="43"/>
      <c r="M112" s="43"/>
      <c r="N112" s="46"/>
    </row>
    <row r="113" spans="2:14" ht="18" customHeight="1" x14ac:dyDescent="0.2">
      <c r="B113" s="87"/>
      <c r="C113" s="65"/>
      <c r="D113" s="65"/>
      <c r="E113" s="99"/>
      <c r="F113" s="24"/>
      <c r="G113" s="149" t="s">
        <v>54</v>
      </c>
      <c r="H113" s="149"/>
      <c r="I113" s="118"/>
      <c r="J113" s="122"/>
      <c r="K113" s="38" t="s">
        <v>55</v>
      </c>
      <c r="L113" s="44"/>
      <c r="M113" s="48"/>
      <c r="N113" s="44"/>
    </row>
    <row r="114" spans="2:14" ht="18" customHeight="1" x14ac:dyDescent="0.2">
      <c r="B114" s="87"/>
      <c r="C114" s="65"/>
      <c r="D114" s="65"/>
      <c r="E114" s="100"/>
      <c r="F114" s="65"/>
      <c r="G114" s="101"/>
      <c r="H114" s="101"/>
      <c r="I114" s="94"/>
      <c r="J114" s="102"/>
      <c r="K114" s="39" t="s">
        <v>94</v>
      </c>
      <c r="L114" s="45"/>
      <c r="M114" s="27"/>
      <c r="N114" s="45"/>
    </row>
    <row r="115" spans="2:14" ht="18" customHeight="1" x14ac:dyDescent="0.2">
      <c r="B115" s="87"/>
      <c r="C115" s="65"/>
      <c r="D115" s="65"/>
      <c r="E115" s="100"/>
      <c r="F115" s="65"/>
      <c r="G115" s="101"/>
      <c r="H115" s="101"/>
      <c r="I115" s="94"/>
      <c r="J115" s="102"/>
      <c r="K115" s="39" t="s">
        <v>87</v>
      </c>
      <c r="L115" s="43"/>
      <c r="M115" s="27"/>
      <c r="N115" s="45"/>
    </row>
    <row r="116" spans="2:14" ht="18" customHeight="1" x14ac:dyDescent="0.2">
      <c r="B116" s="87"/>
      <c r="C116" s="65"/>
      <c r="D116" s="65"/>
      <c r="E116" s="99"/>
      <c r="F116" s="24"/>
      <c r="G116" s="149" t="s">
        <v>56</v>
      </c>
      <c r="H116" s="149"/>
      <c r="I116" s="118"/>
      <c r="J116" s="122"/>
      <c r="K116" s="38" t="s">
        <v>98</v>
      </c>
      <c r="L116" s="44"/>
      <c r="M116" s="48"/>
      <c r="N116" s="44"/>
    </row>
    <row r="117" spans="2:14" ht="18" customHeight="1" x14ac:dyDescent="0.2">
      <c r="B117" s="87"/>
      <c r="C117" s="65"/>
      <c r="D117" s="65"/>
      <c r="E117" s="100"/>
      <c r="F117" s="65"/>
      <c r="G117" s="101"/>
      <c r="H117" s="101"/>
      <c r="I117" s="94"/>
      <c r="J117" s="102"/>
      <c r="K117" s="39" t="s">
        <v>95</v>
      </c>
      <c r="L117" s="45"/>
      <c r="M117" s="27"/>
      <c r="N117" s="45"/>
    </row>
    <row r="118" spans="2:14" ht="18" customHeight="1" x14ac:dyDescent="0.2">
      <c r="B118" s="87"/>
      <c r="C118" s="65"/>
      <c r="D118" s="65"/>
      <c r="E118" s="100"/>
      <c r="F118" s="65"/>
      <c r="G118" s="101"/>
      <c r="H118" s="101"/>
      <c r="I118" s="94"/>
      <c r="J118" s="102"/>
      <c r="K118" s="39" t="s">
        <v>96</v>
      </c>
      <c r="L118" s="45"/>
      <c r="M118" s="45"/>
      <c r="N118" s="45"/>
    </row>
    <row r="119" spans="2:14" ht="18" customHeight="1" x14ac:dyDescent="0.2">
      <c r="B119" s="87"/>
      <c r="C119" s="65"/>
      <c r="D119" s="65"/>
      <c r="E119" s="79"/>
      <c r="F119" s="80"/>
      <c r="G119" s="97"/>
      <c r="H119" s="97"/>
      <c r="I119" s="96"/>
      <c r="J119" s="98"/>
      <c r="K119" s="39" t="s">
        <v>97</v>
      </c>
      <c r="L119" s="46"/>
      <c r="M119" s="43"/>
      <c r="N119" s="46"/>
    </row>
    <row r="120" spans="2:14" ht="18" customHeight="1" x14ac:dyDescent="0.2">
      <c r="B120" s="103"/>
      <c r="C120" s="80"/>
      <c r="D120" s="80"/>
      <c r="E120" s="15"/>
      <c r="F120" s="123"/>
      <c r="G120" s="144" t="s">
        <v>57</v>
      </c>
      <c r="H120" s="144"/>
      <c r="I120" s="13"/>
      <c r="J120" s="14"/>
      <c r="K120" s="28" t="s">
        <v>148</v>
      </c>
      <c r="L120" s="47"/>
      <c r="M120" s="49"/>
      <c r="N120" s="47"/>
    </row>
    <row r="121" spans="2:14" ht="18" customHeight="1" x14ac:dyDescent="0.2">
      <c r="B121" s="152" t="s">
        <v>58</v>
      </c>
      <c r="C121" s="153"/>
      <c r="D121" s="153"/>
      <c r="E121" s="24"/>
      <c r="F121" s="24"/>
      <c r="G121" s="24"/>
      <c r="H121" s="24"/>
      <c r="I121" s="24"/>
      <c r="J121" s="24"/>
      <c r="K121" s="24"/>
      <c r="L121" s="24"/>
      <c r="M121" s="24"/>
      <c r="N121" s="55"/>
    </row>
    <row r="122" spans="2:14" ht="14.1" customHeight="1" x14ac:dyDescent="0.2">
      <c r="B122" s="104"/>
      <c r="C122" s="40" t="s">
        <v>59</v>
      </c>
      <c r="D122" s="105"/>
      <c r="E122" s="40"/>
      <c r="F122" s="40"/>
      <c r="G122" s="40"/>
      <c r="H122" s="40"/>
      <c r="I122" s="40"/>
      <c r="J122" s="40"/>
      <c r="K122" s="40"/>
      <c r="L122" s="40"/>
      <c r="M122" s="40"/>
      <c r="N122" s="56"/>
    </row>
    <row r="123" spans="2:14" ht="14.1" customHeight="1" x14ac:dyDescent="0.2">
      <c r="B123" s="104"/>
      <c r="C123" s="40" t="s">
        <v>60</v>
      </c>
      <c r="D123" s="105"/>
      <c r="E123" s="40"/>
      <c r="F123" s="40"/>
      <c r="G123" s="40"/>
      <c r="H123" s="40"/>
      <c r="I123" s="40"/>
      <c r="J123" s="40"/>
      <c r="K123" s="40"/>
      <c r="L123" s="40"/>
      <c r="M123" s="40"/>
      <c r="N123" s="56"/>
    </row>
    <row r="124" spans="2:14" ht="14.1" customHeight="1" x14ac:dyDescent="0.2">
      <c r="B124" s="104"/>
      <c r="C124" s="40" t="s">
        <v>61</v>
      </c>
      <c r="D124" s="105"/>
      <c r="E124" s="40"/>
      <c r="F124" s="40"/>
      <c r="G124" s="40"/>
      <c r="H124" s="40"/>
      <c r="I124" s="40"/>
      <c r="J124" s="40"/>
      <c r="K124" s="40"/>
      <c r="L124" s="40"/>
      <c r="M124" s="40"/>
      <c r="N124" s="56"/>
    </row>
    <row r="125" spans="2:14" ht="14.1" customHeight="1" x14ac:dyDescent="0.2">
      <c r="B125" s="104"/>
      <c r="C125" s="40" t="s">
        <v>132</v>
      </c>
      <c r="D125" s="105"/>
      <c r="E125" s="40"/>
      <c r="F125" s="40"/>
      <c r="G125" s="40"/>
      <c r="H125" s="40"/>
      <c r="I125" s="40"/>
      <c r="J125" s="40"/>
      <c r="K125" s="40"/>
      <c r="L125" s="40"/>
      <c r="M125" s="40"/>
      <c r="N125" s="56"/>
    </row>
    <row r="126" spans="2:14" ht="14.1" customHeight="1" x14ac:dyDescent="0.2">
      <c r="B126" s="106"/>
      <c r="C126" s="40" t="s">
        <v>133</v>
      </c>
      <c r="D126" s="40"/>
      <c r="E126" s="40"/>
      <c r="F126" s="40"/>
      <c r="G126" s="40"/>
      <c r="H126" s="40"/>
      <c r="I126" s="40"/>
      <c r="J126" s="40"/>
      <c r="K126" s="40"/>
      <c r="L126" s="40"/>
      <c r="M126" s="40"/>
      <c r="N126" s="56"/>
    </row>
    <row r="127" spans="2:14" ht="14.1" customHeight="1" x14ac:dyDescent="0.2">
      <c r="B127" s="106"/>
      <c r="C127" s="40" t="s">
        <v>129</v>
      </c>
      <c r="D127" s="40"/>
      <c r="E127" s="40"/>
      <c r="F127" s="40"/>
      <c r="G127" s="40"/>
      <c r="H127" s="40"/>
      <c r="I127" s="40"/>
      <c r="J127" s="40"/>
      <c r="K127" s="40"/>
      <c r="L127" s="40"/>
      <c r="M127" s="40"/>
      <c r="N127" s="56"/>
    </row>
    <row r="128" spans="2:14" ht="14.1" customHeight="1" x14ac:dyDescent="0.2">
      <c r="B128" s="106"/>
      <c r="C128" s="40" t="s">
        <v>92</v>
      </c>
      <c r="D128" s="40"/>
      <c r="E128" s="40"/>
      <c r="F128" s="40"/>
      <c r="G128" s="40"/>
      <c r="H128" s="40"/>
      <c r="I128" s="40"/>
      <c r="J128" s="40"/>
      <c r="K128" s="40"/>
      <c r="L128" s="40"/>
      <c r="M128" s="40"/>
      <c r="N128" s="56"/>
    </row>
    <row r="129" spans="2:14" ht="14.1" customHeight="1" x14ac:dyDescent="0.2">
      <c r="B129" s="106"/>
      <c r="C129" s="40" t="s">
        <v>93</v>
      </c>
      <c r="D129" s="40"/>
      <c r="E129" s="40"/>
      <c r="F129" s="40"/>
      <c r="G129" s="40"/>
      <c r="H129" s="40"/>
      <c r="I129" s="40"/>
      <c r="J129" s="40"/>
      <c r="K129" s="40"/>
      <c r="L129" s="40"/>
      <c r="M129" s="40"/>
      <c r="N129" s="56"/>
    </row>
    <row r="130" spans="2:14" ht="14.1" customHeight="1" x14ac:dyDescent="0.2">
      <c r="B130" s="106"/>
      <c r="C130" s="40" t="s">
        <v>81</v>
      </c>
      <c r="D130" s="40"/>
      <c r="E130" s="40"/>
      <c r="F130" s="40"/>
      <c r="G130" s="40"/>
      <c r="H130" s="40"/>
      <c r="I130" s="40"/>
      <c r="J130" s="40"/>
      <c r="K130" s="40"/>
      <c r="L130" s="40"/>
      <c r="M130" s="40"/>
      <c r="N130" s="56"/>
    </row>
    <row r="131" spans="2:14" ht="14.1" customHeight="1" x14ac:dyDescent="0.2">
      <c r="B131" s="106"/>
      <c r="C131" s="40" t="s">
        <v>138</v>
      </c>
      <c r="D131" s="40"/>
      <c r="E131" s="40"/>
      <c r="F131" s="40"/>
      <c r="G131" s="40"/>
      <c r="H131" s="40"/>
      <c r="I131" s="40"/>
      <c r="J131" s="40"/>
      <c r="K131" s="40"/>
      <c r="L131" s="40"/>
      <c r="M131" s="40"/>
      <c r="N131" s="56"/>
    </row>
    <row r="132" spans="2:14" ht="14.1" customHeight="1" x14ac:dyDescent="0.2">
      <c r="B132" s="106"/>
      <c r="C132" s="40" t="s">
        <v>134</v>
      </c>
      <c r="D132" s="40"/>
      <c r="E132" s="40"/>
      <c r="F132" s="40"/>
      <c r="G132" s="40"/>
      <c r="H132" s="40"/>
      <c r="I132" s="40"/>
      <c r="J132" s="40"/>
      <c r="K132" s="40"/>
      <c r="L132" s="40"/>
      <c r="M132" s="40"/>
      <c r="N132" s="56"/>
    </row>
    <row r="133" spans="2:14" ht="14.1" customHeight="1" x14ac:dyDescent="0.2">
      <c r="B133" s="106"/>
      <c r="C133" s="40" t="s">
        <v>135</v>
      </c>
      <c r="D133" s="40"/>
      <c r="E133" s="40"/>
      <c r="F133" s="40"/>
      <c r="G133" s="40"/>
      <c r="H133" s="40"/>
      <c r="I133" s="40"/>
      <c r="J133" s="40"/>
      <c r="K133" s="40"/>
      <c r="L133" s="40"/>
      <c r="M133" s="40"/>
      <c r="N133" s="56"/>
    </row>
    <row r="134" spans="2:14" ht="14.1" customHeight="1" x14ac:dyDescent="0.2">
      <c r="B134" s="106"/>
      <c r="C134" s="40" t="s">
        <v>136</v>
      </c>
      <c r="D134" s="40"/>
      <c r="E134" s="40"/>
      <c r="F134" s="40"/>
      <c r="G134" s="40"/>
      <c r="H134" s="40"/>
      <c r="I134" s="40"/>
      <c r="J134" s="40"/>
      <c r="K134" s="40"/>
      <c r="L134" s="40"/>
      <c r="M134" s="40"/>
      <c r="N134" s="56"/>
    </row>
    <row r="135" spans="2:14" ht="14.1" customHeight="1" x14ac:dyDescent="0.2">
      <c r="B135" s="106"/>
      <c r="C135" s="40" t="s">
        <v>125</v>
      </c>
      <c r="D135" s="40"/>
      <c r="E135" s="40"/>
      <c r="F135" s="40"/>
      <c r="G135" s="40"/>
      <c r="H135" s="40"/>
      <c r="I135" s="40"/>
      <c r="J135" s="40"/>
      <c r="K135" s="40"/>
      <c r="L135" s="40"/>
      <c r="M135" s="40"/>
      <c r="N135" s="56"/>
    </row>
    <row r="136" spans="2:14" ht="14.1" customHeight="1" x14ac:dyDescent="0.2">
      <c r="B136" s="106"/>
      <c r="C136" s="40" t="s">
        <v>137</v>
      </c>
      <c r="D136" s="40"/>
      <c r="E136" s="40"/>
      <c r="F136" s="40"/>
      <c r="G136" s="40"/>
      <c r="H136" s="40"/>
      <c r="I136" s="40"/>
      <c r="J136" s="40"/>
      <c r="K136" s="40"/>
      <c r="L136" s="40"/>
      <c r="M136" s="40"/>
      <c r="N136" s="56"/>
    </row>
    <row r="137" spans="2:14" ht="14.1" customHeight="1" x14ac:dyDescent="0.2">
      <c r="B137" s="106"/>
      <c r="C137" s="40" t="s">
        <v>217</v>
      </c>
      <c r="D137" s="40"/>
      <c r="E137" s="40"/>
      <c r="F137" s="40"/>
      <c r="G137" s="40"/>
      <c r="H137" s="40"/>
      <c r="I137" s="40"/>
      <c r="J137" s="40"/>
      <c r="K137" s="40"/>
      <c r="L137" s="40"/>
      <c r="M137" s="40"/>
      <c r="N137" s="56"/>
    </row>
    <row r="138" spans="2:14" ht="14.1" customHeight="1" x14ac:dyDescent="0.2">
      <c r="B138" s="106"/>
      <c r="C138" s="40" t="s">
        <v>131</v>
      </c>
      <c r="D138" s="40"/>
      <c r="E138" s="40"/>
      <c r="F138" s="40"/>
      <c r="G138" s="40"/>
      <c r="H138" s="40"/>
      <c r="I138" s="40"/>
      <c r="J138" s="40"/>
      <c r="K138" s="40"/>
      <c r="L138" s="40"/>
      <c r="M138" s="40"/>
      <c r="N138" s="56"/>
    </row>
    <row r="139" spans="2:14" x14ac:dyDescent="0.2">
      <c r="B139" s="107"/>
      <c r="C139" s="40" t="s">
        <v>143</v>
      </c>
      <c r="N139" s="64"/>
    </row>
    <row r="140" spans="2:14" x14ac:dyDescent="0.2">
      <c r="B140" s="107"/>
      <c r="C140" s="40" t="s">
        <v>140</v>
      </c>
      <c r="N140" s="64"/>
    </row>
    <row r="141" spans="2:14" ht="14.1" customHeight="1" x14ac:dyDescent="0.2">
      <c r="B141" s="106"/>
      <c r="C141" s="40" t="s">
        <v>112</v>
      </c>
      <c r="D141" s="40"/>
      <c r="E141" s="40"/>
      <c r="F141" s="40"/>
      <c r="G141" s="40"/>
      <c r="H141" s="40"/>
      <c r="I141" s="40"/>
      <c r="J141" s="40"/>
      <c r="K141" s="40"/>
      <c r="L141" s="40"/>
      <c r="M141" s="40"/>
      <c r="N141" s="56"/>
    </row>
    <row r="142" spans="2:14" ht="18" customHeight="1" x14ac:dyDescent="0.2">
      <c r="B142" s="106"/>
      <c r="C142" s="40" t="s">
        <v>62</v>
      </c>
      <c r="D142" s="40"/>
      <c r="E142" s="40"/>
      <c r="F142" s="40"/>
      <c r="G142" s="40"/>
      <c r="H142" s="40"/>
      <c r="I142" s="40"/>
      <c r="J142" s="40"/>
      <c r="K142" s="40"/>
      <c r="L142" s="40"/>
      <c r="M142" s="40"/>
      <c r="N142" s="56"/>
    </row>
    <row r="143" spans="2:14" x14ac:dyDescent="0.2">
      <c r="B143" s="107"/>
      <c r="C143" s="40" t="s">
        <v>130</v>
      </c>
      <c r="N143" s="64"/>
    </row>
    <row r="144" spans="2:14" x14ac:dyDescent="0.2">
      <c r="B144" s="107"/>
      <c r="C144" s="40" t="s">
        <v>155</v>
      </c>
      <c r="N144" s="64"/>
    </row>
    <row r="145" spans="2:14" ht="13.8" thickBot="1" x14ac:dyDescent="0.25">
      <c r="B145" s="108"/>
      <c r="C145" s="41" t="s">
        <v>141</v>
      </c>
      <c r="D145" s="62"/>
      <c r="E145" s="62"/>
      <c r="F145" s="62"/>
      <c r="G145" s="62"/>
      <c r="H145" s="62"/>
      <c r="I145" s="62"/>
      <c r="J145" s="62"/>
      <c r="K145" s="62"/>
      <c r="L145" s="62"/>
      <c r="M145" s="62"/>
      <c r="N145" s="63"/>
    </row>
  </sheetData>
  <mergeCells count="27">
    <mergeCell ref="D9:F9"/>
    <mergeCell ref="D4:G4"/>
    <mergeCell ref="D5:G5"/>
    <mergeCell ref="D6:G6"/>
    <mergeCell ref="D7:F7"/>
    <mergeCell ref="D8:F8"/>
    <mergeCell ref="G108:H108"/>
    <mergeCell ref="G10:H10"/>
    <mergeCell ref="C92:D92"/>
    <mergeCell ref="D99:G99"/>
    <mergeCell ref="D100:G100"/>
    <mergeCell ref="B101:I101"/>
    <mergeCell ref="B102:D102"/>
    <mergeCell ref="G102:H102"/>
    <mergeCell ref="G103:H103"/>
    <mergeCell ref="G104:H104"/>
    <mergeCell ref="G105:H105"/>
    <mergeCell ref="G106:H106"/>
    <mergeCell ref="G107:H107"/>
    <mergeCell ref="G120:H120"/>
    <mergeCell ref="B121:D121"/>
    <mergeCell ref="G109:H109"/>
    <mergeCell ref="G110:H110"/>
    <mergeCell ref="B111:D111"/>
    <mergeCell ref="G111:H111"/>
    <mergeCell ref="G113:H113"/>
    <mergeCell ref="G116:H116"/>
  </mergeCells>
  <phoneticPr fontId="23"/>
  <conditionalFormatting sqref="O11:O94">
    <cfRule type="expression" dxfId="2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5" max="16383" man="1"/>
  </rowBreaks>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1:AC164"/>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292</v>
      </c>
      <c r="L5" s="30" t="str">
        <f>K5</f>
        <v>2021.6.15</v>
      </c>
      <c r="M5" s="30" t="str">
        <f>K5</f>
        <v>2021.6.15</v>
      </c>
      <c r="N5" s="114" t="str">
        <f>K5</f>
        <v>2021.6.15</v>
      </c>
    </row>
    <row r="6" spans="2:24" ht="18" customHeight="1" x14ac:dyDescent="0.2">
      <c r="B6" s="69"/>
      <c r="C6" s="123"/>
      <c r="D6" s="144" t="s">
        <v>3</v>
      </c>
      <c r="E6" s="144"/>
      <c r="F6" s="144"/>
      <c r="G6" s="144"/>
      <c r="H6" s="123"/>
      <c r="I6" s="123"/>
      <c r="J6" s="70"/>
      <c r="K6" s="109">
        <v>0.41319444444444442</v>
      </c>
      <c r="L6" s="109">
        <v>0.38263888888888892</v>
      </c>
      <c r="M6" s="109">
        <v>0.46736111111111112</v>
      </c>
      <c r="N6" s="110">
        <v>0.49374999999999997</v>
      </c>
    </row>
    <row r="7" spans="2:24" ht="18" customHeight="1" x14ac:dyDescent="0.2">
      <c r="B7" s="69"/>
      <c r="C7" s="123"/>
      <c r="D7" s="144" t="s">
        <v>4</v>
      </c>
      <c r="E7" s="145"/>
      <c r="F7" s="145"/>
      <c r="G7" s="71" t="s">
        <v>5</v>
      </c>
      <c r="H7" s="123"/>
      <c r="I7" s="123"/>
      <c r="J7" s="70"/>
      <c r="K7" s="111">
        <v>2.6</v>
      </c>
      <c r="L7" s="111">
        <v>1.61</v>
      </c>
      <c r="M7" s="111">
        <v>1.7</v>
      </c>
      <c r="N7" s="112">
        <v>1.73</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291</v>
      </c>
      <c r="G11" s="123"/>
      <c r="H11" s="123"/>
      <c r="I11" s="123"/>
      <c r="J11" s="123"/>
      <c r="K11" s="20"/>
      <c r="L11" s="20" t="s">
        <v>166</v>
      </c>
      <c r="M11" s="20" t="s">
        <v>166</v>
      </c>
      <c r="N11" s="21"/>
      <c r="P11" t="s">
        <v>14</v>
      </c>
      <c r="Q11">
        <f t="shared" ref="Q11:T16" si="0">IF(K11="",0,VALUE(MID(K11,2,LEN(K11)-2)))</f>
        <v>0</v>
      </c>
      <c r="R11" t="e">
        <f t="shared" si="0"/>
        <v>#VALUE!</v>
      </c>
      <c r="S11" t="e">
        <f t="shared" si="0"/>
        <v>#VALUE!</v>
      </c>
      <c r="T11">
        <f t="shared" si="0"/>
        <v>0</v>
      </c>
      <c r="U11">
        <f t="shared" ref="U11:U20" si="1">IF(K11="＋",0,IF(K11="(＋)",0,ABS(K11)))</f>
        <v>0</v>
      </c>
      <c r="V11">
        <f t="shared" ref="V11:V20" si="2">IF(L11="＋",0,IF(L11="(＋)",0,ABS(L11)))</f>
        <v>0</v>
      </c>
      <c r="W11">
        <f t="shared" ref="W11:W20" si="3">IF(M11="＋",0,IF(M11="(＋)",0,ABS(M11)))</f>
        <v>0</v>
      </c>
      <c r="X11">
        <f t="shared" ref="X11:X20" si="4">IF(N11="＋",0,IF(N11="(＋)",0,ABS(N11)))</f>
        <v>0</v>
      </c>
    </row>
    <row r="12" spans="2:24" ht="13.5" customHeight="1" x14ac:dyDescent="0.2">
      <c r="B12" s="1">
        <f t="shared" ref="B12:B43" si="5">B11+1</f>
        <v>2</v>
      </c>
      <c r="C12" s="3"/>
      <c r="D12" s="6"/>
      <c r="E12" s="123"/>
      <c r="F12" s="123" t="s">
        <v>199</v>
      </c>
      <c r="G12" s="123"/>
      <c r="H12" s="123"/>
      <c r="I12" s="123"/>
      <c r="J12" s="123"/>
      <c r="K12" s="20"/>
      <c r="L12" s="20" t="s">
        <v>166</v>
      </c>
      <c r="M12" s="20"/>
      <c r="N12" s="21"/>
      <c r="P12" t="s">
        <v>14</v>
      </c>
      <c r="Q12">
        <f t="shared" si="0"/>
        <v>0</v>
      </c>
      <c r="R12" t="e">
        <f t="shared" si="0"/>
        <v>#VALUE!</v>
      </c>
      <c r="S12">
        <f t="shared" si="0"/>
        <v>0</v>
      </c>
      <c r="T12">
        <f t="shared" si="0"/>
        <v>0</v>
      </c>
      <c r="U12">
        <f t="shared" si="1"/>
        <v>0</v>
      </c>
      <c r="V12">
        <f t="shared" si="2"/>
        <v>0</v>
      </c>
      <c r="W12">
        <f t="shared" si="3"/>
        <v>0</v>
      </c>
      <c r="X12">
        <f t="shared" si="4"/>
        <v>0</v>
      </c>
    </row>
    <row r="13" spans="2:24" ht="13.5" customHeight="1" x14ac:dyDescent="0.2">
      <c r="B13" s="1">
        <f t="shared" si="5"/>
        <v>3</v>
      </c>
      <c r="C13" s="3"/>
      <c r="D13" s="6"/>
      <c r="E13" s="123"/>
      <c r="F13" s="123" t="s">
        <v>200</v>
      </c>
      <c r="G13" s="123"/>
      <c r="H13" s="123"/>
      <c r="I13" s="123"/>
      <c r="J13" s="123"/>
      <c r="K13" s="20" t="s">
        <v>170</v>
      </c>
      <c r="L13" s="20" t="s">
        <v>290</v>
      </c>
      <c r="M13" s="20" t="s">
        <v>242</v>
      </c>
      <c r="N13" s="21" t="s">
        <v>289</v>
      </c>
      <c r="P13" t="s">
        <v>14</v>
      </c>
      <c r="Q13">
        <f t="shared" si="0"/>
        <v>375</v>
      </c>
      <c r="R13">
        <f t="shared" si="0"/>
        <v>1300</v>
      </c>
      <c r="S13">
        <f t="shared" si="0"/>
        <v>450</v>
      </c>
      <c r="T13">
        <f t="shared" si="0"/>
        <v>900</v>
      </c>
      <c r="U13">
        <f t="shared" si="1"/>
        <v>375</v>
      </c>
      <c r="V13">
        <f t="shared" si="2"/>
        <v>1300</v>
      </c>
      <c r="W13">
        <f t="shared" si="3"/>
        <v>450</v>
      </c>
      <c r="X13">
        <f t="shared" si="4"/>
        <v>900</v>
      </c>
    </row>
    <row r="14" spans="2:24" ht="13.95" customHeight="1" x14ac:dyDescent="0.2">
      <c r="B14" s="1">
        <f t="shared" si="5"/>
        <v>4</v>
      </c>
      <c r="C14" s="3"/>
      <c r="D14" s="6"/>
      <c r="E14" s="123"/>
      <c r="F14" s="123" t="s">
        <v>197</v>
      </c>
      <c r="G14" s="123"/>
      <c r="H14" s="123"/>
      <c r="I14" s="123"/>
      <c r="J14" s="123"/>
      <c r="K14" s="20" t="s">
        <v>172</v>
      </c>
      <c r="L14" s="20" t="s">
        <v>172</v>
      </c>
      <c r="M14" s="20"/>
      <c r="N14" s="21" t="s">
        <v>168</v>
      </c>
      <c r="P14" t="s">
        <v>14</v>
      </c>
      <c r="Q14">
        <f t="shared" si="0"/>
        <v>50</v>
      </c>
      <c r="R14">
        <f t="shared" si="0"/>
        <v>50</v>
      </c>
      <c r="S14">
        <f t="shared" si="0"/>
        <v>0</v>
      </c>
      <c r="T14">
        <f t="shared" si="0"/>
        <v>100</v>
      </c>
      <c r="U14">
        <f t="shared" si="1"/>
        <v>50</v>
      </c>
      <c r="V14">
        <f t="shared" si="2"/>
        <v>50</v>
      </c>
      <c r="W14">
        <f t="shared" si="3"/>
        <v>0</v>
      </c>
      <c r="X14">
        <f t="shared" si="4"/>
        <v>100</v>
      </c>
    </row>
    <row r="15" spans="2:24" ht="13.5" customHeight="1" x14ac:dyDescent="0.2">
      <c r="B15" s="1">
        <f t="shared" si="5"/>
        <v>5</v>
      </c>
      <c r="C15" s="3"/>
      <c r="D15" s="6"/>
      <c r="E15" s="123"/>
      <c r="F15" s="123" t="s">
        <v>219</v>
      </c>
      <c r="G15" s="123"/>
      <c r="H15" s="123"/>
      <c r="I15" s="123"/>
      <c r="J15" s="123"/>
      <c r="K15" s="20" t="s">
        <v>169</v>
      </c>
      <c r="L15" s="20"/>
      <c r="M15" s="20" t="s">
        <v>166</v>
      </c>
      <c r="N15" s="21" t="s">
        <v>184</v>
      </c>
      <c r="P15" t="s">
        <v>14</v>
      </c>
      <c r="Q15">
        <f t="shared" si="0"/>
        <v>25</v>
      </c>
      <c r="R15">
        <f t="shared" si="0"/>
        <v>0</v>
      </c>
      <c r="S15" t="e">
        <f t="shared" si="0"/>
        <v>#VALUE!</v>
      </c>
      <c r="T15">
        <f t="shared" si="0"/>
        <v>75</v>
      </c>
      <c r="U15">
        <f t="shared" si="1"/>
        <v>25</v>
      </c>
      <c r="V15">
        <f t="shared" si="2"/>
        <v>0</v>
      </c>
      <c r="W15">
        <f t="shared" si="3"/>
        <v>0</v>
      </c>
      <c r="X15">
        <f t="shared" si="4"/>
        <v>75</v>
      </c>
    </row>
    <row r="16" spans="2:24" ht="13.5" customHeight="1" x14ac:dyDescent="0.2">
      <c r="B16" s="1">
        <f t="shared" si="5"/>
        <v>6</v>
      </c>
      <c r="C16" s="3"/>
      <c r="D16" s="6"/>
      <c r="E16" s="123"/>
      <c r="F16" s="123" t="s">
        <v>241</v>
      </c>
      <c r="G16" s="123"/>
      <c r="H16" s="123"/>
      <c r="I16" s="123"/>
      <c r="J16" s="123"/>
      <c r="K16" s="20"/>
      <c r="L16" s="20" t="s">
        <v>169</v>
      </c>
      <c r="M16" s="20" t="s">
        <v>166</v>
      </c>
      <c r="N16" s="21"/>
      <c r="P16" t="s">
        <v>14</v>
      </c>
      <c r="Q16">
        <f t="shared" si="0"/>
        <v>0</v>
      </c>
      <c r="R16">
        <f t="shared" si="0"/>
        <v>25</v>
      </c>
      <c r="S16" t="e">
        <f t="shared" si="0"/>
        <v>#VALUE!</v>
      </c>
      <c r="T16">
        <f t="shared" si="0"/>
        <v>0</v>
      </c>
      <c r="U16">
        <f t="shared" si="1"/>
        <v>0</v>
      </c>
      <c r="V16">
        <f t="shared" si="2"/>
        <v>25</v>
      </c>
      <c r="W16">
        <f t="shared" si="3"/>
        <v>0</v>
      </c>
      <c r="X16">
        <f t="shared" si="4"/>
        <v>0</v>
      </c>
    </row>
    <row r="17" spans="2:24" ht="13.95" customHeight="1" x14ac:dyDescent="0.2">
      <c r="B17" s="1">
        <f t="shared" si="5"/>
        <v>7</v>
      </c>
      <c r="C17" s="3"/>
      <c r="D17" s="6"/>
      <c r="E17" s="123"/>
      <c r="F17" s="123" t="s">
        <v>149</v>
      </c>
      <c r="G17" s="123"/>
      <c r="H17" s="123"/>
      <c r="I17" s="123"/>
      <c r="J17" s="123"/>
      <c r="K17" s="20" t="s">
        <v>243</v>
      </c>
      <c r="L17" s="20" t="s">
        <v>288</v>
      </c>
      <c r="M17" s="20" t="s">
        <v>288</v>
      </c>
      <c r="N17" s="21" t="s">
        <v>287</v>
      </c>
      <c r="P17" s="82" t="s">
        <v>15</v>
      </c>
      <c r="Q17" t="str">
        <f>K17</f>
        <v>(300)</v>
      </c>
      <c r="R17" t="str">
        <f>L17</f>
        <v>(325)</v>
      </c>
      <c r="S17" t="str">
        <f>M17</f>
        <v>(325)</v>
      </c>
      <c r="T17" t="str">
        <f>N17</f>
        <v>(1100)</v>
      </c>
      <c r="U17">
        <f t="shared" si="1"/>
        <v>300</v>
      </c>
      <c r="V17">
        <f t="shared" si="2"/>
        <v>325</v>
      </c>
      <c r="W17">
        <f t="shared" si="3"/>
        <v>325</v>
      </c>
      <c r="X17">
        <f t="shared" si="4"/>
        <v>1100</v>
      </c>
    </row>
    <row r="18" spans="2:24" ht="13.95" customHeight="1" x14ac:dyDescent="0.2">
      <c r="B18" s="1">
        <f t="shared" si="5"/>
        <v>8</v>
      </c>
      <c r="C18" s="3"/>
      <c r="D18" s="6"/>
      <c r="E18" s="123"/>
      <c r="F18" s="123" t="s">
        <v>16</v>
      </c>
      <c r="G18" s="123"/>
      <c r="H18" s="123"/>
      <c r="I18" s="123"/>
      <c r="J18" s="123"/>
      <c r="K18" s="20" t="s">
        <v>167</v>
      </c>
      <c r="L18" s="20" t="s">
        <v>286</v>
      </c>
      <c r="M18" s="20" t="s">
        <v>285</v>
      </c>
      <c r="N18" s="21" t="s">
        <v>284</v>
      </c>
      <c r="P18" t="s">
        <v>14</v>
      </c>
      <c r="Q18" t="e">
        <f t="shared" ref="Q18:T20" si="6">IF(K18="",0,VALUE(MID(K18,2,LEN(K18)-2)))</f>
        <v>#VALUE!</v>
      </c>
      <c r="R18">
        <f t="shared" si="6"/>
        <v>0</v>
      </c>
      <c r="S18">
        <f t="shared" si="6"/>
        <v>0</v>
      </c>
      <c r="T18">
        <f t="shared" si="6"/>
        <v>30</v>
      </c>
      <c r="U18">
        <f t="shared" si="1"/>
        <v>0</v>
      </c>
      <c r="V18">
        <f t="shared" si="2"/>
        <v>2000</v>
      </c>
      <c r="W18">
        <f t="shared" si="3"/>
        <v>400</v>
      </c>
      <c r="X18">
        <f t="shared" si="4"/>
        <v>1300</v>
      </c>
    </row>
    <row r="19" spans="2:24" ht="13.5" customHeight="1" x14ac:dyDescent="0.2">
      <c r="B19" s="1">
        <f t="shared" si="5"/>
        <v>9</v>
      </c>
      <c r="C19" s="3"/>
      <c r="D19" s="6"/>
      <c r="E19" s="123"/>
      <c r="F19" s="123" t="s">
        <v>246</v>
      </c>
      <c r="G19" s="123"/>
      <c r="H19" s="123"/>
      <c r="I19" s="123"/>
      <c r="J19" s="123"/>
      <c r="K19" s="20"/>
      <c r="L19" s="20" t="s">
        <v>283</v>
      </c>
      <c r="M19" s="20" t="s">
        <v>282</v>
      </c>
      <c r="N19" s="21" t="s">
        <v>167</v>
      </c>
      <c r="P19" t="s">
        <v>14</v>
      </c>
      <c r="Q19">
        <f t="shared" si="6"/>
        <v>0</v>
      </c>
      <c r="R19">
        <f t="shared" si="6"/>
        <v>52</v>
      </c>
      <c r="S19">
        <f t="shared" si="6"/>
        <v>0</v>
      </c>
      <c r="T19" t="e">
        <f t="shared" si="6"/>
        <v>#VALUE!</v>
      </c>
      <c r="U19">
        <f t="shared" si="1"/>
        <v>0</v>
      </c>
      <c r="V19">
        <f t="shared" si="2"/>
        <v>1525</v>
      </c>
      <c r="W19">
        <f t="shared" si="3"/>
        <v>100</v>
      </c>
      <c r="X19">
        <f t="shared" si="4"/>
        <v>0</v>
      </c>
    </row>
    <row r="20" spans="2:24" ht="13.95" customHeight="1" x14ac:dyDescent="0.2">
      <c r="B20" s="1">
        <f t="shared" si="5"/>
        <v>10</v>
      </c>
      <c r="C20" s="3"/>
      <c r="D20" s="6"/>
      <c r="E20" s="123"/>
      <c r="F20" s="123" t="s">
        <v>281</v>
      </c>
      <c r="G20" s="123"/>
      <c r="H20" s="123"/>
      <c r="I20" s="123"/>
      <c r="J20" s="123"/>
      <c r="K20" s="20" t="s">
        <v>172</v>
      </c>
      <c r="L20" s="20" t="s">
        <v>186</v>
      </c>
      <c r="M20" s="20" t="s">
        <v>172</v>
      </c>
      <c r="N20" s="21" t="s">
        <v>190</v>
      </c>
      <c r="P20" t="s">
        <v>14</v>
      </c>
      <c r="Q20">
        <f t="shared" si="6"/>
        <v>50</v>
      </c>
      <c r="R20">
        <f t="shared" si="6"/>
        <v>175</v>
      </c>
      <c r="S20">
        <f t="shared" si="6"/>
        <v>50</v>
      </c>
      <c r="T20">
        <f t="shared" si="6"/>
        <v>150</v>
      </c>
      <c r="U20">
        <f t="shared" si="1"/>
        <v>50</v>
      </c>
      <c r="V20">
        <f t="shared" si="2"/>
        <v>175</v>
      </c>
      <c r="W20">
        <f t="shared" si="3"/>
        <v>50</v>
      </c>
      <c r="X20">
        <f t="shared" si="4"/>
        <v>150</v>
      </c>
    </row>
    <row r="21" spans="2:24" ht="13.5" customHeight="1" x14ac:dyDescent="0.2">
      <c r="B21" s="1">
        <f t="shared" si="5"/>
        <v>11</v>
      </c>
      <c r="C21" s="3"/>
      <c r="D21" s="6"/>
      <c r="E21" s="123"/>
      <c r="F21" s="123" t="s">
        <v>280</v>
      </c>
      <c r="G21" s="123"/>
      <c r="H21" s="123"/>
      <c r="I21" s="123"/>
      <c r="J21" s="123"/>
      <c r="K21" s="20"/>
      <c r="L21" s="20"/>
      <c r="M21" s="20"/>
      <c r="N21" s="21" t="s">
        <v>172</v>
      </c>
      <c r="T21">
        <f>IF(N21="",0,VALUE(MID(N21,2,LEN(N21)-2)))</f>
        <v>50</v>
      </c>
      <c r="X21">
        <f>IF(N21="＋",0,IF(N21="(＋)",0,ABS(N21)))</f>
        <v>50</v>
      </c>
    </row>
    <row r="22" spans="2:24" ht="13.5" customHeight="1" x14ac:dyDescent="0.2">
      <c r="B22" s="1">
        <f t="shared" si="5"/>
        <v>12</v>
      </c>
      <c r="C22" s="3"/>
      <c r="D22" s="6"/>
      <c r="E22" s="123"/>
      <c r="F22" s="123" t="s">
        <v>153</v>
      </c>
      <c r="G22" s="123"/>
      <c r="H22" s="123"/>
      <c r="I22" s="123"/>
      <c r="J22" s="123"/>
      <c r="K22" s="20"/>
      <c r="L22" s="20"/>
      <c r="M22" s="20" t="s">
        <v>169</v>
      </c>
      <c r="N22" s="21"/>
      <c r="R22">
        <f>IF(L22="",0,VALUE(MID(L22,2,LEN(L22)-2)))</f>
        <v>0</v>
      </c>
      <c r="S22">
        <f>IF(M22="",0,VALUE(MID(M22,2,LEN(M22)-2)))</f>
        <v>25</v>
      </c>
      <c r="T22">
        <f>IF(N22="",0,VALUE(MID(N22,2,LEN(N22)-2)))</f>
        <v>0</v>
      </c>
      <c r="U22">
        <f t="shared" ref="U22:W25" si="7">IF(K22="＋",0,IF(K22="(＋)",0,ABS(K22)))</f>
        <v>0</v>
      </c>
      <c r="V22">
        <f t="shared" si="7"/>
        <v>0</v>
      </c>
      <c r="W22">
        <f t="shared" si="7"/>
        <v>25</v>
      </c>
      <c r="X22">
        <f>IF(N22="＋",0,IF(N22="(＋)",0,ABS(N22)))</f>
        <v>0</v>
      </c>
    </row>
    <row r="23" spans="2:24" ht="13.95" customHeight="1" x14ac:dyDescent="0.2">
      <c r="B23" s="1">
        <f t="shared" si="5"/>
        <v>13</v>
      </c>
      <c r="C23" s="3"/>
      <c r="D23" s="6"/>
      <c r="E23" s="123"/>
      <c r="F23" s="123" t="s">
        <v>126</v>
      </c>
      <c r="G23" s="123"/>
      <c r="H23" s="123"/>
      <c r="I23" s="123"/>
      <c r="J23" s="123"/>
      <c r="K23" s="20"/>
      <c r="L23" s="20" t="s">
        <v>166</v>
      </c>
      <c r="M23" s="20" t="s">
        <v>172</v>
      </c>
      <c r="N23" s="21" t="s">
        <v>166</v>
      </c>
      <c r="P23" s="82" t="s">
        <v>15</v>
      </c>
      <c r="Q23">
        <f>K23</f>
        <v>0</v>
      </c>
      <c r="R23" t="str">
        <f>L23</f>
        <v>(＋)</v>
      </c>
      <c r="S23" t="str">
        <f>M23</f>
        <v>(50)</v>
      </c>
      <c r="T23" t="str">
        <f>N23</f>
        <v>(＋)</v>
      </c>
      <c r="U23">
        <f t="shared" si="7"/>
        <v>0</v>
      </c>
      <c r="V23">
        <f t="shared" si="7"/>
        <v>0</v>
      </c>
      <c r="W23">
        <f t="shared" si="7"/>
        <v>50</v>
      </c>
      <c r="X23">
        <f>IF(N23="＋",0,IF(N23="(＋)",0,ABS(N23)))</f>
        <v>0</v>
      </c>
    </row>
    <row r="24" spans="2:24" ht="13.5" customHeight="1" x14ac:dyDescent="0.2">
      <c r="B24" s="1">
        <f t="shared" si="5"/>
        <v>14</v>
      </c>
      <c r="C24" s="3"/>
      <c r="D24" s="6"/>
      <c r="E24" s="123"/>
      <c r="F24" s="123" t="s">
        <v>119</v>
      </c>
      <c r="G24" s="123"/>
      <c r="H24" s="123"/>
      <c r="I24" s="123"/>
      <c r="J24" s="123"/>
      <c r="K24" s="20" t="s">
        <v>169</v>
      </c>
      <c r="L24" s="20" t="s">
        <v>166</v>
      </c>
      <c r="M24" s="20" t="s">
        <v>169</v>
      </c>
      <c r="N24" s="21" t="s">
        <v>190</v>
      </c>
      <c r="U24">
        <f t="shared" si="7"/>
        <v>25</v>
      </c>
      <c r="V24">
        <f t="shared" si="7"/>
        <v>0</v>
      </c>
      <c r="W24">
        <f t="shared" si="7"/>
        <v>25</v>
      </c>
      <c r="X24">
        <f>IF(N24="＋",0,IF(N24="(＋)",0,ABS(N24)))</f>
        <v>150</v>
      </c>
    </row>
    <row r="25" spans="2:24" ht="13.5" customHeight="1" x14ac:dyDescent="0.2">
      <c r="B25" s="1">
        <f t="shared" si="5"/>
        <v>15</v>
      </c>
      <c r="C25" s="3"/>
      <c r="D25" s="6"/>
      <c r="E25" s="123"/>
      <c r="F25" s="123" t="s">
        <v>117</v>
      </c>
      <c r="G25" s="123"/>
      <c r="H25" s="123"/>
      <c r="I25" s="123"/>
      <c r="J25" s="123"/>
      <c r="K25" s="20" t="s">
        <v>184</v>
      </c>
      <c r="L25" s="20" t="s">
        <v>279</v>
      </c>
      <c r="M25" s="20" t="s">
        <v>225</v>
      </c>
      <c r="N25" s="116" t="s">
        <v>278</v>
      </c>
      <c r="P25" t="s">
        <v>14</v>
      </c>
      <c r="Q25">
        <f>IF(K25="",0,VALUE(MID(K25,2,LEN(K25)-2)))</f>
        <v>75</v>
      </c>
      <c r="R25" t="e">
        <f>IF(#REF!="",0,VALUE(MID(#REF!,2,LEN(#REF!)-2)))</f>
        <v>#REF!</v>
      </c>
      <c r="S25">
        <f>IF(M25="",0,VALUE(MID(M25,2,LEN(M25)-2)))</f>
        <v>425</v>
      </c>
      <c r="T25">
        <f>IF(N25="",0,VALUE(MID(N25,2,LEN(N25)-2)))</f>
        <v>2500</v>
      </c>
      <c r="U25">
        <f t="shared" si="7"/>
        <v>75</v>
      </c>
      <c r="V25">
        <f t="shared" si="7"/>
        <v>725</v>
      </c>
      <c r="W25">
        <f t="shared" si="7"/>
        <v>425</v>
      </c>
      <c r="X25">
        <f>IF(N25="＋",0,IF(N25="(＋)",0,ABS(N25)))</f>
        <v>2500</v>
      </c>
    </row>
    <row r="26" spans="2:24" ht="13.5" customHeight="1" x14ac:dyDescent="0.2">
      <c r="B26" s="1">
        <f t="shared" si="5"/>
        <v>16</v>
      </c>
      <c r="C26" s="2" t="s">
        <v>25</v>
      </c>
      <c r="D26" s="2" t="s">
        <v>26</v>
      </c>
      <c r="E26" s="123"/>
      <c r="F26" s="123" t="s">
        <v>115</v>
      </c>
      <c r="G26" s="123"/>
      <c r="H26" s="123"/>
      <c r="I26" s="123"/>
      <c r="J26" s="123"/>
      <c r="K26" s="22">
        <v>3375</v>
      </c>
      <c r="L26" s="22">
        <v>100</v>
      </c>
      <c r="M26" s="22">
        <v>300</v>
      </c>
      <c r="N26" s="23">
        <v>900</v>
      </c>
      <c r="P26" s="82"/>
    </row>
    <row r="27" spans="2:24" ht="13.5" customHeight="1" x14ac:dyDescent="0.2">
      <c r="B27" s="1">
        <f t="shared" si="5"/>
        <v>17</v>
      </c>
      <c r="C27" s="2" t="s">
        <v>27</v>
      </c>
      <c r="D27" s="2" t="s">
        <v>28</v>
      </c>
      <c r="E27" s="123"/>
      <c r="F27" s="123" t="s">
        <v>277</v>
      </c>
      <c r="G27" s="123"/>
      <c r="H27" s="123"/>
      <c r="I27" s="123"/>
      <c r="J27" s="123"/>
      <c r="K27" s="22"/>
      <c r="L27" s="22">
        <v>1</v>
      </c>
      <c r="M27" s="22"/>
      <c r="N27" s="23"/>
      <c r="P27" s="82"/>
      <c r="U27">
        <f>COUNTA(K11:K25)</f>
        <v>8</v>
      </c>
    </row>
    <row r="28" spans="2:24" ht="13.5" customHeight="1" x14ac:dyDescent="0.2">
      <c r="B28" s="1">
        <f t="shared" si="5"/>
        <v>18</v>
      </c>
      <c r="C28" s="6"/>
      <c r="D28" s="6"/>
      <c r="E28" s="123"/>
      <c r="F28" s="123" t="s">
        <v>276</v>
      </c>
      <c r="G28" s="123"/>
      <c r="H28" s="123"/>
      <c r="I28" s="123"/>
      <c r="J28" s="123"/>
      <c r="K28" s="22">
        <v>25</v>
      </c>
      <c r="L28" s="22"/>
      <c r="M28" s="22"/>
      <c r="N28" s="129">
        <v>150</v>
      </c>
      <c r="P28" s="82"/>
    </row>
    <row r="29" spans="2:24" ht="13.5" customHeight="1" x14ac:dyDescent="0.2">
      <c r="B29" s="1">
        <f t="shared" si="5"/>
        <v>19</v>
      </c>
      <c r="C29" s="6"/>
      <c r="D29" s="6"/>
      <c r="E29" s="123"/>
      <c r="F29" s="123" t="s">
        <v>102</v>
      </c>
      <c r="G29" s="123"/>
      <c r="H29" s="123"/>
      <c r="I29" s="123"/>
      <c r="J29" s="123"/>
      <c r="K29" s="22">
        <v>225</v>
      </c>
      <c r="L29" s="22">
        <v>25</v>
      </c>
      <c r="M29" s="22">
        <v>125</v>
      </c>
      <c r="N29" s="23">
        <v>50</v>
      </c>
      <c r="P29" s="82"/>
    </row>
    <row r="30" spans="2:24" ht="13.5" customHeight="1" x14ac:dyDescent="0.2">
      <c r="B30" s="1">
        <f t="shared" si="5"/>
        <v>20</v>
      </c>
      <c r="C30" s="2" t="s">
        <v>90</v>
      </c>
      <c r="D30" s="2" t="s">
        <v>17</v>
      </c>
      <c r="E30" s="123"/>
      <c r="F30" s="123" t="s">
        <v>192</v>
      </c>
      <c r="G30" s="123"/>
      <c r="H30" s="123"/>
      <c r="I30" s="123"/>
      <c r="J30" s="123"/>
      <c r="K30" s="22"/>
      <c r="L30" s="22"/>
      <c r="M30" s="22">
        <v>50</v>
      </c>
      <c r="N30" s="23"/>
    </row>
    <row r="31" spans="2:24" ht="14.85" customHeight="1" x14ac:dyDescent="0.2">
      <c r="B31" s="1">
        <f t="shared" si="5"/>
        <v>21</v>
      </c>
      <c r="C31" s="6"/>
      <c r="D31" s="6"/>
      <c r="E31" s="123"/>
      <c r="F31" s="123" t="s">
        <v>150</v>
      </c>
      <c r="G31" s="123"/>
      <c r="H31" s="123"/>
      <c r="I31" s="123"/>
      <c r="J31" s="123"/>
      <c r="K31" s="22">
        <v>25</v>
      </c>
      <c r="L31" s="22">
        <v>25</v>
      </c>
      <c r="M31" s="22">
        <v>75</v>
      </c>
      <c r="N31" s="23">
        <v>50</v>
      </c>
    </row>
    <row r="32" spans="2:24" ht="13.5" customHeight="1" x14ac:dyDescent="0.2">
      <c r="B32" s="1">
        <f t="shared" si="5"/>
        <v>22</v>
      </c>
      <c r="C32" s="6"/>
      <c r="D32" s="6"/>
      <c r="E32" s="123"/>
      <c r="F32" s="123" t="s">
        <v>251</v>
      </c>
      <c r="G32" s="123"/>
      <c r="H32" s="123"/>
      <c r="I32" s="123"/>
      <c r="J32" s="123"/>
      <c r="K32" s="22"/>
      <c r="L32" s="22" t="s">
        <v>167</v>
      </c>
      <c r="M32" s="22"/>
      <c r="N32" s="23"/>
    </row>
    <row r="33" spans="2:25" ht="13.95" customHeight="1" x14ac:dyDescent="0.2">
      <c r="B33" s="1">
        <f t="shared" si="5"/>
        <v>23</v>
      </c>
      <c r="C33" s="6"/>
      <c r="D33" s="2" t="s">
        <v>275</v>
      </c>
      <c r="E33" s="123"/>
      <c r="F33" s="123" t="s">
        <v>274</v>
      </c>
      <c r="G33" s="123"/>
      <c r="H33" s="123"/>
      <c r="I33" s="123"/>
      <c r="J33" s="123"/>
      <c r="K33" s="22"/>
      <c r="L33" s="22">
        <v>25</v>
      </c>
      <c r="M33" s="22"/>
      <c r="N33" s="23"/>
      <c r="U33">
        <f>COUNTA(K33:K33)</f>
        <v>0</v>
      </c>
      <c r="V33">
        <f>COUNTA(L33:L33)</f>
        <v>1</v>
      </c>
      <c r="W33">
        <f>COUNTA(M33:M33)</f>
        <v>0</v>
      </c>
      <c r="X33">
        <f>COUNTA(N33:N33)</f>
        <v>0</v>
      </c>
    </row>
    <row r="34" spans="2:25" ht="13.5" customHeight="1" x14ac:dyDescent="0.2">
      <c r="B34" s="1">
        <f t="shared" si="5"/>
        <v>24</v>
      </c>
      <c r="C34" s="6"/>
      <c r="D34" s="8" t="s">
        <v>72</v>
      </c>
      <c r="E34" s="123"/>
      <c r="F34" s="123" t="s">
        <v>82</v>
      </c>
      <c r="G34" s="123"/>
      <c r="H34" s="123"/>
      <c r="I34" s="123"/>
      <c r="J34" s="123"/>
      <c r="K34" s="22">
        <v>200</v>
      </c>
      <c r="L34" s="22">
        <v>4</v>
      </c>
      <c r="M34" s="22">
        <v>2</v>
      </c>
      <c r="N34" s="23">
        <v>39</v>
      </c>
      <c r="U34">
        <f>COUNTA(K34)</f>
        <v>1</v>
      </c>
      <c r="V34">
        <f>COUNTA(L34)</f>
        <v>1</v>
      </c>
      <c r="W34">
        <f>COUNTA(M34)</f>
        <v>1</v>
      </c>
      <c r="X34">
        <f>COUNTA(N34)</f>
        <v>1</v>
      </c>
    </row>
    <row r="35" spans="2:25" ht="13.95" customHeight="1" x14ac:dyDescent="0.2">
      <c r="B35" s="1">
        <f t="shared" si="5"/>
        <v>25</v>
      </c>
      <c r="C35" s="6"/>
      <c r="D35" s="2" t="s">
        <v>18</v>
      </c>
      <c r="E35" s="123"/>
      <c r="F35" s="123" t="s">
        <v>273</v>
      </c>
      <c r="G35" s="123"/>
      <c r="H35" s="123"/>
      <c r="I35" s="123"/>
      <c r="J35" s="123"/>
      <c r="K35" s="22">
        <v>175</v>
      </c>
      <c r="L35" s="22">
        <v>125</v>
      </c>
      <c r="M35" s="22">
        <v>175</v>
      </c>
      <c r="N35" s="23">
        <v>75</v>
      </c>
    </row>
    <row r="36" spans="2:25" ht="13.5" customHeight="1" x14ac:dyDescent="0.2">
      <c r="B36" s="1">
        <f t="shared" si="5"/>
        <v>26</v>
      </c>
      <c r="C36" s="6"/>
      <c r="D36" s="6"/>
      <c r="E36" s="123"/>
      <c r="F36" s="123" t="s">
        <v>103</v>
      </c>
      <c r="G36" s="123"/>
      <c r="H36" s="123"/>
      <c r="I36" s="123"/>
      <c r="J36" s="123"/>
      <c r="K36" s="22"/>
      <c r="L36" s="117">
        <v>775</v>
      </c>
      <c r="M36" s="22">
        <v>1300</v>
      </c>
      <c r="N36" s="23">
        <v>5400</v>
      </c>
    </row>
    <row r="37" spans="2:25" ht="13.5" customHeight="1" x14ac:dyDescent="0.2">
      <c r="B37" s="1">
        <f t="shared" si="5"/>
        <v>27</v>
      </c>
      <c r="C37" s="6"/>
      <c r="D37" s="6"/>
      <c r="E37" s="123"/>
      <c r="F37" s="123" t="s">
        <v>114</v>
      </c>
      <c r="G37" s="123"/>
      <c r="H37" s="123"/>
      <c r="I37" s="123"/>
      <c r="J37" s="123"/>
      <c r="K37" s="22">
        <v>450</v>
      </c>
      <c r="L37" s="22">
        <v>500</v>
      </c>
      <c r="M37" s="22">
        <v>450</v>
      </c>
      <c r="N37" s="23">
        <v>275</v>
      </c>
    </row>
    <row r="38" spans="2:25" ht="13.95" customHeight="1" x14ac:dyDescent="0.2">
      <c r="B38" s="1">
        <f t="shared" si="5"/>
        <v>28</v>
      </c>
      <c r="C38" s="6"/>
      <c r="D38" s="6"/>
      <c r="E38" s="123"/>
      <c r="F38" s="123" t="s">
        <v>104</v>
      </c>
      <c r="G38" s="123"/>
      <c r="H38" s="123"/>
      <c r="I38" s="123"/>
      <c r="J38" s="123"/>
      <c r="K38" s="22">
        <v>50</v>
      </c>
      <c r="L38" s="22">
        <v>1250</v>
      </c>
      <c r="M38" s="22">
        <v>925</v>
      </c>
      <c r="N38" s="23">
        <v>1025</v>
      </c>
    </row>
    <row r="39" spans="2:25" ht="13.95" customHeight="1" x14ac:dyDescent="0.2">
      <c r="B39" s="1">
        <f t="shared" si="5"/>
        <v>29</v>
      </c>
      <c r="C39" s="6"/>
      <c r="D39" s="6"/>
      <c r="E39" s="123"/>
      <c r="F39" s="123" t="s">
        <v>272</v>
      </c>
      <c r="G39" s="123"/>
      <c r="H39" s="123"/>
      <c r="I39" s="123"/>
      <c r="J39" s="123"/>
      <c r="K39" s="22">
        <v>350</v>
      </c>
      <c r="L39" s="22"/>
      <c r="M39" s="22"/>
      <c r="N39" s="23">
        <v>200</v>
      </c>
    </row>
    <row r="40" spans="2:25" ht="13.95" customHeight="1" x14ac:dyDescent="0.2">
      <c r="B40" s="1">
        <f t="shared" si="5"/>
        <v>30</v>
      </c>
      <c r="C40" s="6"/>
      <c r="D40" s="6"/>
      <c r="E40" s="123"/>
      <c r="F40" s="123" t="s">
        <v>209</v>
      </c>
      <c r="G40" s="123"/>
      <c r="H40" s="123"/>
      <c r="I40" s="123"/>
      <c r="J40" s="123"/>
      <c r="K40" s="22"/>
      <c r="L40" s="22"/>
      <c r="M40" s="22"/>
      <c r="N40" s="23" t="s">
        <v>167</v>
      </c>
    </row>
    <row r="41" spans="2:25" ht="13.5" customHeight="1" x14ac:dyDescent="0.2">
      <c r="B41" s="1">
        <f t="shared" si="5"/>
        <v>31</v>
      </c>
      <c r="C41" s="6"/>
      <c r="D41" s="6"/>
      <c r="E41" s="123"/>
      <c r="F41" s="123" t="s">
        <v>19</v>
      </c>
      <c r="G41" s="123"/>
      <c r="H41" s="123"/>
      <c r="I41" s="123"/>
      <c r="J41" s="123"/>
      <c r="K41" s="22">
        <v>150</v>
      </c>
      <c r="L41" s="22">
        <v>800</v>
      </c>
      <c r="M41" s="22">
        <v>325</v>
      </c>
      <c r="N41" s="23">
        <v>450</v>
      </c>
    </row>
    <row r="42" spans="2:25" ht="13.5" customHeight="1" x14ac:dyDescent="0.2">
      <c r="B42" s="1">
        <f t="shared" si="5"/>
        <v>32</v>
      </c>
      <c r="C42" s="6"/>
      <c r="D42" s="6"/>
      <c r="E42" s="123"/>
      <c r="F42" s="123" t="s">
        <v>106</v>
      </c>
      <c r="G42" s="123"/>
      <c r="H42" s="123"/>
      <c r="I42" s="123"/>
      <c r="J42" s="123"/>
      <c r="K42" s="22">
        <v>200</v>
      </c>
      <c r="L42" s="22" t="s">
        <v>167</v>
      </c>
      <c r="M42" s="22" t="s">
        <v>167</v>
      </c>
      <c r="N42" s="23" t="s">
        <v>167</v>
      </c>
    </row>
    <row r="43" spans="2:25" ht="13.5" customHeight="1" x14ac:dyDescent="0.2">
      <c r="B43" s="1">
        <f t="shared" si="5"/>
        <v>33</v>
      </c>
      <c r="C43" s="6"/>
      <c r="D43" s="6"/>
      <c r="E43" s="123"/>
      <c r="F43" s="123" t="s">
        <v>107</v>
      </c>
      <c r="G43" s="123"/>
      <c r="H43" s="123"/>
      <c r="I43" s="123"/>
      <c r="J43" s="123"/>
      <c r="K43" s="22">
        <v>250</v>
      </c>
      <c r="L43" s="22">
        <v>425</v>
      </c>
      <c r="M43" s="22">
        <v>225</v>
      </c>
      <c r="N43" s="23">
        <v>250</v>
      </c>
    </row>
    <row r="44" spans="2:25" ht="13.95" customHeight="1" x14ac:dyDescent="0.2">
      <c r="B44" s="1">
        <f t="shared" ref="B44:B75" si="8">B43+1</f>
        <v>34</v>
      </c>
      <c r="C44" s="6"/>
      <c r="D44" s="6"/>
      <c r="E44" s="123"/>
      <c r="F44" s="123" t="s">
        <v>20</v>
      </c>
      <c r="G44" s="123"/>
      <c r="H44" s="123"/>
      <c r="I44" s="123"/>
      <c r="J44" s="123"/>
      <c r="K44" s="22">
        <v>750</v>
      </c>
      <c r="L44" s="22">
        <v>200</v>
      </c>
      <c r="M44" s="22">
        <v>25</v>
      </c>
      <c r="N44" s="23">
        <v>150</v>
      </c>
    </row>
    <row r="45" spans="2:25" ht="13.95" customHeight="1" x14ac:dyDescent="0.2">
      <c r="B45" s="1">
        <f t="shared" si="8"/>
        <v>35</v>
      </c>
      <c r="C45" s="6"/>
      <c r="D45" s="6"/>
      <c r="E45" s="123"/>
      <c r="F45" s="123" t="s">
        <v>105</v>
      </c>
      <c r="G45" s="123"/>
      <c r="H45" s="123"/>
      <c r="I45" s="123"/>
      <c r="J45" s="123"/>
      <c r="K45" s="22"/>
      <c r="L45" s="22"/>
      <c r="M45" s="22"/>
      <c r="N45" s="23" t="s">
        <v>167</v>
      </c>
    </row>
    <row r="46" spans="2:25" ht="13.5" customHeight="1" x14ac:dyDescent="0.2">
      <c r="B46" s="1">
        <f t="shared" si="8"/>
        <v>36</v>
      </c>
      <c r="C46" s="6"/>
      <c r="D46" s="6"/>
      <c r="E46" s="123"/>
      <c r="F46" s="123" t="s">
        <v>151</v>
      </c>
      <c r="G46" s="123"/>
      <c r="H46" s="123"/>
      <c r="I46" s="123"/>
      <c r="J46" s="123"/>
      <c r="K46" s="22"/>
      <c r="L46" s="22">
        <v>2</v>
      </c>
      <c r="M46" s="22"/>
      <c r="N46" s="23"/>
    </row>
    <row r="47" spans="2:25" ht="13.5" customHeight="1" x14ac:dyDescent="0.2">
      <c r="B47" s="1">
        <f t="shared" si="8"/>
        <v>37</v>
      </c>
      <c r="C47" s="6"/>
      <c r="D47" s="6"/>
      <c r="E47" s="123"/>
      <c r="F47" s="123" t="s">
        <v>128</v>
      </c>
      <c r="G47" s="123"/>
      <c r="H47" s="123"/>
      <c r="I47" s="123"/>
      <c r="J47" s="123"/>
      <c r="K47" s="22">
        <v>50</v>
      </c>
      <c r="L47" s="22">
        <v>100</v>
      </c>
      <c r="M47" s="22">
        <v>75</v>
      </c>
      <c r="N47" s="23">
        <v>100</v>
      </c>
    </row>
    <row r="48" spans="2:25" ht="13.95" customHeight="1" x14ac:dyDescent="0.2">
      <c r="B48" s="1">
        <f t="shared" si="8"/>
        <v>38</v>
      </c>
      <c r="C48" s="6"/>
      <c r="D48" s="6"/>
      <c r="E48" s="123"/>
      <c r="F48" s="123" t="s">
        <v>271</v>
      </c>
      <c r="G48" s="123"/>
      <c r="H48" s="123"/>
      <c r="I48" s="123"/>
      <c r="J48" s="123"/>
      <c r="K48" s="22">
        <v>175</v>
      </c>
      <c r="L48" s="22"/>
      <c r="M48" s="22">
        <v>75</v>
      </c>
      <c r="N48" s="23"/>
      <c r="Y48" s="137"/>
    </row>
    <row r="49" spans="2:29" ht="13.95" customHeight="1" x14ac:dyDescent="0.2">
      <c r="B49" s="1">
        <f t="shared" si="8"/>
        <v>39</v>
      </c>
      <c r="C49" s="6"/>
      <c r="D49" s="6"/>
      <c r="E49" s="123"/>
      <c r="F49" s="123" t="s">
        <v>21</v>
      </c>
      <c r="G49" s="123"/>
      <c r="H49" s="123"/>
      <c r="I49" s="123"/>
      <c r="J49" s="123"/>
      <c r="K49" s="22">
        <v>1250</v>
      </c>
      <c r="L49" s="22">
        <v>500</v>
      </c>
      <c r="M49" s="22">
        <v>300</v>
      </c>
      <c r="N49" s="23">
        <v>50</v>
      </c>
    </row>
    <row r="50" spans="2:29" ht="13.5" customHeight="1" x14ac:dyDescent="0.2">
      <c r="B50" s="1">
        <f t="shared" si="8"/>
        <v>40</v>
      </c>
      <c r="C50" s="6"/>
      <c r="D50" s="6"/>
      <c r="E50" s="123"/>
      <c r="F50" s="123" t="s">
        <v>22</v>
      </c>
      <c r="G50" s="123"/>
      <c r="H50" s="123"/>
      <c r="I50" s="123"/>
      <c r="J50" s="123"/>
      <c r="K50" s="22">
        <v>4750</v>
      </c>
      <c r="L50" s="22">
        <v>4125</v>
      </c>
      <c r="M50" s="57">
        <v>2050</v>
      </c>
      <c r="N50" s="61">
        <v>3500</v>
      </c>
    </row>
    <row r="51" spans="2:29" ht="13.95" customHeight="1" x14ac:dyDescent="0.2">
      <c r="B51" s="1">
        <f t="shared" si="8"/>
        <v>41</v>
      </c>
      <c r="C51" s="6"/>
      <c r="D51" s="6"/>
      <c r="E51" s="123"/>
      <c r="F51" s="123" t="s">
        <v>23</v>
      </c>
      <c r="G51" s="123"/>
      <c r="H51" s="123"/>
      <c r="I51" s="123"/>
      <c r="J51" s="123"/>
      <c r="K51" s="22"/>
      <c r="L51" s="22"/>
      <c r="M51" s="22"/>
      <c r="N51" s="23">
        <v>25</v>
      </c>
    </row>
    <row r="52" spans="2:29" ht="13.5" customHeight="1" x14ac:dyDescent="0.2">
      <c r="B52" s="1">
        <f t="shared" si="8"/>
        <v>42</v>
      </c>
      <c r="C52" s="2" t="s">
        <v>79</v>
      </c>
      <c r="D52" s="2" t="s">
        <v>80</v>
      </c>
      <c r="E52" s="123"/>
      <c r="F52" s="123" t="s">
        <v>100</v>
      </c>
      <c r="G52" s="123"/>
      <c r="H52" s="123"/>
      <c r="I52" s="123"/>
      <c r="J52" s="123"/>
      <c r="K52" s="22">
        <v>100</v>
      </c>
      <c r="L52" s="22">
        <v>25</v>
      </c>
      <c r="M52" s="22" t="s">
        <v>167</v>
      </c>
      <c r="N52" s="23">
        <v>50</v>
      </c>
    </row>
    <row r="53" spans="2:29" ht="13.95" customHeight="1" x14ac:dyDescent="0.2">
      <c r="B53" s="1">
        <f t="shared" si="8"/>
        <v>43</v>
      </c>
      <c r="C53" s="6"/>
      <c r="D53" s="6"/>
      <c r="E53" s="123"/>
      <c r="F53" s="123" t="s">
        <v>159</v>
      </c>
      <c r="G53" s="123"/>
      <c r="H53" s="123"/>
      <c r="I53" s="123"/>
      <c r="J53" s="123"/>
      <c r="K53" s="22" t="s">
        <v>167</v>
      </c>
      <c r="L53" s="22" t="s">
        <v>167</v>
      </c>
      <c r="M53" s="22" t="s">
        <v>167</v>
      </c>
      <c r="N53" s="23">
        <v>25</v>
      </c>
    </row>
    <row r="54" spans="2:29" ht="13.5" customHeight="1" x14ac:dyDescent="0.2">
      <c r="B54" s="1">
        <f t="shared" si="8"/>
        <v>44</v>
      </c>
      <c r="C54" s="6"/>
      <c r="D54" s="6"/>
      <c r="E54" s="123"/>
      <c r="F54" s="123" t="s">
        <v>193</v>
      </c>
      <c r="G54" s="123"/>
      <c r="H54" s="123"/>
      <c r="I54" s="123"/>
      <c r="J54" s="123"/>
      <c r="K54" s="22"/>
      <c r="L54" s="22" t="s">
        <v>167</v>
      </c>
      <c r="M54" s="22" t="s">
        <v>167</v>
      </c>
      <c r="N54" s="23">
        <v>75</v>
      </c>
      <c r="U54">
        <f>COUNTA(K52:K54)</f>
        <v>2</v>
      </c>
      <c r="V54">
        <f>COUNTA(L52:L54)</f>
        <v>3</v>
      </c>
      <c r="W54">
        <f>COUNTA(M52:M54)</f>
        <v>3</v>
      </c>
      <c r="X54">
        <f>COUNTA(N52:N54)</f>
        <v>3</v>
      </c>
    </row>
    <row r="55" spans="2:29" ht="13.95" customHeight="1" x14ac:dyDescent="0.2">
      <c r="B55" s="1">
        <f t="shared" si="8"/>
        <v>45</v>
      </c>
      <c r="C55" s="2" t="s">
        <v>91</v>
      </c>
      <c r="D55" s="2" t="s">
        <v>29</v>
      </c>
      <c r="E55" s="123"/>
      <c r="F55" s="123" t="s">
        <v>122</v>
      </c>
      <c r="G55" s="123"/>
      <c r="H55" s="123"/>
      <c r="I55" s="123"/>
      <c r="J55" s="123"/>
      <c r="K55" s="22"/>
      <c r="L55" s="22" t="s">
        <v>167</v>
      </c>
      <c r="M55" s="22" t="s">
        <v>167</v>
      </c>
      <c r="N55" s="23" t="s">
        <v>167</v>
      </c>
      <c r="Y55" s="125"/>
    </row>
    <row r="56" spans="2:29" ht="13.95" customHeight="1" x14ac:dyDescent="0.2">
      <c r="B56" s="1">
        <f t="shared" si="8"/>
        <v>46</v>
      </c>
      <c r="C56" s="6"/>
      <c r="D56" s="6"/>
      <c r="E56" s="123"/>
      <c r="F56" s="123" t="s">
        <v>210</v>
      </c>
      <c r="G56" s="123"/>
      <c r="H56" s="123"/>
      <c r="I56" s="123"/>
      <c r="J56" s="123"/>
      <c r="K56" s="22" t="s">
        <v>167</v>
      </c>
      <c r="L56" s="22" t="s">
        <v>167</v>
      </c>
      <c r="M56" s="22"/>
      <c r="N56" s="61" t="s">
        <v>167</v>
      </c>
      <c r="Y56" s="125"/>
    </row>
    <row r="57" spans="2:29" ht="13.95" customHeight="1" x14ac:dyDescent="0.2">
      <c r="B57" s="1">
        <f t="shared" si="8"/>
        <v>47</v>
      </c>
      <c r="C57" s="6"/>
      <c r="D57" s="6"/>
      <c r="E57" s="123"/>
      <c r="F57" s="123" t="s">
        <v>146</v>
      </c>
      <c r="G57" s="123"/>
      <c r="H57" s="123"/>
      <c r="I57" s="123"/>
      <c r="J57" s="123"/>
      <c r="K57" s="22">
        <v>75</v>
      </c>
      <c r="L57" s="22"/>
      <c r="M57" s="22">
        <v>50</v>
      </c>
      <c r="N57" s="23">
        <v>25</v>
      </c>
      <c r="U57" s="126">
        <f>COUNTA($K11:$K58)</f>
        <v>29</v>
      </c>
      <c r="V57" s="126">
        <f>COUNTA($L11:$L58)</f>
        <v>36</v>
      </c>
      <c r="W57" s="126">
        <f>COUNTA($M11:$M58)</f>
        <v>34</v>
      </c>
      <c r="X57" s="126">
        <f>COUNTA($N11:$N58)</f>
        <v>38</v>
      </c>
      <c r="Y57" s="126"/>
      <c r="Z57" s="126"/>
      <c r="AA57" s="126"/>
      <c r="AB57" s="126"/>
      <c r="AC57" s="125"/>
    </row>
    <row r="58" spans="2:29" ht="13.5" customHeight="1" x14ac:dyDescent="0.2">
      <c r="B58" s="1">
        <f t="shared" si="8"/>
        <v>48</v>
      </c>
      <c r="C58" s="6"/>
      <c r="D58" s="6"/>
      <c r="E58" s="123"/>
      <c r="F58" s="123" t="s">
        <v>88</v>
      </c>
      <c r="G58" s="123"/>
      <c r="H58" s="123"/>
      <c r="I58" s="123"/>
      <c r="J58" s="123"/>
      <c r="K58" s="22"/>
      <c r="L58" s="22"/>
      <c r="M58" s="22"/>
      <c r="N58" s="23">
        <v>25</v>
      </c>
      <c r="Y58" s="127"/>
    </row>
    <row r="59" spans="2:29" ht="13.95" customHeight="1" x14ac:dyDescent="0.2">
      <c r="B59" s="1">
        <f t="shared" si="8"/>
        <v>49</v>
      </c>
      <c r="C59" s="6"/>
      <c r="D59" s="6"/>
      <c r="E59" s="123"/>
      <c r="F59" s="123" t="s">
        <v>253</v>
      </c>
      <c r="G59" s="123"/>
      <c r="H59" s="123"/>
      <c r="I59" s="123"/>
      <c r="J59" s="123"/>
      <c r="K59" s="22">
        <v>25</v>
      </c>
      <c r="L59" s="22"/>
      <c r="M59" s="22" t="s">
        <v>167</v>
      </c>
      <c r="N59" s="23"/>
      <c r="Y59" s="127"/>
    </row>
    <row r="60" spans="2:29" ht="13.95" customHeight="1" x14ac:dyDescent="0.2">
      <c r="B60" s="1">
        <f t="shared" si="8"/>
        <v>50</v>
      </c>
      <c r="C60" s="6"/>
      <c r="D60" s="6"/>
      <c r="E60" s="123"/>
      <c r="F60" s="123" t="s">
        <v>154</v>
      </c>
      <c r="G60" s="123"/>
      <c r="H60" s="123"/>
      <c r="I60" s="123"/>
      <c r="J60" s="123"/>
      <c r="K60" s="22"/>
      <c r="L60" s="22">
        <v>25</v>
      </c>
      <c r="M60" s="22"/>
      <c r="N60" s="23"/>
      <c r="Y60" s="127"/>
    </row>
    <row r="61" spans="2:29" ht="13.5" customHeight="1" x14ac:dyDescent="0.2">
      <c r="B61" s="1">
        <f t="shared" si="8"/>
        <v>51</v>
      </c>
      <c r="C61" s="6"/>
      <c r="D61" s="6"/>
      <c r="E61" s="123"/>
      <c r="F61" s="123" t="s">
        <v>158</v>
      </c>
      <c r="G61" s="123"/>
      <c r="H61" s="123"/>
      <c r="I61" s="123"/>
      <c r="J61" s="123"/>
      <c r="K61" s="22">
        <v>200</v>
      </c>
      <c r="L61" s="22">
        <v>200</v>
      </c>
      <c r="M61" s="22" t="s">
        <v>167</v>
      </c>
      <c r="N61" s="23"/>
      <c r="Y61" s="127"/>
    </row>
    <row r="62" spans="2:29" ht="13.5" customHeight="1" x14ac:dyDescent="0.2">
      <c r="B62" s="1">
        <f t="shared" si="8"/>
        <v>52</v>
      </c>
      <c r="C62" s="6"/>
      <c r="D62" s="6"/>
      <c r="E62" s="123"/>
      <c r="F62" s="123" t="s">
        <v>229</v>
      </c>
      <c r="G62" s="123"/>
      <c r="H62" s="123"/>
      <c r="I62" s="123"/>
      <c r="J62" s="123"/>
      <c r="K62" s="22"/>
      <c r="L62" s="22" t="s">
        <v>167</v>
      </c>
      <c r="M62" s="22"/>
      <c r="N62" s="23" t="s">
        <v>167</v>
      </c>
      <c r="Y62" s="127"/>
    </row>
    <row r="63" spans="2:29" ht="13.5" customHeight="1" x14ac:dyDescent="0.2">
      <c r="B63" s="1">
        <f t="shared" si="8"/>
        <v>53</v>
      </c>
      <c r="C63" s="6"/>
      <c r="D63" s="6"/>
      <c r="E63" s="123"/>
      <c r="F63" s="123" t="s">
        <v>212</v>
      </c>
      <c r="G63" s="123"/>
      <c r="H63" s="123"/>
      <c r="I63" s="123"/>
      <c r="J63" s="123"/>
      <c r="K63" s="22" t="s">
        <v>167</v>
      </c>
      <c r="L63" s="22" t="s">
        <v>167</v>
      </c>
      <c r="M63" s="22"/>
      <c r="N63" s="23"/>
      <c r="Y63" s="127"/>
    </row>
    <row r="64" spans="2:29" ht="13.95" customHeight="1" x14ac:dyDescent="0.2">
      <c r="B64" s="1">
        <f t="shared" si="8"/>
        <v>54</v>
      </c>
      <c r="C64" s="6"/>
      <c r="D64" s="6"/>
      <c r="E64" s="123"/>
      <c r="F64" s="123" t="s">
        <v>270</v>
      </c>
      <c r="G64" s="123"/>
      <c r="H64" s="123"/>
      <c r="I64" s="123"/>
      <c r="J64" s="123"/>
      <c r="K64" s="22">
        <v>100</v>
      </c>
      <c r="L64" s="22"/>
      <c r="M64" s="22"/>
      <c r="N64" s="23"/>
      <c r="Y64" s="127"/>
    </row>
    <row r="65" spans="2:25" ht="13.5" customHeight="1" x14ac:dyDescent="0.2">
      <c r="B65" s="1">
        <f t="shared" si="8"/>
        <v>55</v>
      </c>
      <c r="C65" s="6"/>
      <c r="D65" s="6"/>
      <c r="E65" s="123"/>
      <c r="F65" s="123" t="s">
        <v>230</v>
      </c>
      <c r="G65" s="123"/>
      <c r="H65" s="123"/>
      <c r="I65" s="123"/>
      <c r="J65" s="123"/>
      <c r="K65" s="22">
        <v>400</v>
      </c>
      <c r="L65" s="22">
        <v>400</v>
      </c>
      <c r="M65" s="22">
        <v>200</v>
      </c>
      <c r="N65" s="23">
        <v>1100</v>
      </c>
      <c r="Y65" s="127"/>
    </row>
    <row r="66" spans="2:25" ht="13.5" customHeight="1" x14ac:dyDescent="0.2">
      <c r="B66" s="1">
        <f t="shared" si="8"/>
        <v>56</v>
      </c>
      <c r="C66" s="6"/>
      <c r="D66" s="6"/>
      <c r="E66" s="123"/>
      <c r="F66" s="123" t="s">
        <v>269</v>
      </c>
      <c r="G66" s="123"/>
      <c r="H66" s="123"/>
      <c r="I66" s="123"/>
      <c r="J66" s="123"/>
      <c r="K66" s="22"/>
      <c r="L66" s="22"/>
      <c r="M66" s="22"/>
      <c r="N66" s="23" t="s">
        <v>167</v>
      </c>
      <c r="Y66" s="127"/>
    </row>
    <row r="67" spans="2:25" ht="13.95" customHeight="1" x14ac:dyDescent="0.2">
      <c r="B67" s="1">
        <f t="shared" si="8"/>
        <v>57</v>
      </c>
      <c r="C67" s="6"/>
      <c r="D67" s="6"/>
      <c r="E67" s="123"/>
      <c r="F67" s="123" t="s">
        <v>254</v>
      </c>
      <c r="G67" s="123"/>
      <c r="H67" s="123"/>
      <c r="I67" s="123"/>
      <c r="J67" s="123"/>
      <c r="K67" s="22">
        <v>875</v>
      </c>
      <c r="L67" s="22">
        <v>3700</v>
      </c>
      <c r="M67" s="22">
        <v>3550</v>
      </c>
      <c r="N67" s="23">
        <v>150</v>
      </c>
      <c r="Y67" s="125"/>
    </row>
    <row r="68" spans="2:25" ht="13.5" customHeight="1" x14ac:dyDescent="0.2">
      <c r="B68" s="1">
        <f t="shared" si="8"/>
        <v>58</v>
      </c>
      <c r="C68" s="6"/>
      <c r="D68" s="6"/>
      <c r="E68" s="123"/>
      <c r="F68" s="123" t="s">
        <v>108</v>
      </c>
      <c r="G68" s="123"/>
      <c r="H68" s="123"/>
      <c r="I68" s="123"/>
      <c r="J68" s="123"/>
      <c r="K68" s="22" t="s">
        <v>167</v>
      </c>
      <c r="L68" s="22">
        <v>400</v>
      </c>
      <c r="M68" s="22" t="s">
        <v>167</v>
      </c>
      <c r="N68" s="23">
        <v>400</v>
      </c>
      <c r="Y68" s="127"/>
    </row>
    <row r="69" spans="2:25" ht="13.95" customHeight="1" x14ac:dyDescent="0.2">
      <c r="B69" s="1">
        <f t="shared" si="8"/>
        <v>59</v>
      </c>
      <c r="C69" s="6"/>
      <c r="D69" s="6"/>
      <c r="E69" s="123"/>
      <c r="F69" s="123" t="s">
        <v>179</v>
      </c>
      <c r="G69" s="123"/>
      <c r="H69" s="123"/>
      <c r="I69" s="123"/>
      <c r="J69" s="123"/>
      <c r="K69" s="22" t="s">
        <v>167</v>
      </c>
      <c r="L69" s="22"/>
      <c r="M69" s="22"/>
      <c r="N69" s="23"/>
      <c r="Y69" s="125"/>
    </row>
    <row r="70" spans="2:25" ht="13.5" customHeight="1" x14ac:dyDescent="0.2">
      <c r="B70" s="1">
        <f t="shared" si="8"/>
        <v>60</v>
      </c>
      <c r="C70" s="6"/>
      <c r="D70" s="6"/>
      <c r="E70" s="123"/>
      <c r="F70" s="123" t="s">
        <v>256</v>
      </c>
      <c r="G70" s="123"/>
      <c r="H70" s="123"/>
      <c r="I70" s="123"/>
      <c r="J70" s="123"/>
      <c r="K70" s="22">
        <v>16</v>
      </c>
      <c r="L70" s="22" t="s">
        <v>167</v>
      </c>
      <c r="M70" s="22">
        <v>48</v>
      </c>
      <c r="N70" s="23" t="s">
        <v>167</v>
      </c>
      <c r="Y70" s="125"/>
    </row>
    <row r="71" spans="2:25" ht="13.95" customHeight="1" x14ac:dyDescent="0.2">
      <c r="B71" s="1">
        <f t="shared" si="8"/>
        <v>61</v>
      </c>
      <c r="C71" s="6"/>
      <c r="D71" s="6"/>
      <c r="E71" s="123"/>
      <c r="F71" s="123" t="s">
        <v>257</v>
      </c>
      <c r="G71" s="123"/>
      <c r="H71" s="123"/>
      <c r="I71" s="123"/>
      <c r="J71" s="123"/>
      <c r="K71" s="22">
        <v>25</v>
      </c>
      <c r="L71" s="128">
        <v>150</v>
      </c>
      <c r="M71" s="22">
        <v>150</v>
      </c>
      <c r="N71" s="23">
        <v>125</v>
      </c>
      <c r="Y71" s="125"/>
    </row>
    <row r="72" spans="2:25" ht="13.5" customHeight="1" x14ac:dyDescent="0.2">
      <c r="B72" s="1">
        <f t="shared" si="8"/>
        <v>62</v>
      </c>
      <c r="C72" s="6"/>
      <c r="D72" s="6"/>
      <c r="E72" s="123"/>
      <c r="F72" s="123" t="s">
        <v>213</v>
      </c>
      <c r="G72" s="123"/>
      <c r="H72" s="123"/>
      <c r="I72" s="123"/>
      <c r="J72" s="123"/>
      <c r="K72" s="22" t="s">
        <v>167</v>
      </c>
      <c r="L72" s="22">
        <v>48</v>
      </c>
      <c r="M72" s="22">
        <v>16</v>
      </c>
      <c r="N72" s="23"/>
      <c r="Y72" s="125"/>
    </row>
    <row r="73" spans="2:25" ht="13.95" customHeight="1" x14ac:dyDescent="0.2">
      <c r="B73" s="1">
        <f t="shared" si="8"/>
        <v>63</v>
      </c>
      <c r="C73" s="6"/>
      <c r="D73" s="6"/>
      <c r="E73" s="123"/>
      <c r="F73" s="123" t="s">
        <v>268</v>
      </c>
      <c r="G73" s="123"/>
      <c r="H73" s="123"/>
      <c r="I73" s="123"/>
      <c r="J73" s="123"/>
      <c r="K73" s="22"/>
      <c r="L73" s="22"/>
      <c r="M73" s="22"/>
      <c r="N73" s="23">
        <v>25</v>
      </c>
      <c r="Y73" s="125"/>
    </row>
    <row r="74" spans="2:25" ht="13.95" customHeight="1" x14ac:dyDescent="0.2">
      <c r="B74" s="1">
        <f t="shared" si="8"/>
        <v>64</v>
      </c>
      <c r="C74" s="6"/>
      <c r="D74" s="6"/>
      <c r="E74" s="123"/>
      <c r="F74" s="123" t="s">
        <v>109</v>
      </c>
      <c r="G74" s="123"/>
      <c r="H74" s="123"/>
      <c r="I74" s="123"/>
      <c r="J74" s="123"/>
      <c r="K74" s="22">
        <v>100</v>
      </c>
      <c r="L74" s="22">
        <v>200</v>
      </c>
      <c r="M74" s="22" t="s">
        <v>167</v>
      </c>
      <c r="N74" s="23" t="s">
        <v>167</v>
      </c>
      <c r="Y74" s="125"/>
    </row>
    <row r="75" spans="2:25" ht="13.5" customHeight="1" x14ac:dyDescent="0.2">
      <c r="B75" s="1">
        <f t="shared" si="8"/>
        <v>65</v>
      </c>
      <c r="C75" s="6"/>
      <c r="D75" s="6"/>
      <c r="E75" s="123"/>
      <c r="F75" s="123" t="s">
        <v>110</v>
      </c>
      <c r="G75" s="123"/>
      <c r="H75" s="123"/>
      <c r="I75" s="123"/>
      <c r="J75" s="123"/>
      <c r="K75" s="22">
        <v>50</v>
      </c>
      <c r="L75" s="22">
        <v>100</v>
      </c>
      <c r="M75" s="22">
        <v>125</v>
      </c>
      <c r="N75" s="23">
        <v>100</v>
      </c>
      <c r="Y75" s="125"/>
    </row>
    <row r="76" spans="2:25" ht="13.5" customHeight="1" x14ac:dyDescent="0.2">
      <c r="B76" s="1">
        <f t="shared" ref="B76:B95" si="9">B75+1</f>
        <v>66</v>
      </c>
      <c r="C76" s="6"/>
      <c r="D76" s="6"/>
      <c r="E76" s="123"/>
      <c r="F76" s="123" t="s">
        <v>160</v>
      </c>
      <c r="G76" s="123"/>
      <c r="H76" s="123"/>
      <c r="I76" s="123"/>
      <c r="J76" s="123"/>
      <c r="K76" s="22">
        <v>100</v>
      </c>
      <c r="L76" s="22" t="s">
        <v>167</v>
      </c>
      <c r="M76" s="22">
        <v>150</v>
      </c>
      <c r="N76" s="23" t="s">
        <v>167</v>
      </c>
      <c r="Y76" s="125"/>
    </row>
    <row r="77" spans="2:25" ht="13.95" customHeight="1" x14ac:dyDescent="0.2">
      <c r="B77" s="1">
        <f t="shared" si="9"/>
        <v>67</v>
      </c>
      <c r="C77" s="6"/>
      <c r="D77" s="6"/>
      <c r="E77" s="123"/>
      <c r="F77" s="123" t="s">
        <v>214</v>
      </c>
      <c r="G77" s="123"/>
      <c r="H77" s="123"/>
      <c r="I77" s="123"/>
      <c r="J77" s="123"/>
      <c r="K77" s="22" t="s">
        <v>167</v>
      </c>
      <c r="L77" s="22">
        <v>24</v>
      </c>
      <c r="M77" s="22" t="s">
        <v>167</v>
      </c>
      <c r="N77" s="23" t="s">
        <v>167</v>
      </c>
      <c r="Y77" s="125"/>
    </row>
    <row r="78" spans="2:25" ht="13.5" customHeight="1" x14ac:dyDescent="0.2">
      <c r="B78" s="1">
        <f t="shared" si="9"/>
        <v>68</v>
      </c>
      <c r="C78" s="6"/>
      <c r="D78" s="6"/>
      <c r="E78" s="123"/>
      <c r="F78" s="123" t="s">
        <v>31</v>
      </c>
      <c r="G78" s="123"/>
      <c r="H78" s="123"/>
      <c r="I78" s="123"/>
      <c r="J78" s="123"/>
      <c r="K78" s="22">
        <v>64</v>
      </c>
      <c r="L78" s="22">
        <v>128</v>
      </c>
      <c r="M78" s="22">
        <v>56</v>
      </c>
      <c r="N78" s="23">
        <v>80</v>
      </c>
      <c r="Y78" s="125"/>
    </row>
    <row r="79" spans="2:25" ht="13.5" customHeight="1" x14ac:dyDescent="0.2">
      <c r="B79" s="1">
        <f t="shared" si="9"/>
        <v>69</v>
      </c>
      <c r="C79" s="6"/>
      <c r="D79" s="6"/>
      <c r="E79" s="123"/>
      <c r="F79" s="123" t="s">
        <v>32</v>
      </c>
      <c r="G79" s="123"/>
      <c r="H79" s="123"/>
      <c r="I79" s="123"/>
      <c r="J79" s="123"/>
      <c r="K79" s="22">
        <v>16</v>
      </c>
      <c r="L79" s="22">
        <v>40</v>
      </c>
      <c r="M79" s="22">
        <v>48</v>
      </c>
      <c r="N79" s="23">
        <v>32</v>
      </c>
      <c r="Y79" s="125"/>
    </row>
    <row r="80" spans="2:25" ht="13.95" customHeight="1" x14ac:dyDescent="0.2">
      <c r="B80" s="1">
        <f t="shared" si="9"/>
        <v>70</v>
      </c>
      <c r="C80" s="6"/>
      <c r="D80" s="6"/>
      <c r="E80" s="123"/>
      <c r="F80" s="123" t="s">
        <v>215</v>
      </c>
      <c r="G80" s="123"/>
      <c r="H80" s="123"/>
      <c r="I80" s="123"/>
      <c r="J80" s="123"/>
      <c r="K80" s="22" t="s">
        <v>167</v>
      </c>
      <c r="L80" s="22"/>
      <c r="M80" s="22" t="s">
        <v>167</v>
      </c>
      <c r="N80" s="23" t="s">
        <v>167</v>
      </c>
      <c r="Y80" s="125"/>
    </row>
    <row r="81" spans="2:25" ht="13.95" customHeight="1" x14ac:dyDescent="0.2">
      <c r="B81" s="1">
        <f t="shared" si="9"/>
        <v>71</v>
      </c>
      <c r="C81" s="6"/>
      <c r="D81" s="6"/>
      <c r="E81" s="123"/>
      <c r="F81" s="123" t="s">
        <v>267</v>
      </c>
      <c r="G81" s="123"/>
      <c r="H81" s="123"/>
      <c r="I81" s="123"/>
      <c r="J81" s="123"/>
      <c r="K81" s="22"/>
      <c r="L81" s="22">
        <v>32</v>
      </c>
      <c r="M81" s="22"/>
      <c r="N81" s="23"/>
      <c r="Y81" s="125"/>
    </row>
    <row r="82" spans="2:25" ht="13.95" customHeight="1" x14ac:dyDescent="0.2">
      <c r="B82" s="1">
        <f t="shared" si="9"/>
        <v>72</v>
      </c>
      <c r="C82" s="6"/>
      <c r="D82" s="6"/>
      <c r="E82" s="123"/>
      <c r="F82" s="123" t="s">
        <v>258</v>
      </c>
      <c r="G82" s="123"/>
      <c r="H82" s="123"/>
      <c r="I82" s="123"/>
      <c r="J82" s="123"/>
      <c r="K82" s="22"/>
      <c r="L82" s="22" t="s">
        <v>167</v>
      </c>
      <c r="M82" s="22" t="s">
        <v>167</v>
      </c>
      <c r="N82" s="23"/>
      <c r="Y82" s="125"/>
    </row>
    <row r="83" spans="2:25" ht="13.95" customHeight="1" x14ac:dyDescent="0.2">
      <c r="B83" s="1">
        <f t="shared" si="9"/>
        <v>73</v>
      </c>
      <c r="C83" s="6"/>
      <c r="D83" s="6"/>
      <c r="E83" s="123"/>
      <c r="F83" s="123" t="s">
        <v>266</v>
      </c>
      <c r="G83" s="123"/>
      <c r="H83" s="123"/>
      <c r="I83" s="123"/>
      <c r="J83" s="123"/>
      <c r="K83" s="22">
        <v>25</v>
      </c>
      <c r="L83" s="22"/>
      <c r="M83" s="22"/>
      <c r="N83" s="23"/>
      <c r="Y83" s="125"/>
    </row>
    <row r="84" spans="2:25" ht="13.95" customHeight="1" x14ac:dyDescent="0.2">
      <c r="B84" s="1">
        <f t="shared" si="9"/>
        <v>74</v>
      </c>
      <c r="C84" s="6"/>
      <c r="D84" s="6"/>
      <c r="E84" s="123"/>
      <c r="F84" s="123" t="s">
        <v>85</v>
      </c>
      <c r="G84" s="123"/>
      <c r="H84" s="123"/>
      <c r="I84" s="123"/>
      <c r="J84" s="123"/>
      <c r="K84" s="22"/>
      <c r="L84" s="22" t="s">
        <v>167</v>
      </c>
      <c r="M84" s="22" t="s">
        <v>167</v>
      </c>
      <c r="N84" s="23">
        <v>300</v>
      </c>
      <c r="Y84" s="125"/>
    </row>
    <row r="85" spans="2:25" ht="13.95" customHeight="1" x14ac:dyDescent="0.2">
      <c r="B85" s="1">
        <f t="shared" si="9"/>
        <v>75</v>
      </c>
      <c r="C85" s="6"/>
      <c r="D85" s="6"/>
      <c r="E85" s="123"/>
      <c r="F85" s="123" t="s">
        <v>86</v>
      </c>
      <c r="G85" s="123"/>
      <c r="H85" s="123"/>
      <c r="I85" s="123"/>
      <c r="J85" s="123"/>
      <c r="K85" s="22">
        <v>200</v>
      </c>
      <c r="L85" s="22" t="s">
        <v>167</v>
      </c>
      <c r="M85" s="22" t="s">
        <v>167</v>
      </c>
      <c r="N85" s="23">
        <v>200</v>
      </c>
      <c r="Y85" s="125"/>
    </row>
    <row r="86" spans="2:25" ht="13.95" customHeight="1" x14ac:dyDescent="0.2">
      <c r="B86" s="1">
        <f t="shared" si="9"/>
        <v>76</v>
      </c>
      <c r="C86" s="6"/>
      <c r="D86" s="6"/>
      <c r="E86" s="123"/>
      <c r="F86" s="123" t="s">
        <v>265</v>
      </c>
      <c r="G86" s="123"/>
      <c r="H86" s="123"/>
      <c r="I86" s="123"/>
      <c r="J86" s="123"/>
      <c r="K86" s="22">
        <v>200</v>
      </c>
      <c r="L86" s="22"/>
      <c r="M86" s="22"/>
      <c r="N86" s="23"/>
      <c r="Y86" s="125"/>
    </row>
    <row r="87" spans="2:25" ht="13.5" customHeight="1" x14ac:dyDescent="0.2">
      <c r="B87" s="1">
        <f t="shared" si="9"/>
        <v>77</v>
      </c>
      <c r="C87" s="6"/>
      <c r="D87" s="6"/>
      <c r="E87" s="123"/>
      <c r="F87" s="123" t="s">
        <v>111</v>
      </c>
      <c r="G87" s="123"/>
      <c r="H87" s="123"/>
      <c r="I87" s="123"/>
      <c r="J87" s="123"/>
      <c r="K87" s="22">
        <v>3000</v>
      </c>
      <c r="L87" s="22">
        <v>2700</v>
      </c>
      <c r="M87" s="22">
        <v>1200</v>
      </c>
      <c r="N87" s="23">
        <v>1850</v>
      </c>
      <c r="Y87" s="125"/>
    </row>
    <row r="88" spans="2:25" ht="13.95" customHeight="1" x14ac:dyDescent="0.2">
      <c r="B88" s="1">
        <f t="shared" si="9"/>
        <v>78</v>
      </c>
      <c r="C88" s="6"/>
      <c r="D88" s="6"/>
      <c r="E88" s="123"/>
      <c r="F88" s="123" t="s">
        <v>123</v>
      </c>
      <c r="G88" s="123"/>
      <c r="H88" s="123"/>
      <c r="I88" s="123"/>
      <c r="J88" s="123"/>
      <c r="K88" s="22">
        <v>125</v>
      </c>
      <c r="L88" s="22">
        <v>375</v>
      </c>
      <c r="M88" s="22">
        <v>75</v>
      </c>
      <c r="N88" s="23">
        <v>125</v>
      </c>
      <c r="Y88" s="125"/>
    </row>
    <row r="89" spans="2:25" ht="13.5" customHeight="1" x14ac:dyDescent="0.2">
      <c r="B89" s="1">
        <f t="shared" si="9"/>
        <v>79</v>
      </c>
      <c r="C89" s="6"/>
      <c r="D89" s="6"/>
      <c r="E89" s="123"/>
      <c r="F89" s="123" t="s">
        <v>161</v>
      </c>
      <c r="G89" s="123"/>
      <c r="H89" s="123"/>
      <c r="I89" s="123"/>
      <c r="J89" s="123"/>
      <c r="K89" s="22"/>
      <c r="L89" s="22">
        <v>2</v>
      </c>
      <c r="M89" s="22">
        <v>4</v>
      </c>
      <c r="N89" s="23">
        <v>2</v>
      </c>
      <c r="Y89" s="125"/>
    </row>
    <row r="90" spans="2:25" ht="13.95" customHeight="1" x14ac:dyDescent="0.2">
      <c r="B90" s="1">
        <f t="shared" si="9"/>
        <v>80</v>
      </c>
      <c r="C90" s="6"/>
      <c r="D90" s="6"/>
      <c r="E90" s="123"/>
      <c r="F90" s="123" t="s">
        <v>116</v>
      </c>
      <c r="G90" s="123"/>
      <c r="H90" s="123"/>
      <c r="I90" s="123"/>
      <c r="J90" s="123"/>
      <c r="K90" s="22">
        <v>200</v>
      </c>
      <c r="L90" s="22">
        <v>125</v>
      </c>
      <c r="M90" s="22">
        <v>150</v>
      </c>
      <c r="N90" s="23">
        <v>75</v>
      </c>
      <c r="Y90" s="125"/>
    </row>
    <row r="91" spans="2:25" ht="13.5" customHeight="1" x14ac:dyDescent="0.2">
      <c r="B91" s="1">
        <f t="shared" si="9"/>
        <v>81</v>
      </c>
      <c r="C91" s="6"/>
      <c r="D91" s="6"/>
      <c r="E91" s="123"/>
      <c r="F91" s="123" t="s">
        <v>264</v>
      </c>
      <c r="G91" s="123"/>
      <c r="H91" s="123"/>
      <c r="I91" s="123"/>
      <c r="J91" s="123"/>
      <c r="K91" s="22">
        <v>300</v>
      </c>
      <c r="L91" s="22">
        <v>300</v>
      </c>
      <c r="M91" s="22"/>
      <c r="N91" s="23"/>
      <c r="Y91" s="125"/>
    </row>
    <row r="92" spans="2:25" ht="13.95" customHeight="1" x14ac:dyDescent="0.2">
      <c r="B92" s="1">
        <f t="shared" si="9"/>
        <v>82</v>
      </c>
      <c r="C92" s="6"/>
      <c r="D92" s="6"/>
      <c r="E92" s="123"/>
      <c r="F92" s="123" t="s">
        <v>263</v>
      </c>
      <c r="G92" s="123"/>
      <c r="H92" s="123"/>
      <c r="I92" s="123"/>
      <c r="J92" s="123"/>
      <c r="K92" s="22">
        <v>25</v>
      </c>
      <c r="L92" s="22">
        <v>25</v>
      </c>
      <c r="M92" s="22" t="s">
        <v>167</v>
      </c>
      <c r="N92" s="23">
        <v>25</v>
      </c>
      <c r="Y92" s="125"/>
    </row>
    <row r="93" spans="2:25" ht="13.95" customHeight="1" x14ac:dyDescent="0.2">
      <c r="B93" s="1">
        <f t="shared" si="9"/>
        <v>83</v>
      </c>
      <c r="C93" s="6"/>
      <c r="D93" s="6"/>
      <c r="E93" s="123"/>
      <c r="F93" s="123" t="s">
        <v>33</v>
      </c>
      <c r="G93" s="123"/>
      <c r="H93" s="123"/>
      <c r="I93" s="123"/>
      <c r="J93" s="123"/>
      <c r="K93" s="22">
        <v>2250</v>
      </c>
      <c r="L93" s="22">
        <v>825</v>
      </c>
      <c r="M93" s="22">
        <v>2100</v>
      </c>
      <c r="N93" s="23">
        <v>1950</v>
      </c>
      <c r="Y93" s="125"/>
    </row>
    <row r="94" spans="2:25" ht="13.5" customHeight="1" x14ac:dyDescent="0.2">
      <c r="B94" s="1">
        <f t="shared" si="9"/>
        <v>84</v>
      </c>
      <c r="C94" s="2" t="s">
        <v>34</v>
      </c>
      <c r="D94" s="2" t="s">
        <v>35</v>
      </c>
      <c r="E94" s="123"/>
      <c r="F94" s="123" t="s">
        <v>235</v>
      </c>
      <c r="G94" s="123"/>
      <c r="H94" s="123"/>
      <c r="I94" s="123"/>
      <c r="J94" s="123"/>
      <c r="K94" s="22">
        <v>1</v>
      </c>
      <c r="L94" s="22"/>
      <c r="M94" s="22"/>
      <c r="N94" s="23"/>
    </row>
    <row r="95" spans="2:25" ht="13.95" customHeight="1" thickBot="1" x14ac:dyDescent="0.25">
      <c r="B95" s="1">
        <f t="shared" si="9"/>
        <v>85</v>
      </c>
      <c r="C95" s="6"/>
      <c r="D95" s="6"/>
      <c r="E95" s="123"/>
      <c r="F95" s="123" t="s">
        <v>180</v>
      </c>
      <c r="G95" s="123"/>
      <c r="H95" s="123"/>
      <c r="I95" s="123"/>
      <c r="J95" s="123"/>
      <c r="K95" s="22" t="s">
        <v>167</v>
      </c>
      <c r="L95" s="22" t="s">
        <v>167</v>
      </c>
      <c r="M95" s="22" t="s">
        <v>167</v>
      </c>
      <c r="N95" s="23"/>
    </row>
    <row r="96" spans="2:25" ht="13.95" customHeight="1" x14ac:dyDescent="0.2">
      <c r="B96" s="84"/>
      <c r="C96" s="85"/>
      <c r="D96" s="85"/>
      <c r="E96" s="25"/>
      <c r="F96" s="25"/>
      <c r="G96" s="25"/>
      <c r="H96" s="25"/>
      <c r="I96" s="25"/>
      <c r="J96" s="25"/>
      <c r="K96" s="25"/>
      <c r="L96" s="25"/>
      <c r="M96" s="25"/>
      <c r="N96" s="25"/>
      <c r="U96">
        <f>COUNTA(K11:K119)</f>
        <v>72</v>
      </c>
      <c r="V96">
        <f>COUNTA(L11:L119)</f>
        <v>80</v>
      </c>
      <c r="W96">
        <f>COUNTA(M11:M119)</f>
        <v>77</v>
      </c>
      <c r="X96">
        <f>COUNTA(N11:N119)</f>
        <v>74</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SUM(U11:U25,K26:K119)</f>
        <v>22165</v>
      </c>
      <c r="V100">
        <f>SUM(V11:V25,L26:L119)</f>
        <v>25595</v>
      </c>
      <c r="W100">
        <f>SUM(W11:W25,M26:M119)</f>
        <v>16766</v>
      </c>
      <c r="X100">
        <f>SUM(X11:X25,N26:N119)</f>
        <v>25982</v>
      </c>
    </row>
    <row r="101" spans="2:24" ht="18" customHeight="1" thickBot="1" x14ac:dyDescent="0.25">
      <c r="B101" s="72"/>
      <c r="C101" s="24"/>
      <c r="D101" s="149" t="s">
        <v>2</v>
      </c>
      <c r="E101" s="149"/>
      <c r="F101" s="149"/>
      <c r="G101" s="149"/>
      <c r="H101" s="24"/>
      <c r="I101" s="24"/>
      <c r="J101" s="73"/>
      <c r="K101" s="34" t="str">
        <f>K5</f>
        <v>2021.6.15</v>
      </c>
      <c r="L101" s="34" t="str">
        <f>L5</f>
        <v>2021.6.15</v>
      </c>
      <c r="M101" s="34" t="str">
        <f>M5</f>
        <v>2021.6.15</v>
      </c>
      <c r="N101" s="136" t="str">
        <f>N5</f>
        <v>2021.6.15</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4.25" customHeight="1" x14ac:dyDescent="0.2">
      <c r="B103" s="77">
        <f>B95+1</f>
        <v>86</v>
      </c>
      <c r="C103" s="6" t="s">
        <v>34</v>
      </c>
      <c r="D103" s="6" t="s">
        <v>35</v>
      </c>
      <c r="E103" s="80"/>
      <c r="F103" s="80" t="s">
        <v>236</v>
      </c>
      <c r="G103" s="80"/>
      <c r="H103" s="80"/>
      <c r="I103" s="80"/>
      <c r="J103" s="80"/>
      <c r="K103" s="131">
        <v>1</v>
      </c>
      <c r="L103" s="131">
        <v>1</v>
      </c>
      <c r="M103" s="131" t="s">
        <v>167</v>
      </c>
      <c r="N103" s="130" t="s">
        <v>167</v>
      </c>
    </row>
    <row r="104" spans="2:24" ht="13.5" customHeight="1" x14ac:dyDescent="0.2">
      <c r="B104" s="1">
        <f t="shared" ref="B104:B119" si="10">B103+1</f>
        <v>87</v>
      </c>
      <c r="C104" s="6"/>
      <c r="D104" s="6"/>
      <c r="E104" s="123"/>
      <c r="F104" s="123" t="s">
        <v>262</v>
      </c>
      <c r="G104" s="123"/>
      <c r="H104" s="123"/>
      <c r="I104" s="123"/>
      <c r="J104" s="123"/>
      <c r="K104" s="22"/>
      <c r="L104" s="22">
        <v>1</v>
      </c>
      <c r="M104" s="22">
        <v>1</v>
      </c>
      <c r="N104" s="23"/>
    </row>
    <row r="105" spans="2:24" ht="13.5" customHeight="1" x14ac:dyDescent="0.2">
      <c r="B105" s="1">
        <f t="shared" si="10"/>
        <v>88</v>
      </c>
      <c r="C105" s="6"/>
      <c r="D105" s="6"/>
      <c r="E105" s="123"/>
      <c r="F105" s="123" t="s">
        <v>196</v>
      </c>
      <c r="G105" s="123"/>
      <c r="H105" s="123"/>
      <c r="I105" s="123"/>
      <c r="J105" s="123"/>
      <c r="K105" s="22"/>
      <c r="L105" s="22"/>
      <c r="M105" s="22" t="s">
        <v>167</v>
      </c>
      <c r="N105" s="23"/>
    </row>
    <row r="106" spans="2:24" ht="13.95" customHeight="1" x14ac:dyDescent="0.2">
      <c r="B106" s="1">
        <f t="shared" si="10"/>
        <v>89</v>
      </c>
      <c r="C106" s="6"/>
      <c r="D106" s="6"/>
      <c r="E106" s="123"/>
      <c r="F106" s="123" t="s">
        <v>124</v>
      </c>
      <c r="G106" s="123"/>
      <c r="H106" s="123"/>
      <c r="I106" s="123"/>
      <c r="J106" s="123"/>
      <c r="K106" s="22">
        <v>33</v>
      </c>
      <c r="L106" s="22">
        <v>4</v>
      </c>
      <c r="M106" s="22">
        <v>3</v>
      </c>
      <c r="N106" s="23">
        <v>3</v>
      </c>
    </row>
    <row r="107" spans="2:24" ht="13.5" customHeight="1" x14ac:dyDescent="0.2">
      <c r="B107" s="1">
        <f t="shared" si="10"/>
        <v>90</v>
      </c>
      <c r="C107" s="6"/>
      <c r="D107" s="6"/>
      <c r="E107" s="123"/>
      <c r="F107" s="123" t="s">
        <v>99</v>
      </c>
      <c r="G107" s="123"/>
      <c r="H107" s="123"/>
      <c r="I107" s="123"/>
      <c r="J107" s="123"/>
      <c r="K107" s="22">
        <v>3</v>
      </c>
      <c r="L107" s="22">
        <v>2</v>
      </c>
      <c r="M107" s="22"/>
      <c r="N107" s="23"/>
    </row>
    <row r="108" spans="2:24" ht="13.95" customHeight="1" x14ac:dyDescent="0.2">
      <c r="B108" s="1">
        <f t="shared" si="10"/>
        <v>91</v>
      </c>
      <c r="C108" s="6"/>
      <c r="D108" s="6"/>
      <c r="E108" s="123"/>
      <c r="F108" s="123" t="s">
        <v>163</v>
      </c>
      <c r="G108" s="123"/>
      <c r="H108" s="123"/>
      <c r="I108" s="123"/>
      <c r="J108" s="123"/>
      <c r="K108" s="22">
        <v>4</v>
      </c>
      <c r="L108" s="22">
        <v>2</v>
      </c>
      <c r="M108" s="22">
        <v>8</v>
      </c>
      <c r="N108" s="23">
        <v>1</v>
      </c>
    </row>
    <row r="109" spans="2:24" ht="13.5" customHeight="1" x14ac:dyDescent="0.2">
      <c r="B109" s="1">
        <f t="shared" si="10"/>
        <v>92</v>
      </c>
      <c r="C109" s="6"/>
      <c r="D109" s="6"/>
      <c r="E109" s="123"/>
      <c r="F109" s="123" t="s">
        <v>36</v>
      </c>
      <c r="G109" s="123"/>
      <c r="H109" s="123"/>
      <c r="I109" s="123"/>
      <c r="J109" s="123"/>
      <c r="K109" s="22"/>
      <c r="L109" s="22"/>
      <c r="M109" s="22">
        <v>1</v>
      </c>
      <c r="N109" s="23"/>
    </row>
    <row r="110" spans="2:24" ht="13.5" customHeight="1" x14ac:dyDescent="0.2">
      <c r="B110" s="1">
        <f t="shared" si="10"/>
        <v>93</v>
      </c>
      <c r="C110" s="2" t="s">
        <v>142</v>
      </c>
      <c r="D110" s="2" t="s">
        <v>76</v>
      </c>
      <c r="E110" s="123"/>
      <c r="F110" s="123" t="s">
        <v>182</v>
      </c>
      <c r="G110" s="123"/>
      <c r="H110" s="123"/>
      <c r="I110" s="123"/>
      <c r="J110" s="123"/>
      <c r="K110" s="22"/>
      <c r="L110" s="22" t="s">
        <v>167</v>
      </c>
      <c r="M110" s="22" t="s">
        <v>167</v>
      </c>
      <c r="N110" s="23" t="s">
        <v>167</v>
      </c>
    </row>
    <row r="111" spans="2:24" ht="13.5" customHeight="1" x14ac:dyDescent="0.2">
      <c r="B111" s="1">
        <f t="shared" si="10"/>
        <v>94</v>
      </c>
      <c r="C111" s="6"/>
      <c r="D111" s="2" t="s">
        <v>77</v>
      </c>
      <c r="E111" s="123"/>
      <c r="F111" s="123" t="s">
        <v>101</v>
      </c>
      <c r="G111" s="123"/>
      <c r="H111" s="123"/>
      <c r="I111" s="123"/>
      <c r="J111" s="123"/>
      <c r="K111" s="22" t="s">
        <v>167</v>
      </c>
      <c r="L111" s="22"/>
      <c r="M111" s="22">
        <v>2</v>
      </c>
      <c r="N111" s="23"/>
    </row>
    <row r="112" spans="2:24" ht="13.5" customHeight="1" x14ac:dyDescent="0.2">
      <c r="B112" s="1">
        <f t="shared" si="10"/>
        <v>95</v>
      </c>
      <c r="C112" s="6"/>
      <c r="D112" s="2" t="s">
        <v>37</v>
      </c>
      <c r="E112" s="123"/>
      <c r="F112" s="123" t="s">
        <v>121</v>
      </c>
      <c r="G112" s="123"/>
      <c r="H112" s="123"/>
      <c r="I112" s="123"/>
      <c r="J112" s="123"/>
      <c r="K112" s="22">
        <v>2</v>
      </c>
      <c r="L112" s="22">
        <v>4</v>
      </c>
      <c r="M112" s="22">
        <v>2</v>
      </c>
      <c r="N112" s="23" t="s">
        <v>167</v>
      </c>
    </row>
    <row r="113" spans="2:24" ht="13.5" customHeight="1" x14ac:dyDescent="0.2">
      <c r="B113" s="1">
        <f t="shared" si="10"/>
        <v>96</v>
      </c>
      <c r="C113" s="6"/>
      <c r="D113" s="7"/>
      <c r="E113" s="123"/>
      <c r="F113" s="123" t="s">
        <v>38</v>
      </c>
      <c r="G113" s="123"/>
      <c r="H113" s="123"/>
      <c r="I113" s="123"/>
      <c r="J113" s="123"/>
      <c r="K113" s="22"/>
      <c r="L113" s="22" t="s">
        <v>167</v>
      </c>
      <c r="M113" s="22" t="s">
        <v>167</v>
      </c>
      <c r="N113" s="23">
        <v>25</v>
      </c>
    </row>
    <row r="114" spans="2:24" ht="13.5" customHeight="1" x14ac:dyDescent="0.2">
      <c r="B114" s="1">
        <f t="shared" si="10"/>
        <v>97</v>
      </c>
      <c r="C114" s="7"/>
      <c r="D114" s="8" t="s">
        <v>39</v>
      </c>
      <c r="E114" s="123"/>
      <c r="F114" s="123" t="s">
        <v>40</v>
      </c>
      <c r="G114" s="123"/>
      <c r="H114" s="123"/>
      <c r="I114" s="123"/>
      <c r="J114" s="123"/>
      <c r="K114" s="22" t="s">
        <v>167</v>
      </c>
      <c r="L114" s="22">
        <v>50</v>
      </c>
      <c r="M114" s="22" t="s">
        <v>167</v>
      </c>
      <c r="N114" s="23">
        <v>50</v>
      </c>
    </row>
    <row r="115" spans="2:24" ht="13.95" customHeight="1" x14ac:dyDescent="0.2">
      <c r="B115" s="1">
        <f t="shared" si="10"/>
        <v>98</v>
      </c>
      <c r="C115" s="2" t="s">
        <v>0</v>
      </c>
      <c r="D115" s="2" t="s">
        <v>261</v>
      </c>
      <c r="E115" s="123"/>
      <c r="F115" s="123" t="s">
        <v>260</v>
      </c>
      <c r="G115" s="123"/>
      <c r="H115" s="123"/>
      <c r="I115" s="123"/>
      <c r="J115" s="123"/>
      <c r="K115" s="22">
        <v>25</v>
      </c>
      <c r="L115" s="22" t="s">
        <v>167</v>
      </c>
      <c r="M115" s="22" t="s">
        <v>167</v>
      </c>
      <c r="N115" s="23"/>
    </row>
    <row r="116" spans="2:24" ht="13.5" customHeight="1" x14ac:dyDescent="0.2">
      <c r="B116" s="1">
        <f t="shared" si="10"/>
        <v>99</v>
      </c>
      <c r="C116" s="6"/>
      <c r="D116" s="8" t="s">
        <v>41</v>
      </c>
      <c r="E116" s="123"/>
      <c r="F116" s="123" t="s">
        <v>42</v>
      </c>
      <c r="G116" s="123"/>
      <c r="H116" s="123"/>
      <c r="I116" s="123"/>
      <c r="J116" s="123"/>
      <c r="K116" s="22">
        <v>25</v>
      </c>
      <c r="L116" s="22" t="s">
        <v>167</v>
      </c>
      <c r="M116" s="22" t="s">
        <v>167</v>
      </c>
      <c r="N116" s="23" t="s">
        <v>167</v>
      </c>
      <c r="U116">
        <f>COUNTA(K94:K116)</f>
        <v>13</v>
      </c>
      <c r="V116">
        <f>COUNTA(L94:L116)</f>
        <v>14</v>
      </c>
      <c r="W116">
        <f>COUNTA(M94:M116)</f>
        <v>16</v>
      </c>
      <c r="X116">
        <f>COUNTA(N94:N116)</f>
        <v>10</v>
      </c>
    </row>
    <row r="117" spans="2:24" ht="13.5" customHeight="1" x14ac:dyDescent="0.2">
      <c r="B117" s="1">
        <f t="shared" si="10"/>
        <v>100</v>
      </c>
      <c r="C117" s="147" t="s">
        <v>43</v>
      </c>
      <c r="D117" s="148"/>
      <c r="E117" s="123"/>
      <c r="F117" s="123" t="s">
        <v>44</v>
      </c>
      <c r="G117" s="123"/>
      <c r="H117" s="123"/>
      <c r="I117" s="123"/>
      <c r="J117" s="123"/>
      <c r="K117" s="22">
        <v>75</v>
      </c>
      <c r="L117" s="22">
        <v>350</v>
      </c>
      <c r="M117" s="22">
        <v>300</v>
      </c>
      <c r="N117" s="23">
        <v>75</v>
      </c>
    </row>
    <row r="118" spans="2:24" ht="13.5" customHeight="1" x14ac:dyDescent="0.2">
      <c r="B118" s="1">
        <f t="shared" si="10"/>
        <v>101</v>
      </c>
      <c r="C118" s="3"/>
      <c r="D118" s="83"/>
      <c r="E118" s="123"/>
      <c r="F118" s="123" t="s">
        <v>45</v>
      </c>
      <c r="G118" s="123"/>
      <c r="H118" s="123"/>
      <c r="I118" s="123"/>
      <c r="J118" s="123"/>
      <c r="K118" s="22">
        <v>75</v>
      </c>
      <c r="L118" s="22">
        <v>50</v>
      </c>
      <c r="M118" s="22">
        <v>125</v>
      </c>
      <c r="N118" s="23">
        <v>25</v>
      </c>
    </row>
    <row r="119" spans="2:24" ht="13.95" customHeight="1" thickBot="1" x14ac:dyDescent="0.25">
      <c r="B119" s="1">
        <f t="shared" si="10"/>
        <v>102</v>
      </c>
      <c r="C119" s="3"/>
      <c r="D119" s="83"/>
      <c r="E119" s="123"/>
      <c r="F119" s="123" t="s">
        <v>78</v>
      </c>
      <c r="G119" s="123"/>
      <c r="H119" s="123"/>
      <c r="I119" s="123"/>
      <c r="J119" s="123"/>
      <c r="K119" s="22">
        <v>100</v>
      </c>
      <c r="L119" s="22">
        <v>200</v>
      </c>
      <c r="M119" s="22">
        <v>75</v>
      </c>
      <c r="N119" s="23">
        <v>50</v>
      </c>
    </row>
    <row r="120" spans="2:24" ht="19.95" customHeight="1" thickTop="1" x14ac:dyDescent="0.2">
      <c r="B120" s="150" t="s">
        <v>47</v>
      </c>
      <c r="C120" s="151"/>
      <c r="D120" s="151"/>
      <c r="E120" s="151"/>
      <c r="F120" s="151"/>
      <c r="G120" s="151"/>
      <c r="H120" s="151"/>
      <c r="I120" s="151"/>
      <c r="J120" s="86"/>
      <c r="K120" s="35">
        <f>SUM(K121:K129)</f>
        <v>22165</v>
      </c>
      <c r="L120" s="35">
        <f>SUM(L121:L129)</f>
        <v>25595</v>
      </c>
      <c r="M120" s="35">
        <f>SUM(M121:M129)</f>
        <v>16766</v>
      </c>
      <c r="N120" s="53">
        <f>SUM(N121:N129)</f>
        <v>25982</v>
      </c>
    </row>
    <row r="121" spans="2:24" ht="13.95" customHeight="1" x14ac:dyDescent="0.2">
      <c r="B121" s="152" t="s">
        <v>48</v>
      </c>
      <c r="C121" s="153"/>
      <c r="D121" s="154"/>
      <c r="E121" s="12"/>
      <c r="F121" s="13"/>
      <c r="G121" s="144" t="s">
        <v>13</v>
      </c>
      <c r="H121" s="144"/>
      <c r="I121" s="13"/>
      <c r="J121" s="14"/>
      <c r="K121" s="4">
        <f>SUM(U$11:U$25)</f>
        <v>900</v>
      </c>
      <c r="L121" s="4">
        <f>SUM(V$11:V$25)</f>
        <v>6125</v>
      </c>
      <c r="M121" s="4">
        <f>SUM(W$11:W$25)</f>
        <v>1850</v>
      </c>
      <c r="N121" s="5">
        <f>SUM(X$11:X$25)</f>
        <v>6325</v>
      </c>
    </row>
    <row r="122" spans="2:24" ht="13.95" customHeight="1" x14ac:dyDescent="0.2">
      <c r="B122" s="87"/>
      <c r="C122" s="65"/>
      <c r="D122" s="88"/>
      <c r="E122" s="15"/>
      <c r="F122" s="123"/>
      <c r="G122" s="144" t="s">
        <v>26</v>
      </c>
      <c r="H122" s="144"/>
      <c r="I122" s="119"/>
      <c r="J122" s="16"/>
      <c r="K122" s="4">
        <f>SUM(K$26)</f>
        <v>3375</v>
      </c>
      <c r="L122" s="4">
        <f>SUM(L$26)</f>
        <v>100</v>
      </c>
      <c r="M122" s="4">
        <f>SUM(M$26)</f>
        <v>300</v>
      </c>
      <c r="N122" s="5">
        <f>SUM(N$26)</f>
        <v>900</v>
      </c>
    </row>
    <row r="123" spans="2:24" ht="13.95" customHeight="1" x14ac:dyDescent="0.2">
      <c r="B123" s="87"/>
      <c r="C123" s="65"/>
      <c r="D123" s="88"/>
      <c r="E123" s="15"/>
      <c r="F123" s="123"/>
      <c r="G123" s="144" t="s">
        <v>28</v>
      </c>
      <c r="H123" s="144"/>
      <c r="I123" s="13"/>
      <c r="J123" s="14"/>
      <c r="K123" s="4">
        <f>SUM(K$27:K$29)</f>
        <v>250</v>
      </c>
      <c r="L123" s="4">
        <f>SUM(L$27:L$29)</f>
        <v>26</v>
      </c>
      <c r="M123" s="4">
        <f>SUM(M$27:M$29)</f>
        <v>125</v>
      </c>
      <c r="N123" s="5">
        <f>SUM(N$27:N$29)</f>
        <v>200</v>
      </c>
    </row>
    <row r="124" spans="2:24" ht="13.95" customHeight="1" x14ac:dyDescent="0.2">
      <c r="B124" s="87"/>
      <c r="C124" s="65"/>
      <c r="D124" s="88"/>
      <c r="E124" s="15"/>
      <c r="F124" s="123"/>
      <c r="G124" s="144" t="s">
        <v>83</v>
      </c>
      <c r="H124" s="144"/>
      <c r="I124" s="13"/>
      <c r="J124" s="14"/>
      <c r="K124" s="4">
        <f>SUM(K$30:K$32)</f>
        <v>25</v>
      </c>
      <c r="L124" s="4">
        <f>SUM(L$30:L$32)</f>
        <v>25</v>
      </c>
      <c r="M124" s="4">
        <f>SUM(M$30:M$32)</f>
        <v>125</v>
      </c>
      <c r="N124" s="5">
        <f>SUM(N$30:N$32)</f>
        <v>50</v>
      </c>
    </row>
    <row r="125" spans="2:24" ht="13.95" customHeight="1" x14ac:dyDescent="0.2">
      <c r="B125" s="87"/>
      <c r="C125" s="65"/>
      <c r="D125" s="88"/>
      <c r="E125" s="15"/>
      <c r="F125" s="123"/>
      <c r="G125" s="144" t="s">
        <v>84</v>
      </c>
      <c r="H125" s="144"/>
      <c r="I125" s="13"/>
      <c r="J125" s="14"/>
      <c r="K125" s="4">
        <f>SUM(K35:K51)</f>
        <v>8600</v>
      </c>
      <c r="L125" s="4">
        <f>SUM(L$35:L$51)</f>
        <v>8802</v>
      </c>
      <c r="M125" s="4">
        <f>SUM(M$35:M$51)</f>
        <v>5925</v>
      </c>
      <c r="N125" s="5">
        <f>SUM(N$35:N$51)</f>
        <v>11500</v>
      </c>
    </row>
    <row r="126" spans="2:24" ht="13.95" customHeight="1" x14ac:dyDescent="0.2">
      <c r="B126" s="87"/>
      <c r="C126" s="65"/>
      <c r="D126" s="88"/>
      <c r="E126" s="15"/>
      <c r="F126" s="123"/>
      <c r="G126" s="144" t="s">
        <v>80</v>
      </c>
      <c r="H126" s="144"/>
      <c r="I126" s="13"/>
      <c r="J126" s="14"/>
      <c r="K126" s="4">
        <f>SUM(K$52:K$54)</f>
        <v>100</v>
      </c>
      <c r="L126" s="4">
        <f>SUM(L$52:L$54)</f>
        <v>25</v>
      </c>
      <c r="M126" s="4">
        <f>SUM(M$52:M$54)</f>
        <v>0</v>
      </c>
      <c r="N126" s="5">
        <f>SUM(N$52:N$54)</f>
        <v>150</v>
      </c>
    </row>
    <row r="127" spans="2:24" ht="13.95" customHeight="1" x14ac:dyDescent="0.2">
      <c r="B127" s="87"/>
      <c r="C127" s="65"/>
      <c r="D127" s="88"/>
      <c r="E127" s="15"/>
      <c r="F127" s="123"/>
      <c r="G127" s="144" t="s">
        <v>29</v>
      </c>
      <c r="H127" s="144"/>
      <c r="I127" s="13"/>
      <c r="J127" s="14"/>
      <c r="K127" s="4">
        <f>SUM(K$55:K$93)</f>
        <v>8371</v>
      </c>
      <c r="L127" s="4">
        <f>SUM(L$55:L$93)</f>
        <v>9799</v>
      </c>
      <c r="M127" s="4">
        <f>SUM(M$55:M$93)</f>
        <v>7922</v>
      </c>
      <c r="N127" s="5">
        <f>SUM(N$55:N$93)</f>
        <v>6589</v>
      </c>
    </row>
    <row r="128" spans="2:24" ht="13.95" customHeight="1" x14ac:dyDescent="0.2">
      <c r="B128" s="87"/>
      <c r="C128" s="65"/>
      <c r="D128" s="88"/>
      <c r="E128" s="15"/>
      <c r="F128" s="123"/>
      <c r="G128" s="144" t="s">
        <v>49</v>
      </c>
      <c r="H128" s="144"/>
      <c r="I128" s="13"/>
      <c r="J128" s="14"/>
      <c r="K128" s="4">
        <f>SUM(K$33:K$34,K$117:K$118)</f>
        <v>350</v>
      </c>
      <c r="L128" s="4">
        <f>SUM(L33:L34,L$117:L$118)</f>
        <v>429</v>
      </c>
      <c r="M128" s="4">
        <f>SUM(M33:M34,M$117:M$118)</f>
        <v>427</v>
      </c>
      <c r="N128" s="5">
        <f>SUM(N33:N34,N$117:N$118)</f>
        <v>139</v>
      </c>
    </row>
    <row r="129" spans="2:14" ht="13.95" customHeight="1" thickBot="1" x14ac:dyDescent="0.25">
      <c r="B129" s="89"/>
      <c r="C129" s="90"/>
      <c r="D129" s="91"/>
      <c r="E129" s="17"/>
      <c r="F129" s="9"/>
      <c r="G129" s="142" t="s">
        <v>46</v>
      </c>
      <c r="H129" s="142"/>
      <c r="I129" s="18"/>
      <c r="J129" s="19"/>
      <c r="K129" s="10">
        <f>SUM(K$94:K$116,K$119)</f>
        <v>194</v>
      </c>
      <c r="L129" s="10">
        <f>SUM(L$94:L$116,L$119)</f>
        <v>264</v>
      </c>
      <c r="M129" s="10">
        <f>SUM(M$94:M$116,M$119)</f>
        <v>92</v>
      </c>
      <c r="N129" s="11">
        <f>SUM(N$94:N$116,N$119)</f>
        <v>129</v>
      </c>
    </row>
    <row r="130" spans="2:14" ht="18" customHeight="1" thickTop="1" x14ac:dyDescent="0.2">
      <c r="B130" s="155" t="s">
        <v>50</v>
      </c>
      <c r="C130" s="156"/>
      <c r="D130" s="157"/>
      <c r="E130" s="92"/>
      <c r="F130" s="120"/>
      <c r="G130" s="158" t="s">
        <v>51</v>
      </c>
      <c r="H130" s="158"/>
      <c r="I130" s="120"/>
      <c r="J130" s="121"/>
      <c r="K130" s="36" t="s">
        <v>52</v>
      </c>
      <c r="L130" s="42"/>
      <c r="M130" s="42"/>
      <c r="N130" s="54"/>
    </row>
    <row r="131" spans="2:14" ht="18" customHeight="1" x14ac:dyDescent="0.2">
      <c r="B131" s="93"/>
      <c r="C131" s="94"/>
      <c r="D131" s="94"/>
      <c r="E131" s="95"/>
      <c r="F131" s="96"/>
      <c r="G131" s="97"/>
      <c r="H131" s="97"/>
      <c r="I131" s="96"/>
      <c r="J131" s="98"/>
      <c r="K131" s="37" t="s">
        <v>53</v>
      </c>
      <c r="L131" s="43"/>
      <c r="M131" s="43"/>
      <c r="N131" s="46"/>
    </row>
    <row r="132" spans="2:14" ht="18" customHeight="1" x14ac:dyDescent="0.2">
      <c r="B132" s="87"/>
      <c r="C132" s="65"/>
      <c r="D132" s="65"/>
      <c r="E132" s="99"/>
      <c r="F132" s="24"/>
      <c r="G132" s="149" t="s">
        <v>54</v>
      </c>
      <c r="H132" s="149"/>
      <c r="I132" s="118"/>
      <c r="J132" s="122"/>
      <c r="K132" s="38" t="s">
        <v>55</v>
      </c>
      <c r="L132" s="44"/>
      <c r="M132" s="48"/>
      <c r="N132" s="44"/>
    </row>
    <row r="133" spans="2:14" ht="18" customHeight="1" x14ac:dyDescent="0.2">
      <c r="B133" s="87"/>
      <c r="C133" s="65"/>
      <c r="D133" s="65"/>
      <c r="E133" s="100"/>
      <c r="F133" s="65"/>
      <c r="G133" s="101"/>
      <c r="H133" s="101"/>
      <c r="I133" s="94"/>
      <c r="J133" s="102"/>
      <c r="K133" s="39" t="s">
        <v>94</v>
      </c>
      <c r="L133" s="45"/>
      <c r="M133" s="27"/>
      <c r="N133" s="45"/>
    </row>
    <row r="134" spans="2:14" ht="18" customHeight="1" x14ac:dyDescent="0.2">
      <c r="B134" s="87"/>
      <c r="C134" s="65"/>
      <c r="D134" s="65"/>
      <c r="E134" s="100"/>
      <c r="F134" s="65"/>
      <c r="G134" s="101"/>
      <c r="H134" s="101"/>
      <c r="I134" s="94"/>
      <c r="J134" s="102"/>
      <c r="K134" s="39" t="s">
        <v>87</v>
      </c>
      <c r="L134" s="43"/>
      <c r="M134" s="27"/>
      <c r="N134" s="45"/>
    </row>
    <row r="135" spans="2:14" ht="18" customHeight="1" x14ac:dyDescent="0.2">
      <c r="B135" s="87"/>
      <c r="C135" s="65"/>
      <c r="D135" s="65"/>
      <c r="E135" s="99"/>
      <c r="F135" s="24"/>
      <c r="G135" s="149" t="s">
        <v>56</v>
      </c>
      <c r="H135" s="149"/>
      <c r="I135" s="118"/>
      <c r="J135" s="122"/>
      <c r="K135" s="38" t="s">
        <v>98</v>
      </c>
      <c r="L135" s="44"/>
      <c r="M135" s="48"/>
      <c r="N135" s="44"/>
    </row>
    <row r="136" spans="2:14" ht="18" customHeight="1" x14ac:dyDescent="0.2">
      <c r="B136" s="87"/>
      <c r="C136" s="65"/>
      <c r="D136" s="65"/>
      <c r="E136" s="100"/>
      <c r="F136" s="65"/>
      <c r="G136" s="101"/>
      <c r="H136" s="101"/>
      <c r="I136" s="94"/>
      <c r="J136" s="102"/>
      <c r="K136" s="39" t="s">
        <v>95</v>
      </c>
      <c r="L136" s="45"/>
      <c r="M136" s="27"/>
      <c r="N136" s="45"/>
    </row>
    <row r="137" spans="2:14" ht="18" customHeight="1" x14ac:dyDescent="0.2">
      <c r="B137" s="87"/>
      <c r="C137" s="65"/>
      <c r="D137" s="65"/>
      <c r="E137" s="100"/>
      <c r="F137" s="65"/>
      <c r="G137" s="101"/>
      <c r="H137" s="101"/>
      <c r="I137" s="94"/>
      <c r="J137" s="102"/>
      <c r="K137" s="39" t="s">
        <v>96</v>
      </c>
      <c r="L137" s="45"/>
      <c r="M137" s="45"/>
      <c r="N137" s="45"/>
    </row>
    <row r="138" spans="2:14" ht="18" customHeight="1" x14ac:dyDescent="0.2">
      <c r="B138" s="87"/>
      <c r="C138" s="65"/>
      <c r="D138" s="65"/>
      <c r="E138" s="79"/>
      <c r="F138" s="80"/>
      <c r="G138" s="97"/>
      <c r="H138" s="97"/>
      <c r="I138" s="96"/>
      <c r="J138" s="98"/>
      <c r="K138" s="39" t="s">
        <v>97</v>
      </c>
      <c r="L138" s="46"/>
      <c r="M138" s="43"/>
      <c r="N138" s="46"/>
    </row>
    <row r="139" spans="2:14" ht="18" customHeight="1" x14ac:dyDescent="0.2">
      <c r="B139" s="103"/>
      <c r="C139" s="80"/>
      <c r="D139" s="80"/>
      <c r="E139" s="15"/>
      <c r="F139" s="123"/>
      <c r="G139" s="144" t="s">
        <v>57</v>
      </c>
      <c r="H139" s="144"/>
      <c r="I139" s="13"/>
      <c r="J139" s="14"/>
      <c r="K139" s="28" t="s">
        <v>148</v>
      </c>
      <c r="L139" s="47"/>
      <c r="M139" s="49"/>
      <c r="N139" s="47"/>
    </row>
    <row r="140" spans="2:14" ht="18" customHeight="1" x14ac:dyDescent="0.2">
      <c r="B140" s="152" t="s">
        <v>58</v>
      </c>
      <c r="C140" s="153"/>
      <c r="D140" s="153"/>
      <c r="E140" s="24"/>
      <c r="F140" s="24"/>
      <c r="G140" s="24"/>
      <c r="H140" s="24"/>
      <c r="I140" s="24"/>
      <c r="J140" s="24"/>
      <c r="K140" s="24"/>
      <c r="L140" s="24"/>
      <c r="M140" s="24"/>
      <c r="N140" s="55"/>
    </row>
    <row r="141" spans="2:14" ht="14.1" customHeight="1" x14ac:dyDescent="0.2">
      <c r="B141" s="104"/>
      <c r="C141" s="40" t="s">
        <v>59</v>
      </c>
      <c r="D141" s="105"/>
      <c r="E141" s="40"/>
      <c r="F141" s="40"/>
      <c r="G141" s="40"/>
      <c r="H141" s="40"/>
      <c r="I141" s="40"/>
      <c r="J141" s="40"/>
      <c r="K141" s="40"/>
      <c r="L141" s="40"/>
      <c r="M141" s="40"/>
      <c r="N141" s="56"/>
    </row>
    <row r="142" spans="2:14" ht="14.1" customHeight="1" x14ac:dyDescent="0.2">
      <c r="B142" s="104"/>
      <c r="C142" s="40" t="s">
        <v>60</v>
      </c>
      <c r="D142" s="105"/>
      <c r="E142" s="40"/>
      <c r="F142" s="40"/>
      <c r="G142" s="40"/>
      <c r="H142" s="40"/>
      <c r="I142" s="40"/>
      <c r="J142" s="40"/>
      <c r="K142" s="40"/>
      <c r="L142" s="40"/>
      <c r="M142" s="40"/>
      <c r="N142" s="56"/>
    </row>
    <row r="143" spans="2:14" ht="14.1" customHeight="1" x14ac:dyDescent="0.2">
      <c r="B143" s="104"/>
      <c r="C143" s="40" t="s">
        <v>61</v>
      </c>
      <c r="D143" s="105"/>
      <c r="E143" s="40"/>
      <c r="F143" s="40"/>
      <c r="G143" s="40"/>
      <c r="H143" s="40"/>
      <c r="I143" s="40"/>
      <c r="J143" s="40"/>
      <c r="K143" s="40"/>
      <c r="L143" s="40"/>
      <c r="M143" s="40"/>
      <c r="N143" s="56"/>
    </row>
    <row r="144" spans="2:14" ht="14.1" customHeight="1" x14ac:dyDescent="0.2">
      <c r="B144" s="104"/>
      <c r="C144" s="40" t="s">
        <v>132</v>
      </c>
      <c r="D144" s="105"/>
      <c r="E144" s="40"/>
      <c r="F144" s="40"/>
      <c r="G144" s="40"/>
      <c r="H144" s="40"/>
      <c r="I144" s="40"/>
      <c r="J144" s="40"/>
      <c r="K144" s="40"/>
      <c r="L144" s="40"/>
      <c r="M144" s="40"/>
      <c r="N144" s="56"/>
    </row>
    <row r="145" spans="2:14" ht="14.1" customHeight="1" x14ac:dyDescent="0.2">
      <c r="B145" s="106"/>
      <c r="C145" s="40" t="s">
        <v>133</v>
      </c>
      <c r="D145" s="40"/>
      <c r="E145" s="40"/>
      <c r="F145" s="40"/>
      <c r="G145" s="40"/>
      <c r="H145" s="40"/>
      <c r="I145" s="40"/>
      <c r="J145" s="40"/>
      <c r="K145" s="40"/>
      <c r="L145" s="40"/>
      <c r="M145" s="40"/>
      <c r="N145" s="56"/>
    </row>
    <row r="146" spans="2:14" ht="14.1" customHeight="1" x14ac:dyDescent="0.2">
      <c r="B146" s="106"/>
      <c r="C146" s="40" t="s">
        <v>129</v>
      </c>
      <c r="D146" s="40"/>
      <c r="E146" s="40"/>
      <c r="F146" s="40"/>
      <c r="G146" s="40"/>
      <c r="H146" s="40"/>
      <c r="I146" s="40"/>
      <c r="J146" s="40"/>
      <c r="K146" s="40"/>
      <c r="L146" s="40"/>
      <c r="M146" s="40"/>
      <c r="N146" s="56"/>
    </row>
    <row r="147" spans="2:14" ht="14.1" customHeight="1" x14ac:dyDescent="0.2">
      <c r="B147" s="106"/>
      <c r="C147" s="40" t="s">
        <v>92</v>
      </c>
      <c r="D147" s="40"/>
      <c r="E147" s="40"/>
      <c r="F147" s="40"/>
      <c r="G147" s="40"/>
      <c r="H147" s="40"/>
      <c r="I147" s="40"/>
      <c r="J147" s="40"/>
      <c r="K147" s="40"/>
      <c r="L147" s="40"/>
      <c r="M147" s="40"/>
      <c r="N147" s="56"/>
    </row>
    <row r="148" spans="2:14" ht="14.1" customHeight="1" x14ac:dyDescent="0.2">
      <c r="B148" s="106"/>
      <c r="C148" s="40" t="s">
        <v>93</v>
      </c>
      <c r="D148" s="40"/>
      <c r="E148" s="40"/>
      <c r="F148" s="40"/>
      <c r="G148" s="40"/>
      <c r="H148" s="40"/>
      <c r="I148" s="40"/>
      <c r="J148" s="40"/>
      <c r="K148" s="40"/>
      <c r="L148" s="40"/>
      <c r="M148" s="40"/>
      <c r="N148" s="56"/>
    </row>
    <row r="149" spans="2:14" ht="14.1" customHeight="1" x14ac:dyDescent="0.2">
      <c r="B149" s="106"/>
      <c r="C149" s="40" t="s">
        <v>81</v>
      </c>
      <c r="D149" s="40"/>
      <c r="E149" s="40"/>
      <c r="F149" s="40"/>
      <c r="G149" s="40"/>
      <c r="H149" s="40"/>
      <c r="I149" s="40"/>
      <c r="J149" s="40"/>
      <c r="K149" s="40"/>
      <c r="L149" s="40"/>
      <c r="M149" s="40"/>
      <c r="N149" s="56"/>
    </row>
    <row r="150" spans="2:14" ht="14.1" customHeight="1" x14ac:dyDescent="0.2">
      <c r="B150" s="106"/>
      <c r="C150" s="40" t="s">
        <v>138</v>
      </c>
      <c r="D150" s="40"/>
      <c r="E150" s="40"/>
      <c r="F150" s="40"/>
      <c r="G150" s="40"/>
      <c r="H150" s="40"/>
      <c r="I150" s="40"/>
      <c r="J150" s="40"/>
      <c r="K150" s="40"/>
      <c r="L150" s="40"/>
      <c r="M150" s="40"/>
      <c r="N150" s="56"/>
    </row>
    <row r="151" spans="2:14" ht="14.1" customHeight="1" x14ac:dyDescent="0.2">
      <c r="B151" s="106"/>
      <c r="C151" s="40" t="s">
        <v>134</v>
      </c>
      <c r="D151" s="40"/>
      <c r="E151" s="40"/>
      <c r="F151" s="40"/>
      <c r="G151" s="40"/>
      <c r="H151" s="40"/>
      <c r="I151" s="40"/>
      <c r="J151" s="40"/>
      <c r="K151" s="40"/>
      <c r="L151" s="40"/>
      <c r="M151" s="40"/>
      <c r="N151" s="56"/>
    </row>
    <row r="152" spans="2:14" ht="14.1" customHeight="1" x14ac:dyDescent="0.2">
      <c r="B152" s="106"/>
      <c r="C152" s="40" t="s">
        <v>135</v>
      </c>
      <c r="D152" s="40"/>
      <c r="E152" s="40"/>
      <c r="F152" s="40"/>
      <c r="G152" s="40"/>
      <c r="H152" s="40"/>
      <c r="I152" s="40"/>
      <c r="J152" s="40"/>
      <c r="K152" s="40"/>
      <c r="L152" s="40"/>
      <c r="M152" s="40"/>
      <c r="N152" s="56"/>
    </row>
    <row r="153" spans="2:14" ht="14.1" customHeight="1" x14ac:dyDescent="0.2">
      <c r="B153" s="106"/>
      <c r="C153" s="40" t="s">
        <v>136</v>
      </c>
      <c r="D153" s="40"/>
      <c r="E153" s="40"/>
      <c r="F153" s="40"/>
      <c r="G153" s="40"/>
      <c r="H153" s="40"/>
      <c r="I153" s="40"/>
      <c r="J153" s="40"/>
      <c r="K153" s="40"/>
      <c r="L153" s="40"/>
      <c r="M153" s="40"/>
      <c r="N153" s="56"/>
    </row>
    <row r="154" spans="2:14" ht="14.1" customHeight="1" x14ac:dyDescent="0.2">
      <c r="B154" s="106"/>
      <c r="C154" s="40" t="s">
        <v>125</v>
      </c>
      <c r="D154" s="40"/>
      <c r="E154" s="40"/>
      <c r="F154" s="40"/>
      <c r="G154" s="40"/>
      <c r="H154" s="40"/>
      <c r="I154" s="40"/>
      <c r="J154" s="40"/>
      <c r="K154" s="40"/>
      <c r="L154" s="40"/>
      <c r="M154" s="40"/>
      <c r="N154" s="56"/>
    </row>
    <row r="155" spans="2:14" ht="14.1" customHeight="1" x14ac:dyDescent="0.2">
      <c r="B155" s="106"/>
      <c r="C155" s="40" t="s">
        <v>137</v>
      </c>
      <c r="D155" s="40"/>
      <c r="E155" s="40"/>
      <c r="F155" s="40"/>
      <c r="G155" s="40"/>
      <c r="H155" s="40"/>
      <c r="I155" s="40"/>
      <c r="J155" s="40"/>
      <c r="K155" s="40"/>
      <c r="L155" s="40"/>
      <c r="M155" s="40"/>
      <c r="N155" s="56"/>
    </row>
    <row r="156" spans="2:14" ht="14.1" customHeight="1" x14ac:dyDescent="0.2">
      <c r="B156" s="106"/>
      <c r="C156" s="40" t="s">
        <v>217</v>
      </c>
      <c r="D156" s="40"/>
      <c r="E156" s="40"/>
      <c r="F156" s="40"/>
      <c r="G156" s="40"/>
      <c r="H156" s="40"/>
      <c r="I156" s="40"/>
      <c r="J156" s="40"/>
      <c r="K156" s="40"/>
      <c r="L156" s="40"/>
      <c r="M156" s="40"/>
      <c r="N156" s="56"/>
    </row>
    <row r="157" spans="2:14" ht="14.1" customHeight="1" x14ac:dyDescent="0.2">
      <c r="B157" s="106"/>
      <c r="C157" s="40" t="s">
        <v>131</v>
      </c>
      <c r="D157" s="40"/>
      <c r="E157" s="40"/>
      <c r="F157" s="40"/>
      <c r="G157" s="40"/>
      <c r="H157" s="40"/>
      <c r="I157" s="40"/>
      <c r="J157" s="40"/>
      <c r="K157" s="40"/>
      <c r="L157" s="40"/>
      <c r="M157" s="40"/>
      <c r="N157" s="56"/>
    </row>
    <row r="158" spans="2:14" x14ac:dyDescent="0.2">
      <c r="B158" s="107"/>
      <c r="C158" s="40" t="s">
        <v>143</v>
      </c>
      <c r="N158" s="64"/>
    </row>
    <row r="159" spans="2:14" x14ac:dyDescent="0.2">
      <c r="B159" s="107"/>
      <c r="C159" s="40" t="s">
        <v>140</v>
      </c>
      <c r="N159" s="64"/>
    </row>
    <row r="160" spans="2:14" ht="14.1" customHeight="1" x14ac:dyDescent="0.2">
      <c r="B160" s="106"/>
      <c r="C160" s="40" t="s">
        <v>112</v>
      </c>
      <c r="D160" s="40"/>
      <c r="E160" s="40"/>
      <c r="F160" s="40"/>
      <c r="G160" s="40"/>
      <c r="H160" s="40"/>
      <c r="I160" s="40"/>
      <c r="J160" s="40"/>
      <c r="K160" s="40"/>
      <c r="L160" s="40"/>
      <c r="M160" s="40"/>
      <c r="N160" s="56"/>
    </row>
    <row r="161" spans="2:14" ht="18" customHeight="1" x14ac:dyDescent="0.2">
      <c r="B161" s="106"/>
      <c r="C161" s="40" t="s">
        <v>62</v>
      </c>
      <c r="D161" s="40"/>
      <c r="E161" s="40"/>
      <c r="F161" s="40"/>
      <c r="G161" s="40"/>
      <c r="H161" s="40"/>
      <c r="I161" s="40"/>
      <c r="J161" s="40"/>
      <c r="K161" s="40"/>
      <c r="L161" s="40"/>
      <c r="M161" s="40"/>
      <c r="N161" s="56"/>
    </row>
    <row r="162" spans="2:14" x14ac:dyDescent="0.2">
      <c r="B162" s="107"/>
      <c r="C162" s="40" t="s">
        <v>130</v>
      </c>
      <c r="N162" s="64"/>
    </row>
    <row r="163" spans="2:14" x14ac:dyDescent="0.2">
      <c r="B163" s="107"/>
      <c r="C163" s="40" t="s">
        <v>155</v>
      </c>
      <c r="N163" s="64"/>
    </row>
    <row r="164" spans="2:14" ht="13.8" thickBot="1" x14ac:dyDescent="0.25">
      <c r="B164" s="108"/>
      <c r="C164" s="41" t="s">
        <v>141</v>
      </c>
      <c r="D164" s="62"/>
      <c r="E164" s="62"/>
      <c r="F164" s="62"/>
      <c r="G164" s="62"/>
      <c r="H164" s="62"/>
      <c r="I164" s="62"/>
      <c r="J164" s="62"/>
      <c r="K164" s="62"/>
      <c r="L164" s="62"/>
      <c r="M164" s="62"/>
      <c r="N164" s="63"/>
    </row>
  </sheetData>
  <mergeCells count="28">
    <mergeCell ref="G127:H127"/>
    <mergeCell ref="B121:D121"/>
    <mergeCell ref="G121:H121"/>
    <mergeCell ref="G139:H139"/>
    <mergeCell ref="B140:D140"/>
    <mergeCell ref="G128:H128"/>
    <mergeCell ref="G129:H129"/>
    <mergeCell ref="B130:D130"/>
    <mergeCell ref="G130:H130"/>
    <mergeCell ref="G132:H132"/>
    <mergeCell ref="G135:H135"/>
    <mergeCell ref="G122:H122"/>
    <mergeCell ref="D9:F9"/>
    <mergeCell ref="G123:H123"/>
    <mergeCell ref="G124:H124"/>
    <mergeCell ref="G125:H125"/>
    <mergeCell ref="G126:H126"/>
    <mergeCell ref="G102:H102"/>
    <mergeCell ref="G10:H10"/>
    <mergeCell ref="C117:D117"/>
    <mergeCell ref="D100:G100"/>
    <mergeCell ref="D101:G101"/>
    <mergeCell ref="B120:I120"/>
    <mergeCell ref="D4:G4"/>
    <mergeCell ref="D5:G5"/>
    <mergeCell ref="D6:G6"/>
    <mergeCell ref="D7:F7"/>
    <mergeCell ref="D8:F8"/>
  </mergeCells>
  <phoneticPr fontId="23"/>
  <conditionalFormatting sqref="O11:O95 O103:O119">
    <cfRule type="expression" dxfId="2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AC151"/>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293</v>
      </c>
      <c r="L5" s="30" t="str">
        <f>K5</f>
        <v>2021.7.19</v>
      </c>
      <c r="M5" s="30" t="str">
        <f>K5</f>
        <v>2021.7.19</v>
      </c>
      <c r="N5" s="114" t="str">
        <f>K5</f>
        <v>2021.7.19</v>
      </c>
    </row>
    <row r="6" spans="2:24" ht="18" customHeight="1" x14ac:dyDescent="0.2">
      <c r="B6" s="69"/>
      <c r="C6" s="123"/>
      <c r="D6" s="144" t="s">
        <v>3</v>
      </c>
      <c r="E6" s="144"/>
      <c r="F6" s="144"/>
      <c r="G6" s="144"/>
      <c r="H6" s="123"/>
      <c r="I6" s="123"/>
      <c r="J6" s="70"/>
      <c r="K6" s="109">
        <v>0.42291666666666666</v>
      </c>
      <c r="L6" s="109">
        <v>0.40069444444444446</v>
      </c>
      <c r="M6" s="109">
        <v>0.44375000000000003</v>
      </c>
      <c r="N6" s="110">
        <v>0.46388888888888885</v>
      </c>
    </row>
    <row r="7" spans="2:24" ht="18" customHeight="1" x14ac:dyDescent="0.2">
      <c r="B7" s="69"/>
      <c r="C7" s="123"/>
      <c r="D7" s="144" t="s">
        <v>4</v>
      </c>
      <c r="E7" s="145"/>
      <c r="F7" s="145"/>
      <c r="G7" s="71" t="s">
        <v>5</v>
      </c>
      <c r="H7" s="123"/>
      <c r="I7" s="123"/>
      <c r="J7" s="70"/>
      <c r="K7" s="111">
        <v>2.73</v>
      </c>
      <c r="L7" s="111">
        <v>1.66</v>
      </c>
      <c r="M7" s="111">
        <v>1.7</v>
      </c>
      <c r="N7" s="112">
        <v>1.7</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199</v>
      </c>
      <c r="G11" s="123"/>
      <c r="H11" s="123"/>
      <c r="I11" s="123"/>
      <c r="J11" s="123"/>
      <c r="K11" s="20" t="s">
        <v>169</v>
      </c>
      <c r="L11" s="20"/>
      <c r="M11" s="20"/>
      <c r="N11" s="21"/>
      <c r="P11" t="s">
        <v>14</v>
      </c>
      <c r="Q11">
        <f t="shared" ref="Q11:T13" si="0">IF(K11="",0,VALUE(MID(K11,2,LEN(K11)-2)))</f>
        <v>25</v>
      </c>
      <c r="R11">
        <f t="shared" si="0"/>
        <v>0</v>
      </c>
      <c r="S11">
        <f t="shared" si="0"/>
        <v>0</v>
      </c>
      <c r="T11">
        <f t="shared" si="0"/>
        <v>0</v>
      </c>
      <c r="U11">
        <f t="shared" ref="U11:X23" si="1">IF(K11="＋",0,IF(K11="(＋)",0,ABS(K11)))</f>
        <v>25</v>
      </c>
      <c r="V11">
        <f t="shared" si="1"/>
        <v>0</v>
      </c>
      <c r="W11">
        <f t="shared" si="1"/>
        <v>0</v>
      </c>
      <c r="X11">
        <f t="shared" si="1"/>
        <v>0</v>
      </c>
    </row>
    <row r="12" spans="2:24" ht="13.5" customHeight="1" x14ac:dyDescent="0.2">
      <c r="B12" s="1">
        <f t="shared" ref="B12:B75" si="2">B11+1</f>
        <v>2</v>
      </c>
      <c r="C12" s="3"/>
      <c r="D12" s="6"/>
      <c r="E12" s="123"/>
      <c r="F12" s="123" t="s">
        <v>200</v>
      </c>
      <c r="G12" s="123"/>
      <c r="H12" s="123"/>
      <c r="I12" s="123"/>
      <c r="J12" s="123"/>
      <c r="K12" s="20" t="s">
        <v>166</v>
      </c>
      <c r="L12" s="20" t="s">
        <v>170</v>
      </c>
      <c r="M12" s="20" t="s">
        <v>294</v>
      </c>
      <c r="N12" s="21" t="s">
        <v>170</v>
      </c>
      <c r="P12" t="s">
        <v>14</v>
      </c>
      <c r="Q12" t="e">
        <f t="shared" si="0"/>
        <v>#VALUE!</v>
      </c>
      <c r="R12">
        <f t="shared" si="0"/>
        <v>375</v>
      </c>
      <c r="S12">
        <f t="shared" si="0"/>
        <v>550</v>
      </c>
      <c r="T12">
        <f t="shared" si="0"/>
        <v>375</v>
      </c>
      <c r="U12">
        <f t="shared" si="1"/>
        <v>0</v>
      </c>
      <c r="V12">
        <f t="shared" si="1"/>
        <v>375</v>
      </c>
      <c r="W12">
        <f t="shared" si="1"/>
        <v>550</v>
      </c>
      <c r="X12">
        <f t="shared" si="1"/>
        <v>375</v>
      </c>
    </row>
    <row r="13" spans="2:24" ht="13.5" customHeight="1" x14ac:dyDescent="0.2">
      <c r="B13" s="1">
        <f t="shared" si="2"/>
        <v>3</v>
      </c>
      <c r="C13" s="3"/>
      <c r="D13" s="6"/>
      <c r="E13" s="123"/>
      <c r="F13" s="123" t="s">
        <v>219</v>
      </c>
      <c r="G13" s="123"/>
      <c r="H13" s="123"/>
      <c r="I13" s="123"/>
      <c r="J13" s="123"/>
      <c r="K13" s="20"/>
      <c r="L13" s="20" t="s">
        <v>166</v>
      </c>
      <c r="M13" s="20"/>
      <c r="N13" s="21" t="s">
        <v>169</v>
      </c>
      <c r="P13" t="s">
        <v>14</v>
      </c>
      <c r="Q13">
        <f>IF(K13="",0,VALUE(MID(K13,2,LEN(K13)-2)))</f>
        <v>0</v>
      </c>
      <c r="R13" t="e">
        <f t="shared" si="0"/>
        <v>#VALUE!</v>
      </c>
      <c r="S13">
        <f t="shared" si="0"/>
        <v>0</v>
      </c>
      <c r="T13">
        <f t="shared" si="0"/>
        <v>25</v>
      </c>
      <c r="U13">
        <f t="shared" si="1"/>
        <v>0</v>
      </c>
      <c r="V13">
        <f t="shared" si="1"/>
        <v>0</v>
      </c>
      <c r="W13">
        <f t="shared" si="1"/>
        <v>0</v>
      </c>
      <c r="X13">
        <f t="shared" si="1"/>
        <v>25</v>
      </c>
    </row>
    <row r="14" spans="2:24" ht="13.95" customHeight="1" x14ac:dyDescent="0.2">
      <c r="B14" s="1">
        <f t="shared" si="2"/>
        <v>4</v>
      </c>
      <c r="C14" s="3"/>
      <c r="D14" s="6"/>
      <c r="E14" s="123"/>
      <c r="F14" s="123" t="s">
        <v>149</v>
      </c>
      <c r="G14" s="123"/>
      <c r="H14" s="123"/>
      <c r="I14" s="123"/>
      <c r="J14" s="123"/>
      <c r="K14" s="20" t="s">
        <v>242</v>
      </c>
      <c r="L14" s="20" t="s">
        <v>287</v>
      </c>
      <c r="M14" s="20" t="s">
        <v>295</v>
      </c>
      <c r="N14" s="21" t="s">
        <v>225</v>
      </c>
      <c r="P14" s="82" t="s">
        <v>15</v>
      </c>
      <c r="Q14" t="str">
        <f>K14</f>
        <v>(450)</v>
      </c>
      <c r="R14" t="str">
        <f>L14</f>
        <v>(1100)</v>
      </c>
      <c r="S14" t="str">
        <f>M14</f>
        <v>(1250)</v>
      </c>
      <c r="T14" t="str">
        <f>N14</f>
        <v>(425)</v>
      </c>
      <c r="U14">
        <f t="shared" si="1"/>
        <v>450</v>
      </c>
      <c r="V14">
        <f>IF(L14="＋",0,IF(L14="(＋)",0,ABS(L14)))</f>
        <v>1100</v>
      </c>
      <c r="W14">
        <f t="shared" si="1"/>
        <v>1250</v>
      </c>
      <c r="X14">
        <f t="shared" si="1"/>
        <v>425</v>
      </c>
    </row>
    <row r="15" spans="2:24" ht="13.95" customHeight="1" x14ac:dyDescent="0.2">
      <c r="B15" s="1">
        <f t="shared" si="2"/>
        <v>5</v>
      </c>
      <c r="C15" s="3"/>
      <c r="D15" s="6"/>
      <c r="E15" s="123"/>
      <c r="F15" s="123" t="s">
        <v>16</v>
      </c>
      <c r="G15" s="123"/>
      <c r="H15" s="123"/>
      <c r="I15" s="123"/>
      <c r="J15" s="123"/>
      <c r="K15" s="20" t="s">
        <v>296</v>
      </c>
      <c r="L15" s="20" t="s">
        <v>297</v>
      </c>
      <c r="M15" s="20" t="s">
        <v>298</v>
      </c>
      <c r="N15" s="21" t="s">
        <v>299</v>
      </c>
      <c r="P15" t="s">
        <v>14</v>
      </c>
      <c r="Q15">
        <f>IF(K15="",0,VALUE(MID(K15,2,LEN(K15)-2)))</f>
        <v>0</v>
      </c>
      <c r="R15">
        <f>IF(L15="",0,VALUE(MID(L15,2,LEN(L15)-2)))</f>
        <v>70</v>
      </c>
      <c r="S15">
        <f>IF(M15="",0,VALUE(MID(M15,2,LEN(M15)-2)))</f>
        <v>2</v>
      </c>
      <c r="T15">
        <f>IF(N15="",0,VALUE(MID(N15,2,LEN(N15)-2)))</f>
        <v>5</v>
      </c>
      <c r="U15">
        <f>IF(K15="＋",0,IF(K15="(＋)",0,ABS(K15)))</f>
        <v>200</v>
      </c>
      <c r="V15">
        <f>IF(L15="＋",0,IF(L15="(＋)",0,ABS(L15)))</f>
        <v>1700</v>
      </c>
      <c r="W15">
        <f>IF(M15="＋",0,IF(M15="(＋)",0,ABS(M15)))</f>
        <v>725</v>
      </c>
      <c r="X15">
        <f>IF(N15="＋",0,IF(N15="(＋)",0,ABS(N15)))</f>
        <v>450</v>
      </c>
    </row>
    <row r="16" spans="2:24" ht="13.5" customHeight="1" x14ac:dyDescent="0.2">
      <c r="B16" s="1">
        <f t="shared" si="2"/>
        <v>6</v>
      </c>
      <c r="C16" s="3"/>
      <c r="D16" s="6"/>
      <c r="E16" s="123"/>
      <c r="F16" s="123" t="s">
        <v>246</v>
      </c>
      <c r="G16" s="123"/>
      <c r="H16" s="123"/>
      <c r="I16" s="123"/>
      <c r="J16" s="123"/>
      <c r="K16" s="20" t="s">
        <v>167</v>
      </c>
      <c r="L16" s="20" t="s">
        <v>167</v>
      </c>
      <c r="M16" s="20"/>
      <c r="N16" s="21" t="s">
        <v>167</v>
      </c>
      <c r="P16" t="s">
        <v>14</v>
      </c>
      <c r="Q16" t="e">
        <f t="shared" ref="Q16:T16" si="3">IF(K16="",0,VALUE(MID(K16,2,LEN(K16)-2)))</f>
        <v>#VALUE!</v>
      </c>
      <c r="R16" t="e">
        <f t="shared" si="3"/>
        <v>#VALUE!</v>
      </c>
      <c r="S16">
        <f t="shared" si="3"/>
        <v>0</v>
      </c>
      <c r="T16" t="e">
        <f t="shared" si="3"/>
        <v>#VALUE!</v>
      </c>
      <c r="U16">
        <f t="shared" si="1"/>
        <v>0</v>
      </c>
      <c r="V16">
        <f t="shared" si="1"/>
        <v>0</v>
      </c>
      <c r="W16">
        <f t="shared" si="1"/>
        <v>0</v>
      </c>
      <c r="X16">
        <f t="shared" si="1"/>
        <v>0</v>
      </c>
    </row>
    <row r="17" spans="2:24" ht="13.95" customHeight="1" x14ac:dyDescent="0.2">
      <c r="B17" s="1">
        <f t="shared" si="2"/>
        <v>7</v>
      </c>
      <c r="C17" s="3"/>
      <c r="D17" s="6"/>
      <c r="E17" s="123"/>
      <c r="F17" s="123" t="s">
        <v>281</v>
      </c>
      <c r="G17" s="123"/>
      <c r="H17" s="123"/>
      <c r="I17" s="123"/>
      <c r="J17" s="123"/>
      <c r="K17" s="20"/>
      <c r="L17" s="20" t="s">
        <v>168</v>
      </c>
      <c r="M17" s="20"/>
      <c r="N17" s="21" t="s">
        <v>190</v>
      </c>
      <c r="P17" t="s">
        <v>14</v>
      </c>
      <c r="Q17">
        <f>IF(K17="",0,VALUE(MID(K17,2,LEN(K17)-2)))</f>
        <v>0</v>
      </c>
      <c r="R17">
        <f>IF(L17="",0,VALUE(MID(L17,2,LEN(L17)-2)))</f>
        <v>100</v>
      </c>
      <c r="S17">
        <f>IF(M17="",0,VALUE(MID(M17,2,LEN(M17)-2)))</f>
        <v>0</v>
      </c>
      <c r="T17">
        <f>IF(N17="",0,VALUE(MID(N17,2,LEN(N17)-2)))</f>
        <v>150</v>
      </c>
      <c r="U17">
        <f t="shared" si="1"/>
        <v>0</v>
      </c>
      <c r="V17">
        <f t="shared" si="1"/>
        <v>100</v>
      </c>
      <c r="W17">
        <f t="shared" si="1"/>
        <v>0</v>
      </c>
      <c r="X17">
        <f t="shared" si="1"/>
        <v>150</v>
      </c>
    </row>
    <row r="18" spans="2:24" ht="13.5" customHeight="1" x14ac:dyDescent="0.2">
      <c r="B18" s="1">
        <f t="shared" si="2"/>
        <v>8</v>
      </c>
      <c r="C18" s="3"/>
      <c r="D18" s="6"/>
      <c r="E18" s="123"/>
      <c r="F18" s="123" t="s">
        <v>280</v>
      </c>
      <c r="G18" s="123"/>
      <c r="H18" s="123"/>
      <c r="I18" s="123"/>
      <c r="J18" s="123"/>
      <c r="K18" s="20" t="s">
        <v>172</v>
      </c>
      <c r="L18" s="20" t="s">
        <v>184</v>
      </c>
      <c r="M18" s="20" t="s">
        <v>185</v>
      </c>
      <c r="N18" s="21" t="s">
        <v>186</v>
      </c>
      <c r="R18">
        <f>IF(L18="",0,VALUE(MID(L18,2,LEN(L18)-2)))</f>
        <v>75</v>
      </c>
      <c r="T18">
        <f>IF(N18="",0,VALUE(MID(N18,2,LEN(N18)-2)))</f>
        <v>175</v>
      </c>
      <c r="U18">
        <f t="shared" si="1"/>
        <v>50</v>
      </c>
      <c r="V18">
        <f t="shared" si="1"/>
        <v>75</v>
      </c>
      <c r="W18">
        <f t="shared" si="1"/>
        <v>200</v>
      </c>
      <c r="X18">
        <f t="shared" si="1"/>
        <v>175</v>
      </c>
    </row>
    <row r="19" spans="2:24" ht="13.5" customHeight="1" x14ac:dyDescent="0.2">
      <c r="B19" s="1">
        <f t="shared" si="2"/>
        <v>9</v>
      </c>
      <c r="C19" s="3"/>
      <c r="D19" s="6"/>
      <c r="E19" s="123"/>
      <c r="F19" s="123" t="s">
        <v>203</v>
      </c>
      <c r="G19" s="123"/>
      <c r="H19" s="123"/>
      <c r="I19" s="123"/>
      <c r="J19" s="123"/>
      <c r="K19" s="20"/>
      <c r="L19" s="20"/>
      <c r="M19" s="20"/>
      <c r="N19" s="21" t="s">
        <v>184</v>
      </c>
      <c r="R19">
        <f>IF(L19="",0,VALUE(MID(L19,2,LEN(L19)-2)))</f>
        <v>0</v>
      </c>
      <c r="S19">
        <f>IF(M19="",0,VALUE(MID(M19,2,LEN(M19)-2)))</f>
        <v>0</v>
      </c>
      <c r="T19">
        <f>IF(N19="",0,VALUE(MID(N19,2,LEN(N19)-2)))</f>
        <v>75</v>
      </c>
      <c r="U19">
        <f>IF(K19="＋",0,IF(K19="(＋)",0,ABS(K19)))</f>
        <v>0</v>
      </c>
      <c r="V19">
        <f>IF(L19="＋",0,IF(L19="(＋)",0,ABS(L19)))</f>
        <v>0</v>
      </c>
      <c r="W19">
        <f>IF(M19="＋",0,IF(M19="(＋)",0,ABS(M19)))</f>
        <v>0</v>
      </c>
      <c r="X19">
        <f>IF(N19="＋",0,IF(N19="(＋)",0,ABS(N19)))</f>
        <v>75</v>
      </c>
    </row>
    <row r="20" spans="2:24" ht="13.95" customHeight="1" x14ac:dyDescent="0.2">
      <c r="B20" s="1">
        <f t="shared" si="2"/>
        <v>10</v>
      </c>
      <c r="C20" s="3"/>
      <c r="D20" s="6"/>
      <c r="E20" s="123"/>
      <c r="F20" s="123" t="s">
        <v>126</v>
      </c>
      <c r="G20" s="123"/>
      <c r="H20" s="123"/>
      <c r="I20" s="123"/>
      <c r="J20" s="123"/>
      <c r="K20" s="20"/>
      <c r="L20" s="20" t="s">
        <v>169</v>
      </c>
      <c r="M20" s="20" t="s">
        <v>166</v>
      </c>
      <c r="N20" s="21" t="s">
        <v>169</v>
      </c>
      <c r="P20" s="82" t="s">
        <v>15</v>
      </c>
      <c r="Q20">
        <f>K20</f>
        <v>0</v>
      </c>
      <c r="R20" t="str">
        <f>L20</f>
        <v>(25)</v>
      </c>
      <c r="S20" t="str">
        <f>M20</f>
        <v>(＋)</v>
      </c>
      <c r="T20" t="str">
        <f>N20</f>
        <v>(25)</v>
      </c>
      <c r="U20">
        <f t="shared" si="1"/>
        <v>0</v>
      </c>
      <c r="V20">
        <f t="shared" si="1"/>
        <v>25</v>
      </c>
      <c r="W20">
        <f t="shared" si="1"/>
        <v>0</v>
      </c>
      <c r="X20">
        <f t="shared" si="1"/>
        <v>25</v>
      </c>
    </row>
    <row r="21" spans="2:24" ht="13.95" customHeight="1" x14ac:dyDescent="0.2">
      <c r="B21" s="1">
        <f t="shared" si="2"/>
        <v>11</v>
      </c>
      <c r="C21" s="3"/>
      <c r="D21" s="6"/>
      <c r="E21" s="123"/>
      <c r="F21" s="123" t="s">
        <v>118</v>
      </c>
      <c r="G21" s="123"/>
      <c r="H21" s="123"/>
      <c r="I21" s="123"/>
      <c r="J21" s="123"/>
      <c r="K21" s="20"/>
      <c r="L21" s="20"/>
      <c r="M21" s="20" t="s">
        <v>168</v>
      </c>
      <c r="N21" s="21"/>
      <c r="P21" t="s">
        <v>14</v>
      </c>
      <c r="Q21">
        <f>IF(K21="",0,VALUE(MID(K21,2,LEN(K21)-2)))</f>
        <v>0</v>
      </c>
      <c r="R21">
        <f>IF(L23="",0,VALUE(MID(L23,2,LEN(L23)-2)))</f>
        <v>425</v>
      </c>
      <c r="S21">
        <f>IF(M21="",0,VALUE(MID(M21,2,LEN(M21)-2)))</f>
        <v>100</v>
      </c>
      <c r="T21">
        <f>IF(N21="",0,VALUE(MID(N21,2,LEN(N21)-2)))</f>
        <v>0</v>
      </c>
      <c r="U21">
        <f t="shared" si="1"/>
        <v>0</v>
      </c>
      <c r="V21">
        <f t="shared" si="1"/>
        <v>0</v>
      </c>
      <c r="W21">
        <f t="shared" si="1"/>
        <v>100</v>
      </c>
      <c r="X21">
        <f t="shared" si="1"/>
        <v>0</v>
      </c>
    </row>
    <row r="22" spans="2:24" ht="13.5" customHeight="1" x14ac:dyDescent="0.2">
      <c r="B22" s="1">
        <f t="shared" si="2"/>
        <v>12</v>
      </c>
      <c r="C22" s="3"/>
      <c r="D22" s="6"/>
      <c r="E22" s="123"/>
      <c r="F22" s="123" t="s">
        <v>119</v>
      </c>
      <c r="G22" s="123"/>
      <c r="H22" s="123"/>
      <c r="I22" s="123"/>
      <c r="J22" s="123"/>
      <c r="K22" s="20" t="s">
        <v>172</v>
      </c>
      <c r="L22" s="20"/>
      <c r="M22" s="20"/>
      <c r="N22" s="21" t="s">
        <v>169</v>
      </c>
      <c r="U22">
        <f t="shared" si="1"/>
        <v>50</v>
      </c>
      <c r="V22">
        <f t="shared" si="1"/>
        <v>0</v>
      </c>
      <c r="W22">
        <f t="shared" si="1"/>
        <v>0</v>
      </c>
      <c r="X22">
        <f t="shared" si="1"/>
        <v>25</v>
      </c>
    </row>
    <row r="23" spans="2:24" ht="13.5" customHeight="1" x14ac:dyDescent="0.2">
      <c r="B23" s="1">
        <f t="shared" si="2"/>
        <v>13</v>
      </c>
      <c r="C23" s="3"/>
      <c r="D23" s="6"/>
      <c r="E23" s="123"/>
      <c r="F23" s="123" t="s">
        <v>117</v>
      </c>
      <c r="G23" s="123"/>
      <c r="H23" s="123"/>
      <c r="I23" s="123"/>
      <c r="J23" s="123"/>
      <c r="K23" s="20" t="s">
        <v>300</v>
      </c>
      <c r="L23" s="20" t="s">
        <v>225</v>
      </c>
      <c r="M23" s="20" t="s">
        <v>301</v>
      </c>
      <c r="N23" s="116" t="s">
        <v>302</v>
      </c>
      <c r="P23" t="s">
        <v>14</v>
      </c>
      <c r="Q23">
        <f t="shared" ref="Q23:T23" si="4">IF(K23="",0,VALUE(MID(K23,2,LEN(K23)-2)))</f>
        <v>1050</v>
      </c>
      <c r="R23" t="e">
        <f>IF(#REF!="",0,VALUE(MID(#REF!,2,LEN(#REF!)-2)))</f>
        <v>#REF!</v>
      </c>
      <c r="S23">
        <f t="shared" si="4"/>
        <v>675</v>
      </c>
      <c r="T23">
        <f t="shared" si="4"/>
        <v>525</v>
      </c>
      <c r="U23">
        <f t="shared" si="1"/>
        <v>1050</v>
      </c>
      <c r="V23">
        <f t="shared" si="1"/>
        <v>425</v>
      </c>
      <c r="W23">
        <f t="shared" si="1"/>
        <v>675</v>
      </c>
      <c r="X23">
        <f t="shared" si="1"/>
        <v>525</v>
      </c>
    </row>
    <row r="24" spans="2:24" ht="13.5" customHeight="1" x14ac:dyDescent="0.2">
      <c r="B24" s="1">
        <f t="shared" si="2"/>
        <v>14</v>
      </c>
      <c r="C24" s="2" t="s">
        <v>25</v>
      </c>
      <c r="D24" s="2" t="s">
        <v>26</v>
      </c>
      <c r="E24" s="123"/>
      <c r="F24" s="123" t="s">
        <v>115</v>
      </c>
      <c r="G24" s="123"/>
      <c r="H24" s="123"/>
      <c r="I24" s="123"/>
      <c r="J24" s="123"/>
      <c r="K24" s="22">
        <v>1350</v>
      </c>
      <c r="L24" s="22">
        <v>1050</v>
      </c>
      <c r="M24" s="22">
        <v>350</v>
      </c>
      <c r="N24" s="23">
        <v>1000</v>
      </c>
      <c r="P24" s="82"/>
    </row>
    <row r="25" spans="2:24" ht="13.5" customHeight="1" x14ac:dyDescent="0.2">
      <c r="B25" s="1">
        <f t="shared" si="2"/>
        <v>15</v>
      </c>
      <c r="C25" s="2" t="s">
        <v>27</v>
      </c>
      <c r="D25" s="2" t="s">
        <v>28</v>
      </c>
      <c r="E25" s="123"/>
      <c r="F25" s="123" t="s">
        <v>277</v>
      </c>
      <c r="G25" s="123"/>
      <c r="H25" s="123"/>
      <c r="I25" s="123"/>
      <c r="J25" s="123"/>
      <c r="K25" s="22">
        <v>2</v>
      </c>
      <c r="L25" s="22"/>
      <c r="M25" s="22"/>
      <c r="N25" s="23" t="s">
        <v>167</v>
      </c>
      <c r="P25" s="82"/>
      <c r="U25">
        <f>COUNTA(K11:K23)</f>
        <v>8</v>
      </c>
    </row>
    <row r="26" spans="2:24" ht="13.5" customHeight="1" x14ac:dyDescent="0.2">
      <c r="B26" s="1">
        <f t="shared" si="2"/>
        <v>16</v>
      </c>
      <c r="C26" s="6"/>
      <c r="D26" s="6"/>
      <c r="E26" s="123"/>
      <c r="F26" s="123" t="s">
        <v>276</v>
      </c>
      <c r="G26" s="123"/>
      <c r="H26" s="123"/>
      <c r="I26" s="123"/>
      <c r="J26" s="123"/>
      <c r="K26" s="22" t="s">
        <v>167</v>
      </c>
      <c r="L26" s="22" t="s">
        <v>167</v>
      </c>
      <c r="M26" s="22"/>
      <c r="N26" s="129"/>
      <c r="P26" s="82"/>
    </row>
    <row r="27" spans="2:24" ht="13.5" customHeight="1" x14ac:dyDescent="0.2">
      <c r="B27" s="1">
        <f t="shared" si="2"/>
        <v>17</v>
      </c>
      <c r="C27" s="6"/>
      <c r="D27" s="6"/>
      <c r="E27" s="123"/>
      <c r="F27" s="123" t="s">
        <v>102</v>
      </c>
      <c r="G27" s="123"/>
      <c r="H27" s="123"/>
      <c r="I27" s="123"/>
      <c r="J27" s="123"/>
      <c r="K27" s="22">
        <v>225</v>
      </c>
      <c r="L27" s="22" t="s">
        <v>167</v>
      </c>
      <c r="M27" s="22"/>
      <c r="N27" s="23">
        <v>25</v>
      </c>
      <c r="P27" s="82"/>
    </row>
    <row r="28" spans="2:24" ht="14.85" customHeight="1" x14ac:dyDescent="0.2">
      <c r="B28" s="1">
        <f t="shared" si="2"/>
        <v>18</v>
      </c>
      <c r="C28" s="2" t="s">
        <v>90</v>
      </c>
      <c r="D28" s="2" t="s">
        <v>17</v>
      </c>
      <c r="E28" s="123"/>
      <c r="F28" s="123" t="s">
        <v>150</v>
      </c>
      <c r="G28" s="123"/>
      <c r="H28" s="123"/>
      <c r="I28" s="123"/>
      <c r="J28" s="123"/>
      <c r="K28" s="22" t="s">
        <v>167</v>
      </c>
      <c r="L28" s="22">
        <v>250</v>
      </c>
      <c r="M28" s="22" t="s">
        <v>167</v>
      </c>
      <c r="N28" s="23">
        <v>150</v>
      </c>
    </row>
    <row r="29" spans="2:24" ht="13.5" customHeight="1" x14ac:dyDescent="0.2">
      <c r="B29" s="1">
        <f t="shared" si="2"/>
        <v>19</v>
      </c>
      <c r="C29" s="6"/>
      <c r="D29" s="8" t="s">
        <v>72</v>
      </c>
      <c r="E29" s="123"/>
      <c r="F29" s="123" t="s">
        <v>82</v>
      </c>
      <c r="G29" s="123"/>
      <c r="H29" s="123"/>
      <c r="I29" s="123"/>
      <c r="J29" s="123"/>
      <c r="K29" s="22">
        <v>75</v>
      </c>
      <c r="L29" s="22">
        <v>17</v>
      </c>
      <c r="M29" s="22"/>
      <c r="N29" s="23">
        <v>3</v>
      </c>
      <c r="U29">
        <f>COUNTA(K29)</f>
        <v>1</v>
      </c>
      <c r="V29">
        <f>COUNTA(L29)</f>
        <v>1</v>
      </c>
      <c r="W29">
        <f>COUNTA(M29)</f>
        <v>0</v>
      </c>
      <c r="X29">
        <f>COUNTA(N29)</f>
        <v>1</v>
      </c>
    </row>
    <row r="30" spans="2:24" ht="13.95" customHeight="1" x14ac:dyDescent="0.2">
      <c r="B30" s="1">
        <f t="shared" si="2"/>
        <v>20</v>
      </c>
      <c r="C30" s="6"/>
      <c r="D30" s="2" t="s">
        <v>18</v>
      </c>
      <c r="E30" s="123"/>
      <c r="F30" s="123" t="s">
        <v>273</v>
      </c>
      <c r="G30" s="123"/>
      <c r="H30" s="123"/>
      <c r="I30" s="123"/>
      <c r="J30" s="123"/>
      <c r="K30" s="22">
        <v>150</v>
      </c>
      <c r="L30" s="22">
        <v>125</v>
      </c>
      <c r="M30" s="22">
        <v>25</v>
      </c>
      <c r="N30" s="23">
        <v>200</v>
      </c>
    </row>
    <row r="31" spans="2:24" ht="13.5" customHeight="1" x14ac:dyDescent="0.2">
      <c r="B31" s="1">
        <f t="shared" si="2"/>
        <v>21</v>
      </c>
      <c r="C31" s="6"/>
      <c r="D31" s="6"/>
      <c r="E31" s="123"/>
      <c r="F31" s="123" t="s">
        <v>103</v>
      </c>
      <c r="G31" s="123"/>
      <c r="H31" s="123"/>
      <c r="I31" s="123"/>
      <c r="J31" s="123"/>
      <c r="K31" s="22" t="s">
        <v>167</v>
      </c>
      <c r="L31" s="117">
        <v>1025</v>
      </c>
      <c r="M31" s="22">
        <v>425</v>
      </c>
      <c r="N31" s="23">
        <v>225</v>
      </c>
    </row>
    <row r="32" spans="2:24" ht="13.5" customHeight="1" x14ac:dyDescent="0.2">
      <c r="B32" s="1">
        <f t="shared" si="2"/>
        <v>22</v>
      </c>
      <c r="C32" s="6"/>
      <c r="D32" s="6"/>
      <c r="E32" s="123"/>
      <c r="F32" s="123" t="s">
        <v>114</v>
      </c>
      <c r="G32" s="123"/>
      <c r="H32" s="123"/>
      <c r="I32" s="123"/>
      <c r="J32" s="123"/>
      <c r="K32" s="22">
        <v>400</v>
      </c>
      <c r="L32" s="22">
        <v>775</v>
      </c>
      <c r="M32" s="22" t="s">
        <v>167</v>
      </c>
      <c r="N32" s="23">
        <v>300</v>
      </c>
    </row>
    <row r="33" spans="2:25" ht="13.95" customHeight="1" x14ac:dyDescent="0.2">
      <c r="B33" s="1">
        <f t="shared" si="2"/>
        <v>23</v>
      </c>
      <c r="C33" s="6"/>
      <c r="D33" s="6"/>
      <c r="E33" s="123"/>
      <c r="F33" s="123" t="s">
        <v>104</v>
      </c>
      <c r="G33" s="123"/>
      <c r="H33" s="123"/>
      <c r="I33" s="123"/>
      <c r="J33" s="123"/>
      <c r="K33" s="22">
        <v>50</v>
      </c>
      <c r="L33" s="22">
        <v>575</v>
      </c>
      <c r="M33" s="22">
        <v>550</v>
      </c>
      <c r="N33" s="23">
        <v>150</v>
      </c>
    </row>
    <row r="34" spans="2:25" ht="13.5" customHeight="1" x14ac:dyDescent="0.2">
      <c r="B34" s="1">
        <f t="shared" si="2"/>
        <v>24</v>
      </c>
      <c r="C34" s="6"/>
      <c r="D34" s="6"/>
      <c r="E34" s="123"/>
      <c r="F34" s="123" t="s">
        <v>19</v>
      </c>
      <c r="G34" s="123"/>
      <c r="H34" s="123"/>
      <c r="I34" s="123"/>
      <c r="J34" s="123"/>
      <c r="K34" s="22">
        <v>325</v>
      </c>
      <c r="L34" s="22">
        <v>950</v>
      </c>
      <c r="M34" s="22">
        <v>725</v>
      </c>
      <c r="N34" s="23">
        <v>850</v>
      </c>
    </row>
    <row r="35" spans="2:25" ht="13.5" customHeight="1" x14ac:dyDescent="0.2">
      <c r="B35" s="1">
        <f t="shared" si="2"/>
        <v>25</v>
      </c>
      <c r="C35" s="6"/>
      <c r="D35" s="6"/>
      <c r="E35" s="123"/>
      <c r="F35" s="123" t="s">
        <v>106</v>
      </c>
      <c r="G35" s="123"/>
      <c r="H35" s="123"/>
      <c r="I35" s="123"/>
      <c r="J35" s="123"/>
      <c r="K35" s="22">
        <v>200</v>
      </c>
      <c r="L35" s="22" t="s">
        <v>167</v>
      </c>
      <c r="M35" s="22" t="s">
        <v>167</v>
      </c>
      <c r="N35" s="23"/>
    </row>
    <row r="36" spans="2:25" ht="13.5" customHeight="1" x14ac:dyDescent="0.2">
      <c r="B36" s="1">
        <f t="shared" si="2"/>
        <v>26</v>
      </c>
      <c r="C36" s="6"/>
      <c r="D36" s="6"/>
      <c r="E36" s="123"/>
      <c r="F36" s="123" t="s">
        <v>107</v>
      </c>
      <c r="G36" s="123"/>
      <c r="H36" s="123"/>
      <c r="I36" s="123"/>
      <c r="J36" s="123"/>
      <c r="K36" s="22">
        <v>300</v>
      </c>
      <c r="L36" s="22">
        <v>350</v>
      </c>
      <c r="M36" s="22">
        <v>250</v>
      </c>
      <c r="N36" s="23">
        <v>125</v>
      </c>
    </row>
    <row r="37" spans="2:25" ht="13.95" customHeight="1" x14ac:dyDescent="0.2">
      <c r="B37" s="1">
        <f t="shared" si="2"/>
        <v>27</v>
      </c>
      <c r="C37" s="6"/>
      <c r="D37" s="6"/>
      <c r="E37" s="123"/>
      <c r="F37" s="123" t="s">
        <v>20</v>
      </c>
      <c r="G37" s="123"/>
      <c r="H37" s="123"/>
      <c r="I37" s="123"/>
      <c r="J37" s="123"/>
      <c r="K37" s="22"/>
      <c r="L37" s="22">
        <v>425</v>
      </c>
      <c r="M37" s="22">
        <v>50</v>
      </c>
      <c r="N37" s="23">
        <v>100</v>
      </c>
    </row>
    <row r="38" spans="2:25" ht="13.5" customHeight="1" x14ac:dyDescent="0.2">
      <c r="B38" s="1">
        <f t="shared" si="2"/>
        <v>28</v>
      </c>
      <c r="C38" s="6"/>
      <c r="D38" s="6"/>
      <c r="E38" s="123"/>
      <c r="F38" s="123" t="s">
        <v>151</v>
      </c>
      <c r="G38" s="123"/>
      <c r="H38" s="123"/>
      <c r="I38" s="123"/>
      <c r="J38" s="123"/>
      <c r="K38" s="22"/>
      <c r="L38" s="22" t="s">
        <v>167</v>
      </c>
      <c r="M38" s="22"/>
      <c r="N38" s="23" t="s">
        <v>167</v>
      </c>
    </row>
    <row r="39" spans="2:25" ht="13.5" customHeight="1" x14ac:dyDescent="0.2">
      <c r="B39" s="1">
        <f t="shared" si="2"/>
        <v>29</v>
      </c>
      <c r="C39" s="6"/>
      <c r="D39" s="6"/>
      <c r="E39" s="123"/>
      <c r="F39" s="123" t="s">
        <v>128</v>
      </c>
      <c r="G39" s="123"/>
      <c r="H39" s="123"/>
      <c r="I39" s="123"/>
      <c r="J39" s="123"/>
      <c r="K39" s="22">
        <v>25</v>
      </c>
      <c r="L39" s="22">
        <v>25</v>
      </c>
      <c r="M39" s="22">
        <v>50</v>
      </c>
      <c r="N39" s="23">
        <v>25</v>
      </c>
    </row>
    <row r="40" spans="2:25" ht="13.95" customHeight="1" x14ac:dyDescent="0.2">
      <c r="B40" s="1">
        <f t="shared" si="2"/>
        <v>30</v>
      </c>
      <c r="C40" s="6"/>
      <c r="D40" s="6"/>
      <c r="E40" s="123"/>
      <c r="F40" s="123" t="s">
        <v>303</v>
      </c>
      <c r="G40" s="123"/>
      <c r="H40" s="123"/>
      <c r="I40" s="123"/>
      <c r="J40" s="123"/>
      <c r="K40" s="22" t="s">
        <v>167</v>
      </c>
      <c r="L40" s="22">
        <v>25</v>
      </c>
      <c r="M40" s="22"/>
      <c r="N40" s="23"/>
    </row>
    <row r="41" spans="2:25" ht="13.95" customHeight="1" x14ac:dyDescent="0.2">
      <c r="B41" s="1">
        <f t="shared" si="2"/>
        <v>31</v>
      </c>
      <c r="C41" s="6"/>
      <c r="D41" s="6"/>
      <c r="E41" s="123"/>
      <c r="F41" s="123" t="s">
        <v>271</v>
      </c>
      <c r="G41" s="123"/>
      <c r="H41" s="123"/>
      <c r="I41" s="123"/>
      <c r="J41" s="123"/>
      <c r="K41" s="22">
        <v>75</v>
      </c>
      <c r="L41" s="22" t="s">
        <v>167</v>
      </c>
      <c r="M41" s="22">
        <v>50</v>
      </c>
      <c r="N41" s="23">
        <v>25</v>
      </c>
      <c r="Y41" s="137"/>
    </row>
    <row r="42" spans="2:25" ht="13.95" customHeight="1" x14ac:dyDescent="0.2">
      <c r="B42" s="1">
        <f t="shared" si="2"/>
        <v>32</v>
      </c>
      <c r="C42" s="6"/>
      <c r="D42" s="6"/>
      <c r="E42" s="123"/>
      <c r="F42" s="123" t="s">
        <v>21</v>
      </c>
      <c r="G42" s="123"/>
      <c r="H42" s="123"/>
      <c r="I42" s="123"/>
      <c r="J42" s="123"/>
      <c r="K42" s="22">
        <v>11500</v>
      </c>
      <c r="L42" s="22">
        <v>3375</v>
      </c>
      <c r="M42" s="22">
        <v>3375</v>
      </c>
      <c r="N42" s="23">
        <v>400</v>
      </c>
    </row>
    <row r="43" spans="2:25" ht="13.5" customHeight="1" x14ac:dyDescent="0.2">
      <c r="B43" s="1">
        <f t="shared" si="2"/>
        <v>33</v>
      </c>
      <c r="C43" s="6"/>
      <c r="D43" s="6"/>
      <c r="E43" s="123"/>
      <c r="F43" s="123" t="s">
        <v>22</v>
      </c>
      <c r="G43" s="123"/>
      <c r="H43" s="123"/>
      <c r="I43" s="123"/>
      <c r="J43" s="123"/>
      <c r="K43" s="22">
        <v>2375</v>
      </c>
      <c r="L43" s="22">
        <v>1750</v>
      </c>
      <c r="M43" s="57">
        <v>1000</v>
      </c>
      <c r="N43" s="61">
        <v>1000</v>
      </c>
    </row>
    <row r="44" spans="2:25" ht="13.95" customHeight="1" x14ac:dyDescent="0.2">
      <c r="B44" s="1">
        <f t="shared" si="2"/>
        <v>34</v>
      </c>
      <c r="C44" s="6"/>
      <c r="D44" s="6"/>
      <c r="E44" s="123"/>
      <c r="F44" s="123" t="s">
        <v>23</v>
      </c>
      <c r="G44" s="123"/>
      <c r="H44" s="123"/>
      <c r="I44" s="123"/>
      <c r="J44" s="123"/>
      <c r="K44" s="22" t="s">
        <v>167</v>
      </c>
      <c r="L44" s="22">
        <v>25</v>
      </c>
      <c r="M44" s="22" t="s">
        <v>167</v>
      </c>
      <c r="N44" s="23">
        <v>50</v>
      </c>
    </row>
    <row r="45" spans="2:25" ht="13.5" customHeight="1" x14ac:dyDescent="0.2">
      <c r="B45" s="1">
        <f t="shared" si="2"/>
        <v>35</v>
      </c>
      <c r="C45" s="2" t="s">
        <v>79</v>
      </c>
      <c r="D45" s="2" t="s">
        <v>80</v>
      </c>
      <c r="E45" s="123"/>
      <c r="F45" s="123" t="s">
        <v>100</v>
      </c>
      <c r="G45" s="123"/>
      <c r="H45" s="123"/>
      <c r="I45" s="123"/>
      <c r="J45" s="123"/>
      <c r="K45" s="22">
        <v>350</v>
      </c>
      <c r="L45" s="22">
        <v>25</v>
      </c>
      <c r="M45" s="22"/>
      <c r="N45" s="23">
        <v>25</v>
      </c>
    </row>
    <row r="46" spans="2:25" ht="13.95" customHeight="1" x14ac:dyDescent="0.2">
      <c r="B46" s="1">
        <f t="shared" si="2"/>
        <v>36</v>
      </c>
      <c r="C46" s="6"/>
      <c r="D46" s="6"/>
      <c r="E46" s="123"/>
      <c r="F46" s="123" t="s">
        <v>159</v>
      </c>
      <c r="G46" s="123"/>
      <c r="H46" s="123"/>
      <c r="I46" s="123"/>
      <c r="J46" s="123"/>
      <c r="K46" s="22">
        <v>75</v>
      </c>
      <c r="L46" s="22">
        <v>50</v>
      </c>
      <c r="M46" s="22"/>
      <c r="N46" s="23" t="s">
        <v>167</v>
      </c>
    </row>
    <row r="47" spans="2:25" ht="13.95" customHeight="1" x14ac:dyDescent="0.2">
      <c r="B47" s="1">
        <f t="shared" si="2"/>
        <v>37</v>
      </c>
      <c r="C47" s="6"/>
      <c r="D47" s="6"/>
      <c r="E47" s="123"/>
      <c r="F47" s="123" t="s">
        <v>193</v>
      </c>
      <c r="G47" s="123"/>
      <c r="H47" s="123"/>
      <c r="I47" s="123"/>
      <c r="J47" s="123"/>
      <c r="K47" s="22">
        <v>25</v>
      </c>
      <c r="L47" s="22"/>
      <c r="M47" s="22"/>
      <c r="N47" s="23">
        <v>50</v>
      </c>
      <c r="U47">
        <f>COUNTA(K45:K47)</f>
        <v>3</v>
      </c>
      <c r="V47">
        <f>COUNTA(L45:L47)</f>
        <v>2</v>
      </c>
      <c r="W47">
        <f>COUNTA(M45:M47)</f>
        <v>0</v>
      </c>
      <c r="X47">
        <f>COUNTA(N45:N47)</f>
        <v>3</v>
      </c>
    </row>
    <row r="48" spans="2:25" ht="13.95" customHeight="1" x14ac:dyDescent="0.2">
      <c r="B48" s="1">
        <f t="shared" si="2"/>
        <v>38</v>
      </c>
      <c r="C48" s="2" t="s">
        <v>91</v>
      </c>
      <c r="D48" s="2" t="s">
        <v>29</v>
      </c>
      <c r="E48" s="123"/>
      <c r="F48" s="123" t="s">
        <v>304</v>
      </c>
      <c r="G48" s="123"/>
      <c r="H48" s="123"/>
      <c r="I48" s="123"/>
      <c r="J48" s="123"/>
      <c r="K48" s="22"/>
      <c r="L48" s="22"/>
      <c r="M48" s="22" t="s">
        <v>167</v>
      </c>
      <c r="N48" s="23" t="s">
        <v>167</v>
      </c>
    </row>
    <row r="49" spans="2:29" ht="13.95" customHeight="1" x14ac:dyDescent="0.2">
      <c r="B49" s="1">
        <f t="shared" si="2"/>
        <v>39</v>
      </c>
      <c r="C49" s="138"/>
      <c r="D49" s="138"/>
      <c r="E49" s="123"/>
      <c r="F49" s="123" t="s">
        <v>122</v>
      </c>
      <c r="G49" s="123"/>
      <c r="H49" s="123"/>
      <c r="I49" s="123"/>
      <c r="J49" s="123"/>
      <c r="K49" s="22" t="s">
        <v>167</v>
      </c>
      <c r="L49" s="22" t="s">
        <v>167</v>
      </c>
      <c r="M49" s="22" t="s">
        <v>167</v>
      </c>
      <c r="N49" s="23" t="s">
        <v>167</v>
      </c>
      <c r="Y49" s="125"/>
    </row>
    <row r="50" spans="2:29" ht="13.95" customHeight="1" x14ac:dyDescent="0.2">
      <c r="B50" s="1">
        <f t="shared" si="2"/>
        <v>40</v>
      </c>
      <c r="C50" s="6"/>
      <c r="D50" s="6"/>
      <c r="E50" s="123"/>
      <c r="F50" s="123" t="s">
        <v>162</v>
      </c>
      <c r="G50" s="123"/>
      <c r="H50" s="123"/>
      <c r="I50" s="123"/>
      <c r="J50" s="123"/>
      <c r="K50" s="22" t="s">
        <v>167</v>
      </c>
      <c r="L50" s="22"/>
      <c r="M50" s="22"/>
      <c r="N50" s="61"/>
      <c r="Y50" s="125"/>
    </row>
    <row r="51" spans="2:29" ht="13.95" customHeight="1" x14ac:dyDescent="0.2">
      <c r="B51" s="1">
        <f t="shared" si="2"/>
        <v>41</v>
      </c>
      <c r="C51" s="6"/>
      <c r="D51" s="6"/>
      <c r="E51" s="123"/>
      <c r="F51" s="123" t="s">
        <v>146</v>
      </c>
      <c r="G51" s="123"/>
      <c r="H51" s="123"/>
      <c r="I51" s="123"/>
      <c r="J51" s="123"/>
      <c r="K51" s="22">
        <v>125</v>
      </c>
      <c r="L51" s="22">
        <v>250</v>
      </c>
      <c r="M51" s="22">
        <v>250</v>
      </c>
      <c r="N51" s="23">
        <v>100</v>
      </c>
      <c r="U51" s="126">
        <f>COUNTA($K11:$K52)</f>
        <v>34</v>
      </c>
      <c r="V51" s="126">
        <f>COUNTA($L11:$L52)</f>
        <v>33</v>
      </c>
      <c r="W51" s="126">
        <f>COUNTA($M11:$M52)</f>
        <v>26</v>
      </c>
      <c r="X51" s="126">
        <f>COUNTA($N11:$N52)</f>
        <v>35</v>
      </c>
      <c r="Y51" s="126"/>
      <c r="Z51" s="126"/>
      <c r="AA51" s="126"/>
      <c r="AB51" s="126"/>
      <c r="AC51" s="125"/>
    </row>
    <row r="52" spans="2:29" ht="13.5" customHeight="1" x14ac:dyDescent="0.2">
      <c r="B52" s="1">
        <f t="shared" si="2"/>
        <v>42</v>
      </c>
      <c r="C52" s="6"/>
      <c r="D52" s="6"/>
      <c r="E52" s="123"/>
      <c r="F52" s="123" t="s">
        <v>88</v>
      </c>
      <c r="G52" s="123"/>
      <c r="H52" s="123"/>
      <c r="I52" s="123"/>
      <c r="J52" s="123"/>
      <c r="K52" s="22">
        <v>25</v>
      </c>
      <c r="L52" s="22"/>
      <c r="M52" s="22">
        <v>25</v>
      </c>
      <c r="N52" s="23"/>
      <c r="Y52" s="127"/>
    </row>
    <row r="53" spans="2:29" ht="13.95" customHeight="1" x14ac:dyDescent="0.2">
      <c r="B53" s="1">
        <f t="shared" si="2"/>
        <v>43</v>
      </c>
      <c r="C53" s="6"/>
      <c r="D53" s="6"/>
      <c r="E53" s="123"/>
      <c r="F53" s="123" t="s">
        <v>228</v>
      </c>
      <c r="G53" s="123"/>
      <c r="H53" s="123"/>
      <c r="I53" s="123"/>
      <c r="J53" s="123"/>
      <c r="K53" s="22"/>
      <c r="L53" s="22"/>
      <c r="M53" s="22"/>
      <c r="N53" s="23">
        <v>25</v>
      </c>
      <c r="Y53" s="127"/>
    </row>
    <row r="54" spans="2:29" ht="13.95" customHeight="1" x14ac:dyDescent="0.2">
      <c r="B54" s="1">
        <f t="shared" si="2"/>
        <v>44</v>
      </c>
      <c r="C54" s="6"/>
      <c r="D54" s="6"/>
      <c r="E54" s="123"/>
      <c r="F54" s="123" t="s">
        <v>154</v>
      </c>
      <c r="G54" s="123"/>
      <c r="H54" s="123"/>
      <c r="I54" s="123"/>
      <c r="J54" s="123"/>
      <c r="K54" s="22">
        <v>1</v>
      </c>
      <c r="L54" s="22"/>
      <c r="M54" s="22"/>
      <c r="N54" s="23"/>
      <c r="Y54" s="127"/>
    </row>
    <row r="55" spans="2:29" ht="13.5" customHeight="1" x14ac:dyDescent="0.2">
      <c r="B55" s="1">
        <f t="shared" si="2"/>
        <v>45</v>
      </c>
      <c r="C55" s="6"/>
      <c r="D55" s="6"/>
      <c r="E55" s="123"/>
      <c r="F55" s="123" t="s">
        <v>158</v>
      </c>
      <c r="G55" s="123"/>
      <c r="H55" s="123"/>
      <c r="I55" s="123"/>
      <c r="J55" s="123"/>
      <c r="K55" s="22" t="s">
        <v>167</v>
      </c>
      <c r="L55" s="22"/>
      <c r="M55" s="22" t="s">
        <v>167</v>
      </c>
      <c r="N55" s="23">
        <v>200</v>
      </c>
      <c r="Y55" s="127"/>
    </row>
    <row r="56" spans="2:29" ht="13.5" customHeight="1" x14ac:dyDescent="0.2">
      <c r="B56" s="1">
        <f t="shared" si="2"/>
        <v>46</v>
      </c>
      <c r="C56" s="6"/>
      <c r="D56" s="6"/>
      <c r="E56" s="123"/>
      <c r="F56" s="123" t="s">
        <v>229</v>
      </c>
      <c r="G56" s="123"/>
      <c r="H56" s="123"/>
      <c r="I56" s="123"/>
      <c r="J56" s="123"/>
      <c r="K56" s="22" t="s">
        <v>167</v>
      </c>
      <c r="L56" s="22" t="s">
        <v>167</v>
      </c>
      <c r="M56" s="22">
        <v>25</v>
      </c>
      <c r="N56" s="23" t="s">
        <v>167</v>
      </c>
      <c r="Y56" s="127"/>
    </row>
    <row r="57" spans="2:29" ht="13.95" customHeight="1" x14ac:dyDescent="0.2">
      <c r="B57" s="1">
        <f t="shared" si="2"/>
        <v>47</v>
      </c>
      <c r="C57" s="6"/>
      <c r="D57" s="6"/>
      <c r="E57" s="123"/>
      <c r="F57" s="123" t="s">
        <v>270</v>
      </c>
      <c r="G57" s="123"/>
      <c r="H57" s="123"/>
      <c r="I57" s="123"/>
      <c r="J57" s="123"/>
      <c r="K57" s="22"/>
      <c r="L57" s="22"/>
      <c r="M57" s="22"/>
      <c r="N57" s="23" t="s">
        <v>167</v>
      </c>
      <c r="Y57" s="127"/>
    </row>
    <row r="58" spans="2:29" ht="13.5" customHeight="1" x14ac:dyDescent="0.2">
      <c r="B58" s="1">
        <f t="shared" si="2"/>
        <v>48</v>
      </c>
      <c r="C58" s="6"/>
      <c r="D58" s="6"/>
      <c r="E58" s="123"/>
      <c r="F58" s="123" t="s">
        <v>230</v>
      </c>
      <c r="G58" s="123"/>
      <c r="H58" s="123"/>
      <c r="I58" s="123"/>
      <c r="J58" s="123"/>
      <c r="K58" s="22"/>
      <c r="L58" s="22" t="s">
        <v>167</v>
      </c>
      <c r="M58" s="22" t="s">
        <v>167</v>
      </c>
      <c r="N58" s="23">
        <v>200</v>
      </c>
      <c r="Y58" s="127"/>
    </row>
    <row r="59" spans="2:29" ht="13.95" customHeight="1" x14ac:dyDescent="0.2">
      <c r="B59" s="1">
        <f t="shared" si="2"/>
        <v>49</v>
      </c>
      <c r="C59" s="6"/>
      <c r="D59" s="6"/>
      <c r="E59" s="123"/>
      <c r="F59" s="123" t="s">
        <v>254</v>
      </c>
      <c r="G59" s="123"/>
      <c r="H59" s="123"/>
      <c r="I59" s="123"/>
      <c r="J59" s="123"/>
      <c r="K59" s="22"/>
      <c r="L59" s="22">
        <v>200</v>
      </c>
      <c r="M59" s="22">
        <v>350</v>
      </c>
      <c r="N59" s="23">
        <v>375</v>
      </c>
      <c r="Y59" s="125"/>
    </row>
    <row r="60" spans="2:29" ht="13.5" customHeight="1" x14ac:dyDescent="0.2">
      <c r="B60" s="1">
        <f t="shared" si="2"/>
        <v>50</v>
      </c>
      <c r="C60" s="6"/>
      <c r="D60" s="6"/>
      <c r="E60" s="123"/>
      <c r="F60" s="123" t="s">
        <v>108</v>
      </c>
      <c r="G60" s="123"/>
      <c r="H60" s="123"/>
      <c r="I60" s="123"/>
      <c r="J60" s="123"/>
      <c r="K60" s="22">
        <v>900</v>
      </c>
      <c r="L60" s="22">
        <v>2200</v>
      </c>
      <c r="M60" s="22">
        <v>400</v>
      </c>
      <c r="N60" s="23" t="s">
        <v>167</v>
      </c>
      <c r="Y60" s="127"/>
    </row>
    <row r="61" spans="2:29" ht="13.95" customHeight="1" x14ac:dyDescent="0.2">
      <c r="B61" s="1">
        <f t="shared" si="2"/>
        <v>51</v>
      </c>
      <c r="C61" s="6"/>
      <c r="D61" s="6"/>
      <c r="E61" s="123"/>
      <c r="F61" s="123" t="s">
        <v>255</v>
      </c>
      <c r="G61" s="123"/>
      <c r="H61" s="123"/>
      <c r="I61" s="123"/>
      <c r="J61" s="123"/>
      <c r="K61" s="22" t="s">
        <v>167</v>
      </c>
      <c r="L61" s="22">
        <v>125</v>
      </c>
      <c r="M61" s="22" t="s">
        <v>167</v>
      </c>
      <c r="N61" s="23"/>
      <c r="Y61" s="125"/>
    </row>
    <row r="62" spans="2:29" ht="13.5" customHeight="1" x14ac:dyDescent="0.2">
      <c r="B62" s="1">
        <f t="shared" si="2"/>
        <v>52</v>
      </c>
      <c r="C62" s="6"/>
      <c r="D62" s="6"/>
      <c r="E62" s="123"/>
      <c r="F62" s="123" t="s">
        <v>256</v>
      </c>
      <c r="G62" s="123"/>
      <c r="H62" s="123"/>
      <c r="I62" s="123"/>
      <c r="J62" s="123"/>
      <c r="K62" s="22">
        <v>64</v>
      </c>
      <c r="L62" s="22" t="s">
        <v>167</v>
      </c>
      <c r="M62" s="22" t="s">
        <v>167</v>
      </c>
      <c r="N62" s="23">
        <v>48</v>
      </c>
      <c r="Y62" s="125"/>
    </row>
    <row r="63" spans="2:29" ht="13.95" customHeight="1" x14ac:dyDescent="0.2">
      <c r="B63" s="1">
        <f t="shared" si="2"/>
        <v>53</v>
      </c>
      <c r="C63" s="6"/>
      <c r="D63" s="6"/>
      <c r="E63" s="123"/>
      <c r="F63" s="123" t="s">
        <v>257</v>
      </c>
      <c r="G63" s="123"/>
      <c r="H63" s="123"/>
      <c r="I63" s="123"/>
      <c r="J63" s="123"/>
      <c r="K63" s="22">
        <v>100</v>
      </c>
      <c r="L63" s="128">
        <v>50</v>
      </c>
      <c r="M63" s="22">
        <v>150</v>
      </c>
      <c r="N63" s="23">
        <v>25</v>
      </c>
      <c r="Y63" s="125"/>
    </row>
    <row r="64" spans="2:29" ht="13.5" customHeight="1" x14ac:dyDescent="0.2">
      <c r="B64" s="1">
        <f t="shared" si="2"/>
        <v>54</v>
      </c>
      <c r="C64" s="6"/>
      <c r="D64" s="6"/>
      <c r="E64" s="123"/>
      <c r="F64" s="123" t="s">
        <v>213</v>
      </c>
      <c r="G64" s="123"/>
      <c r="H64" s="123"/>
      <c r="I64" s="123"/>
      <c r="J64" s="123"/>
      <c r="K64" s="22">
        <v>112</v>
      </c>
      <c r="L64" s="22">
        <v>16</v>
      </c>
      <c r="M64" s="22">
        <v>48</v>
      </c>
      <c r="N64" s="23" t="s">
        <v>167</v>
      </c>
      <c r="Y64" s="125"/>
    </row>
    <row r="65" spans="2:25" ht="13.95" customHeight="1" x14ac:dyDescent="0.2">
      <c r="B65" s="1">
        <f t="shared" si="2"/>
        <v>55</v>
      </c>
      <c r="C65" s="6"/>
      <c r="D65" s="6"/>
      <c r="E65" s="123"/>
      <c r="F65" s="123" t="s">
        <v>268</v>
      </c>
      <c r="G65" s="123"/>
      <c r="H65" s="123"/>
      <c r="I65" s="123"/>
      <c r="J65" s="123"/>
      <c r="K65" s="22"/>
      <c r="L65" s="22">
        <v>25</v>
      </c>
      <c r="M65" s="22"/>
      <c r="N65" s="23"/>
      <c r="Y65" s="125"/>
    </row>
    <row r="66" spans="2:25" ht="13.95" customHeight="1" x14ac:dyDescent="0.2">
      <c r="B66" s="1">
        <f t="shared" si="2"/>
        <v>56</v>
      </c>
      <c r="C66" s="6"/>
      <c r="D66" s="6"/>
      <c r="E66" s="123"/>
      <c r="F66" s="123" t="s">
        <v>109</v>
      </c>
      <c r="G66" s="123"/>
      <c r="H66" s="123"/>
      <c r="I66" s="123"/>
      <c r="J66" s="123"/>
      <c r="K66" s="22" t="s">
        <v>167</v>
      </c>
      <c r="L66" s="22">
        <v>450</v>
      </c>
      <c r="M66" s="22" t="s">
        <v>167</v>
      </c>
      <c r="N66" s="23">
        <v>600</v>
      </c>
      <c r="Y66" s="125"/>
    </row>
    <row r="67" spans="2:25" ht="13.5" customHeight="1" x14ac:dyDescent="0.2">
      <c r="B67" s="1">
        <f t="shared" si="2"/>
        <v>57</v>
      </c>
      <c r="C67" s="6"/>
      <c r="D67" s="6"/>
      <c r="E67" s="123"/>
      <c r="F67" s="123" t="s">
        <v>110</v>
      </c>
      <c r="G67" s="123"/>
      <c r="H67" s="123"/>
      <c r="I67" s="123"/>
      <c r="J67" s="123"/>
      <c r="K67" s="22">
        <v>75</v>
      </c>
      <c r="L67" s="22">
        <v>100</v>
      </c>
      <c r="M67" s="22">
        <v>125</v>
      </c>
      <c r="N67" s="23">
        <v>225</v>
      </c>
      <c r="Y67" s="125"/>
    </row>
    <row r="68" spans="2:25" ht="13.5" customHeight="1" x14ac:dyDescent="0.2">
      <c r="B68" s="1">
        <f t="shared" si="2"/>
        <v>58</v>
      </c>
      <c r="C68" s="6"/>
      <c r="D68" s="6"/>
      <c r="E68" s="123"/>
      <c r="F68" s="123" t="s">
        <v>160</v>
      </c>
      <c r="G68" s="123"/>
      <c r="H68" s="123"/>
      <c r="I68" s="123"/>
      <c r="J68" s="123"/>
      <c r="K68" s="22"/>
      <c r="L68" s="22">
        <v>50</v>
      </c>
      <c r="M68" s="22"/>
      <c r="N68" s="23">
        <v>100</v>
      </c>
      <c r="Y68" s="125"/>
    </row>
    <row r="69" spans="2:25" ht="13.95" customHeight="1" x14ac:dyDescent="0.2">
      <c r="B69" s="1">
        <f t="shared" si="2"/>
        <v>59</v>
      </c>
      <c r="C69" s="6"/>
      <c r="D69" s="6"/>
      <c r="E69" s="123"/>
      <c r="F69" s="123" t="s">
        <v>214</v>
      </c>
      <c r="G69" s="123"/>
      <c r="H69" s="123"/>
      <c r="I69" s="123"/>
      <c r="J69" s="123"/>
      <c r="K69" s="22">
        <v>112</v>
      </c>
      <c r="L69" s="22">
        <v>8</v>
      </c>
      <c r="M69" s="22" t="s">
        <v>167</v>
      </c>
      <c r="N69" s="23">
        <v>128</v>
      </c>
      <c r="Y69" s="125"/>
    </row>
    <row r="70" spans="2:25" ht="13.5" customHeight="1" x14ac:dyDescent="0.2">
      <c r="B70" s="1">
        <f t="shared" si="2"/>
        <v>60</v>
      </c>
      <c r="C70" s="6"/>
      <c r="D70" s="6"/>
      <c r="E70" s="123"/>
      <c r="F70" s="123" t="s">
        <v>31</v>
      </c>
      <c r="G70" s="123"/>
      <c r="H70" s="123"/>
      <c r="I70" s="123"/>
      <c r="J70" s="123"/>
      <c r="K70" s="22">
        <v>8</v>
      </c>
      <c r="L70" s="22">
        <v>32</v>
      </c>
      <c r="M70" s="22">
        <v>48</v>
      </c>
      <c r="N70" s="23">
        <v>48</v>
      </c>
      <c r="Y70" s="125"/>
    </row>
    <row r="71" spans="2:25" ht="13.5" customHeight="1" x14ac:dyDescent="0.2">
      <c r="B71" s="1">
        <f t="shared" si="2"/>
        <v>61</v>
      </c>
      <c r="C71" s="6"/>
      <c r="D71" s="6"/>
      <c r="E71" s="123"/>
      <c r="F71" s="123" t="s">
        <v>32</v>
      </c>
      <c r="G71" s="123"/>
      <c r="H71" s="123"/>
      <c r="I71" s="123"/>
      <c r="J71" s="123"/>
      <c r="K71" s="22">
        <v>80</v>
      </c>
      <c r="L71" s="22">
        <v>48</v>
      </c>
      <c r="M71" s="22">
        <v>40</v>
      </c>
      <c r="N71" s="23">
        <v>48</v>
      </c>
      <c r="Y71" s="125"/>
    </row>
    <row r="72" spans="2:25" ht="13.95" customHeight="1" x14ac:dyDescent="0.2">
      <c r="B72" s="1">
        <f t="shared" si="2"/>
        <v>62</v>
      </c>
      <c r="C72" s="6"/>
      <c r="D72" s="6"/>
      <c r="E72" s="123"/>
      <c r="F72" s="123" t="s">
        <v>215</v>
      </c>
      <c r="G72" s="123"/>
      <c r="H72" s="123"/>
      <c r="I72" s="123"/>
      <c r="J72" s="123"/>
      <c r="K72" s="22"/>
      <c r="L72" s="22"/>
      <c r="M72" s="22" t="s">
        <v>167</v>
      </c>
      <c r="N72" s="23" t="s">
        <v>167</v>
      </c>
      <c r="Y72" s="125"/>
    </row>
    <row r="73" spans="2:25" ht="13.95" customHeight="1" x14ac:dyDescent="0.2">
      <c r="B73" s="1">
        <f t="shared" si="2"/>
        <v>63</v>
      </c>
      <c r="C73" s="6"/>
      <c r="D73" s="6"/>
      <c r="E73" s="123"/>
      <c r="F73" s="123" t="s">
        <v>305</v>
      </c>
      <c r="G73" s="123"/>
      <c r="H73" s="123"/>
      <c r="I73" s="123"/>
      <c r="J73" s="123"/>
      <c r="K73" s="22">
        <v>32</v>
      </c>
      <c r="L73" s="22"/>
      <c r="M73" s="22" t="s">
        <v>167</v>
      </c>
      <c r="N73" s="23" t="s">
        <v>167</v>
      </c>
      <c r="Y73" s="125"/>
    </row>
    <row r="74" spans="2:25" ht="13.95" customHeight="1" x14ac:dyDescent="0.2">
      <c r="B74" s="1">
        <f t="shared" si="2"/>
        <v>64</v>
      </c>
      <c r="C74" s="6"/>
      <c r="D74" s="6"/>
      <c r="E74" s="123"/>
      <c r="F74" s="123" t="s">
        <v>258</v>
      </c>
      <c r="G74" s="123"/>
      <c r="H74" s="123"/>
      <c r="I74" s="123"/>
      <c r="J74" s="123"/>
      <c r="K74" s="22" t="s">
        <v>167</v>
      </c>
      <c r="L74" s="22" t="s">
        <v>167</v>
      </c>
      <c r="M74" s="22" t="s">
        <v>167</v>
      </c>
      <c r="N74" s="23" t="s">
        <v>167</v>
      </c>
      <c r="Y74" s="125"/>
    </row>
    <row r="75" spans="2:25" ht="13.95" customHeight="1" x14ac:dyDescent="0.2">
      <c r="B75" s="1">
        <f t="shared" si="2"/>
        <v>65</v>
      </c>
      <c r="C75" s="6"/>
      <c r="D75" s="6"/>
      <c r="E75" s="123"/>
      <c r="F75" s="123" t="s">
        <v>85</v>
      </c>
      <c r="G75" s="123"/>
      <c r="H75" s="123"/>
      <c r="I75" s="123"/>
      <c r="J75" s="123"/>
      <c r="K75" s="22" t="s">
        <v>167</v>
      </c>
      <c r="L75" s="22" t="s">
        <v>167</v>
      </c>
      <c r="M75" s="22" t="s">
        <v>167</v>
      </c>
      <c r="N75" s="23">
        <v>100</v>
      </c>
      <c r="Y75" s="125"/>
    </row>
    <row r="76" spans="2:25" ht="13.95" customHeight="1" x14ac:dyDescent="0.2">
      <c r="B76" s="1">
        <f t="shared" ref="B76:B95" si="5">B75+1</f>
        <v>66</v>
      </c>
      <c r="C76" s="6"/>
      <c r="D76" s="6"/>
      <c r="E76" s="123"/>
      <c r="F76" s="123" t="s">
        <v>86</v>
      </c>
      <c r="G76" s="123"/>
      <c r="H76" s="123"/>
      <c r="I76" s="123"/>
      <c r="J76" s="123"/>
      <c r="K76" s="22">
        <v>200</v>
      </c>
      <c r="L76" s="22" t="s">
        <v>167</v>
      </c>
      <c r="M76" s="22"/>
      <c r="N76" s="23"/>
      <c r="Y76" s="125"/>
    </row>
    <row r="77" spans="2:25" ht="13.95" customHeight="1" x14ac:dyDescent="0.2">
      <c r="B77" s="1">
        <f t="shared" si="5"/>
        <v>67</v>
      </c>
      <c r="C77" s="6"/>
      <c r="D77" s="6"/>
      <c r="E77" s="123"/>
      <c r="F77" s="123" t="s">
        <v>265</v>
      </c>
      <c r="G77" s="123"/>
      <c r="H77" s="123"/>
      <c r="I77" s="123"/>
      <c r="J77" s="123"/>
      <c r="K77" s="22" t="s">
        <v>167</v>
      </c>
      <c r="L77" s="22" t="s">
        <v>167</v>
      </c>
      <c r="M77" s="22" t="s">
        <v>167</v>
      </c>
      <c r="N77" s="23" t="s">
        <v>167</v>
      </c>
      <c r="Y77" s="125"/>
    </row>
    <row r="78" spans="2:25" ht="13.5" customHeight="1" x14ac:dyDescent="0.2">
      <c r="B78" s="1">
        <f t="shared" si="5"/>
        <v>68</v>
      </c>
      <c r="C78" s="6"/>
      <c r="D78" s="6"/>
      <c r="E78" s="123"/>
      <c r="F78" s="123" t="s">
        <v>111</v>
      </c>
      <c r="G78" s="123"/>
      <c r="H78" s="123"/>
      <c r="I78" s="123"/>
      <c r="J78" s="123"/>
      <c r="K78" s="22">
        <v>1000</v>
      </c>
      <c r="L78" s="22">
        <v>550</v>
      </c>
      <c r="M78" s="22">
        <v>900</v>
      </c>
      <c r="N78" s="23">
        <v>250</v>
      </c>
      <c r="Y78" s="125"/>
    </row>
    <row r="79" spans="2:25" ht="13.95" customHeight="1" x14ac:dyDescent="0.2">
      <c r="B79" s="1">
        <f t="shared" si="5"/>
        <v>69</v>
      </c>
      <c r="C79" s="6"/>
      <c r="D79" s="6"/>
      <c r="E79" s="123"/>
      <c r="F79" s="123" t="s">
        <v>123</v>
      </c>
      <c r="G79" s="123"/>
      <c r="H79" s="123"/>
      <c r="I79" s="123"/>
      <c r="J79" s="123"/>
      <c r="K79" s="22">
        <v>100</v>
      </c>
      <c r="L79" s="22">
        <v>150</v>
      </c>
      <c r="M79" s="22">
        <v>275</v>
      </c>
      <c r="N79" s="23">
        <v>225</v>
      </c>
      <c r="Y79" s="125"/>
    </row>
    <row r="80" spans="2:25" ht="13.5" customHeight="1" x14ac:dyDescent="0.2">
      <c r="B80" s="1">
        <f t="shared" si="5"/>
        <v>70</v>
      </c>
      <c r="C80" s="6"/>
      <c r="D80" s="6"/>
      <c r="E80" s="123"/>
      <c r="F80" s="123" t="s">
        <v>161</v>
      </c>
      <c r="G80" s="123"/>
      <c r="H80" s="123"/>
      <c r="I80" s="123"/>
      <c r="J80" s="123"/>
      <c r="K80" s="22"/>
      <c r="L80" s="22">
        <v>2</v>
      </c>
      <c r="M80" s="22" t="s">
        <v>167</v>
      </c>
      <c r="N80" s="23">
        <v>1</v>
      </c>
      <c r="Y80" s="125"/>
    </row>
    <row r="81" spans="2:25" ht="13.95" customHeight="1" x14ac:dyDescent="0.2">
      <c r="B81" s="1">
        <f t="shared" si="5"/>
        <v>71</v>
      </c>
      <c r="C81" s="6"/>
      <c r="D81" s="6"/>
      <c r="E81" s="123"/>
      <c r="F81" s="123" t="s">
        <v>116</v>
      </c>
      <c r="G81" s="123"/>
      <c r="H81" s="123"/>
      <c r="I81" s="123"/>
      <c r="J81" s="123"/>
      <c r="K81" s="22">
        <v>50</v>
      </c>
      <c r="L81" s="22">
        <v>25</v>
      </c>
      <c r="M81" s="22">
        <v>75</v>
      </c>
      <c r="N81" s="23">
        <v>25</v>
      </c>
      <c r="Y81" s="125"/>
    </row>
    <row r="82" spans="2:25" ht="13.95" customHeight="1" x14ac:dyDescent="0.2">
      <c r="B82" s="1">
        <f t="shared" si="5"/>
        <v>72</v>
      </c>
      <c r="C82" s="6"/>
      <c r="D82" s="6"/>
      <c r="E82" s="123"/>
      <c r="F82" s="123" t="s">
        <v>263</v>
      </c>
      <c r="G82" s="123"/>
      <c r="H82" s="123"/>
      <c r="I82" s="123"/>
      <c r="J82" s="123"/>
      <c r="K82" s="22">
        <v>25</v>
      </c>
      <c r="L82" s="22" t="s">
        <v>167</v>
      </c>
      <c r="M82" s="22" t="s">
        <v>167</v>
      </c>
      <c r="N82" s="23" t="s">
        <v>167</v>
      </c>
      <c r="Y82" s="125"/>
    </row>
    <row r="83" spans="2:25" ht="13.5" customHeight="1" x14ac:dyDescent="0.2">
      <c r="B83" s="1">
        <f t="shared" si="5"/>
        <v>73</v>
      </c>
      <c r="C83" s="6"/>
      <c r="D83" s="6"/>
      <c r="E83" s="123"/>
      <c r="F83" s="123" t="s">
        <v>306</v>
      </c>
      <c r="G83" s="123"/>
      <c r="H83" s="123"/>
      <c r="I83" s="123"/>
      <c r="J83" s="123"/>
      <c r="K83" s="22">
        <v>896</v>
      </c>
      <c r="L83" s="22">
        <v>64</v>
      </c>
      <c r="M83" s="22">
        <v>96</v>
      </c>
      <c r="N83" s="23">
        <v>192</v>
      </c>
      <c r="Y83" s="125"/>
    </row>
    <row r="84" spans="2:25" ht="13.95" customHeight="1" x14ac:dyDescent="0.2">
      <c r="B84" s="1">
        <f t="shared" si="5"/>
        <v>74</v>
      </c>
      <c r="C84" s="6"/>
      <c r="D84" s="6"/>
      <c r="E84" s="123"/>
      <c r="F84" s="123" t="s">
        <v>33</v>
      </c>
      <c r="G84" s="123"/>
      <c r="H84" s="123"/>
      <c r="I84" s="123"/>
      <c r="J84" s="123"/>
      <c r="K84" s="22">
        <v>1550</v>
      </c>
      <c r="L84" s="22">
        <v>275</v>
      </c>
      <c r="M84" s="22">
        <v>275</v>
      </c>
      <c r="N84" s="23">
        <v>575</v>
      </c>
      <c r="Y84" s="125"/>
    </row>
    <row r="85" spans="2:25" ht="13.5" customHeight="1" x14ac:dyDescent="0.2">
      <c r="B85" s="1">
        <f t="shared" si="5"/>
        <v>75</v>
      </c>
      <c r="C85" s="2" t="s">
        <v>34</v>
      </c>
      <c r="D85" s="2" t="s">
        <v>35</v>
      </c>
      <c r="E85" s="123"/>
      <c r="F85" s="123" t="s">
        <v>195</v>
      </c>
      <c r="G85" s="123"/>
      <c r="H85" s="123"/>
      <c r="I85" s="123"/>
      <c r="J85" s="123"/>
      <c r="K85" s="22" t="s">
        <v>167</v>
      </c>
      <c r="L85" s="22" t="s">
        <v>167</v>
      </c>
      <c r="M85" s="22" t="s">
        <v>167</v>
      </c>
      <c r="N85" s="23"/>
    </row>
    <row r="86" spans="2:25" ht="13.95" customHeight="1" x14ac:dyDescent="0.2">
      <c r="B86" s="1">
        <f t="shared" si="5"/>
        <v>76</v>
      </c>
      <c r="C86" s="6"/>
      <c r="D86" s="6"/>
      <c r="E86" s="123"/>
      <c r="F86" s="123" t="s">
        <v>180</v>
      </c>
      <c r="G86" s="123"/>
      <c r="H86" s="123"/>
      <c r="I86" s="123"/>
      <c r="J86" s="123"/>
      <c r="K86" s="22" t="s">
        <v>167</v>
      </c>
      <c r="L86" s="22" t="s">
        <v>167</v>
      </c>
      <c r="M86" s="22">
        <v>3</v>
      </c>
      <c r="N86" s="23">
        <v>2</v>
      </c>
    </row>
    <row r="87" spans="2:25" ht="14.25" customHeight="1" x14ac:dyDescent="0.2">
      <c r="B87" s="1">
        <f t="shared" si="5"/>
        <v>77</v>
      </c>
      <c r="C87" s="6"/>
      <c r="D87" s="6"/>
      <c r="E87" s="123"/>
      <c r="F87" s="123" t="s">
        <v>236</v>
      </c>
      <c r="G87" s="123"/>
      <c r="H87" s="123"/>
      <c r="I87" s="123"/>
      <c r="J87" s="123"/>
      <c r="K87" s="22">
        <v>1</v>
      </c>
      <c r="L87" s="22" t="s">
        <v>167</v>
      </c>
      <c r="M87" s="22">
        <v>4</v>
      </c>
      <c r="N87" s="23">
        <v>1</v>
      </c>
    </row>
    <row r="88" spans="2:25" ht="13.5" customHeight="1" x14ac:dyDescent="0.2">
      <c r="B88" s="1">
        <f t="shared" si="5"/>
        <v>78</v>
      </c>
      <c r="C88" s="6"/>
      <c r="D88" s="6"/>
      <c r="E88" s="123"/>
      <c r="F88" s="123" t="s">
        <v>196</v>
      </c>
      <c r="G88" s="123"/>
      <c r="H88" s="123"/>
      <c r="I88" s="123"/>
      <c r="J88" s="123"/>
      <c r="K88" s="22"/>
      <c r="L88" s="22"/>
      <c r="M88" s="22" t="s">
        <v>167</v>
      </c>
      <c r="N88" s="23"/>
    </row>
    <row r="89" spans="2:25" ht="13.95" customHeight="1" x14ac:dyDescent="0.2">
      <c r="B89" s="1">
        <f t="shared" si="5"/>
        <v>79</v>
      </c>
      <c r="C89" s="6"/>
      <c r="D89" s="6"/>
      <c r="E89" s="123"/>
      <c r="F89" s="123" t="s">
        <v>124</v>
      </c>
      <c r="G89" s="123"/>
      <c r="H89" s="123"/>
      <c r="I89" s="123"/>
      <c r="J89" s="123"/>
      <c r="K89" s="22">
        <v>19</v>
      </c>
      <c r="L89" s="22">
        <v>8</v>
      </c>
      <c r="M89" s="22">
        <v>2</v>
      </c>
      <c r="N89" s="23">
        <v>4</v>
      </c>
    </row>
    <row r="90" spans="2:25" ht="13.5" customHeight="1" x14ac:dyDescent="0.2">
      <c r="B90" s="1">
        <f t="shared" si="5"/>
        <v>80</v>
      </c>
      <c r="C90" s="6"/>
      <c r="D90" s="6"/>
      <c r="E90" s="123"/>
      <c r="F90" s="123" t="s">
        <v>99</v>
      </c>
      <c r="G90" s="123"/>
      <c r="H90" s="123"/>
      <c r="I90" s="123"/>
      <c r="J90" s="123"/>
      <c r="K90" s="22" t="s">
        <v>167</v>
      </c>
      <c r="L90" s="22"/>
      <c r="M90" s="22" t="s">
        <v>167</v>
      </c>
      <c r="N90" s="23">
        <v>4</v>
      </c>
    </row>
    <row r="91" spans="2:25" ht="13.95" customHeight="1" x14ac:dyDescent="0.2">
      <c r="B91" s="1">
        <f t="shared" si="5"/>
        <v>81</v>
      </c>
      <c r="C91" s="6"/>
      <c r="D91" s="6"/>
      <c r="E91" s="123"/>
      <c r="F91" s="123" t="s">
        <v>307</v>
      </c>
      <c r="G91" s="123"/>
      <c r="H91" s="123"/>
      <c r="I91" s="123"/>
      <c r="J91" s="123"/>
      <c r="K91" s="22"/>
      <c r="L91" s="22"/>
      <c r="M91" s="22"/>
      <c r="N91" s="23">
        <v>2</v>
      </c>
    </row>
    <row r="92" spans="2:25" ht="13.95" customHeight="1" x14ac:dyDescent="0.2">
      <c r="B92" s="1">
        <f t="shared" si="5"/>
        <v>82</v>
      </c>
      <c r="C92" s="6"/>
      <c r="D92" s="6"/>
      <c r="E92" s="123"/>
      <c r="F92" s="123" t="s">
        <v>163</v>
      </c>
      <c r="G92" s="123"/>
      <c r="H92" s="123"/>
      <c r="I92" s="123"/>
      <c r="J92" s="123"/>
      <c r="K92" s="22">
        <v>2</v>
      </c>
      <c r="L92" s="22"/>
      <c r="M92" s="22">
        <v>1</v>
      </c>
      <c r="N92" s="23">
        <v>2</v>
      </c>
    </row>
    <row r="93" spans="2:25" ht="13.5" customHeight="1" x14ac:dyDescent="0.2">
      <c r="B93" s="1">
        <f t="shared" si="5"/>
        <v>83</v>
      </c>
      <c r="C93" s="2" t="s">
        <v>142</v>
      </c>
      <c r="D93" s="2" t="s">
        <v>77</v>
      </c>
      <c r="E93" s="123"/>
      <c r="F93" s="123" t="s">
        <v>101</v>
      </c>
      <c r="G93" s="123"/>
      <c r="H93" s="123"/>
      <c r="I93" s="123"/>
      <c r="J93" s="123"/>
      <c r="K93" s="22">
        <v>1</v>
      </c>
      <c r="L93" s="22"/>
      <c r="M93" s="22" t="s">
        <v>167</v>
      </c>
      <c r="N93" s="23">
        <v>2</v>
      </c>
    </row>
    <row r="94" spans="2:25" ht="13.5" customHeight="1" x14ac:dyDescent="0.2">
      <c r="B94" s="1">
        <f t="shared" si="5"/>
        <v>84</v>
      </c>
      <c r="C94" s="6"/>
      <c r="D94" s="2" t="s">
        <v>37</v>
      </c>
      <c r="E94" s="123"/>
      <c r="F94" s="123" t="s">
        <v>121</v>
      </c>
      <c r="G94" s="123"/>
      <c r="H94" s="123"/>
      <c r="I94" s="123"/>
      <c r="J94" s="123"/>
      <c r="K94" s="22"/>
      <c r="L94" s="22">
        <v>2</v>
      </c>
      <c r="M94" s="22"/>
      <c r="N94" s="23"/>
    </row>
    <row r="95" spans="2:25" ht="13.5" customHeight="1" thickBot="1" x14ac:dyDescent="0.25">
      <c r="B95" s="1">
        <f t="shared" si="5"/>
        <v>85</v>
      </c>
      <c r="C95" s="7"/>
      <c r="D95" s="8" t="s">
        <v>39</v>
      </c>
      <c r="E95" s="123"/>
      <c r="F95" s="123" t="s">
        <v>40</v>
      </c>
      <c r="G95" s="123"/>
      <c r="H95" s="123"/>
      <c r="I95" s="123"/>
      <c r="J95" s="123"/>
      <c r="K95" s="22">
        <v>50</v>
      </c>
      <c r="L95" s="22">
        <v>75</v>
      </c>
      <c r="M95" s="22"/>
      <c r="N95" s="23">
        <v>100</v>
      </c>
    </row>
    <row r="96" spans="2:25" ht="13.95" customHeight="1" x14ac:dyDescent="0.2">
      <c r="B96" s="84"/>
      <c r="C96" s="85"/>
      <c r="D96" s="85"/>
      <c r="E96" s="25"/>
      <c r="F96" s="25"/>
      <c r="G96" s="25"/>
      <c r="H96" s="25"/>
      <c r="I96" s="25"/>
      <c r="J96" s="25"/>
      <c r="K96" s="25"/>
      <c r="L96" s="25"/>
      <c r="M96" s="25"/>
      <c r="N96" s="25"/>
      <c r="U96">
        <f>COUNTA(K11:K106)</f>
        <v>72</v>
      </c>
      <c r="V96">
        <f>COUNTA(L11:L106)</f>
        <v>71</v>
      </c>
      <c r="W96">
        <f>COUNTA(M11:M106)</f>
        <v>65</v>
      </c>
      <c r="X96">
        <f>COUNTA(N11:N106)</f>
        <v>77</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SUM(U11:U23,K24:K106)</f>
        <v>25930</v>
      </c>
      <c r="V100">
        <f>SUM(V11:V23,L24:L106)</f>
        <v>20297</v>
      </c>
      <c r="W100">
        <f>SUM(W11:W23,M24:M106)</f>
        <v>14017</v>
      </c>
      <c r="X100">
        <f>SUM(X11:X23,N24:N106)</f>
        <v>11310</v>
      </c>
    </row>
    <row r="101" spans="2:24" ht="18" customHeight="1" thickBot="1" x14ac:dyDescent="0.25">
      <c r="B101" s="72"/>
      <c r="C101" s="24"/>
      <c r="D101" s="149" t="s">
        <v>2</v>
      </c>
      <c r="E101" s="149"/>
      <c r="F101" s="149"/>
      <c r="G101" s="149"/>
      <c r="H101" s="24"/>
      <c r="I101" s="24"/>
      <c r="J101" s="73"/>
      <c r="K101" s="34" t="str">
        <f>K5</f>
        <v>2021.7.19</v>
      </c>
      <c r="L101" s="34" t="str">
        <f>L5</f>
        <v>2021.7.19</v>
      </c>
      <c r="M101" s="34" t="str">
        <f>M5</f>
        <v>2021.7.19</v>
      </c>
      <c r="N101" s="51" t="str">
        <f>N5</f>
        <v>2021.7.19</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3.5" customHeight="1" x14ac:dyDescent="0.2">
      <c r="B103" s="1">
        <f>B95+1</f>
        <v>86</v>
      </c>
      <c r="C103" s="2" t="s">
        <v>0</v>
      </c>
      <c r="D103" s="8" t="s">
        <v>41</v>
      </c>
      <c r="E103" s="123"/>
      <c r="F103" s="123" t="s">
        <v>42</v>
      </c>
      <c r="G103" s="123"/>
      <c r="H103" s="123"/>
      <c r="I103" s="123"/>
      <c r="J103" s="123"/>
      <c r="K103" s="22">
        <v>25</v>
      </c>
      <c r="L103" s="22">
        <v>25</v>
      </c>
      <c r="M103" s="22"/>
      <c r="N103" s="23" t="s">
        <v>167</v>
      </c>
      <c r="U103">
        <f>COUNTA(K85:K103)</f>
        <v>11</v>
      </c>
      <c r="V103">
        <f>COUNTA(L85:L103)</f>
        <v>9</v>
      </c>
      <c r="W103">
        <f>COUNTA(M85:M103)</f>
        <v>10</v>
      </c>
      <c r="X103">
        <f>COUNTA(N85:N103)</f>
        <v>11</v>
      </c>
    </row>
    <row r="104" spans="2:24" ht="13.5" customHeight="1" x14ac:dyDescent="0.2">
      <c r="B104" s="1">
        <f>B103+1</f>
        <v>87</v>
      </c>
      <c r="C104" s="147" t="s">
        <v>43</v>
      </c>
      <c r="D104" s="148"/>
      <c r="E104" s="123"/>
      <c r="F104" s="123" t="s">
        <v>44</v>
      </c>
      <c r="G104" s="123"/>
      <c r="H104" s="123"/>
      <c r="I104" s="123"/>
      <c r="J104" s="123"/>
      <c r="K104" s="22">
        <v>600</v>
      </c>
      <c r="L104" s="22">
        <v>450</v>
      </c>
      <c r="M104" s="22">
        <v>275</v>
      </c>
      <c r="N104" s="23">
        <v>375</v>
      </c>
    </row>
    <row r="105" spans="2:24" ht="13.5" customHeight="1" x14ac:dyDescent="0.2">
      <c r="B105" s="1">
        <f>B104+1</f>
        <v>88</v>
      </c>
      <c r="C105" s="3"/>
      <c r="D105" s="83"/>
      <c r="E105" s="123"/>
      <c r="F105" s="123" t="s">
        <v>45</v>
      </c>
      <c r="G105" s="123"/>
      <c r="H105" s="123"/>
      <c r="I105" s="123"/>
      <c r="J105" s="123"/>
      <c r="K105" s="22">
        <v>200</v>
      </c>
      <c r="L105" s="22">
        <v>250</v>
      </c>
      <c r="M105" s="22">
        <v>125</v>
      </c>
      <c r="N105" s="23">
        <v>75</v>
      </c>
    </row>
    <row r="106" spans="2:24" ht="13.95" customHeight="1" thickBot="1" x14ac:dyDescent="0.25">
      <c r="B106" s="1">
        <f>B105+1</f>
        <v>89</v>
      </c>
      <c r="C106" s="3"/>
      <c r="D106" s="83"/>
      <c r="E106" s="123"/>
      <c r="F106" s="123" t="s">
        <v>78</v>
      </c>
      <c r="G106" s="123"/>
      <c r="H106" s="123"/>
      <c r="I106" s="123"/>
      <c r="J106" s="123"/>
      <c r="K106" s="22">
        <v>250</v>
      </c>
      <c r="L106" s="22">
        <v>250</v>
      </c>
      <c r="M106" s="22">
        <v>175</v>
      </c>
      <c r="N106" s="23">
        <v>300</v>
      </c>
    </row>
    <row r="107" spans="2:24" ht="19.95" customHeight="1" thickTop="1" x14ac:dyDescent="0.2">
      <c r="B107" s="150" t="s">
        <v>47</v>
      </c>
      <c r="C107" s="151"/>
      <c r="D107" s="151"/>
      <c r="E107" s="151"/>
      <c r="F107" s="151"/>
      <c r="G107" s="151"/>
      <c r="H107" s="151"/>
      <c r="I107" s="151"/>
      <c r="J107" s="86"/>
      <c r="K107" s="35">
        <f>SUM(K108:K116)</f>
        <v>25930</v>
      </c>
      <c r="L107" s="35">
        <f>SUM(L108:L116)</f>
        <v>20297</v>
      </c>
      <c r="M107" s="35">
        <f>SUM(M108:M116)</f>
        <v>14017</v>
      </c>
      <c r="N107" s="53">
        <f>SUM(N108:N116)</f>
        <v>11310</v>
      </c>
    </row>
    <row r="108" spans="2:24" ht="13.95" customHeight="1" x14ac:dyDescent="0.2">
      <c r="B108" s="152" t="s">
        <v>48</v>
      </c>
      <c r="C108" s="153"/>
      <c r="D108" s="154"/>
      <c r="E108" s="12"/>
      <c r="F108" s="13"/>
      <c r="G108" s="144" t="s">
        <v>13</v>
      </c>
      <c r="H108" s="144"/>
      <c r="I108" s="13"/>
      <c r="J108" s="14"/>
      <c r="K108" s="4">
        <f>SUM(U$11:U$23)</f>
        <v>1825</v>
      </c>
      <c r="L108" s="4">
        <f>SUM(V$11:V$23)</f>
        <v>3800</v>
      </c>
      <c r="M108" s="4">
        <f>SUM(W$11:W$23)</f>
        <v>3500</v>
      </c>
      <c r="N108" s="5">
        <f>SUM(X$11:X$23)</f>
        <v>2250</v>
      </c>
    </row>
    <row r="109" spans="2:24" ht="13.95" customHeight="1" x14ac:dyDescent="0.2">
      <c r="B109" s="87"/>
      <c r="C109" s="65"/>
      <c r="D109" s="88"/>
      <c r="E109" s="15"/>
      <c r="F109" s="123"/>
      <c r="G109" s="144" t="s">
        <v>26</v>
      </c>
      <c r="H109" s="144"/>
      <c r="I109" s="119"/>
      <c r="J109" s="16"/>
      <c r="K109" s="4">
        <f>SUM(K$24)</f>
        <v>1350</v>
      </c>
      <c r="L109" s="4">
        <f>SUM(L$24)</f>
        <v>1050</v>
      </c>
      <c r="M109" s="4">
        <f>SUM(M$24)</f>
        <v>350</v>
      </c>
      <c r="N109" s="5">
        <f>SUM(N$24)</f>
        <v>1000</v>
      </c>
    </row>
    <row r="110" spans="2:24" ht="13.95" customHeight="1" x14ac:dyDescent="0.2">
      <c r="B110" s="87"/>
      <c r="C110" s="65"/>
      <c r="D110" s="88"/>
      <c r="E110" s="15"/>
      <c r="F110" s="123"/>
      <c r="G110" s="144" t="s">
        <v>28</v>
      </c>
      <c r="H110" s="144"/>
      <c r="I110" s="13"/>
      <c r="J110" s="14"/>
      <c r="K110" s="4">
        <f>SUM(K$25:K$27)</f>
        <v>227</v>
      </c>
      <c r="L110" s="4">
        <f>SUM(L$25:L$27)</f>
        <v>0</v>
      </c>
      <c r="M110" s="4">
        <f>SUM(M$25:M$27)</f>
        <v>0</v>
      </c>
      <c r="N110" s="5">
        <f>SUM(N$25:N$27)</f>
        <v>25</v>
      </c>
    </row>
    <row r="111" spans="2:24" ht="13.95" customHeight="1" x14ac:dyDescent="0.2">
      <c r="B111" s="87"/>
      <c r="C111" s="65"/>
      <c r="D111" s="88"/>
      <c r="E111" s="15"/>
      <c r="F111" s="123"/>
      <c r="G111" s="144" t="s">
        <v>83</v>
      </c>
      <c r="H111" s="144"/>
      <c r="I111" s="13"/>
      <c r="J111" s="14"/>
      <c r="K111" s="4">
        <f>SUM(K$28:K$28)</f>
        <v>0</v>
      </c>
      <c r="L111" s="4">
        <f>SUM(L$28:L$28)</f>
        <v>250</v>
      </c>
      <c r="M111" s="4">
        <f>SUM(M$28:M$28)</f>
        <v>0</v>
      </c>
      <c r="N111" s="5">
        <f>SUM(N$28:N$28)</f>
        <v>150</v>
      </c>
    </row>
    <row r="112" spans="2:24" ht="13.95" customHeight="1" x14ac:dyDescent="0.2">
      <c r="B112" s="87"/>
      <c r="C112" s="65"/>
      <c r="D112" s="88"/>
      <c r="E112" s="15"/>
      <c r="F112" s="123"/>
      <c r="G112" s="144" t="s">
        <v>84</v>
      </c>
      <c r="H112" s="144"/>
      <c r="I112" s="13"/>
      <c r="J112" s="14"/>
      <c r="K112" s="4">
        <f>SUM(K30:K44)</f>
        <v>15400</v>
      </c>
      <c r="L112" s="4">
        <f>SUM(L$30:L$44)</f>
        <v>9425</v>
      </c>
      <c r="M112" s="4">
        <f>SUM(M$30:M$44)</f>
        <v>6500</v>
      </c>
      <c r="N112" s="5">
        <f>SUM(N$30:N$44)</f>
        <v>3450</v>
      </c>
    </row>
    <row r="113" spans="2:14" ht="13.95" customHeight="1" x14ac:dyDescent="0.2">
      <c r="B113" s="87"/>
      <c r="C113" s="65"/>
      <c r="D113" s="88"/>
      <c r="E113" s="15"/>
      <c r="F113" s="123"/>
      <c r="G113" s="144" t="s">
        <v>80</v>
      </c>
      <c r="H113" s="144"/>
      <c r="I113" s="13"/>
      <c r="J113" s="14"/>
      <c r="K113" s="4">
        <f>SUM(K$45:K$47)</f>
        <v>450</v>
      </c>
      <c r="L113" s="4">
        <f>SUM(L$45:L$47)</f>
        <v>75</v>
      </c>
      <c r="M113" s="4">
        <f>SUM(M$45:M$47)</f>
        <v>0</v>
      </c>
      <c r="N113" s="5">
        <f>SUM(N$45:N$47)</f>
        <v>75</v>
      </c>
    </row>
    <row r="114" spans="2:14" ht="13.95" customHeight="1" x14ac:dyDescent="0.2">
      <c r="B114" s="87"/>
      <c r="C114" s="65"/>
      <c r="D114" s="88"/>
      <c r="E114" s="15"/>
      <c r="F114" s="123"/>
      <c r="G114" s="144" t="s">
        <v>29</v>
      </c>
      <c r="H114" s="144"/>
      <c r="I114" s="13"/>
      <c r="J114" s="14"/>
      <c r="K114" s="4">
        <f>SUM(K$48:K$84)</f>
        <v>5455</v>
      </c>
      <c r="L114" s="4">
        <f>SUM(L$48:L$84)</f>
        <v>4620</v>
      </c>
      <c r="M114" s="4">
        <f>SUM(M$48:M$84)</f>
        <v>3082</v>
      </c>
      <c r="N114" s="5">
        <f>SUM(N$48:N$84)</f>
        <v>3490</v>
      </c>
    </row>
    <row r="115" spans="2:14" ht="13.95" customHeight="1" x14ac:dyDescent="0.2">
      <c r="B115" s="87"/>
      <c r="C115" s="65"/>
      <c r="D115" s="88"/>
      <c r="E115" s="15"/>
      <c r="F115" s="123"/>
      <c r="G115" s="144" t="s">
        <v>49</v>
      </c>
      <c r="H115" s="144"/>
      <c r="I115" s="13"/>
      <c r="J115" s="14"/>
      <c r="K115" s="4">
        <f>SUM(K$29:K$29,K$104:K$105)</f>
        <v>875</v>
      </c>
      <c r="L115" s="4">
        <f>SUM(L29:L29,L$104:L$105)</f>
        <v>717</v>
      </c>
      <c r="M115" s="4">
        <f>SUM(M29:M29,M$104:M$105)</f>
        <v>400</v>
      </c>
      <c r="N115" s="5">
        <f>SUM(N29:N29,N$104:N$105)</f>
        <v>453</v>
      </c>
    </row>
    <row r="116" spans="2:14" ht="13.95" customHeight="1" thickBot="1" x14ac:dyDescent="0.25">
      <c r="B116" s="89"/>
      <c r="C116" s="90"/>
      <c r="D116" s="91"/>
      <c r="E116" s="17"/>
      <c r="F116" s="9"/>
      <c r="G116" s="142" t="s">
        <v>46</v>
      </c>
      <c r="H116" s="142"/>
      <c r="I116" s="18"/>
      <c r="J116" s="19"/>
      <c r="K116" s="10">
        <f>SUM(K$85:K$103,K$106)</f>
        <v>348</v>
      </c>
      <c r="L116" s="10">
        <f>SUM(L$85:L$103,L$106)</f>
        <v>360</v>
      </c>
      <c r="M116" s="10">
        <f>SUM(M$85:M$103,M$106)</f>
        <v>185</v>
      </c>
      <c r="N116" s="11">
        <f>SUM(N$85:N$103,N$106)</f>
        <v>417</v>
      </c>
    </row>
    <row r="117" spans="2:14" ht="18" customHeight="1" thickTop="1" x14ac:dyDescent="0.2">
      <c r="B117" s="155" t="s">
        <v>50</v>
      </c>
      <c r="C117" s="156"/>
      <c r="D117" s="157"/>
      <c r="E117" s="92"/>
      <c r="F117" s="120"/>
      <c r="G117" s="158" t="s">
        <v>51</v>
      </c>
      <c r="H117" s="158"/>
      <c r="I117" s="120"/>
      <c r="J117" s="121"/>
      <c r="K117" s="36" t="s">
        <v>52</v>
      </c>
      <c r="L117" s="42"/>
      <c r="M117" s="42"/>
      <c r="N117" s="54"/>
    </row>
    <row r="118" spans="2:14" ht="18" customHeight="1" x14ac:dyDescent="0.2">
      <c r="B118" s="93"/>
      <c r="C118" s="94"/>
      <c r="D118" s="94"/>
      <c r="E118" s="95"/>
      <c r="F118" s="96"/>
      <c r="G118" s="97"/>
      <c r="H118" s="97"/>
      <c r="I118" s="96"/>
      <c r="J118" s="98"/>
      <c r="K118" s="37" t="s">
        <v>53</v>
      </c>
      <c r="L118" s="43"/>
      <c r="M118" s="43"/>
      <c r="N118" s="46"/>
    </row>
    <row r="119" spans="2:14" ht="18" customHeight="1" x14ac:dyDescent="0.2">
      <c r="B119" s="87"/>
      <c r="C119" s="65"/>
      <c r="D119" s="65"/>
      <c r="E119" s="99"/>
      <c r="F119" s="24"/>
      <c r="G119" s="149" t="s">
        <v>54</v>
      </c>
      <c r="H119" s="149"/>
      <c r="I119" s="118"/>
      <c r="J119" s="122"/>
      <c r="K119" s="38" t="s">
        <v>55</v>
      </c>
      <c r="L119" s="44"/>
      <c r="M119" s="48"/>
      <c r="N119" s="44"/>
    </row>
    <row r="120" spans="2:14" ht="18" customHeight="1" x14ac:dyDescent="0.2">
      <c r="B120" s="87"/>
      <c r="C120" s="65"/>
      <c r="D120" s="65"/>
      <c r="E120" s="100"/>
      <c r="F120" s="65"/>
      <c r="G120" s="101"/>
      <c r="H120" s="101"/>
      <c r="I120" s="94"/>
      <c r="J120" s="102"/>
      <c r="K120" s="39" t="s">
        <v>94</v>
      </c>
      <c r="L120" s="45"/>
      <c r="M120" s="27"/>
      <c r="N120" s="45"/>
    </row>
    <row r="121" spans="2:14" ht="18" customHeight="1" x14ac:dyDescent="0.2">
      <c r="B121" s="87"/>
      <c r="C121" s="65"/>
      <c r="D121" s="65"/>
      <c r="E121" s="100"/>
      <c r="F121" s="65"/>
      <c r="G121" s="101"/>
      <c r="H121" s="101"/>
      <c r="I121" s="94"/>
      <c r="J121" s="102"/>
      <c r="K121" s="39" t="s">
        <v>87</v>
      </c>
      <c r="L121" s="43"/>
      <c r="M121" s="27"/>
      <c r="N121" s="45"/>
    </row>
    <row r="122" spans="2:14" ht="18" customHeight="1" x14ac:dyDescent="0.2">
      <c r="B122" s="87"/>
      <c r="C122" s="65"/>
      <c r="D122" s="65"/>
      <c r="E122" s="99"/>
      <c r="F122" s="24"/>
      <c r="G122" s="149" t="s">
        <v>56</v>
      </c>
      <c r="H122" s="149"/>
      <c r="I122" s="118"/>
      <c r="J122" s="122"/>
      <c r="K122" s="38" t="s">
        <v>98</v>
      </c>
      <c r="L122" s="44"/>
      <c r="M122" s="48"/>
      <c r="N122" s="44"/>
    </row>
    <row r="123" spans="2:14" ht="18" customHeight="1" x14ac:dyDescent="0.2">
      <c r="B123" s="87"/>
      <c r="C123" s="65"/>
      <c r="D123" s="65"/>
      <c r="E123" s="100"/>
      <c r="F123" s="65"/>
      <c r="G123" s="101"/>
      <c r="H123" s="101"/>
      <c r="I123" s="94"/>
      <c r="J123" s="102"/>
      <c r="K123" s="39" t="s">
        <v>95</v>
      </c>
      <c r="L123" s="45"/>
      <c r="M123" s="27"/>
      <c r="N123" s="45"/>
    </row>
    <row r="124" spans="2:14" ht="18" customHeight="1" x14ac:dyDescent="0.2">
      <c r="B124" s="87"/>
      <c r="C124" s="65"/>
      <c r="D124" s="65"/>
      <c r="E124" s="100"/>
      <c r="F124" s="65"/>
      <c r="G124" s="101"/>
      <c r="H124" s="101"/>
      <c r="I124" s="94"/>
      <c r="J124" s="102"/>
      <c r="K124" s="39" t="s">
        <v>96</v>
      </c>
      <c r="L124" s="45"/>
      <c r="M124" s="45"/>
      <c r="N124" s="45"/>
    </row>
    <row r="125" spans="2:14" ht="18" customHeight="1" x14ac:dyDescent="0.2">
      <c r="B125" s="87"/>
      <c r="C125" s="65"/>
      <c r="D125" s="65"/>
      <c r="E125" s="79"/>
      <c r="F125" s="80"/>
      <c r="G125" s="97"/>
      <c r="H125" s="97"/>
      <c r="I125" s="96"/>
      <c r="J125" s="98"/>
      <c r="K125" s="39" t="s">
        <v>97</v>
      </c>
      <c r="L125" s="46"/>
      <c r="M125" s="43"/>
      <c r="N125" s="46"/>
    </row>
    <row r="126" spans="2:14" ht="18" customHeight="1" x14ac:dyDescent="0.2">
      <c r="B126" s="103"/>
      <c r="C126" s="80"/>
      <c r="D126" s="80"/>
      <c r="E126" s="15"/>
      <c r="F126" s="123"/>
      <c r="G126" s="144" t="s">
        <v>57</v>
      </c>
      <c r="H126" s="144"/>
      <c r="I126" s="13"/>
      <c r="J126" s="14"/>
      <c r="K126" s="28" t="s">
        <v>148</v>
      </c>
      <c r="L126" s="47"/>
      <c r="M126" s="49"/>
      <c r="N126" s="47"/>
    </row>
    <row r="127" spans="2:14" ht="18" customHeight="1" x14ac:dyDescent="0.2">
      <c r="B127" s="152" t="s">
        <v>58</v>
      </c>
      <c r="C127" s="153"/>
      <c r="D127" s="153"/>
      <c r="E127" s="24"/>
      <c r="F127" s="24"/>
      <c r="G127" s="24"/>
      <c r="H127" s="24"/>
      <c r="I127" s="24"/>
      <c r="J127" s="24"/>
      <c r="K127" s="24"/>
      <c r="L127" s="24"/>
      <c r="M127" s="24"/>
      <c r="N127" s="55"/>
    </row>
    <row r="128" spans="2:14" ht="14.1" customHeight="1" x14ac:dyDescent="0.2">
      <c r="B128" s="104"/>
      <c r="C128" s="40" t="s">
        <v>59</v>
      </c>
      <c r="D128" s="105"/>
      <c r="E128" s="40"/>
      <c r="F128" s="40"/>
      <c r="G128" s="40"/>
      <c r="H128" s="40"/>
      <c r="I128" s="40"/>
      <c r="J128" s="40"/>
      <c r="K128" s="40"/>
      <c r="L128" s="40"/>
      <c r="M128" s="40"/>
      <c r="N128" s="56"/>
    </row>
    <row r="129" spans="2:14" ht="14.1" customHeight="1" x14ac:dyDescent="0.2">
      <c r="B129" s="104"/>
      <c r="C129" s="40" t="s">
        <v>60</v>
      </c>
      <c r="D129" s="105"/>
      <c r="E129" s="40"/>
      <c r="F129" s="40"/>
      <c r="G129" s="40"/>
      <c r="H129" s="40"/>
      <c r="I129" s="40"/>
      <c r="J129" s="40"/>
      <c r="K129" s="40"/>
      <c r="L129" s="40"/>
      <c r="M129" s="40"/>
      <c r="N129" s="56"/>
    </row>
    <row r="130" spans="2:14" ht="14.1" customHeight="1" x14ac:dyDescent="0.2">
      <c r="B130" s="104"/>
      <c r="C130" s="40" t="s">
        <v>61</v>
      </c>
      <c r="D130" s="105"/>
      <c r="E130" s="40"/>
      <c r="F130" s="40"/>
      <c r="G130" s="40"/>
      <c r="H130" s="40"/>
      <c r="I130" s="40"/>
      <c r="J130" s="40"/>
      <c r="K130" s="40"/>
      <c r="L130" s="40"/>
      <c r="M130" s="40"/>
      <c r="N130" s="56"/>
    </row>
    <row r="131" spans="2:14" ht="14.1" customHeight="1" x14ac:dyDescent="0.2">
      <c r="B131" s="104"/>
      <c r="C131" s="40" t="s">
        <v>132</v>
      </c>
      <c r="D131" s="105"/>
      <c r="E131" s="40"/>
      <c r="F131" s="40"/>
      <c r="G131" s="40"/>
      <c r="H131" s="40"/>
      <c r="I131" s="40"/>
      <c r="J131" s="40"/>
      <c r="K131" s="40"/>
      <c r="L131" s="40"/>
      <c r="M131" s="40"/>
      <c r="N131" s="56"/>
    </row>
    <row r="132" spans="2:14" ht="14.1" customHeight="1" x14ac:dyDescent="0.2">
      <c r="B132" s="106"/>
      <c r="C132" s="40" t="s">
        <v>133</v>
      </c>
      <c r="D132" s="40"/>
      <c r="E132" s="40"/>
      <c r="F132" s="40"/>
      <c r="G132" s="40"/>
      <c r="H132" s="40"/>
      <c r="I132" s="40"/>
      <c r="J132" s="40"/>
      <c r="K132" s="40"/>
      <c r="L132" s="40"/>
      <c r="M132" s="40"/>
      <c r="N132" s="56"/>
    </row>
    <row r="133" spans="2:14" ht="14.1" customHeight="1" x14ac:dyDescent="0.2">
      <c r="B133" s="106"/>
      <c r="C133" s="40" t="s">
        <v>129</v>
      </c>
      <c r="D133" s="40"/>
      <c r="E133" s="40"/>
      <c r="F133" s="40"/>
      <c r="G133" s="40"/>
      <c r="H133" s="40"/>
      <c r="I133" s="40"/>
      <c r="J133" s="40"/>
      <c r="K133" s="40"/>
      <c r="L133" s="40"/>
      <c r="M133" s="40"/>
      <c r="N133" s="56"/>
    </row>
    <row r="134" spans="2:14" ht="14.1" customHeight="1" x14ac:dyDescent="0.2">
      <c r="B134" s="106"/>
      <c r="C134" s="40" t="s">
        <v>92</v>
      </c>
      <c r="D134" s="40"/>
      <c r="E134" s="40"/>
      <c r="F134" s="40"/>
      <c r="G134" s="40"/>
      <c r="H134" s="40"/>
      <c r="I134" s="40"/>
      <c r="J134" s="40"/>
      <c r="K134" s="40"/>
      <c r="L134" s="40"/>
      <c r="M134" s="40"/>
      <c r="N134" s="56"/>
    </row>
    <row r="135" spans="2:14" ht="14.1" customHeight="1" x14ac:dyDescent="0.2">
      <c r="B135" s="106"/>
      <c r="C135" s="40" t="s">
        <v>93</v>
      </c>
      <c r="D135" s="40"/>
      <c r="E135" s="40"/>
      <c r="F135" s="40"/>
      <c r="G135" s="40"/>
      <c r="H135" s="40"/>
      <c r="I135" s="40"/>
      <c r="J135" s="40"/>
      <c r="K135" s="40"/>
      <c r="L135" s="40"/>
      <c r="M135" s="40"/>
      <c r="N135" s="56"/>
    </row>
    <row r="136" spans="2:14" ht="14.1" customHeight="1" x14ac:dyDescent="0.2">
      <c r="B136" s="106"/>
      <c r="C136" s="40" t="s">
        <v>81</v>
      </c>
      <c r="D136" s="40"/>
      <c r="E136" s="40"/>
      <c r="F136" s="40"/>
      <c r="G136" s="40"/>
      <c r="H136" s="40"/>
      <c r="I136" s="40"/>
      <c r="J136" s="40"/>
      <c r="K136" s="40"/>
      <c r="L136" s="40"/>
      <c r="M136" s="40"/>
      <c r="N136" s="56"/>
    </row>
    <row r="137" spans="2:14" ht="14.1" customHeight="1" x14ac:dyDescent="0.2">
      <c r="B137" s="106"/>
      <c r="C137" s="40" t="s">
        <v>138</v>
      </c>
      <c r="D137" s="40"/>
      <c r="E137" s="40"/>
      <c r="F137" s="40"/>
      <c r="G137" s="40"/>
      <c r="H137" s="40"/>
      <c r="I137" s="40"/>
      <c r="J137" s="40"/>
      <c r="K137" s="40"/>
      <c r="L137" s="40"/>
      <c r="M137" s="40"/>
      <c r="N137" s="56"/>
    </row>
    <row r="138" spans="2:14" ht="14.1" customHeight="1" x14ac:dyDescent="0.2">
      <c r="B138" s="106"/>
      <c r="C138" s="40" t="s">
        <v>134</v>
      </c>
      <c r="D138" s="40"/>
      <c r="E138" s="40"/>
      <c r="F138" s="40"/>
      <c r="G138" s="40"/>
      <c r="H138" s="40"/>
      <c r="I138" s="40"/>
      <c r="J138" s="40"/>
      <c r="K138" s="40"/>
      <c r="L138" s="40"/>
      <c r="M138" s="40"/>
      <c r="N138" s="56"/>
    </row>
    <row r="139" spans="2:14" ht="14.1" customHeight="1" x14ac:dyDescent="0.2">
      <c r="B139" s="106"/>
      <c r="C139" s="40" t="s">
        <v>135</v>
      </c>
      <c r="D139" s="40"/>
      <c r="E139" s="40"/>
      <c r="F139" s="40"/>
      <c r="G139" s="40"/>
      <c r="H139" s="40"/>
      <c r="I139" s="40"/>
      <c r="J139" s="40"/>
      <c r="K139" s="40"/>
      <c r="L139" s="40"/>
      <c r="M139" s="40"/>
      <c r="N139" s="56"/>
    </row>
    <row r="140" spans="2:14" ht="14.1" customHeight="1" x14ac:dyDescent="0.2">
      <c r="B140" s="106"/>
      <c r="C140" s="40" t="s">
        <v>136</v>
      </c>
      <c r="D140" s="40"/>
      <c r="E140" s="40"/>
      <c r="F140" s="40"/>
      <c r="G140" s="40"/>
      <c r="H140" s="40"/>
      <c r="I140" s="40"/>
      <c r="J140" s="40"/>
      <c r="K140" s="40"/>
      <c r="L140" s="40"/>
      <c r="M140" s="40"/>
      <c r="N140" s="56"/>
    </row>
    <row r="141" spans="2:14" ht="14.1" customHeight="1" x14ac:dyDescent="0.2">
      <c r="B141" s="106"/>
      <c r="C141" s="40" t="s">
        <v>125</v>
      </c>
      <c r="D141" s="40"/>
      <c r="E141" s="40"/>
      <c r="F141" s="40"/>
      <c r="G141" s="40"/>
      <c r="H141" s="40"/>
      <c r="I141" s="40"/>
      <c r="J141" s="40"/>
      <c r="K141" s="40"/>
      <c r="L141" s="40"/>
      <c r="M141" s="40"/>
      <c r="N141" s="56"/>
    </row>
    <row r="142" spans="2:14" ht="14.1" customHeight="1" x14ac:dyDescent="0.2">
      <c r="B142" s="106"/>
      <c r="C142" s="40" t="s">
        <v>137</v>
      </c>
      <c r="D142" s="40"/>
      <c r="E142" s="40"/>
      <c r="F142" s="40"/>
      <c r="G142" s="40"/>
      <c r="H142" s="40"/>
      <c r="I142" s="40"/>
      <c r="J142" s="40"/>
      <c r="K142" s="40"/>
      <c r="L142" s="40"/>
      <c r="M142" s="40"/>
      <c r="N142" s="56"/>
    </row>
    <row r="143" spans="2:14" ht="14.1" customHeight="1" x14ac:dyDescent="0.2">
      <c r="B143" s="106"/>
      <c r="C143" s="40" t="s">
        <v>217</v>
      </c>
      <c r="D143" s="40"/>
      <c r="E143" s="40"/>
      <c r="F143" s="40"/>
      <c r="G143" s="40"/>
      <c r="H143" s="40"/>
      <c r="I143" s="40"/>
      <c r="J143" s="40"/>
      <c r="K143" s="40"/>
      <c r="L143" s="40"/>
      <c r="M143" s="40"/>
      <c r="N143" s="56"/>
    </row>
    <row r="144" spans="2:14" ht="14.1" customHeight="1" x14ac:dyDescent="0.2">
      <c r="B144" s="106"/>
      <c r="C144" s="40" t="s">
        <v>131</v>
      </c>
      <c r="D144" s="40"/>
      <c r="E144" s="40"/>
      <c r="F144" s="40"/>
      <c r="G144" s="40"/>
      <c r="H144" s="40"/>
      <c r="I144" s="40"/>
      <c r="J144" s="40"/>
      <c r="K144" s="40"/>
      <c r="L144" s="40"/>
      <c r="M144" s="40"/>
      <c r="N144" s="56"/>
    </row>
    <row r="145" spans="2:14" x14ac:dyDescent="0.2">
      <c r="B145" s="107"/>
      <c r="C145" s="40" t="s">
        <v>143</v>
      </c>
      <c r="N145" s="64"/>
    </row>
    <row r="146" spans="2:14" x14ac:dyDescent="0.2">
      <c r="B146" s="107"/>
      <c r="C146" s="40" t="s">
        <v>140</v>
      </c>
      <c r="N146" s="64"/>
    </row>
    <row r="147" spans="2:14" ht="14.1" customHeight="1" x14ac:dyDescent="0.2">
      <c r="B147" s="106"/>
      <c r="C147" s="40" t="s">
        <v>112</v>
      </c>
      <c r="D147" s="40"/>
      <c r="E147" s="40"/>
      <c r="F147" s="40"/>
      <c r="G147" s="40"/>
      <c r="H147" s="40"/>
      <c r="I147" s="40"/>
      <c r="J147" s="40"/>
      <c r="K147" s="40"/>
      <c r="L147" s="40"/>
      <c r="M147" s="40"/>
      <c r="N147" s="56"/>
    </row>
    <row r="148" spans="2:14" ht="18" customHeight="1" x14ac:dyDescent="0.2">
      <c r="B148" s="106"/>
      <c r="C148" s="40" t="s">
        <v>62</v>
      </c>
      <c r="D148" s="40"/>
      <c r="E148" s="40"/>
      <c r="F148" s="40"/>
      <c r="G148" s="40"/>
      <c r="H148" s="40"/>
      <c r="I148" s="40"/>
      <c r="J148" s="40"/>
      <c r="K148" s="40"/>
      <c r="L148" s="40"/>
      <c r="M148" s="40"/>
      <c r="N148" s="56"/>
    </row>
    <row r="149" spans="2:14" x14ac:dyDescent="0.2">
      <c r="B149" s="107"/>
      <c r="C149" s="40" t="s">
        <v>130</v>
      </c>
      <c r="N149" s="64"/>
    </row>
    <row r="150" spans="2:14" x14ac:dyDescent="0.2">
      <c r="B150" s="107"/>
      <c r="C150" s="40" t="s">
        <v>155</v>
      </c>
      <c r="N150" s="64"/>
    </row>
    <row r="151" spans="2:14" ht="13.8" thickBot="1" x14ac:dyDescent="0.25">
      <c r="B151" s="108"/>
      <c r="C151" s="41" t="s">
        <v>141</v>
      </c>
      <c r="D151" s="62"/>
      <c r="E151" s="62"/>
      <c r="F151" s="62"/>
      <c r="G151" s="62"/>
      <c r="H151" s="62"/>
      <c r="I151" s="62"/>
      <c r="J151" s="62"/>
      <c r="K151" s="62"/>
      <c r="L151" s="62"/>
      <c r="M151" s="62"/>
      <c r="N151" s="63"/>
    </row>
  </sheetData>
  <mergeCells count="28">
    <mergeCell ref="D9:F9"/>
    <mergeCell ref="D4:G4"/>
    <mergeCell ref="D5:G5"/>
    <mergeCell ref="D6:G6"/>
    <mergeCell ref="D7:F7"/>
    <mergeCell ref="D8:F8"/>
    <mergeCell ref="G112:H112"/>
    <mergeCell ref="G10:H10"/>
    <mergeCell ref="D100:G100"/>
    <mergeCell ref="D101:G101"/>
    <mergeCell ref="G102:H102"/>
    <mergeCell ref="C104:D104"/>
    <mergeCell ref="B107:I107"/>
    <mergeCell ref="B108:D108"/>
    <mergeCell ref="G108:H108"/>
    <mergeCell ref="G109:H109"/>
    <mergeCell ref="G110:H110"/>
    <mergeCell ref="G111:H111"/>
    <mergeCell ref="G119:H119"/>
    <mergeCell ref="G122:H122"/>
    <mergeCell ref="G126:H126"/>
    <mergeCell ref="B127:D127"/>
    <mergeCell ref="G113:H113"/>
    <mergeCell ref="G114:H114"/>
    <mergeCell ref="G115:H115"/>
    <mergeCell ref="G116:H116"/>
    <mergeCell ref="B117:D117"/>
    <mergeCell ref="G117:H117"/>
  </mergeCells>
  <phoneticPr fontId="23"/>
  <conditionalFormatting sqref="O11:O95 O103:O106">
    <cfRule type="expression" dxfId="19"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AC171"/>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X33" sqref="X33"/>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308</v>
      </c>
      <c r="L5" s="30" t="str">
        <f>K5</f>
        <v>2021.7.26</v>
      </c>
      <c r="M5" s="30" t="str">
        <f>K5</f>
        <v>2021.7.26</v>
      </c>
      <c r="N5" s="114" t="str">
        <f>K5</f>
        <v>2021.7.26</v>
      </c>
    </row>
    <row r="6" spans="2:24" ht="18" customHeight="1" x14ac:dyDescent="0.2">
      <c r="B6" s="69"/>
      <c r="C6" s="123"/>
      <c r="D6" s="144" t="s">
        <v>3</v>
      </c>
      <c r="E6" s="144"/>
      <c r="F6" s="144"/>
      <c r="G6" s="144"/>
      <c r="H6" s="123"/>
      <c r="I6" s="123"/>
      <c r="J6" s="70"/>
      <c r="K6" s="109">
        <v>0.41388888888888892</v>
      </c>
      <c r="L6" s="109">
        <v>0.39652777777777781</v>
      </c>
      <c r="M6" s="109">
        <v>0.43402777777777773</v>
      </c>
      <c r="N6" s="110">
        <v>0.37361111111111112</v>
      </c>
    </row>
    <row r="7" spans="2:24" ht="18" customHeight="1" x14ac:dyDescent="0.2">
      <c r="B7" s="69"/>
      <c r="C7" s="123"/>
      <c r="D7" s="144" t="s">
        <v>4</v>
      </c>
      <c r="E7" s="145"/>
      <c r="F7" s="145"/>
      <c r="G7" s="71" t="s">
        <v>5</v>
      </c>
      <c r="H7" s="123"/>
      <c r="I7" s="123"/>
      <c r="J7" s="70"/>
      <c r="K7" s="111">
        <v>2.56</v>
      </c>
      <c r="L7" s="111">
        <v>1.67</v>
      </c>
      <c r="M7" s="111">
        <v>1.7</v>
      </c>
      <c r="N7" s="112">
        <v>1.7</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291</v>
      </c>
      <c r="G11" s="123"/>
      <c r="H11" s="123"/>
      <c r="I11" s="123"/>
      <c r="J11" s="123"/>
      <c r="K11" s="20"/>
      <c r="L11" s="20" t="s">
        <v>309</v>
      </c>
      <c r="M11" s="20"/>
      <c r="N11" s="21" t="s">
        <v>309</v>
      </c>
      <c r="P11" t="s">
        <v>14</v>
      </c>
      <c r="Q11">
        <f t="shared" ref="Q11:T15" si="0">IF(K11="",0,VALUE(MID(K11,2,LEN(K11)-2)))</f>
        <v>0</v>
      </c>
      <c r="R11">
        <f t="shared" si="0"/>
        <v>25</v>
      </c>
      <c r="S11">
        <f t="shared" si="0"/>
        <v>0</v>
      </c>
      <c r="T11">
        <f t="shared" si="0"/>
        <v>25</v>
      </c>
      <c r="U11">
        <f t="shared" ref="U11:X27" si="1">IF(K11="＋",0,IF(K11="(＋)",0,ABS(K11)))</f>
        <v>0</v>
      </c>
      <c r="V11">
        <f t="shared" si="1"/>
        <v>25</v>
      </c>
      <c r="W11">
        <f t="shared" si="1"/>
        <v>0</v>
      </c>
      <c r="X11">
        <f t="shared" si="1"/>
        <v>25</v>
      </c>
    </row>
    <row r="12" spans="2:24" ht="13.5" customHeight="1" x14ac:dyDescent="0.2">
      <c r="B12" s="1">
        <f t="shared" ref="B12:B75" si="2">B11+1</f>
        <v>2</v>
      </c>
      <c r="C12" s="3"/>
      <c r="D12" s="6"/>
      <c r="E12" s="123"/>
      <c r="F12" s="123" t="s">
        <v>144</v>
      </c>
      <c r="G12" s="123"/>
      <c r="H12" s="123"/>
      <c r="I12" s="123"/>
      <c r="J12" s="123"/>
      <c r="K12" s="20"/>
      <c r="L12" s="20" t="s">
        <v>310</v>
      </c>
      <c r="M12" s="20"/>
      <c r="N12" s="21"/>
      <c r="P12" t="s">
        <v>14</v>
      </c>
      <c r="Q12">
        <f t="shared" si="0"/>
        <v>0</v>
      </c>
      <c r="R12">
        <f t="shared" si="0"/>
        <v>50</v>
      </c>
      <c r="S12">
        <f t="shared" si="0"/>
        <v>0</v>
      </c>
      <c r="T12">
        <f t="shared" si="0"/>
        <v>0</v>
      </c>
      <c r="U12">
        <f t="shared" si="1"/>
        <v>0</v>
      </c>
      <c r="V12">
        <f t="shared" si="1"/>
        <v>50</v>
      </c>
      <c r="W12">
        <f t="shared" si="1"/>
        <v>0</v>
      </c>
      <c r="X12">
        <f t="shared" si="1"/>
        <v>0</v>
      </c>
    </row>
    <row r="13" spans="2:24" ht="13.5" customHeight="1" x14ac:dyDescent="0.2">
      <c r="B13" s="1">
        <f t="shared" si="2"/>
        <v>3</v>
      </c>
      <c r="C13" s="3"/>
      <c r="D13" s="6"/>
      <c r="E13" s="123"/>
      <c r="F13" s="123" t="s">
        <v>200</v>
      </c>
      <c r="G13" s="123"/>
      <c r="H13" s="123"/>
      <c r="I13" s="123"/>
      <c r="J13" s="123"/>
      <c r="K13" s="20" t="s">
        <v>288</v>
      </c>
      <c r="L13" s="20" t="s">
        <v>311</v>
      </c>
      <c r="M13" s="20" t="s">
        <v>312</v>
      </c>
      <c r="N13" s="21" t="s">
        <v>312</v>
      </c>
      <c r="P13" t="s">
        <v>14</v>
      </c>
      <c r="Q13">
        <f t="shared" si="0"/>
        <v>325</v>
      </c>
      <c r="R13">
        <f t="shared" si="0"/>
        <v>225</v>
      </c>
      <c r="S13">
        <f t="shared" si="0"/>
        <v>275</v>
      </c>
      <c r="T13">
        <f t="shared" si="0"/>
        <v>275</v>
      </c>
      <c r="U13">
        <f t="shared" si="1"/>
        <v>325</v>
      </c>
      <c r="V13">
        <f t="shared" si="1"/>
        <v>225</v>
      </c>
      <c r="W13">
        <f t="shared" si="1"/>
        <v>275</v>
      </c>
      <c r="X13">
        <f t="shared" si="1"/>
        <v>275</v>
      </c>
    </row>
    <row r="14" spans="2:24" ht="13.95" customHeight="1" x14ac:dyDescent="0.2">
      <c r="B14" s="1">
        <f t="shared" si="2"/>
        <v>4</v>
      </c>
      <c r="C14" s="3"/>
      <c r="D14" s="6"/>
      <c r="E14" s="123"/>
      <c r="F14" s="123" t="s">
        <v>164</v>
      </c>
      <c r="G14" s="123"/>
      <c r="H14" s="123"/>
      <c r="I14" s="123"/>
      <c r="J14" s="123"/>
      <c r="K14" s="20"/>
      <c r="L14" s="20" t="s">
        <v>309</v>
      </c>
      <c r="M14" s="20"/>
      <c r="N14" s="21"/>
      <c r="P14" t="s">
        <v>14</v>
      </c>
      <c r="Q14">
        <f t="shared" si="0"/>
        <v>0</v>
      </c>
      <c r="R14">
        <f t="shared" si="0"/>
        <v>25</v>
      </c>
      <c r="S14">
        <f t="shared" si="0"/>
        <v>0</v>
      </c>
      <c r="T14">
        <f t="shared" si="0"/>
        <v>0</v>
      </c>
      <c r="U14">
        <f t="shared" si="1"/>
        <v>0</v>
      </c>
      <c r="V14">
        <f t="shared" si="1"/>
        <v>25</v>
      </c>
      <c r="W14">
        <f t="shared" si="1"/>
        <v>0</v>
      </c>
      <c r="X14">
        <f t="shared" si="1"/>
        <v>0</v>
      </c>
    </row>
    <row r="15" spans="2:24" ht="13.5" customHeight="1" x14ac:dyDescent="0.2">
      <c r="B15" s="1">
        <f t="shared" si="2"/>
        <v>5</v>
      </c>
      <c r="C15" s="3"/>
      <c r="D15" s="6"/>
      <c r="E15" s="123"/>
      <c r="F15" s="123" t="s">
        <v>219</v>
      </c>
      <c r="G15" s="123"/>
      <c r="H15" s="123"/>
      <c r="I15" s="123"/>
      <c r="J15" s="123"/>
      <c r="K15" s="20" t="s">
        <v>169</v>
      </c>
      <c r="L15" s="20" t="s">
        <v>309</v>
      </c>
      <c r="M15" s="20" t="s">
        <v>313</v>
      </c>
      <c r="N15" s="21" t="s">
        <v>313</v>
      </c>
      <c r="P15" t="s">
        <v>14</v>
      </c>
      <c r="Q15">
        <f>IF(K15="",0,VALUE(MID(K15,2,LEN(K15)-2)))</f>
        <v>25</v>
      </c>
      <c r="R15">
        <f t="shared" si="0"/>
        <v>25</v>
      </c>
      <c r="S15" t="e">
        <f t="shared" si="0"/>
        <v>#VALUE!</v>
      </c>
      <c r="T15" t="e">
        <f t="shared" si="0"/>
        <v>#VALUE!</v>
      </c>
      <c r="U15">
        <f t="shared" si="1"/>
        <v>25</v>
      </c>
      <c r="V15">
        <f t="shared" si="1"/>
        <v>25</v>
      </c>
      <c r="W15">
        <f t="shared" si="1"/>
        <v>0</v>
      </c>
      <c r="X15">
        <f t="shared" si="1"/>
        <v>0</v>
      </c>
    </row>
    <row r="16" spans="2:24" ht="13.95" customHeight="1" x14ac:dyDescent="0.2">
      <c r="B16" s="1">
        <f t="shared" si="2"/>
        <v>6</v>
      </c>
      <c r="C16" s="3"/>
      <c r="D16" s="6"/>
      <c r="E16" s="123"/>
      <c r="F16" s="123" t="s">
        <v>149</v>
      </c>
      <c r="G16" s="123"/>
      <c r="H16" s="123"/>
      <c r="I16" s="123"/>
      <c r="J16" s="123"/>
      <c r="K16" s="20" t="s">
        <v>288</v>
      </c>
      <c r="L16" s="20" t="s">
        <v>314</v>
      </c>
      <c r="M16" s="20" t="s">
        <v>312</v>
      </c>
      <c r="N16" s="21" t="s">
        <v>314</v>
      </c>
      <c r="P16" s="82" t="s">
        <v>15</v>
      </c>
      <c r="Q16" t="str">
        <f>K16</f>
        <v>(325)</v>
      </c>
      <c r="R16" t="str">
        <f>L16</f>
        <v>(100)</v>
      </c>
      <c r="S16" t="str">
        <f>M16</f>
        <v>(275)</v>
      </c>
      <c r="T16" t="str">
        <f>N16</f>
        <v>(100)</v>
      </c>
      <c r="U16">
        <f t="shared" si="1"/>
        <v>325</v>
      </c>
      <c r="V16">
        <f>IF(L16="＋",0,IF(L16="(＋)",0,ABS(L16)))</f>
        <v>100</v>
      </c>
      <c r="W16">
        <f t="shared" si="1"/>
        <v>275</v>
      </c>
      <c r="X16">
        <f t="shared" si="1"/>
        <v>100</v>
      </c>
    </row>
    <row r="17" spans="2:24" ht="13.95" customHeight="1" x14ac:dyDescent="0.2">
      <c r="B17" s="1">
        <f t="shared" si="2"/>
        <v>7</v>
      </c>
      <c r="C17" s="3"/>
      <c r="D17" s="6"/>
      <c r="E17" s="123"/>
      <c r="F17" s="123" t="s">
        <v>16</v>
      </c>
      <c r="G17" s="123"/>
      <c r="H17" s="123"/>
      <c r="I17" s="123"/>
      <c r="J17" s="123"/>
      <c r="K17" s="20" t="s">
        <v>245</v>
      </c>
      <c r="L17" s="20" t="s">
        <v>315</v>
      </c>
      <c r="M17" s="20" t="s">
        <v>316</v>
      </c>
      <c r="N17" s="21" t="s">
        <v>317</v>
      </c>
      <c r="P17" t="s">
        <v>14</v>
      </c>
      <c r="Q17" t="e">
        <f>IF(K17="",0,VALUE(MID(K17,2,LEN(K17)-2)))</f>
        <v>#VALUE!</v>
      </c>
      <c r="R17">
        <f>IF(L17="",0,VALUE(MID(L17,2,LEN(L17)-2)))</f>
        <v>25</v>
      </c>
      <c r="S17">
        <f>IF(M17="",0,VALUE(MID(M17,2,LEN(M17)-2)))</f>
        <v>312</v>
      </c>
      <c r="T17" t="e">
        <f>IF(N17="",0,VALUE(MID(N17,2,LEN(N17)-2)))</f>
        <v>#VALUE!</v>
      </c>
      <c r="U17">
        <f>IF(K17="＋",0,IF(K17="(＋)",0,ABS(K17)))</f>
        <v>50</v>
      </c>
      <c r="V17">
        <f>IF(L17="＋",0,IF(L17="(＋)",0,ABS(L17)))</f>
        <v>4250</v>
      </c>
      <c r="W17">
        <f>IF(M17="＋",0,IF(M17="(＋)",0,ABS(M17)))</f>
        <v>13125</v>
      </c>
      <c r="X17">
        <f>IF(N17="＋",0,IF(N17="(＋)",0,ABS(N17)))</f>
        <v>50</v>
      </c>
    </row>
    <row r="18" spans="2:24" ht="13.5" customHeight="1" x14ac:dyDescent="0.2">
      <c r="B18" s="1">
        <f t="shared" si="2"/>
        <v>8</v>
      </c>
      <c r="C18" s="3"/>
      <c r="D18" s="6"/>
      <c r="E18" s="123"/>
      <c r="F18" s="123" t="s">
        <v>318</v>
      </c>
      <c r="G18" s="123"/>
      <c r="H18" s="123"/>
      <c r="I18" s="123"/>
      <c r="J18" s="123"/>
      <c r="K18" s="20"/>
      <c r="L18" s="20" t="s">
        <v>319</v>
      </c>
      <c r="M18" s="20"/>
      <c r="N18" s="21"/>
      <c r="P18" t="s">
        <v>14</v>
      </c>
      <c r="Q18">
        <f t="shared" ref="Q18:T19" si="3">IF(K18="",0,VALUE(MID(K18,2,LEN(K18)-2)))</f>
        <v>0</v>
      </c>
      <c r="R18" t="e">
        <f t="shared" si="3"/>
        <v>#VALUE!</v>
      </c>
      <c r="S18">
        <f t="shared" si="3"/>
        <v>0</v>
      </c>
      <c r="T18">
        <f t="shared" si="3"/>
        <v>0</v>
      </c>
      <c r="U18">
        <f t="shared" si="1"/>
        <v>0</v>
      </c>
      <c r="V18">
        <f t="shared" si="1"/>
        <v>0</v>
      </c>
      <c r="W18">
        <f t="shared" si="1"/>
        <v>0</v>
      </c>
      <c r="X18">
        <f t="shared" si="1"/>
        <v>0</v>
      </c>
    </row>
    <row r="19" spans="2:24" ht="13.5" customHeight="1" x14ac:dyDescent="0.2">
      <c r="B19" s="1">
        <f t="shared" si="2"/>
        <v>9</v>
      </c>
      <c r="C19" s="3"/>
      <c r="D19" s="6"/>
      <c r="E19" s="123"/>
      <c r="F19" s="123" t="s">
        <v>246</v>
      </c>
      <c r="G19" s="123"/>
      <c r="H19" s="123"/>
      <c r="I19" s="123"/>
      <c r="J19" s="123"/>
      <c r="K19" s="20" t="s">
        <v>320</v>
      </c>
      <c r="L19" s="20" t="s">
        <v>321</v>
      </c>
      <c r="M19" s="20" t="s">
        <v>322</v>
      </c>
      <c r="N19" s="21" t="s">
        <v>323</v>
      </c>
      <c r="P19" t="s">
        <v>14</v>
      </c>
      <c r="Q19">
        <f t="shared" si="3"/>
        <v>0</v>
      </c>
      <c r="R19">
        <f t="shared" si="3"/>
        <v>28</v>
      </c>
      <c r="S19">
        <f t="shared" si="3"/>
        <v>6</v>
      </c>
      <c r="T19">
        <f t="shared" si="3"/>
        <v>3</v>
      </c>
      <c r="U19">
        <f t="shared" si="1"/>
        <v>306</v>
      </c>
      <c r="V19">
        <f t="shared" si="1"/>
        <v>1288</v>
      </c>
      <c r="W19">
        <f t="shared" si="1"/>
        <v>868</v>
      </c>
      <c r="X19">
        <f t="shared" si="1"/>
        <v>238</v>
      </c>
    </row>
    <row r="20" spans="2:24" ht="13.95" customHeight="1" x14ac:dyDescent="0.2">
      <c r="B20" s="1">
        <f t="shared" si="2"/>
        <v>10</v>
      </c>
      <c r="C20" s="3"/>
      <c r="D20" s="6"/>
      <c r="E20" s="123"/>
      <c r="F20" s="123" t="s">
        <v>247</v>
      </c>
      <c r="G20" s="123"/>
      <c r="H20" s="123"/>
      <c r="I20" s="123"/>
      <c r="J20" s="123"/>
      <c r="K20" s="20"/>
      <c r="L20" s="20" t="s">
        <v>313</v>
      </c>
      <c r="M20" s="20"/>
      <c r="N20" s="21"/>
      <c r="P20" s="82" t="s">
        <v>15</v>
      </c>
      <c r="Q20">
        <f>K20</f>
        <v>0</v>
      </c>
      <c r="R20" t="str">
        <f>L20</f>
        <v>(＋)</v>
      </c>
      <c r="S20">
        <f>M20</f>
        <v>0</v>
      </c>
      <c r="T20">
        <f>N20</f>
        <v>0</v>
      </c>
      <c r="U20">
        <f t="shared" si="1"/>
        <v>0</v>
      </c>
      <c r="V20">
        <f t="shared" si="1"/>
        <v>0</v>
      </c>
      <c r="W20">
        <f t="shared" si="1"/>
        <v>0</v>
      </c>
      <c r="X20">
        <f t="shared" si="1"/>
        <v>0</v>
      </c>
    </row>
    <row r="21" spans="2:24" ht="13.5" customHeight="1" x14ac:dyDescent="0.2">
      <c r="B21" s="1">
        <f t="shared" si="2"/>
        <v>11</v>
      </c>
      <c r="C21" s="3"/>
      <c r="D21" s="6"/>
      <c r="E21" s="123"/>
      <c r="F21" s="123" t="s">
        <v>281</v>
      </c>
      <c r="G21" s="123"/>
      <c r="H21" s="123"/>
      <c r="I21" s="123"/>
      <c r="J21" s="123"/>
      <c r="K21" s="20" t="s">
        <v>172</v>
      </c>
      <c r="L21" s="20" t="s">
        <v>324</v>
      </c>
      <c r="M21" s="20" t="s">
        <v>325</v>
      </c>
      <c r="N21" s="21" t="s">
        <v>326</v>
      </c>
      <c r="P21" t="s">
        <v>14</v>
      </c>
      <c r="Q21">
        <f t="shared" ref="Q21:T22" si="4">IF(K21="",0,VALUE(MID(K21,2,LEN(K21)-2)))</f>
        <v>50</v>
      </c>
      <c r="R21">
        <f t="shared" si="4"/>
        <v>200</v>
      </c>
      <c r="S21">
        <f t="shared" si="4"/>
        <v>350</v>
      </c>
      <c r="T21">
        <f t="shared" si="4"/>
        <v>2900</v>
      </c>
      <c r="U21">
        <f t="shared" si="1"/>
        <v>50</v>
      </c>
      <c r="V21">
        <f t="shared" si="1"/>
        <v>200</v>
      </c>
      <c r="W21">
        <f t="shared" si="1"/>
        <v>350</v>
      </c>
      <c r="X21">
        <f t="shared" si="1"/>
        <v>2900</v>
      </c>
    </row>
    <row r="22" spans="2:24" ht="13.5" customHeight="1" x14ac:dyDescent="0.2">
      <c r="B22" s="1">
        <f t="shared" si="2"/>
        <v>12</v>
      </c>
      <c r="C22" s="3"/>
      <c r="D22" s="6"/>
      <c r="E22" s="123"/>
      <c r="F22" s="123" t="s">
        <v>280</v>
      </c>
      <c r="G22" s="123"/>
      <c r="H22" s="123"/>
      <c r="I22" s="123"/>
      <c r="J22" s="123"/>
      <c r="K22" s="20" t="s">
        <v>222</v>
      </c>
      <c r="L22" s="20" t="s">
        <v>327</v>
      </c>
      <c r="M22" s="20" t="s">
        <v>314</v>
      </c>
      <c r="N22" s="21" t="s">
        <v>310</v>
      </c>
      <c r="Q22">
        <f t="shared" si="4"/>
        <v>125</v>
      </c>
      <c r="R22">
        <f t="shared" si="4"/>
        <v>125</v>
      </c>
      <c r="S22">
        <f t="shared" si="4"/>
        <v>100</v>
      </c>
      <c r="T22">
        <f t="shared" si="4"/>
        <v>50</v>
      </c>
      <c r="U22">
        <f t="shared" si="1"/>
        <v>125</v>
      </c>
      <c r="V22">
        <f t="shared" si="1"/>
        <v>125</v>
      </c>
      <c r="W22">
        <f t="shared" si="1"/>
        <v>100</v>
      </c>
      <c r="X22">
        <f t="shared" si="1"/>
        <v>50</v>
      </c>
    </row>
    <row r="23" spans="2:24" ht="13.5" customHeight="1" x14ac:dyDescent="0.2">
      <c r="B23" s="1">
        <f t="shared" si="2"/>
        <v>13</v>
      </c>
      <c r="C23" s="3"/>
      <c r="D23" s="6"/>
      <c r="E23" s="123"/>
      <c r="F23" s="123" t="s">
        <v>203</v>
      </c>
      <c r="G23" s="123"/>
      <c r="H23" s="123"/>
      <c r="I23" s="123"/>
      <c r="J23" s="123"/>
      <c r="K23" s="20" t="s">
        <v>169</v>
      </c>
      <c r="L23" s="20"/>
      <c r="M23" s="20" t="s">
        <v>313</v>
      </c>
      <c r="N23" s="21" t="s">
        <v>313</v>
      </c>
      <c r="R23">
        <f>IF(L23="",0,VALUE(MID(L23,2,LEN(L23)-2)))</f>
        <v>0</v>
      </c>
      <c r="S23" t="e">
        <f>IF(M23="",0,VALUE(MID(M23,2,LEN(M23)-2)))</f>
        <v>#VALUE!</v>
      </c>
      <c r="T23" t="e">
        <f>IF(N23="",0,VALUE(MID(N23,2,LEN(N23)-2)))</f>
        <v>#VALUE!</v>
      </c>
      <c r="U23">
        <f>IF(K23="＋",0,IF(K23="(＋)",0,ABS(K23)))</f>
        <v>25</v>
      </c>
      <c r="V23">
        <f>IF(L23="＋",0,IF(L23="(＋)",0,ABS(L23)))</f>
        <v>0</v>
      </c>
      <c r="W23">
        <f>IF(M23="＋",0,IF(M23="(＋)",0,ABS(M23)))</f>
        <v>0</v>
      </c>
      <c r="X23">
        <f>IF(N23="＋",0,IF(N23="(＋)",0,ABS(N23)))</f>
        <v>0</v>
      </c>
    </row>
    <row r="24" spans="2:24" ht="13.95" customHeight="1" x14ac:dyDescent="0.2">
      <c r="B24" s="1">
        <f t="shared" si="2"/>
        <v>14</v>
      </c>
      <c r="C24" s="3"/>
      <c r="D24" s="6"/>
      <c r="E24" s="123"/>
      <c r="F24" s="123" t="s">
        <v>126</v>
      </c>
      <c r="G24" s="123"/>
      <c r="H24" s="123"/>
      <c r="I24" s="123"/>
      <c r="J24" s="123"/>
      <c r="K24" s="20" t="s">
        <v>169</v>
      </c>
      <c r="L24" s="20" t="s">
        <v>328</v>
      </c>
      <c r="M24" s="20" t="s">
        <v>327</v>
      </c>
      <c r="N24" s="21" t="s">
        <v>328</v>
      </c>
      <c r="P24" s="82" t="s">
        <v>15</v>
      </c>
      <c r="Q24" t="str">
        <f>K24</f>
        <v>(25)</v>
      </c>
      <c r="R24" t="str">
        <f>L24</f>
        <v>(75)</v>
      </c>
      <c r="S24" t="str">
        <f>M24</f>
        <v>(125)</v>
      </c>
      <c r="T24" t="str">
        <f>N24</f>
        <v>(75)</v>
      </c>
      <c r="U24">
        <f t="shared" si="1"/>
        <v>25</v>
      </c>
      <c r="V24">
        <f t="shared" si="1"/>
        <v>75</v>
      </c>
      <c r="W24">
        <f t="shared" si="1"/>
        <v>125</v>
      </c>
      <c r="X24">
        <f t="shared" si="1"/>
        <v>75</v>
      </c>
    </row>
    <row r="25" spans="2:24" ht="13.95" customHeight="1" x14ac:dyDescent="0.2">
      <c r="B25" s="1">
        <f t="shared" si="2"/>
        <v>15</v>
      </c>
      <c r="C25" s="3"/>
      <c r="D25" s="6"/>
      <c r="E25" s="123"/>
      <c r="F25" s="123" t="s">
        <v>118</v>
      </c>
      <c r="G25" s="123"/>
      <c r="H25" s="123"/>
      <c r="I25" s="123"/>
      <c r="J25" s="123"/>
      <c r="K25" s="20" t="s">
        <v>166</v>
      </c>
      <c r="L25" s="20" t="s">
        <v>310</v>
      </c>
      <c r="M25" s="20"/>
      <c r="N25" s="21" t="s">
        <v>310</v>
      </c>
      <c r="P25" t="s">
        <v>14</v>
      </c>
      <c r="Q25" t="e">
        <f>IF(K25="",0,VALUE(MID(K25,2,LEN(K25)-2)))</f>
        <v>#VALUE!</v>
      </c>
      <c r="R25">
        <f>IF(L27="",0,VALUE(MID(L27,2,LEN(L27)-2)))</f>
        <v>625</v>
      </c>
      <c r="S25">
        <f>IF(M25="",0,VALUE(MID(M25,2,LEN(M25)-2)))</f>
        <v>0</v>
      </c>
      <c r="T25">
        <f>IF(N25="",0,VALUE(MID(N25,2,LEN(N25)-2)))</f>
        <v>50</v>
      </c>
      <c r="U25">
        <f t="shared" si="1"/>
        <v>0</v>
      </c>
      <c r="V25">
        <f t="shared" si="1"/>
        <v>50</v>
      </c>
      <c r="W25">
        <f t="shared" si="1"/>
        <v>0</v>
      </c>
      <c r="X25">
        <f t="shared" si="1"/>
        <v>50</v>
      </c>
    </row>
    <row r="26" spans="2:24" ht="13.5" customHeight="1" x14ac:dyDescent="0.2">
      <c r="B26" s="1">
        <f t="shared" si="2"/>
        <v>16</v>
      </c>
      <c r="C26" s="3"/>
      <c r="D26" s="6"/>
      <c r="E26" s="123"/>
      <c r="F26" s="123" t="s">
        <v>119</v>
      </c>
      <c r="G26" s="123"/>
      <c r="H26" s="123"/>
      <c r="I26" s="123"/>
      <c r="J26" s="123"/>
      <c r="K26" s="20"/>
      <c r="L26" s="20" t="s">
        <v>310</v>
      </c>
      <c r="M26" s="20" t="s">
        <v>328</v>
      </c>
      <c r="N26" s="21" t="s">
        <v>310</v>
      </c>
      <c r="U26">
        <f t="shared" si="1"/>
        <v>0</v>
      </c>
      <c r="V26">
        <f t="shared" si="1"/>
        <v>50</v>
      </c>
      <c r="W26">
        <f t="shared" si="1"/>
        <v>75</v>
      </c>
      <c r="X26">
        <f t="shared" si="1"/>
        <v>50</v>
      </c>
    </row>
    <row r="27" spans="2:24" ht="13.5" customHeight="1" x14ac:dyDescent="0.2">
      <c r="B27" s="1">
        <f t="shared" si="2"/>
        <v>17</v>
      </c>
      <c r="C27" s="3"/>
      <c r="D27" s="6"/>
      <c r="E27" s="123"/>
      <c r="F27" s="123" t="s">
        <v>117</v>
      </c>
      <c r="G27" s="123"/>
      <c r="H27" s="123"/>
      <c r="I27" s="123"/>
      <c r="J27" s="123"/>
      <c r="K27" s="20" t="s">
        <v>225</v>
      </c>
      <c r="L27" s="20" t="s">
        <v>329</v>
      </c>
      <c r="M27" s="20" t="s">
        <v>330</v>
      </c>
      <c r="N27" s="116" t="s">
        <v>331</v>
      </c>
      <c r="P27" t="s">
        <v>14</v>
      </c>
      <c r="Q27">
        <f t="shared" ref="Q27:T27" si="5">IF(K27="",0,VALUE(MID(K27,2,LEN(K27)-2)))</f>
        <v>425</v>
      </c>
      <c r="R27" t="e">
        <f>IF(#REF!="",0,VALUE(MID(#REF!,2,LEN(#REF!)-2)))</f>
        <v>#REF!</v>
      </c>
      <c r="S27">
        <f t="shared" si="5"/>
        <v>375</v>
      </c>
      <c r="T27">
        <f t="shared" si="5"/>
        <v>1350</v>
      </c>
      <c r="U27">
        <f t="shared" si="1"/>
        <v>425</v>
      </c>
      <c r="V27">
        <f t="shared" si="1"/>
        <v>625</v>
      </c>
      <c r="W27">
        <f t="shared" si="1"/>
        <v>375</v>
      </c>
      <c r="X27">
        <f t="shared" si="1"/>
        <v>1350</v>
      </c>
    </row>
    <row r="28" spans="2:24" ht="13.5" customHeight="1" x14ac:dyDescent="0.2">
      <c r="B28" s="1">
        <f t="shared" si="2"/>
        <v>18</v>
      </c>
      <c r="C28" s="2" t="s">
        <v>25</v>
      </c>
      <c r="D28" s="2" t="s">
        <v>26</v>
      </c>
      <c r="E28" s="123"/>
      <c r="F28" s="123" t="s">
        <v>115</v>
      </c>
      <c r="G28" s="123"/>
      <c r="H28" s="123"/>
      <c r="I28" s="123"/>
      <c r="J28" s="123"/>
      <c r="K28" s="22">
        <v>850</v>
      </c>
      <c r="L28" s="22">
        <v>275</v>
      </c>
      <c r="M28" s="22">
        <v>225</v>
      </c>
      <c r="N28" s="23">
        <v>175</v>
      </c>
      <c r="P28" s="82"/>
    </row>
    <row r="29" spans="2:24" ht="13.5" customHeight="1" x14ac:dyDescent="0.2">
      <c r="B29" s="1">
        <f t="shared" si="2"/>
        <v>19</v>
      </c>
      <c r="C29" s="2" t="s">
        <v>27</v>
      </c>
      <c r="D29" s="2" t="s">
        <v>28</v>
      </c>
      <c r="E29" s="123"/>
      <c r="F29" s="123" t="s">
        <v>277</v>
      </c>
      <c r="G29" s="123"/>
      <c r="H29" s="123"/>
      <c r="I29" s="123"/>
      <c r="J29" s="123"/>
      <c r="K29" s="22">
        <v>1</v>
      </c>
      <c r="L29" s="22">
        <v>1</v>
      </c>
      <c r="M29" s="22"/>
      <c r="N29" s="23"/>
      <c r="P29" s="82"/>
      <c r="U29">
        <f>COUNTA(K11:K27)</f>
        <v>11</v>
      </c>
    </row>
    <row r="30" spans="2:24" ht="13.5" customHeight="1" x14ac:dyDescent="0.2">
      <c r="B30" s="1">
        <f t="shared" si="2"/>
        <v>20</v>
      </c>
      <c r="C30" s="6"/>
      <c r="D30" s="6"/>
      <c r="E30" s="123"/>
      <c r="F30" s="123" t="s">
        <v>250</v>
      </c>
      <c r="G30" s="123"/>
      <c r="H30" s="123"/>
      <c r="I30" s="123"/>
      <c r="J30" s="123"/>
      <c r="K30" s="22"/>
      <c r="L30" s="22"/>
      <c r="M30" s="22"/>
      <c r="N30" s="129" t="s">
        <v>319</v>
      </c>
      <c r="P30" s="82"/>
    </row>
    <row r="31" spans="2:24" ht="13.5" customHeight="1" x14ac:dyDescent="0.2">
      <c r="B31" s="1">
        <f t="shared" si="2"/>
        <v>21</v>
      </c>
      <c r="C31" s="6"/>
      <c r="D31" s="6"/>
      <c r="E31" s="123"/>
      <c r="F31" s="123" t="s">
        <v>102</v>
      </c>
      <c r="G31" s="123"/>
      <c r="H31" s="123"/>
      <c r="I31" s="123"/>
      <c r="J31" s="123"/>
      <c r="K31" s="22">
        <v>350</v>
      </c>
      <c r="L31" s="22">
        <v>50</v>
      </c>
      <c r="M31" s="22">
        <v>75</v>
      </c>
      <c r="N31" s="23">
        <v>175</v>
      </c>
      <c r="P31" s="82"/>
    </row>
    <row r="32" spans="2:24" ht="14.85" customHeight="1" x14ac:dyDescent="0.2">
      <c r="B32" s="1">
        <f t="shared" si="2"/>
        <v>22</v>
      </c>
      <c r="C32" s="2" t="s">
        <v>90</v>
      </c>
      <c r="D32" s="2" t="s">
        <v>17</v>
      </c>
      <c r="E32" s="123"/>
      <c r="F32" s="123" t="s">
        <v>150</v>
      </c>
      <c r="G32" s="123"/>
      <c r="H32" s="123"/>
      <c r="I32" s="123"/>
      <c r="J32" s="123"/>
      <c r="K32" s="22" t="s">
        <v>319</v>
      </c>
      <c r="L32" s="22">
        <v>25</v>
      </c>
      <c r="M32" s="22">
        <v>50</v>
      </c>
      <c r="N32" s="23">
        <v>25</v>
      </c>
    </row>
    <row r="33" spans="2:25" ht="13.5" customHeight="1" x14ac:dyDescent="0.2">
      <c r="B33" s="1">
        <f t="shared" si="2"/>
        <v>23</v>
      </c>
      <c r="C33" s="6"/>
      <c r="D33" s="6"/>
      <c r="E33" s="123"/>
      <c r="F33" s="123" t="s">
        <v>251</v>
      </c>
      <c r="G33" s="123"/>
      <c r="H33" s="123"/>
      <c r="I33" s="123"/>
      <c r="J33" s="123"/>
      <c r="K33" s="22"/>
      <c r="L33" s="22" t="s">
        <v>319</v>
      </c>
      <c r="M33" s="22"/>
      <c r="N33" s="23"/>
    </row>
    <row r="34" spans="2:25" ht="13.95" customHeight="1" x14ac:dyDescent="0.2">
      <c r="B34" s="1">
        <f t="shared" si="2"/>
        <v>24</v>
      </c>
      <c r="C34" s="6"/>
      <c r="D34" s="2" t="s">
        <v>275</v>
      </c>
      <c r="E34" s="123"/>
      <c r="F34" s="123" t="s">
        <v>274</v>
      </c>
      <c r="G34" s="123"/>
      <c r="H34" s="123"/>
      <c r="I34" s="123"/>
      <c r="J34" s="123"/>
      <c r="K34" s="22"/>
      <c r="L34" s="22"/>
      <c r="M34" s="22"/>
      <c r="N34" s="23" t="s">
        <v>319</v>
      </c>
      <c r="U34">
        <f>COUNTA(K34:K34)</f>
        <v>0</v>
      </c>
      <c r="V34">
        <f>COUNTA(L34:L34)</f>
        <v>0</v>
      </c>
      <c r="W34">
        <f>COUNTA(M34:M34)</f>
        <v>0</v>
      </c>
      <c r="X34">
        <f>COUNTA(N34:N34)</f>
        <v>1</v>
      </c>
    </row>
    <row r="35" spans="2:25" ht="13.5" customHeight="1" x14ac:dyDescent="0.2">
      <c r="B35" s="1">
        <f t="shared" si="2"/>
        <v>25</v>
      </c>
      <c r="C35" s="6"/>
      <c r="D35" s="8" t="s">
        <v>72</v>
      </c>
      <c r="E35" s="123"/>
      <c r="F35" s="123" t="s">
        <v>82</v>
      </c>
      <c r="G35" s="123"/>
      <c r="H35" s="123"/>
      <c r="I35" s="123"/>
      <c r="J35" s="123"/>
      <c r="K35" s="22">
        <v>29</v>
      </c>
      <c r="L35" s="22">
        <v>7</v>
      </c>
      <c r="M35" s="22">
        <v>3</v>
      </c>
      <c r="N35" s="23">
        <v>1</v>
      </c>
      <c r="U35">
        <f>COUNTA(K35)</f>
        <v>1</v>
      </c>
      <c r="V35">
        <f>COUNTA(L35)</f>
        <v>1</v>
      </c>
      <c r="W35">
        <f>COUNTA(M35)</f>
        <v>1</v>
      </c>
      <c r="X35">
        <f>COUNTA(N35)</f>
        <v>1</v>
      </c>
    </row>
    <row r="36" spans="2:25" ht="13.95" customHeight="1" x14ac:dyDescent="0.2">
      <c r="B36" s="1">
        <f t="shared" si="2"/>
        <v>26</v>
      </c>
      <c r="C36" s="6"/>
      <c r="D36" s="2" t="s">
        <v>18</v>
      </c>
      <c r="E36" s="123"/>
      <c r="F36" s="123" t="s">
        <v>273</v>
      </c>
      <c r="G36" s="123"/>
      <c r="H36" s="123"/>
      <c r="I36" s="123"/>
      <c r="J36" s="123"/>
      <c r="K36" s="22">
        <v>125</v>
      </c>
      <c r="L36" s="22">
        <v>50</v>
      </c>
      <c r="M36" s="22">
        <v>75</v>
      </c>
      <c r="N36" s="23">
        <v>100</v>
      </c>
    </row>
    <row r="37" spans="2:25" ht="13.5" customHeight="1" x14ac:dyDescent="0.2">
      <c r="B37" s="1">
        <f t="shared" si="2"/>
        <v>27</v>
      </c>
      <c r="C37" s="6"/>
      <c r="D37" s="6"/>
      <c r="E37" s="123"/>
      <c r="F37" s="123" t="s">
        <v>103</v>
      </c>
      <c r="G37" s="123"/>
      <c r="H37" s="123"/>
      <c r="I37" s="123"/>
      <c r="J37" s="123"/>
      <c r="K37" s="22">
        <v>300</v>
      </c>
      <c r="L37" s="117">
        <v>7750</v>
      </c>
      <c r="M37" s="22">
        <v>8750</v>
      </c>
      <c r="N37" s="23">
        <v>3275</v>
      </c>
    </row>
    <row r="38" spans="2:25" ht="13.5" customHeight="1" x14ac:dyDescent="0.2">
      <c r="B38" s="1">
        <f t="shared" si="2"/>
        <v>28</v>
      </c>
      <c r="C38" s="6"/>
      <c r="D38" s="6"/>
      <c r="E38" s="123"/>
      <c r="F38" s="123" t="s">
        <v>114</v>
      </c>
      <c r="G38" s="123"/>
      <c r="H38" s="123"/>
      <c r="I38" s="123"/>
      <c r="J38" s="123"/>
      <c r="K38" s="22">
        <v>225</v>
      </c>
      <c r="L38" s="22">
        <v>50</v>
      </c>
      <c r="M38" s="22">
        <v>100</v>
      </c>
      <c r="N38" s="23">
        <v>75</v>
      </c>
    </row>
    <row r="39" spans="2:25" ht="13.95" customHeight="1" x14ac:dyDescent="0.2">
      <c r="B39" s="1">
        <f t="shared" si="2"/>
        <v>29</v>
      </c>
      <c r="C39" s="6"/>
      <c r="D39" s="6"/>
      <c r="E39" s="123"/>
      <c r="F39" s="123" t="s">
        <v>104</v>
      </c>
      <c r="G39" s="123"/>
      <c r="H39" s="123"/>
      <c r="I39" s="123"/>
      <c r="J39" s="123"/>
      <c r="K39" s="22">
        <v>200</v>
      </c>
      <c r="L39" s="22">
        <v>5900</v>
      </c>
      <c r="M39" s="22">
        <v>5750</v>
      </c>
      <c r="N39" s="23">
        <v>1000</v>
      </c>
    </row>
    <row r="40" spans="2:25" ht="13.5" customHeight="1" x14ac:dyDescent="0.2">
      <c r="B40" s="1">
        <f t="shared" si="2"/>
        <v>30</v>
      </c>
      <c r="C40" s="6"/>
      <c r="D40" s="6"/>
      <c r="E40" s="123"/>
      <c r="F40" s="123" t="s">
        <v>19</v>
      </c>
      <c r="G40" s="123"/>
      <c r="H40" s="123"/>
      <c r="I40" s="123"/>
      <c r="J40" s="123"/>
      <c r="K40" s="22">
        <v>900</v>
      </c>
      <c r="L40" s="22">
        <v>2050</v>
      </c>
      <c r="M40" s="22">
        <v>2000</v>
      </c>
      <c r="N40" s="23">
        <v>2000</v>
      </c>
    </row>
    <row r="41" spans="2:25" ht="13.5" customHeight="1" x14ac:dyDescent="0.2">
      <c r="B41" s="1">
        <f t="shared" si="2"/>
        <v>31</v>
      </c>
      <c r="C41" s="6"/>
      <c r="D41" s="6"/>
      <c r="E41" s="123"/>
      <c r="F41" s="123" t="s">
        <v>106</v>
      </c>
      <c r="G41" s="123"/>
      <c r="H41" s="123"/>
      <c r="I41" s="123"/>
      <c r="J41" s="123"/>
      <c r="K41" s="22">
        <v>300</v>
      </c>
      <c r="L41" s="22" t="s">
        <v>319</v>
      </c>
      <c r="M41" s="22">
        <v>275</v>
      </c>
      <c r="N41" s="23">
        <v>500</v>
      </c>
    </row>
    <row r="42" spans="2:25" ht="13.5" customHeight="1" x14ac:dyDescent="0.2">
      <c r="B42" s="1">
        <f t="shared" si="2"/>
        <v>32</v>
      </c>
      <c r="C42" s="6"/>
      <c r="D42" s="6"/>
      <c r="E42" s="123"/>
      <c r="F42" s="123" t="s">
        <v>107</v>
      </c>
      <c r="G42" s="123"/>
      <c r="H42" s="123"/>
      <c r="I42" s="123"/>
      <c r="J42" s="123"/>
      <c r="K42" s="22">
        <v>550</v>
      </c>
      <c r="L42" s="22">
        <v>425</v>
      </c>
      <c r="M42" s="22">
        <v>325</v>
      </c>
      <c r="N42" s="23">
        <v>200</v>
      </c>
    </row>
    <row r="43" spans="2:25" ht="13.95" customHeight="1" x14ac:dyDescent="0.2">
      <c r="B43" s="1">
        <f t="shared" si="2"/>
        <v>33</v>
      </c>
      <c r="C43" s="6"/>
      <c r="D43" s="6"/>
      <c r="E43" s="123"/>
      <c r="F43" s="123" t="s">
        <v>20</v>
      </c>
      <c r="G43" s="123"/>
      <c r="H43" s="123"/>
      <c r="I43" s="123"/>
      <c r="J43" s="123"/>
      <c r="K43" s="22">
        <v>150</v>
      </c>
      <c r="L43" s="22">
        <v>25</v>
      </c>
      <c r="M43" s="22"/>
      <c r="N43" s="23"/>
    </row>
    <row r="44" spans="2:25" ht="13.95" customHeight="1" x14ac:dyDescent="0.2">
      <c r="B44" s="1">
        <f t="shared" si="2"/>
        <v>34</v>
      </c>
      <c r="C44" s="6"/>
      <c r="D44" s="6"/>
      <c r="E44" s="123"/>
      <c r="F44" s="123" t="s">
        <v>105</v>
      </c>
      <c r="G44" s="123"/>
      <c r="H44" s="123"/>
      <c r="I44" s="123"/>
      <c r="J44" s="123"/>
      <c r="K44" s="22"/>
      <c r="L44" s="22"/>
      <c r="M44" s="22"/>
      <c r="N44" s="23" t="s">
        <v>319</v>
      </c>
    </row>
    <row r="45" spans="2:25" ht="13.5" customHeight="1" x14ac:dyDescent="0.2">
      <c r="B45" s="1">
        <f t="shared" si="2"/>
        <v>35</v>
      </c>
      <c r="C45" s="6"/>
      <c r="D45" s="6"/>
      <c r="E45" s="123"/>
      <c r="F45" s="123" t="s">
        <v>151</v>
      </c>
      <c r="G45" s="123"/>
      <c r="H45" s="123"/>
      <c r="I45" s="123"/>
      <c r="J45" s="123"/>
      <c r="K45" s="22"/>
      <c r="L45" s="22">
        <v>1</v>
      </c>
      <c r="M45" s="22"/>
      <c r="N45" s="23">
        <v>1</v>
      </c>
    </row>
    <row r="46" spans="2:25" ht="13.5" customHeight="1" x14ac:dyDescent="0.2">
      <c r="B46" s="1">
        <f t="shared" si="2"/>
        <v>36</v>
      </c>
      <c r="C46" s="6"/>
      <c r="D46" s="6"/>
      <c r="E46" s="123"/>
      <c r="F46" s="123" t="s">
        <v>128</v>
      </c>
      <c r="G46" s="123"/>
      <c r="H46" s="123"/>
      <c r="I46" s="123"/>
      <c r="J46" s="123"/>
      <c r="K46" s="22">
        <v>75</v>
      </c>
      <c r="L46" s="22">
        <v>25</v>
      </c>
      <c r="M46" s="22">
        <v>150</v>
      </c>
      <c r="N46" s="23">
        <v>75</v>
      </c>
    </row>
    <row r="47" spans="2:25" ht="13.95" customHeight="1" x14ac:dyDescent="0.2">
      <c r="B47" s="1">
        <f t="shared" si="2"/>
        <v>37</v>
      </c>
      <c r="C47" s="6"/>
      <c r="D47" s="6"/>
      <c r="E47" s="123"/>
      <c r="F47" s="123" t="s">
        <v>303</v>
      </c>
      <c r="G47" s="123"/>
      <c r="H47" s="123"/>
      <c r="I47" s="123"/>
      <c r="J47" s="123"/>
      <c r="K47" s="22">
        <v>25</v>
      </c>
      <c r="L47" s="22">
        <v>150</v>
      </c>
      <c r="M47" s="22"/>
      <c r="N47" s="23">
        <v>25</v>
      </c>
    </row>
    <row r="48" spans="2:25" ht="13.95" customHeight="1" x14ac:dyDescent="0.2">
      <c r="B48" s="1">
        <f t="shared" si="2"/>
        <v>38</v>
      </c>
      <c r="C48" s="6"/>
      <c r="D48" s="6"/>
      <c r="E48" s="123"/>
      <c r="F48" s="123" t="s">
        <v>271</v>
      </c>
      <c r="G48" s="123"/>
      <c r="H48" s="123"/>
      <c r="I48" s="123"/>
      <c r="J48" s="123"/>
      <c r="K48" s="22">
        <v>25</v>
      </c>
      <c r="L48" s="22"/>
      <c r="M48" s="22">
        <v>50</v>
      </c>
      <c r="N48" s="23">
        <v>25</v>
      </c>
      <c r="Y48" s="137"/>
    </row>
    <row r="49" spans="2:29" ht="13.95" customHeight="1" x14ac:dyDescent="0.2">
      <c r="B49" s="1">
        <f t="shared" si="2"/>
        <v>39</v>
      </c>
      <c r="C49" s="6"/>
      <c r="D49" s="6"/>
      <c r="E49" s="123"/>
      <c r="F49" s="123" t="s">
        <v>21</v>
      </c>
      <c r="G49" s="123"/>
      <c r="H49" s="123"/>
      <c r="I49" s="123"/>
      <c r="J49" s="123"/>
      <c r="K49" s="22">
        <v>3250</v>
      </c>
      <c r="L49" s="22">
        <v>200</v>
      </c>
      <c r="M49" s="22">
        <v>50</v>
      </c>
      <c r="N49" s="23">
        <v>100</v>
      </c>
    </row>
    <row r="50" spans="2:29" ht="13.5" customHeight="1" x14ac:dyDescent="0.2">
      <c r="B50" s="1">
        <f t="shared" si="2"/>
        <v>40</v>
      </c>
      <c r="C50" s="6"/>
      <c r="D50" s="6"/>
      <c r="E50" s="123"/>
      <c r="F50" s="123" t="s">
        <v>22</v>
      </c>
      <c r="G50" s="123"/>
      <c r="H50" s="123"/>
      <c r="I50" s="123"/>
      <c r="J50" s="123"/>
      <c r="K50" s="22">
        <v>1600</v>
      </c>
      <c r="L50" s="22">
        <v>1600</v>
      </c>
      <c r="M50" s="57">
        <v>750</v>
      </c>
      <c r="N50" s="61">
        <v>950</v>
      </c>
    </row>
    <row r="51" spans="2:29" ht="13.95" customHeight="1" x14ac:dyDescent="0.2">
      <c r="B51" s="1">
        <f t="shared" si="2"/>
        <v>41</v>
      </c>
      <c r="C51" s="6"/>
      <c r="D51" s="6"/>
      <c r="E51" s="123"/>
      <c r="F51" s="123" t="s">
        <v>23</v>
      </c>
      <c r="G51" s="123"/>
      <c r="H51" s="123"/>
      <c r="I51" s="123"/>
      <c r="J51" s="123"/>
      <c r="K51" s="22" t="s">
        <v>319</v>
      </c>
      <c r="L51" s="22">
        <v>25</v>
      </c>
      <c r="M51" s="22" t="s">
        <v>319</v>
      </c>
      <c r="N51" s="23" t="s">
        <v>319</v>
      </c>
    </row>
    <row r="52" spans="2:29" ht="13.5" customHeight="1" x14ac:dyDescent="0.2">
      <c r="B52" s="1">
        <f t="shared" si="2"/>
        <v>42</v>
      </c>
      <c r="C52" s="2" t="s">
        <v>79</v>
      </c>
      <c r="D52" s="2" t="s">
        <v>80</v>
      </c>
      <c r="E52" s="123"/>
      <c r="F52" s="123" t="s">
        <v>100</v>
      </c>
      <c r="G52" s="123"/>
      <c r="H52" s="123"/>
      <c r="I52" s="123"/>
      <c r="J52" s="123"/>
      <c r="K52" s="22">
        <v>25</v>
      </c>
      <c r="L52" s="22" t="s">
        <v>319</v>
      </c>
      <c r="M52" s="22"/>
      <c r="N52" s="23">
        <v>50</v>
      </c>
    </row>
    <row r="53" spans="2:29" ht="13.95" customHeight="1" x14ac:dyDescent="0.2">
      <c r="B53" s="1">
        <f t="shared" si="2"/>
        <v>43</v>
      </c>
      <c r="C53" s="6"/>
      <c r="D53" s="6"/>
      <c r="E53" s="123"/>
      <c r="F53" s="123" t="s">
        <v>159</v>
      </c>
      <c r="G53" s="123"/>
      <c r="H53" s="123"/>
      <c r="I53" s="123"/>
      <c r="J53" s="123"/>
      <c r="K53" s="22"/>
      <c r="L53" s="22"/>
      <c r="M53" s="22" t="s">
        <v>319</v>
      </c>
      <c r="N53" s="23">
        <v>25</v>
      </c>
    </row>
    <row r="54" spans="2:29" ht="13.95" customHeight="1" x14ac:dyDescent="0.2">
      <c r="B54" s="1">
        <f t="shared" si="2"/>
        <v>44</v>
      </c>
      <c r="C54" s="2" t="s">
        <v>91</v>
      </c>
      <c r="D54" s="2" t="s">
        <v>29</v>
      </c>
      <c r="E54" s="123"/>
      <c r="F54" s="123" t="s">
        <v>332</v>
      </c>
      <c r="G54" s="123"/>
      <c r="H54" s="123"/>
      <c r="I54" s="123"/>
      <c r="J54" s="123"/>
      <c r="K54" s="22"/>
      <c r="L54" s="22" t="s">
        <v>319</v>
      </c>
      <c r="M54" s="22"/>
      <c r="N54" s="23"/>
    </row>
    <row r="55" spans="2:29" ht="13.95" customHeight="1" x14ac:dyDescent="0.2">
      <c r="B55" s="1">
        <f t="shared" si="2"/>
        <v>45</v>
      </c>
      <c r="C55" s="138"/>
      <c r="D55" s="138"/>
      <c r="E55" s="123"/>
      <c r="F55" s="123" t="s">
        <v>122</v>
      </c>
      <c r="G55" s="123"/>
      <c r="H55" s="123"/>
      <c r="I55" s="123"/>
      <c r="J55" s="123"/>
      <c r="K55" s="22">
        <v>300</v>
      </c>
      <c r="L55" s="22" t="s">
        <v>319</v>
      </c>
      <c r="M55" s="22">
        <v>1200</v>
      </c>
      <c r="N55" s="23" t="s">
        <v>319</v>
      </c>
      <c r="Y55" s="125"/>
    </row>
    <row r="56" spans="2:29" ht="13.95" customHeight="1" x14ac:dyDescent="0.2">
      <c r="B56" s="1">
        <f t="shared" si="2"/>
        <v>46</v>
      </c>
      <c r="C56" s="6"/>
      <c r="D56" s="6"/>
      <c r="E56" s="123"/>
      <c r="F56" s="123" t="s">
        <v>210</v>
      </c>
      <c r="G56" s="123"/>
      <c r="H56" s="123"/>
      <c r="I56" s="123"/>
      <c r="J56" s="123"/>
      <c r="K56" s="22" t="s">
        <v>319</v>
      </c>
      <c r="L56" s="22"/>
      <c r="M56" s="22" t="s">
        <v>319</v>
      </c>
      <c r="N56" s="61"/>
      <c r="Y56" s="125"/>
    </row>
    <row r="57" spans="2:29" ht="13.95" customHeight="1" x14ac:dyDescent="0.2">
      <c r="B57" s="1">
        <f t="shared" si="2"/>
        <v>47</v>
      </c>
      <c r="C57" s="6"/>
      <c r="D57" s="6"/>
      <c r="E57" s="123"/>
      <c r="F57" s="123" t="s">
        <v>146</v>
      </c>
      <c r="G57" s="123"/>
      <c r="H57" s="123"/>
      <c r="I57" s="123"/>
      <c r="J57" s="123"/>
      <c r="K57" s="22">
        <v>675</v>
      </c>
      <c r="L57" s="22">
        <v>50</v>
      </c>
      <c r="M57" s="22">
        <v>25</v>
      </c>
      <c r="N57" s="23">
        <v>75</v>
      </c>
      <c r="U57" s="126">
        <f>COUNTA($K11:$K59)</f>
        <v>35</v>
      </c>
      <c r="V57" s="126">
        <f>COUNTA($L11:$L59)</f>
        <v>42</v>
      </c>
      <c r="W57" s="126">
        <f>COUNTA($M11:$M59)</f>
        <v>32</v>
      </c>
      <c r="X57" s="126">
        <f>COUNTA($N11:$N59)</f>
        <v>38</v>
      </c>
      <c r="Y57" s="126"/>
      <c r="Z57" s="126"/>
      <c r="AA57" s="126"/>
      <c r="AB57" s="126"/>
      <c r="AC57" s="125"/>
    </row>
    <row r="58" spans="2:29" ht="13.95" customHeight="1" x14ac:dyDescent="0.2">
      <c r="B58" s="1">
        <f t="shared" si="2"/>
        <v>48</v>
      </c>
      <c r="C58" s="6"/>
      <c r="D58" s="6"/>
      <c r="E58" s="123"/>
      <c r="F58" s="123" t="s">
        <v>333</v>
      </c>
      <c r="G58" s="123"/>
      <c r="H58" s="123"/>
      <c r="I58" s="123"/>
      <c r="J58" s="123"/>
      <c r="K58" s="22" t="s">
        <v>319</v>
      </c>
      <c r="L58" s="22">
        <v>25</v>
      </c>
      <c r="M58" s="22"/>
      <c r="N58" s="23"/>
      <c r="U58" s="125">
        <f>SUM($U11:$U27,$K28:$K59)</f>
        <v>11636</v>
      </c>
      <c r="V58" s="125">
        <f>SUM($V11:$V27,$L28:$L59)</f>
        <v>25822</v>
      </c>
      <c r="W58" s="125">
        <f>SUM($W11:$W27,$M28:$M59)</f>
        <v>35446</v>
      </c>
      <c r="X58" s="125">
        <f>SUM($X11:$X27,$N28:$N59)</f>
        <v>14015</v>
      </c>
      <c r="Y58" s="125"/>
      <c r="Z58" s="125"/>
      <c r="AA58" s="125"/>
      <c r="AB58" s="125"/>
      <c r="AC58" s="125"/>
    </row>
    <row r="59" spans="2:29" ht="13.5" customHeight="1" x14ac:dyDescent="0.2">
      <c r="B59" s="1">
        <f t="shared" si="2"/>
        <v>49</v>
      </c>
      <c r="C59" s="6"/>
      <c r="D59" s="6"/>
      <c r="E59" s="123"/>
      <c r="F59" s="123" t="s">
        <v>88</v>
      </c>
      <c r="G59" s="123"/>
      <c r="H59" s="123"/>
      <c r="I59" s="123"/>
      <c r="J59" s="123"/>
      <c r="K59" s="22"/>
      <c r="L59" s="22">
        <v>25</v>
      </c>
      <c r="M59" s="22">
        <v>25</v>
      </c>
      <c r="N59" s="23"/>
      <c r="Y59" s="127"/>
    </row>
    <row r="60" spans="2:29" ht="13.95" customHeight="1" x14ac:dyDescent="0.2">
      <c r="B60" s="1">
        <f t="shared" si="2"/>
        <v>50</v>
      </c>
      <c r="C60" s="6"/>
      <c r="D60" s="6"/>
      <c r="E60" s="123"/>
      <c r="F60" s="123" t="s">
        <v>228</v>
      </c>
      <c r="G60" s="123"/>
      <c r="H60" s="123"/>
      <c r="I60" s="123"/>
      <c r="J60" s="123"/>
      <c r="K60" s="22"/>
      <c r="L60" s="22" t="s">
        <v>319</v>
      </c>
      <c r="M60" s="22"/>
      <c r="N60" s="23"/>
      <c r="Y60" s="127"/>
    </row>
    <row r="61" spans="2:29" ht="13.95" customHeight="1" x14ac:dyDescent="0.2">
      <c r="B61" s="1">
        <f t="shared" si="2"/>
        <v>51</v>
      </c>
      <c r="C61" s="6"/>
      <c r="D61" s="6"/>
      <c r="E61" s="123"/>
      <c r="F61" s="123" t="s">
        <v>211</v>
      </c>
      <c r="G61" s="123"/>
      <c r="H61" s="123"/>
      <c r="I61" s="123"/>
      <c r="J61" s="123"/>
      <c r="K61" s="22"/>
      <c r="L61" s="22" t="s">
        <v>319</v>
      </c>
      <c r="M61" s="22"/>
      <c r="N61" s="23">
        <v>1</v>
      </c>
      <c r="Y61" s="127"/>
    </row>
    <row r="62" spans="2:29" ht="13.5" customHeight="1" x14ac:dyDescent="0.2">
      <c r="B62" s="1">
        <f t="shared" si="2"/>
        <v>52</v>
      </c>
      <c r="C62" s="6"/>
      <c r="D62" s="6"/>
      <c r="E62" s="123"/>
      <c r="F62" s="123" t="s">
        <v>158</v>
      </c>
      <c r="G62" s="123"/>
      <c r="H62" s="123"/>
      <c r="I62" s="123"/>
      <c r="J62" s="123"/>
      <c r="K62" s="22" t="s">
        <v>319</v>
      </c>
      <c r="L62" s="22">
        <v>200</v>
      </c>
      <c r="M62" s="22">
        <v>200</v>
      </c>
      <c r="N62" s="23">
        <v>25</v>
      </c>
      <c r="Y62" s="127"/>
    </row>
    <row r="63" spans="2:29" ht="13.5" customHeight="1" x14ac:dyDescent="0.2">
      <c r="B63" s="1">
        <f t="shared" si="2"/>
        <v>53</v>
      </c>
      <c r="C63" s="6"/>
      <c r="D63" s="6"/>
      <c r="E63" s="123"/>
      <c r="F63" s="123" t="s">
        <v>229</v>
      </c>
      <c r="G63" s="123"/>
      <c r="H63" s="123"/>
      <c r="I63" s="123"/>
      <c r="J63" s="123"/>
      <c r="K63" s="22" t="s">
        <v>319</v>
      </c>
      <c r="L63" s="22"/>
      <c r="M63" s="22" t="s">
        <v>319</v>
      </c>
      <c r="N63" s="23"/>
      <c r="Y63" s="127"/>
    </row>
    <row r="64" spans="2:29" ht="13.5" customHeight="1" x14ac:dyDescent="0.2">
      <c r="B64" s="1">
        <f t="shared" si="2"/>
        <v>54</v>
      </c>
      <c r="C64" s="6"/>
      <c r="D64" s="6"/>
      <c r="E64" s="123"/>
      <c r="F64" s="123" t="s">
        <v>212</v>
      </c>
      <c r="G64" s="123"/>
      <c r="H64" s="123"/>
      <c r="I64" s="123"/>
      <c r="J64" s="123"/>
      <c r="K64" s="22" t="s">
        <v>319</v>
      </c>
      <c r="L64" s="22"/>
      <c r="M64" s="22"/>
      <c r="N64" s="23"/>
      <c r="Y64" s="127"/>
    </row>
    <row r="65" spans="2:25" ht="13.95" customHeight="1" x14ac:dyDescent="0.2">
      <c r="B65" s="1">
        <f t="shared" si="2"/>
        <v>55</v>
      </c>
      <c r="C65" s="6"/>
      <c r="D65" s="6"/>
      <c r="E65" s="123"/>
      <c r="F65" s="123" t="s">
        <v>270</v>
      </c>
      <c r="G65" s="123"/>
      <c r="H65" s="123"/>
      <c r="I65" s="123"/>
      <c r="J65" s="123"/>
      <c r="K65" s="22"/>
      <c r="L65" s="22"/>
      <c r="M65" s="22"/>
      <c r="N65" s="23" t="s">
        <v>319</v>
      </c>
      <c r="Y65" s="127"/>
    </row>
    <row r="66" spans="2:25" ht="13.5" customHeight="1" x14ac:dyDescent="0.2">
      <c r="B66" s="1">
        <f t="shared" si="2"/>
        <v>56</v>
      </c>
      <c r="C66" s="6"/>
      <c r="D66" s="6"/>
      <c r="E66" s="123"/>
      <c r="F66" s="123" t="s">
        <v>334</v>
      </c>
      <c r="G66" s="123"/>
      <c r="H66" s="123"/>
      <c r="I66" s="123"/>
      <c r="J66" s="123"/>
      <c r="K66" s="22"/>
      <c r="L66" s="22"/>
      <c r="M66" s="22">
        <v>400</v>
      </c>
      <c r="N66" s="23">
        <v>200</v>
      </c>
      <c r="Y66" s="127"/>
    </row>
    <row r="67" spans="2:25" ht="13.5" customHeight="1" x14ac:dyDescent="0.2">
      <c r="B67" s="1">
        <f t="shared" si="2"/>
        <v>57</v>
      </c>
      <c r="C67" s="6"/>
      <c r="D67" s="6"/>
      <c r="E67" s="123"/>
      <c r="F67" s="123" t="s">
        <v>230</v>
      </c>
      <c r="G67" s="123"/>
      <c r="H67" s="123"/>
      <c r="I67" s="123"/>
      <c r="J67" s="123"/>
      <c r="K67" s="22" t="s">
        <v>319</v>
      </c>
      <c r="L67" s="22">
        <v>400</v>
      </c>
      <c r="M67" s="22">
        <v>500</v>
      </c>
      <c r="N67" s="23">
        <v>500</v>
      </c>
      <c r="Y67" s="127"/>
    </row>
    <row r="68" spans="2:25" ht="13.95" customHeight="1" x14ac:dyDescent="0.2">
      <c r="B68" s="1">
        <f t="shared" si="2"/>
        <v>58</v>
      </c>
      <c r="C68" s="6"/>
      <c r="D68" s="6"/>
      <c r="E68" s="123"/>
      <c r="F68" s="123" t="s">
        <v>254</v>
      </c>
      <c r="G68" s="123"/>
      <c r="H68" s="123"/>
      <c r="I68" s="123"/>
      <c r="J68" s="123"/>
      <c r="K68" s="22" t="s">
        <v>319</v>
      </c>
      <c r="L68" s="22">
        <v>450</v>
      </c>
      <c r="M68" s="22">
        <v>700</v>
      </c>
      <c r="N68" s="23">
        <v>100</v>
      </c>
      <c r="Y68" s="125"/>
    </row>
    <row r="69" spans="2:25" ht="13.5" customHeight="1" x14ac:dyDescent="0.2">
      <c r="B69" s="1">
        <f t="shared" si="2"/>
        <v>59</v>
      </c>
      <c r="C69" s="6"/>
      <c r="D69" s="6"/>
      <c r="E69" s="123"/>
      <c r="F69" s="123" t="s">
        <v>108</v>
      </c>
      <c r="G69" s="123"/>
      <c r="H69" s="123"/>
      <c r="I69" s="123"/>
      <c r="J69" s="123"/>
      <c r="K69" s="22">
        <v>100</v>
      </c>
      <c r="L69" s="22">
        <v>2700</v>
      </c>
      <c r="M69" s="22">
        <v>2400</v>
      </c>
      <c r="N69" s="23">
        <v>1700</v>
      </c>
      <c r="Y69" s="127"/>
    </row>
    <row r="70" spans="2:25" ht="13.95" customHeight="1" x14ac:dyDescent="0.2">
      <c r="B70" s="1">
        <f t="shared" si="2"/>
        <v>60</v>
      </c>
      <c r="C70" s="6"/>
      <c r="D70" s="6"/>
      <c r="E70" s="123"/>
      <c r="F70" s="123" t="s">
        <v>179</v>
      </c>
      <c r="G70" s="123"/>
      <c r="H70" s="123"/>
      <c r="I70" s="123"/>
      <c r="J70" s="123"/>
      <c r="K70" s="22"/>
      <c r="L70" s="22" t="s">
        <v>319</v>
      </c>
      <c r="M70" s="22"/>
      <c r="N70" s="23"/>
      <c r="Y70" s="125"/>
    </row>
    <row r="71" spans="2:25" ht="13.5" customHeight="1" x14ac:dyDescent="0.2">
      <c r="B71" s="1">
        <f t="shared" si="2"/>
        <v>61</v>
      </c>
      <c r="C71" s="6"/>
      <c r="D71" s="6"/>
      <c r="E71" s="123"/>
      <c r="F71" s="123" t="s">
        <v>256</v>
      </c>
      <c r="G71" s="123"/>
      <c r="H71" s="123"/>
      <c r="I71" s="123"/>
      <c r="J71" s="123"/>
      <c r="K71" s="22" t="s">
        <v>319</v>
      </c>
      <c r="L71" s="22">
        <v>64</v>
      </c>
      <c r="M71" s="22" t="s">
        <v>319</v>
      </c>
      <c r="N71" s="23">
        <v>16</v>
      </c>
      <c r="Y71" s="125"/>
    </row>
    <row r="72" spans="2:25" ht="13.95" customHeight="1" x14ac:dyDescent="0.2">
      <c r="B72" s="1">
        <f t="shared" si="2"/>
        <v>62</v>
      </c>
      <c r="C72" s="6"/>
      <c r="D72" s="6"/>
      <c r="E72" s="123"/>
      <c r="F72" s="123" t="s">
        <v>257</v>
      </c>
      <c r="G72" s="123"/>
      <c r="H72" s="123"/>
      <c r="I72" s="123"/>
      <c r="J72" s="123"/>
      <c r="K72" s="22">
        <v>200</v>
      </c>
      <c r="L72" s="128">
        <v>1850</v>
      </c>
      <c r="M72" s="22">
        <v>1100</v>
      </c>
      <c r="N72" s="23">
        <v>375</v>
      </c>
      <c r="Y72" s="125"/>
    </row>
    <row r="73" spans="2:25" ht="13.5" customHeight="1" x14ac:dyDescent="0.2">
      <c r="B73" s="1">
        <f t="shared" si="2"/>
        <v>63</v>
      </c>
      <c r="C73" s="6"/>
      <c r="D73" s="6"/>
      <c r="E73" s="123"/>
      <c r="F73" s="123" t="s">
        <v>213</v>
      </c>
      <c r="G73" s="123"/>
      <c r="H73" s="123"/>
      <c r="I73" s="123"/>
      <c r="J73" s="123"/>
      <c r="K73" s="22">
        <v>16</v>
      </c>
      <c r="L73" s="22">
        <v>144</v>
      </c>
      <c r="M73" s="22" t="s">
        <v>319</v>
      </c>
      <c r="N73" s="23"/>
      <c r="Y73" s="125"/>
    </row>
    <row r="74" spans="2:25" ht="13.95" customHeight="1" x14ac:dyDescent="0.2">
      <c r="B74" s="1">
        <f t="shared" si="2"/>
        <v>64</v>
      </c>
      <c r="C74" s="6"/>
      <c r="D74" s="6"/>
      <c r="E74" s="123"/>
      <c r="F74" s="123" t="s">
        <v>268</v>
      </c>
      <c r="G74" s="123"/>
      <c r="H74" s="123"/>
      <c r="I74" s="123"/>
      <c r="J74" s="123"/>
      <c r="K74" s="22"/>
      <c r="L74" s="22"/>
      <c r="M74" s="22"/>
      <c r="N74" s="23" t="s">
        <v>319</v>
      </c>
      <c r="Y74" s="125"/>
    </row>
    <row r="75" spans="2:25" ht="13.95" customHeight="1" x14ac:dyDescent="0.2">
      <c r="B75" s="1">
        <f t="shared" si="2"/>
        <v>65</v>
      </c>
      <c r="C75" s="6"/>
      <c r="D75" s="6"/>
      <c r="E75" s="123"/>
      <c r="F75" s="123" t="s">
        <v>109</v>
      </c>
      <c r="G75" s="123"/>
      <c r="H75" s="123"/>
      <c r="I75" s="123"/>
      <c r="J75" s="123"/>
      <c r="K75" s="22">
        <v>100</v>
      </c>
      <c r="L75" s="22">
        <v>1150</v>
      </c>
      <c r="M75" s="22">
        <v>1300</v>
      </c>
      <c r="N75" s="23">
        <v>600</v>
      </c>
      <c r="Y75" s="125"/>
    </row>
    <row r="76" spans="2:25" ht="13.5" customHeight="1" x14ac:dyDescent="0.2">
      <c r="B76" s="1">
        <f t="shared" ref="B76:B95" si="6">B75+1</f>
        <v>66</v>
      </c>
      <c r="C76" s="6"/>
      <c r="D76" s="6"/>
      <c r="E76" s="123"/>
      <c r="F76" s="123" t="s">
        <v>110</v>
      </c>
      <c r="G76" s="123"/>
      <c r="H76" s="123"/>
      <c r="I76" s="123"/>
      <c r="J76" s="123"/>
      <c r="K76" s="22">
        <v>25</v>
      </c>
      <c r="L76" s="22"/>
      <c r="M76" s="22">
        <v>50</v>
      </c>
      <c r="N76" s="23">
        <v>50</v>
      </c>
      <c r="Y76" s="125"/>
    </row>
    <row r="77" spans="2:25" ht="14.25" customHeight="1" x14ac:dyDescent="0.2">
      <c r="B77" s="1">
        <f t="shared" si="6"/>
        <v>67</v>
      </c>
      <c r="C77" s="6"/>
      <c r="D77" s="6"/>
      <c r="E77" s="123"/>
      <c r="F77" s="123" t="s">
        <v>335</v>
      </c>
      <c r="G77" s="123"/>
      <c r="H77" s="123"/>
      <c r="I77" s="123"/>
      <c r="J77" s="123"/>
      <c r="K77" s="22"/>
      <c r="L77" s="22"/>
      <c r="M77" s="22"/>
      <c r="N77" s="23">
        <v>100</v>
      </c>
      <c r="Y77" s="125"/>
    </row>
    <row r="78" spans="2:25" ht="13.5" customHeight="1" x14ac:dyDescent="0.2">
      <c r="B78" s="1">
        <f t="shared" si="6"/>
        <v>68</v>
      </c>
      <c r="C78" s="6"/>
      <c r="D78" s="6"/>
      <c r="E78" s="123"/>
      <c r="F78" s="123" t="s">
        <v>160</v>
      </c>
      <c r="G78" s="123"/>
      <c r="H78" s="123"/>
      <c r="I78" s="123"/>
      <c r="J78" s="123"/>
      <c r="K78" s="22"/>
      <c r="L78" s="22">
        <v>100</v>
      </c>
      <c r="M78" s="22">
        <v>100</v>
      </c>
      <c r="N78" s="23">
        <v>75</v>
      </c>
      <c r="Y78" s="125"/>
    </row>
    <row r="79" spans="2:25" ht="13.95" customHeight="1" x14ac:dyDescent="0.2">
      <c r="B79" s="1">
        <f t="shared" si="6"/>
        <v>69</v>
      </c>
      <c r="C79" s="6"/>
      <c r="D79" s="6"/>
      <c r="E79" s="123"/>
      <c r="F79" s="123" t="s">
        <v>214</v>
      </c>
      <c r="G79" s="123"/>
      <c r="H79" s="123"/>
      <c r="I79" s="123"/>
      <c r="J79" s="123"/>
      <c r="K79" s="22">
        <v>216</v>
      </c>
      <c r="L79" s="22">
        <v>24</v>
      </c>
      <c r="M79" s="22">
        <v>384</v>
      </c>
      <c r="N79" s="23"/>
      <c r="Y79" s="125"/>
    </row>
    <row r="80" spans="2:25" ht="13.5" customHeight="1" x14ac:dyDescent="0.2">
      <c r="B80" s="1">
        <f t="shared" si="6"/>
        <v>70</v>
      </c>
      <c r="C80" s="6"/>
      <c r="D80" s="6"/>
      <c r="E80" s="123"/>
      <c r="F80" s="123" t="s">
        <v>31</v>
      </c>
      <c r="G80" s="123"/>
      <c r="H80" s="123"/>
      <c r="I80" s="123"/>
      <c r="J80" s="123"/>
      <c r="K80" s="22">
        <v>16</v>
      </c>
      <c r="L80" s="22">
        <v>32</v>
      </c>
      <c r="M80" s="22">
        <v>32</v>
      </c>
      <c r="N80" s="23"/>
      <c r="Y80" s="125"/>
    </row>
    <row r="81" spans="2:25" ht="13.5" customHeight="1" x14ac:dyDescent="0.2">
      <c r="B81" s="1">
        <f t="shared" si="6"/>
        <v>71</v>
      </c>
      <c r="C81" s="6"/>
      <c r="D81" s="6"/>
      <c r="E81" s="123"/>
      <c r="F81" s="123" t="s">
        <v>32</v>
      </c>
      <c r="G81" s="123"/>
      <c r="H81" s="123"/>
      <c r="I81" s="123"/>
      <c r="J81" s="123"/>
      <c r="K81" s="22">
        <v>104</v>
      </c>
      <c r="L81" s="22">
        <v>176</v>
      </c>
      <c r="M81" s="22">
        <v>8</v>
      </c>
      <c r="N81" s="23">
        <v>32</v>
      </c>
      <c r="Y81" s="125"/>
    </row>
    <row r="82" spans="2:25" ht="13.95" customHeight="1" x14ac:dyDescent="0.2">
      <c r="B82" s="1">
        <f t="shared" si="6"/>
        <v>72</v>
      </c>
      <c r="C82" s="6"/>
      <c r="D82" s="6"/>
      <c r="E82" s="123"/>
      <c r="F82" s="123" t="s">
        <v>215</v>
      </c>
      <c r="G82" s="123"/>
      <c r="H82" s="123"/>
      <c r="I82" s="123"/>
      <c r="J82" s="123"/>
      <c r="K82" s="22" t="s">
        <v>319</v>
      </c>
      <c r="L82" s="22" t="s">
        <v>319</v>
      </c>
      <c r="M82" s="22" t="s">
        <v>319</v>
      </c>
      <c r="N82" s="23"/>
      <c r="Y82" s="125"/>
    </row>
    <row r="83" spans="2:25" ht="13.95" customHeight="1" x14ac:dyDescent="0.2">
      <c r="B83" s="1">
        <f t="shared" si="6"/>
        <v>73</v>
      </c>
      <c r="C83" s="6"/>
      <c r="D83" s="6"/>
      <c r="E83" s="123"/>
      <c r="F83" s="123" t="s">
        <v>258</v>
      </c>
      <c r="G83" s="123"/>
      <c r="H83" s="123"/>
      <c r="I83" s="123"/>
      <c r="J83" s="123"/>
      <c r="K83" s="22">
        <v>25</v>
      </c>
      <c r="L83" s="22" t="s">
        <v>319</v>
      </c>
      <c r="M83" s="22"/>
      <c r="N83" s="23"/>
      <c r="Y83" s="125"/>
    </row>
    <row r="84" spans="2:25" ht="13.95" customHeight="1" x14ac:dyDescent="0.2">
      <c r="B84" s="1">
        <f t="shared" si="6"/>
        <v>74</v>
      </c>
      <c r="C84" s="6"/>
      <c r="D84" s="6"/>
      <c r="E84" s="123"/>
      <c r="F84" s="123" t="s">
        <v>85</v>
      </c>
      <c r="G84" s="123"/>
      <c r="H84" s="123"/>
      <c r="I84" s="123"/>
      <c r="J84" s="123"/>
      <c r="K84" s="22">
        <v>200</v>
      </c>
      <c r="L84" s="22">
        <v>400</v>
      </c>
      <c r="M84" s="22" t="s">
        <v>319</v>
      </c>
      <c r="N84" s="23">
        <v>300</v>
      </c>
      <c r="Y84" s="125"/>
    </row>
    <row r="85" spans="2:25" ht="13.95" customHeight="1" x14ac:dyDescent="0.2">
      <c r="B85" s="1">
        <f t="shared" si="6"/>
        <v>75</v>
      </c>
      <c r="C85" s="6"/>
      <c r="D85" s="6"/>
      <c r="E85" s="123"/>
      <c r="F85" s="123" t="s">
        <v>86</v>
      </c>
      <c r="G85" s="123"/>
      <c r="H85" s="123"/>
      <c r="I85" s="123"/>
      <c r="J85" s="123"/>
      <c r="K85" s="22">
        <v>150</v>
      </c>
      <c r="L85" s="22">
        <v>100</v>
      </c>
      <c r="M85" s="22">
        <v>100</v>
      </c>
      <c r="N85" s="23">
        <v>300</v>
      </c>
      <c r="Y85" s="125"/>
    </row>
    <row r="86" spans="2:25" ht="13.95" customHeight="1" x14ac:dyDescent="0.2">
      <c r="B86" s="1">
        <f t="shared" si="6"/>
        <v>76</v>
      </c>
      <c r="C86" s="6"/>
      <c r="D86" s="6"/>
      <c r="E86" s="123"/>
      <c r="F86" s="123" t="s">
        <v>265</v>
      </c>
      <c r="G86" s="123"/>
      <c r="H86" s="123"/>
      <c r="I86" s="123"/>
      <c r="J86" s="123"/>
      <c r="K86" s="22" t="s">
        <v>319</v>
      </c>
      <c r="L86" s="22" t="s">
        <v>319</v>
      </c>
      <c r="M86" s="22" t="s">
        <v>319</v>
      </c>
      <c r="N86" s="23" t="s">
        <v>319</v>
      </c>
      <c r="Y86" s="125"/>
    </row>
    <row r="87" spans="2:25" ht="13.5" customHeight="1" x14ac:dyDescent="0.2">
      <c r="B87" s="1">
        <f t="shared" si="6"/>
        <v>77</v>
      </c>
      <c r="C87" s="6"/>
      <c r="D87" s="6"/>
      <c r="E87" s="123"/>
      <c r="F87" s="123" t="s">
        <v>111</v>
      </c>
      <c r="G87" s="123"/>
      <c r="H87" s="123"/>
      <c r="I87" s="123"/>
      <c r="J87" s="123"/>
      <c r="K87" s="22">
        <v>2050</v>
      </c>
      <c r="L87" s="22">
        <v>1000</v>
      </c>
      <c r="M87" s="22">
        <v>1450</v>
      </c>
      <c r="N87" s="23">
        <v>500</v>
      </c>
      <c r="Y87" s="125"/>
    </row>
    <row r="88" spans="2:25" ht="13.95" customHeight="1" x14ac:dyDescent="0.2">
      <c r="B88" s="1">
        <f t="shared" si="6"/>
        <v>78</v>
      </c>
      <c r="C88" s="6"/>
      <c r="D88" s="6"/>
      <c r="E88" s="123"/>
      <c r="F88" s="123" t="s">
        <v>123</v>
      </c>
      <c r="G88" s="123"/>
      <c r="H88" s="123"/>
      <c r="I88" s="123"/>
      <c r="J88" s="123"/>
      <c r="K88" s="22">
        <v>125</v>
      </c>
      <c r="L88" s="22">
        <v>75</v>
      </c>
      <c r="M88" s="22">
        <v>25</v>
      </c>
      <c r="N88" s="23"/>
      <c r="Y88" s="125"/>
    </row>
    <row r="89" spans="2:25" ht="13.5" customHeight="1" x14ac:dyDescent="0.2">
      <c r="B89" s="1">
        <f t="shared" si="6"/>
        <v>79</v>
      </c>
      <c r="C89" s="6"/>
      <c r="D89" s="6"/>
      <c r="E89" s="123"/>
      <c r="F89" s="123" t="s">
        <v>161</v>
      </c>
      <c r="G89" s="123"/>
      <c r="H89" s="123"/>
      <c r="I89" s="123"/>
      <c r="J89" s="123"/>
      <c r="K89" s="22"/>
      <c r="L89" s="22">
        <v>1</v>
      </c>
      <c r="M89" s="22"/>
      <c r="N89" s="23" t="s">
        <v>319</v>
      </c>
      <c r="Y89" s="125"/>
    </row>
    <row r="90" spans="2:25" ht="13.95" customHeight="1" x14ac:dyDescent="0.2">
      <c r="B90" s="1">
        <f t="shared" si="6"/>
        <v>80</v>
      </c>
      <c r="C90" s="6"/>
      <c r="D90" s="6"/>
      <c r="E90" s="123"/>
      <c r="F90" s="123" t="s">
        <v>116</v>
      </c>
      <c r="G90" s="123"/>
      <c r="H90" s="123"/>
      <c r="I90" s="123"/>
      <c r="J90" s="123"/>
      <c r="K90" s="22" t="s">
        <v>319</v>
      </c>
      <c r="L90" s="22" t="s">
        <v>319</v>
      </c>
      <c r="M90" s="22">
        <v>25</v>
      </c>
      <c r="N90" s="23" t="s">
        <v>319</v>
      </c>
      <c r="Y90" s="125"/>
    </row>
    <row r="91" spans="2:25" ht="13.5" customHeight="1" x14ac:dyDescent="0.2">
      <c r="B91" s="1">
        <f t="shared" si="6"/>
        <v>81</v>
      </c>
      <c r="C91" s="6"/>
      <c r="D91" s="6"/>
      <c r="E91" s="123"/>
      <c r="F91" s="123" t="s">
        <v>264</v>
      </c>
      <c r="G91" s="123"/>
      <c r="H91" s="123"/>
      <c r="I91" s="123"/>
      <c r="J91" s="123"/>
      <c r="K91" s="22"/>
      <c r="L91" s="22"/>
      <c r="M91" s="22"/>
      <c r="N91" s="23">
        <v>100</v>
      </c>
      <c r="Y91" s="125"/>
    </row>
    <row r="92" spans="2:25" ht="13.95" customHeight="1" x14ac:dyDescent="0.2">
      <c r="B92" s="1">
        <f t="shared" si="6"/>
        <v>82</v>
      </c>
      <c r="C92" s="6"/>
      <c r="D92" s="6"/>
      <c r="E92" s="123"/>
      <c r="F92" s="123" t="s">
        <v>336</v>
      </c>
      <c r="G92" s="123"/>
      <c r="H92" s="123"/>
      <c r="I92" s="123"/>
      <c r="J92" s="123"/>
      <c r="K92" s="22"/>
      <c r="L92" s="22" t="s">
        <v>319</v>
      </c>
      <c r="M92" s="22"/>
      <c r="N92" s="23"/>
      <c r="Y92" s="125"/>
    </row>
    <row r="93" spans="2:25" ht="13.95" customHeight="1" x14ac:dyDescent="0.2">
      <c r="B93" s="1">
        <f t="shared" si="6"/>
        <v>83</v>
      </c>
      <c r="C93" s="6"/>
      <c r="D93" s="6"/>
      <c r="E93" s="123"/>
      <c r="F93" s="123" t="s">
        <v>263</v>
      </c>
      <c r="G93" s="123"/>
      <c r="H93" s="123"/>
      <c r="I93" s="123"/>
      <c r="J93" s="123"/>
      <c r="K93" s="22"/>
      <c r="L93" s="22">
        <v>25</v>
      </c>
      <c r="M93" s="22">
        <v>25</v>
      </c>
      <c r="N93" s="23">
        <v>25</v>
      </c>
      <c r="Y93" s="125"/>
    </row>
    <row r="94" spans="2:25" ht="13.5" customHeight="1" x14ac:dyDescent="0.2">
      <c r="B94" s="1">
        <f t="shared" si="6"/>
        <v>84</v>
      </c>
      <c r="C94" s="6"/>
      <c r="D94" s="6"/>
      <c r="E94" s="123"/>
      <c r="F94" s="123" t="s">
        <v>306</v>
      </c>
      <c r="G94" s="123"/>
      <c r="H94" s="123"/>
      <c r="I94" s="123"/>
      <c r="J94" s="123"/>
      <c r="K94" s="22">
        <v>320</v>
      </c>
      <c r="L94" s="22">
        <v>256</v>
      </c>
      <c r="M94" s="22"/>
      <c r="N94" s="23">
        <v>64</v>
      </c>
      <c r="Y94" s="125"/>
    </row>
    <row r="95" spans="2:25" ht="13.95" customHeight="1" thickBot="1" x14ac:dyDescent="0.25">
      <c r="B95" s="1">
        <f t="shared" si="6"/>
        <v>85</v>
      </c>
      <c r="C95" s="6"/>
      <c r="D95" s="6"/>
      <c r="E95" s="123"/>
      <c r="F95" s="123" t="s">
        <v>33</v>
      </c>
      <c r="G95" s="123"/>
      <c r="H95" s="123"/>
      <c r="I95" s="123"/>
      <c r="J95" s="123"/>
      <c r="K95" s="22">
        <v>1400</v>
      </c>
      <c r="L95" s="22">
        <v>1400</v>
      </c>
      <c r="M95" s="22">
        <v>1800</v>
      </c>
      <c r="N95" s="23">
        <v>1050</v>
      </c>
      <c r="Y95" s="125"/>
    </row>
    <row r="96" spans="2:25" ht="13.95" customHeight="1" x14ac:dyDescent="0.2">
      <c r="B96" s="84"/>
      <c r="C96" s="85"/>
      <c r="D96" s="85"/>
      <c r="E96" s="25"/>
      <c r="F96" s="25"/>
      <c r="G96" s="25"/>
      <c r="H96" s="25"/>
      <c r="I96" s="25"/>
      <c r="J96" s="25"/>
      <c r="K96" s="25"/>
      <c r="L96" s="25"/>
      <c r="M96" s="25"/>
      <c r="N96" s="25"/>
      <c r="U96">
        <f>COUNTA(K11:K126)</f>
        <v>77</v>
      </c>
      <c r="V96">
        <f>COUNTA(L11:L126)</f>
        <v>89</v>
      </c>
      <c r="W96">
        <f>COUNTA(M11:M126)</f>
        <v>70</v>
      </c>
      <c r="X96">
        <f>COUNTA(N11:N126)</f>
        <v>79</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SUM(U11:U27,K28:K126)</f>
        <v>18480</v>
      </c>
      <c r="V100">
        <f>SUM(V11:V27,L28:L126)</f>
        <v>37536</v>
      </c>
      <c r="W100">
        <f>SUM(W11:W27,M28:M126)</f>
        <v>47049</v>
      </c>
      <c r="X100">
        <f>SUM(X11:X27,N28:N126)</f>
        <v>21488</v>
      </c>
    </row>
    <row r="101" spans="2:24" ht="18" customHeight="1" thickBot="1" x14ac:dyDescent="0.25">
      <c r="B101" s="72"/>
      <c r="C101" s="24"/>
      <c r="D101" s="149" t="s">
        <v>2</v>
      </c>
      <c r="E101" s="149"/>
      <c r="F101" s="149"/>
      <c r="G101" s="149"/>
      <c r="H101" s="24"/>
      <c r="I101" s="24"/>
      <c r="J101" s="73"/>
      <c r="K101" s="34" t="str">
        <f>K5</f>
        <v>2021.7.26</v>
      </c>
      <c r="L101" s="34" t="str">
        <f>L5</f>
        <v>2021.7.26</v>
      </c>
      <c r="M101" s="34" t="str">
        <f>M5</f>
        <v>2021.7.26</v>
      </c>
      <c r="N101" s="136" t="str">
        <f>N5</f>
        <v>2021.7.26</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3.95" customHeight="1" x14ac:dyDescent="0.2">
      <c r="B103" s="1">
        <f>B95+1</f>
        <v>86</v>
      </c>
      <c r="C103" s="2" t="s">
        <v>74</v>
      </c>
      <c r="D103" s="2" t="s">
        <v>75</v>
      </c>
      <c r="E103" s="123"/>
      <c r="F103" s="123" t="s">
        <v>120</v>
      </c>
      <c r="G103" s="123"/>
      <c r="H103" s="123"/>
      <c r="I103" s="123"/>
      <c r="J103" s="123"/>
      <c r="K103" s="22"/>
      <c r="L103" s="22">
        <v>1</v>
      </c>
      <c r="M103" s="22">
        <v>1</v>
      </c>
      <c r="N103" s="23" t="s">
        <v>319</v>
      </c>
    </row>
    <row r="104" spans="2:24" ht="13.5" customHeight="1" x14ac:dyDescent="0.2">
      <c r="B104" s="1">
        <f t="shared" ref="B104:B126" si="7">B103+1</f>
        <v>87</v>
      </c>
      <c r="C104" s="2" t="s">
        <v>34</v>
      </c>
      <c r="D104" s="2" t="s">
        <v>35</v>
      </c>
      <c r="E104" s="123"/>
      <c r="F104" s="123" t="s">
        <v>195</v>
      </c>
      <c r="G104" s="123"/>
      <c r="H104" s="123"/>
      <c r="I104" s="123"/>
      <c r="J104" s="123"/>
      <c r="K104" s="22">
        <v>2</v>
      </c>
      <c r="L104" s="22" t="s">
        <v>319</v>
      </c>
      <c r="M104" s="22"/>
      <c r="N104" s="23"/>
    </row>
    <row r="105" spans="2:24" ht="13.95" customHeight="1" x14ac:dyDescent="0.2">
      <c r="B105" s="1">
        <f t="shared" si="7"/>
        <v>88</v>
      </c>
      <c r="C105" s="6"/>
      <c r="D105" s="6"/>
      <c r="E105" s="123"/>
      <c r="F105" s="123" t="s">
        <v>180</v>
      </c>
      <c r="G105" s="123"/>
      <c r="H105" s="123"/>
      <c r="I105" s="123"/>
      <c r="J105" s="123"/>
      <c r="K105" s="22">
        <v>2</v>
      </c>
      <c r="L105" s="22">
        <v>1</v>
      </c>
      <c r="M105" s="22" t="s">
        <v>319</v>
      </c>
      <c r="N105" s="23"/>
    </row>
    <row r="106" spans="2:24" ht="14.25" customHeight="1" x14ac:dyDescent="0.2">
      <c r="B106" s="1">
        <f t="shared" si="7"/>
        <v>89</v>
      </c>
      <c r="C106" s="6"/>
      <c r="D106" s="6"/>
      <c r="E106" s="123"/>
      <c r="F106" s="123" t="s">
        <v>236</v>
      </c>
      <c r="G106" s="123"/>
      <c r="H106" s="123"/>
      <c r="I106" s="123"/>
      <c r="J106" s="123"/>
      <c r="K106" s="22">
        <v>6</v>
      </c>
      <c r="L106" s="22">
        <v>2</v>
      </c>
      <c r="M106" s="22"/>
      <c r="N106" s="23"/>
    </row>
    <row r="107" spans="2:24" ht="13.5" customHeight="1" x14ac:dyDescent="0.2">
      <c r="B107" s="1">
        <f t="shared" si="7"/>
        <v>90</v>
      </c>
      <c r="C107" s="6"/>
      <c r="D107" s="6"/>
      <c r="E107" s="123"/>
      <c r="F107" s="123" t="s">
        <v>262</v>
      </c>
      <c r="G107" s="123"/>
      <c r="H107" s="123"/>
      <c r="I107" s="123"/>
      <c r="J107" s="123"/>
      <c r="K107" s="22"/>
      <c r="L107" s="22">
        <v>3</v>
      </c>
      <c r="M107" s="22"/>
      <c r="N107" s="23"/>
    </row>
    <row r="108" spans="2:24" ht="13.5" customHeight="1" x14ac:dyDescent="0.2">
      <c r="B108" s="1">
        <f t="shared" si="7"/>
        <v>91</v>
      </c>
      <c r="C108" s="6"/>
      <c r="D108" s="6"/>
      <c r="E108" s="123"/>
      <c r="F108" s="123" t="s">
        <v>147</v>
      </c>
      <c r="G108" s="123"/>
      <c r="H108" s="123"/>
      <c r="I108" s="123"/>
      <c r="J108" s="123"/>
      <c r="K108" s="22" t="s">
        <v>319</v>
      </c>
      <c r="L108" s="22"/>
      <c r="M108" s="22">
        <v>1</v>
      </c>
      <c r="N108" s="23" t="s">
        <v>319</v>
      </c>
    </row>
    <row r="109" spans="2:24" ht="13.95" customHeight="1" x14ac:dyDescent="0.2">
      <c r="B109" s="1">
        <f t="shared" si="7"/>
        <v>92</v>
      </c>
      <c r="C109" s="6"/>
      <c r="D109" s="6"/>
      <c r="E109" s="123"/>
      <c r="F109" s="123" t="s">
        <v>124</v>
      </c>
      <c r="G109" s="123"/>
      <c r="H109" s="123"/>
      <c r="I109" s="123"/>
      <c r="J109" s="123"/>
      <c r="K109" s="22">
        <v>8</v>
      </c>
      <c r="L109" s="22">
        <v>1</v>
      </c>
      <c r="M109" s="22" t="s">
        <v>319</v>
      </c>
      <c r="N109" s="23">
        <v>2</v>
      </c>
    </row>
    <row r="110" spans="2:24" ht="13.5" customHeight="1" x14ac:dyDescent="0.2">
      <c r="B110" s="1">
        <f t="shared" si="7"/>
        <v>93</v>
      </c>
      <c r="C110" s="6"/>
      <c r="D110" s="6"/>
      <c r="E110" s="123"/>
      <c r="F110" s="123" t="s">
        <v>99</v>
      </c>
      <c r="G110" s="123"/>
      <c r="H110" s="123"/>
      <c r="I110" s="123"/>
      <c r="J110" s="123"/>
      <c r="K110" s="22">
        <v>2</v>
      </c>
      <c r="L110" s="22">
        <v>3</v>
      </c>
      <c r="M110" s="22"/>
      <c r="N110" s="23">
        <v>2</v>
      </c>
    </row>
    <row r="111" spans="2:24" ht="13.95" customHeight="1" x14ac:dyDescent="0.2">
      <c r="B111" s="1">
        <f t="shared" si="7"/>
        <v>94</v>
      </c>
      <c r="C111" s="6"/>
      <c r="D111" s="6"/>
      <c r="E111" s="123"/>
      <c r="F111" s="123" t="s">
        <v>216</v>
      </c>
      <c r="G111" s="123"/>
      <c r="H111" s="123"/>
      <c r="I111" s="123"/>
      <c r="J111" s="123"/>
      <c r="K111" s="22"/>
      <c r="L111" s="22" t="s">
        <v>319</v>
      </c>
      <c r="M111" s="22"/>
      <c r="N111" s="23"/>
    </row>
    <row r="112" spans="2:24" ht="13.95" customHeight="1" x14ac:dyDescent="0.2">
      <c r="B112" s="1">
        <f t="shared" si="7"/>
        <v>95</v>
      </c>
      <c r="C112" s="6"/>
      <c r="D112" s="6"/>
      <c r="E112" s="123"/>
      <c r="F112" s="123" t="s">
        <v>337</v>
      </c>
      <c r="G112" s="123"/>
      <c r="H112" s="123"/>
      <c r="I112" s="123"/>
      <c r="J112" s="123"/>
      <c r="K112" s="22" t="s">
        <v>319</v>
      </c>
      <c r="L112" s="22"/>
      <c r="M112" s="22"/>
      <c r="N112" s="23"/>
    </row>
    <row r="113" spans="2:24" ht="13.95" customHeight="1" x14ac:dyDescent="0.2">
      <c r="B113" s="1">
        <f t="shared" si="7"/>
        <v>96</v>
      </c>
      <c r="C113" s="6"/>
      <c r="D113" s="6"/>
      <c r="E113" s="123"/>
      <c r="F113" s="123" t="s">
        <v>163</v>
      </c>
      <c r="G113" s="123"/>
      <c r="H113" s="123"/>
      <c r="I113" s="123"/>
      <c r="J113" s="123"/>
      <c r="K113" s="22">
        <v>2</v>
      </c>
      <c r="L113" s="22">
        <v>4</v>
      </c>
      <c r="M113" s="22">
        <v>1</v>
      </c>
      <c r="N113" s="23"/>
    </row>
    <row r="114" spans="2:24" ht="13.5" customHeight="1" x14ac:dyDescent="0.2">
      <c r="B114" s="1">
        <f t="shared" si="7"/>
        <v>97</v>
      </c>
      <c r="C114" s="6"/>
      <c r="D114" s="6"/>
      <c r="E114" s="123"/>
      <c r="F114" s="123" t="s">
        <v>338</v>
      </c>
      <c r="G114" s="123"/>
      <c r="H114" s="123"/>
      <c r="I114" s="123"/>
      <c r="J114" s="123"/>
      <c r="K114" s="22" t="s">
        <v>319</v>
      </c>
      <c r="L114" s="22"/>
      <c r="M114" s="22"/>
      <c r="N114" s="23"/>
    </row>
    <row r="115" spans="2:24" ht="13.5" customHeight="1" x14ac:dyDescent="0.2">
      <c r="B115" s="1">
        <f t="shared" si="7"/>
        <v>98</v>
      </c>
      <c r="C115" s="6"/>
      <c r="D115" s="6"/>
      <c r="E115" s="123"/>
      <c r="F115" s="123" t="s">
        <v>36</v>
      </c>
      <c r="G115" s="123"/>
      <c r="H115" s="123"/>
      <c r="I115" s="123"/>
      <c r="J115" s="123"/>
      <c r="K115" s="22"/>
      <c r="L115" s="22"/>
      <c r="M115" s="22" t="s">
        <v>319</v>
      </c>
      <c r="N115" s="23"/>
    </row>
    <row r="116" spans="2:24" ht="13.5" customHeight="1" x14ac:dyDescent="0.2">
      <c r="B116" s="1">
        <f t="shared" si="7"/>
        <v>99</v>
      </c>
      <c r="C116" s="2" t="s">
        <v>142</v>
      </c>
      <c r="D116" s="2" t="s">
        <v>76</v>
      </c>
      <c r="E116" s="123"/>
      <c r="F116" s="123" t="s">
        <v>157</v>
      </c>
      <c r="G116" s="123"/>
      <c r="H116" s="123"/>
      <c r="I116" s="123"/>
      <c r="J116" s="123"/>
      <c r="K116" s="22"/>
      <c r="L116" s="22"/>
      <c r="M116" s="22"/>
      <c r="N116" s="23" t="s">
        <v>319</v>
      </c>
    </row>
    <row r="117" spans="2:24" ht="13.5" customHeight="1" x14ac:dyDescent="0.2">
      <c r="B117" s="1">
        <f t="shared" si="7"/>
        <v>100</v>
      </c>
      <c r="C117" s="6"/>
      <c r="D117" s="2" t="s">
        <v>77</v>
      </c>
      <c r="E117" s="123"/>
      <c r="F117" s="123" t="s">
        <v>101</v>
      </c>
      <c r="G117" s="123"/>
      <c r="H117" s="123"/>
      <c r="I117" s="123"/>
      <c r="J117" s="123"/>
      <c r="K117" s="22" t="s">
        <v>319</v>
      </c>
      <c r="L117" s="22">
        <v>1</v>
      </c>
      <c r="M117" s="22"/>
      <c r="N117" s="23">
        <v>1</v>
      </c>
    </row>
    <row r="118" spans="2:24" ht="13.5" customHeight="1" x14ac:dyDescent="0.2">
      <c r="B118" s="1">
        <f t="shared" si="7"/>
        <v>101</v>
      </c>
      <c r="C118" s="6"/>
      <c r="D118" s="2" t="s">
        <v>37</v>
      </c>
      <c r="E118" s="123"/>
      <c r="F118" s="123" t="s">
        <v>121</v>
      </c>
      <c r="G118" s="123"/>
      <c r="H118" s="123"/>
      <c r="I118" s="123"/>
      <c r="J118" s="123"/>
      <c r="K118" s="22"/>
      <c r="L118" s="22">
        <v>1</v>
      </c>
      <c r="M118" s="22"/>
      <c r="N118" s="23">
        <v>4</v>
      </c>
    </row>
    <row r="119" spans="2:24" ht="13.5" customHeight="1" x14ac:dyDescent="0.2">
      <c r="B119" s="1">
        <f t="shared" si="7"/>
        <v>102</v>
      </c>
      <c r="C119" s="6"/>
      <c r="D119" s="6"/>
      <c r="E119" s="123"/>
      <c r="F119" s="123" t="s">
        <v>339</v>
      </c>
      <c r="G119" s="123"/>
      <c r="H119" s="123"/>
      <c r="I119" s="123"/>
      <c r="J119" s="123"/>
      <c r="K119" s="22"/>
      <c r="L119" s="22"/>
      <c r="M119" s="22">
        <v>1</v>
      </c>
      <c r="N119" s="23">
        <v>1</v>
      </c>
    </row>
    <row r="120" spans="2:24" ht="13.5" customHeight="1" x14ac:dyDescent="0.2">
      <c r="B120" s="1">
        <f t="shared" si="7"/>
        <v>103</v>
      </c>
      <c r="C120" s="6"/>
      <c r="D120" s="7"/>
      <c r="E120" s="123"/>
      <c r="F120" s="123" t="s">
        <v>38</v>
      </c>
      <c r="G120" s="123"/>
      <c r="H120" s="123"/>
      <c r="I120" s="123"/>
      <c r="J120" s="123"/>
      <c r="K120" s="22">
        <v>25</v>
      </c>
      <c r="L120" s="22">
        <v>50</v>
      </c>
      <c r="M120" s="22">
        <v>25</v>
      </c>
      <c r="N120" s="23"/>
    </row>
    <row r="121" spans="2:24" ht="13.5" customHeight="1" x14ac:dyDescent="0.2">
      <c r="B121" s="1">
        <f t="shared" si="7"/>
        <v>104</v>
      </c>
      <c r="C121" s="7"/>
      <c r="D121" s="8" t="s">
        <v>39</v>
      </c>
      <c r="E121" s="123"/>
      <c r="F121" s="123" t="s">
        <v>40</v>
      </c>
      <c r="G121" s="123"/>
      <c r="H121" s="123"/>
      <c r="I121" s="123"/>
      <c r="J121" s="123"/>
      <c r="K121" s="22"/>
      <c r="L121" s="22">
        <v>75</v>
      </c>
      <c r="M121" s="22">
        <v>25</v>
      </c>
      <c r="N121" s="23">
        <v>100</v>
      </c>
    </row>
    <row r="122" spans="2:24" ht="13.95" customHeight="1" x14ac:dyDescent="0.2">
      <c r="B122" s="1">
        <f t="shared" si="7"/>
        <v>105</v>
      </c>
      <c r="C122" s="2" t="s">
        <v>0</v>
      </c>
      <c r="D122" s="2" t="s">
        <v>261</v>
      </c>
      <c r="E122" s="123"/>
      <c r="F122" s="123" t="s">
        <v>260</v>
      </c>
      <c r="G122" s="123"/>
      <c r="H122" s="123"/>
      <c r="I122" s="123"/>
      <c r="J122" s="123"/>
      <c r="K122" s="22">
        <v>25</v>
      </c>
      <c r="L122" s="22"/>
      <c r="M122" s="22"/>
      <c r="N122" s="23" t="s">
        <v>319</v>
      </c>
    </row>
    <row r="123" spans="2:24" ht="13.5" customHeight="1" x14ac:dyDescent="0.2">
      <c r="B123" s="1">
        <f t="shared" si="7"/>
        <v>106</v>
      </c>
      <c r="C123" s="6"/>
      <c r="D123" s="8" t="s">
        <v>41</v>
      </c>
      <c r="E123" s="123"/>
      <c r="F123" s="123" t="s">
        <v>42</v>
      </c>
      <c r="G123" s="123"/>
      <c r="H123" s="123"/>
      <c r="I123" s="123"/>
      <c r="J123" s="123"/>
      <c r="K123" s="22">
        <v>25</v>
      </c>
      <c r="L123" s="22">
        <v>75</v>
      </c>
      <c r="M123" s="22"/>
      <c r="N123" s="23">
        <v>100</v>
      </c>
      <c r="U123">
        <f>COUNTA(K103:K123)</f>
        <v>13</v>
      </c>
      <c r="V123">
        <f>COUNTA(L103:L123)</f>
        <v>14</v>
      </c>
      <c r="W123">
        <f>COUNTA(M103:M123)</f>
        <v>9</v>
      </c>
      <c r="X123">
        <f>COUNTA(N103:N123)</f>
        <v>11</v>
      </c>
    </row>
    <row r="124" spans="2:24" ht="13.5" customHeight="1" x14ac:dyDescent="0.2">
      <c r="B124" s="1">
        <f t="shared" si="7"/>
        <v>107</v>
      </c>
      <c r="C124" s="147" t="s">
        <v>43</v>
      </c>
      <c r="D124" s="148"/>
      <c r="E124" s="123"/>
      <c r="F124" s="123" t="s">
        <v>44</v>
      </c>
      <c r="G124" s="123"/>
      <c r="H124" s="123"/>
      <c r="I124" s="123"/>
      <c r="J124" s="123"/>
      <c r="K124" s="22">
        <v>1000</v>
      </c>
      <c r="L124" s="22">
        <v>500</v>
      </c>
      <c r="M124" s="22">
        <v>350</v>
      </c>
      <c r="N124" s="23">
        <v>800</v>
      </c>
    </row>
    <row r="125" spans="2:24" ht="13.5" customHeight="1" x14ac:dyDescent="0.2">
      <c r="B125" s="1">
        <f t="shared" si="7"/>
        <v>108</v>
      </c>
      <c r="C125" s="3"/>
      <c r="D125" s="83"/>
      <c r="E125" s="123"/>
      <c r="F125" s="123" t="s">
        <v>45</v>
      </c>
      <c r="G125" s="123"/>
      <c r="H125" s="123"/>
      <c r="I125" s="123"/>
      <c r="J125" s="123"/>
      <c r="K125" s="22">
        <v>300</v>
      </c>
      <c r="L125" s="22">
        <v>150</v>
      </c>
      <c r="M125" s="22">
        <v>100</v>
      </c>
      <c r="N125" s="23">
        <v>50</v>
      </c>
    </row>
    <row r="126" spans="2:24" ht="13.95" customHeight="1" thickBot="1" x14ac:dyDescent="0.25">
      <c r="B126" s="1">
        <f t="shared" si="7"/>
        <v>109</v>
      </c>
      <c r="C126" s="3"/>
      <c r="D126" s="83"/>
      <c r="E126" s="123"/>
      <c r="F126" s="123" t="s">
        <v>78</v>
      </c>
      <c r="G126" s="123"/>
      <c r="H126" s="123"/>
      <c r="I126" s="123"/>
      <c r="J126" s="123"/>
      <c r="K126" s="22">
        <v>400</v>
      </c>
      <c r="L126" s="22">
        <v>300</v>
      </c>
      <c r="M126" s="22">
        <v>500</v>
      </c>
      <c r="N126" s="23">
        <v>300</v>
      </c>
    </row>
    <row r="127" spans="2:24" ht="19.95" customHeight="1" thickTop="1" x14ac:dyDescent="0.2">
      <c r="B127" s="150" t="s">
        <v>47</v>
      </c>
      <c r="C127" s="151"/>
      <c r="D127" s="151"/>
      <c r="E127" s="151"/>
      <c r="F127" s="151"/>
      <c r="G127" s="151"/>
      <c r="H127" s="151"/>
      <c r="I127" s="151"/>
      <c r="J127" s="86"/>
      <c r="K127" s="35">
        <f>SUM(K128:K136)</f>
        <v>18480</v>
      </c>
      <c r="L127" s="35">
        <f>SUM(L128:L136)</f>
        <v>37536</v>
      </c>
      <c r="M127" s="35">
        <f>SUM(M128:M136)</f>
        <v>47049</v>
      </c>
      <c r="N127" s="53">
        <f>SUM(N128:N136)</f>
        <v>21488</v>
      </c>
    </row>
    <row r="128" spans="2:24" ht="13.95" customHeight="1" x14ac:dyDescent="0.2">
      <c r="B128" s="152" t="s">
        <v>48</v>
      </c>
      <c r="C128" s="153"/>
      <c r="D128" s="154"/>
      <c r="E128" s="12"/>
      <c r="F128" s="13"/>
      <c r="G128" s="144" t="s">
        <v>13</v>
      </c>
      <c r="H128" s="144"/>
      <c r="I128" s="13"/>
      <c r="J128" s="14"/>
      <c r="K128" s="4">
        <f>SUM(U$11:U$27)</f>
        <v>1681</v>
      </c>
      <c r="L128" s="4">
        <f>SUM(V$11:V$27)</f>
        <v>7113</v>
      </c>
      <c r="M128" s="4">
        <f>SUM(W$11:W$27)</f>
        <v>15568</v>
      </c>
      <c r="N128" s="5">
        <f>SUM(X$11:X$27)</f>
        <v>5163</v>
      </c>
    </row>
    <row r="129" spans="2:14" ht="13.95" customHeight="1" x14ac:dyDescent="0.2">
      <c r="B129" s="87"/>
      <c r="C129" s="65"/>
      <c r="D129" s="88"/>
      <c r="E129" s="15"/>
      <c r="F129" s="123"/>
      <c r="G129" s="144" t="s">
        <v>26</v>
      </c>
      <c r="H129" s="144"/>
      <c r="I129" s="119"/>
      <c r="J129" s="16"/>
      <c r="K129" s="4">
        <f>SUM(K$28)</f>
        <v>850</v>
      </c>
      <c r="L129" s="4">
        <f>SUM(L$28)</f>
        <v>275</v>
      </c>
      <c r="M129" s="4">
        <f>SUM(M$28)</f>
        <v>225</v>
      </c>
      <c r="N129" s="5">
        <f>SUM(N$28)</f>
        <v>175</v>
      </c>
    </row>
    <row r="130" spans="2:14" ht="13.95" customHeight="1" x14ac:dyDescent="0.2">
      <c r="B130" s="87"/>
      <c r="C130" s="65"/>
      <c r="D130" s="88"/>
      <c r="E130" s="15"/>
      <c r="F130" s="123"/>
      <c r="G130" s="144" t="s">
        <v>28</v>
      </c>
      <c r="H130" s="144"/>
      <c r="I130" s="13"/>
      <c r="J130" s="14"/>
      <c r="K130" s="4">
        <f>SUM(K$29:K$31)</f>
        <v>351</v>
      </c>
      <c r="L130" s="4">
        <f>SUM(L$29:L$31)</f>
        <v>51</v>
      </c>
      <c r="M130" s="4">
        <f>SUM(M$29:M$31)</f>
        <v>75</v>
      </c>
      <c r="N130" s="5">
        <f>SUM(N$29:N$31)</f>
        <v>175</v>
      </c>
    </row>
    <row r="131" spans="2:14" ht="13.95" customHeight="1" x14ac:dyDescent="0.2">
      <c r="B131" s="87"/>
      <c r="C131" s="65"/>
      <c r="D131" s="88"/>
      <c r="E131" s="15"/>
      <c r="F131" s="123"/>
      <c r="G131" s="144" t="s">
        <v>83</v>
      </c>
      <c r="H131" s="144"/>
      <c r="I131" s="13"/>
      <c r="J131" s="14"/>
      <c r="K131" s="4">
        <f>SUM(K$32:K$33)</f>
        <v>0</v>
      </c>
      <c r="L131" s="4">
        <f>SUM(L$32:L$33)</f>
        <v>25</v>
      </c>
      <c r="M131" s="4">
        <f>SUM(M$32:M$33)</f>
        <v>50</v>
      </c>
      <c r="N131" s="5">
        <f>SUM(N$32:N$33)</f>
        <v>25</v>
      </c>
    </row>
    <row r="132" spans="2:14" ht="13.95" customHeight="1" x14ac:dyDescent="0.2">
      <c r="B132" s="87"/>
      <c r="C132" s="65"/>
      <c r="D132" s="88"/>
      <c r="E132" s="15"/>
      <c r="F132" s="123"/>
      <c r="G132" s="144" t="s">
        <v>84</v>
      </c>
      <c r="H132" s="144"/>
      <c r="I132" s="13"/>
      <c r="J132" s="14"/>
      <c r="K132" s="4">
        <f>SUM(K36:K51)</f>
        <v>7725</v>
      </c>
      <c r="L132" s="4">
        <f>SUM(L$36:L$51)</f>
        <v>18251</v>
      </c>
      <c r="M132" s="4">
        <f>SUM(M$36:M$51)</f>
        <v>18275</v>
      </c>
      <c r="N132" s="5">
        <f>SUM(N$36:N$51)</f>
        <v>8326</v>
      </c>
    </row>
    <row r="133" spans="2:14" ht="13.95" customHeight="1" x14ac:dyDescent="0.2">
      <c r="B133" s="87"/>
      <c r="C133" s="65"/>
      <c r="D133" s="88"/>
      <c r="E133" s="15"/>
      <c r="F133" s="123"/>
      <c r="G133" s="144" t="s">
        <v>80</v>
      </c>
      <c r="H133" s="144"/>
      <c r="I133" s="13"/>
      <c r="J133" s="14"/>
      <c r="K133" s="4">
        <f>SUM(K$52:K$53)</f>
        <v>25</v>
      </c>
      <c r="L133" s="4">
        <f>SUM(L$52:L$53)</f>
        <v>0</v>
      </c>
      <c r="M133" s="4">
        <f>SUM(M$52:M$53)</f>
        <v>0</v>
      </c>
      <c r="N133" s="5">
        <f>SUM(N$52:N$53)</f>
        <v>75</v>
      </c>
    </row>
    <row r="134" spans="2:14" ht="13.95" customHeight="1" x14ac:dyDescent="0.2">
      <c r="B134" s="87"/>
      <c r="C134" s="65"/>
      <c r="D134" s="88"/>
      <c r="E134" s="15"/>
      <c r="F134" s="123"/>
      <c r="G134" s="144" t="s">
        <v>29</v>
      </c>
      <c r="H134" s="144"/>
      <c r="I134" s="13"/>
      <c r="J134" s="14"/>
      <c r="K134" s="4">
        <f>SUM(K$54:K$95)</f>
        <v>6022</v>
      </c>
      <c r="L134" s="4">
        <f>SUM(L$54:L$95)</f>
        <v>10647</v>
      </c>
      <c r="M134" s="4">
        <f>SUM(M$54:M$95)</f>
        <v>11849</v>
      </c>
      <c r="N134" s="5">
        <f>SUM(N$54:N$95)</f>
        <v>6188</v>
      </c>
    </row>
    <row r="135" spans="2:14" ht="13.95" customHeight="1" x14ac:dyDescent="0.2">
      <c r="B135" s="87"/>
      <c r="C135" s="65"/>
      <c r="D135" s="88"/>
      <c r="E135" s="15"/>
      <c r="F135" s="123"/>
      <c r="G135" s="144" t="s">
        <v>49</v>
      </c>
      <c r="H135" s="144"/>
      <c r="I135" s="13"/>
      <c r="J135" s="14"/>
      <c r="K135" s="4">
        <f>SUM(K$34:K$35,K$124:K$125)</f>
        <v>1329</v>
      </c>
      <c r="L135" s="4">
        <f>SUM(L34:L35,L$124:L$125)</f>
        <v>657</v>
      </c>
      <c r="M135" s="4">
        <f>SUM(M34:M35,M$124:M$125)</f>
        <v>453</v>
      </c>
      <c r="N135" s="5">
        <f>SUM(N34:N35,N$124:N$125)</f>
        <v>851</v>
      </c>
    </row>
    <row r="136" spans="2:14" ht="13.95" customHeight="1" thickBot="1" x14ac:dyDescent="0.25">
      <c r="B136" s="89"/>
      <c r="C136" s="90"/>
      <c r="D136" s="91"/>
      <c r="E136" s="17"/>
      <c r="F136" s="9"/>
      <c r="G136" s="142" t="s">
        <v>46</v>
      </c>
      <c r="H136" s="142"/>
      <c r="I136" s="18"/>
      <c r="J136" s="19"/>
      <c r="K136" s="10">
        <f>SUM(K$103:K$123,K$126)</f>
        <v>497</v>
      </c>
      <c r="L136" s="10">
        <f>SUM(L$103:L$123,L$126)</f>
        <v>517</v>
      </c>
      <c r="M136" s="10">
        <f>SUM(M$103:M$123,M$126)</f>
        <v>554</v>
      </c>
      <c r="N136" s="11">
        <f>SUM(N$103:N$123,N$126)</f>
        <v>510</v>
      </c>
    </row>
    <row r="137" spans="2:14" ht="18" customHeight="1" thickTop="1" x14ac:dyDescent="0.2">
      <c r="B137" s="155" t="s">
        <v>50</v>
      </c>
      <c r="C137" s="156"/>
      <c r="D137" s="157"/>
      <c r="E137" s="92"/>
      <c r="F137" s="120"/>
      <c r="G137" s="158" t="s">
        <v>51</v>
      </c>
      <c r="H137" s="158"/>
      <c r="I137" s="120"/>
      <c r="J137" s="121"/>
      <c r="K137" s="36" t="s">
        <v>52</v>
      </c>
      <c r="L137" s="42"/>
      <c r="M137" s="42"/>
      <c r="N137" s="54"/>
    </row>
    <row r="138" spans="2:14" ht="18" customHeight="1" x14ac:dyDescent="0.2">
      <c r="B138" s="93"/>
      <c r="C138" s="94"/>
      <c r="D138" s="94"/>
      <c r="E138" s="95"/>
      <c r="F138" s="96"/>
      <c r="G138" s="97"/>
      <c r="H138" s="97"/>
      <c r="I138" s="96"/>
      <c r="J138" s="98"/>
      <c r="K138" s="37" t="s">
        <v>53</v>
      </c>
      <c r="L138" s="43"/>
      <c r="M138" s="43"/>
      <c r="N138" s="46"/>
    </row>
    <row r="139" spans="2:14" ht="18" customHeight="1" x14ac:dyDescent="0.2">
      <c r="B139" s="87"/>
      <c r="C139" s="65"/>
      <c r="D139" s="65"/>
      <c r="E139" s="99"/>
      <c r="F139" s="24"/>
      <c r="G139" s="149" t="s">
        <v>54</v>
      </c>
      <c r="H139" s="149"/>
      <c r="I139" s="118"/>
      <c r="J139" s="122"/>
      <c r="K139" s="38" t="s">
        <v>55</v>
      </c>
      <c r="L139" s="44"/>
      <c r="M139" s="48"/>
      <c r="N139" s="44"/>
    </row>
    <row r="140" spans="2:14" ht="18" customHeight="1" x14ac:dyDescent="0.2">
      <c r="B140" s="87"/>
      <c r="C140" s="65"/>
      <c r="D140" s="65"/>
      <c r="E140" s="100"/>
      <c r="F140" s="65"/>
      <c r="G140" s="101"/>
      <c r="H140" s="101"/>
      <c r="I140" s="94"/>
      <c r="J140" s="102"/>
      <c r="K140" s="39" t="s">
        <v>94</v>
      </c>
      <c r="L140" s="45"/>
      <c r="M140" s="27"/>
      <c r="N140" s="45"/>
    </row>
    <row r="141" spans="2:14" ht="18" customHeight="1" x14ac:dyDescent="0.2">
      <c r="B141" s="87"/>
      <c r="C141" s="65"/>
      <c r="D141" s="65"/>
      <c r="E141" s="100"/>
      <c r="F141" s="65"/>
      <c r="G141" s="101"/>
      <c r="H141" s="101"/>
      <c r="I141" s="94"/>
      <c r="J141" s="102"/>
      <c r="K141" s="39" t="s">
        <v>87</v>
      </c>
      <c r="L141" s="43"/>
      <c r="M141" s="27"/>
      <c r="N141" s="45"/>
    </row>
    <row r="142" spans="2:14" ht="18" customHeight="1" x14ac:dyDescent="0.2">
      <c r="B142" s="87"/>
      <c r="C142" s="65"/>
      <c r="D142" s="65"/>
      <c r="E142" s="99"/>
      <c r="F142" s="24"/>
      <c r="G142" s="149" t="s">
        <v>56</v>
      </c>
      <c r="H142" s="149"/>
      <c r="I142" s="118"/>
      <c r="J142" s="122"/>
      <c r="K142" s="38" t="s">
        <v>98</v>
      </c>
      <c r="L142" s="44"/>
      <c r="M142" s="48"/>
      <c r="N142" s="44"/>
    </row>
    <row r="143" spans="2:14" ht="18" customHeight="1" x14ac:dyDescent="0.2">
      <c r="B143" s="87"/>
      <c r="C143" s="65"/>
      <c r="D143" s="65"/>
      <c r="E143" s="100"/>
      <c r="F143" s="65"/>
      <c r="G143" s="101"/>
      <c r="H143" s="101"/>
      <c r="I143" s="94"/>
      <c r="J143" s="102"/>
      <c r="K143" s="39" t="s">
        <v>95</v>
      </c>
      <c r="L143" s="45"/>
      <c r="M143" s="27"/>
      <c r="N143" s="45"/>
    </row>
    <row r="144" spans="2:14" ht="18" customHeight="1" x14ac:dyDescent="0.2">
      <c r="B144" s="87"/>
      <c r="C144" s="65"/>
      <c r="D144" s="65"/>
      <c r="E144" s="100"/>
      <c r="F144" s="65"/>
      <c r="G144" s="101"/>
      <c r="H144" s="101"/>
      <c r="I144" s="94"/>
      <c r="J144" s="102"/>
      <c r="K144" s="39" t="s">
        <v>96</v>
      </c>
      <c r="L144" s="45"/>
      <c r="M144" s="45"/>
      <c r="N144" s="45"/>
    </row>
    <row r="145" spans="2:14" ht="18" customHeight="1" x14ac:dyDescent="0.2">
      <c r="B145" s="87"/>
      <c r="C145" s="65"/>
      <c r="D145" s="65"/>
      <c r="E145" s="79"/>
      <c r="F145" s="80"/>
      <c r="G145" s="97"/>
      <c r="H145" s="97"/>
      <c r="I145" s="96"/>
      <c r="J145" s="98"/>
      <c r="K145" s="39" t="s">
        <v>97</v>
      </c>
      <c r="L145" s="46"/>
      <c r="M145" s="43"/>
      <c r="N145" s="46"/>
    </row>
    <row r="146" spans="2:14" ht="18" customHeight="1" x14ac:dyDescent="0.2">
      <c r="B146" s="103"/>
      <c r="C146" s="80"/>
      <c r="D146" s="80"/>
      <c r="E146" s="15"/>
      <c r="F146" s="123"/>
      <c r="G146" s="144" t="s">
        <v>57</v>
      </c>
      <c r="H146" s="144"/>
      <c r="I146" s="13"/>
      <c r="J146" s="14"/>
      <c r="K146" s="28" t="s">
        <v>148</v>
      </c>
      <c r="L146" s="47"/>
      <c r="M146" s="49"/>
      <c r="N146" s="47"/>
    </row>
    <row r="147" spans="2:14" ht="18" customHeight="1" x14ac:dyDescent="0.2">
      <c r="B147" s="152" t="s">
        <v>58</v>
      </c>
      <c r="C147" s="153"/>
      <c r="D147" s="153"/>
      <c r="E147" s="24"/>
      <c r="F147" s="24"/>
      <c r="G147" s="24"/>
      <c r="H147" s="24"/>
      <c r="I147" s="24"/>
      <c r="J147" s="24"/>
      <c r="K147" s="24"/>
      <c r="L147" s="24"/>
      <c r="M147" s="24"/>
      <c r="N147" s="55"/>
    </row>
    <row r="148" spans="2:14" ht="14.1" customHeight="1" x14ac:dyDescent="0.2">
      <c r="B148" s="104"/>
      <c r="C148" s="40" t="s">
        <v>59</v>
      </c>
      <c r="D148" s="105"/>
      <c r="E148" s="40"/>
      <c r="F148" s="40"/>
      <c r="G148" s="40"/>
      <c r="H148" s="40"/>
      <c r="I148" s="40"/>
      <c r="J148" s="40"/>
      <c r="K148" s="40"/>
      <c r="L148" s="40"/>
      <c r="M148" s="40"/>
      <c r="N148" s="56"/>
    </row>
    <row r="149" spans="2:14" ht="14.1" customHeight="1" x14ac:dyDescent="0.2">
      <c r="B149" s="104"/>
      <c r="C149" s="40" t="s">
        <v>60</v>
      </c>
      <c r="D149" s="105"/>
      <c r="E149" s="40"/>
      <c r="F149" s="40"/>
      <c r="G149" s="40"/>
      <c r="H149" s="40"/>
      <c r="I149" s="40"/>
      <c r="J149" s="40"/>
      <c r="K149" s="40"/>
      <c r="L149" s="40"/>
      <c r="M149" s="40"/>
      <c r="N149" s="56"/>
    </row>
    <row r="150" spans="2:14" ht="14.1" customHeight="1" x14ac:dyDescent="0.2">
      <c r="B150" s="104"/>
      <c r="C150" s="40" t="s">
        <v>61</v>
      </c>
      <c r="D150" s="105"/>
      <c r="E150" s="40"/>
      <c r="F150" s="40"/>
      <c r="G150" s="40"/>
      <c r="H150" s="40"/>
      <c r="I150" s="40"/>
      <c r="J150" s="40"/>
      <c r="K150" s="40"/>
      <c r="L150" s="40"/>
      <c r="M150" s="40"/>
      <c r="N150" s="56"/>
    </row>
    <row r="151" spans="2:14" ht="14.1" customHeight="1" x14ac:dyDescent="0.2">
      <c r="B151" s="104"/>
      <c r="C151" s="40" t="s">
        <v>132</v>
      </c>
      <c r="D151" s="105"/>
      <c r="E151" s="40"/>
      <c r="F151" s="40"/>
      <c r="G151" s="40"/>
      <c r="H151" s="40"/>
      <c r="I151" s="40"/>
      <c r="J151" s="40"/>
      <c r="K151" s="40"/>
      <c r="L151" s="40"/>
      <c r="M151" s="40"/>
      <c r="N151" s="56"/>
    </row>
    <row r="152" spans="2:14" ht="14.1" customHeight="1" x14ac:dyDescent="0.2">
      <c r="B152" s="106"/>
      <c r="C152" s="40" t="s">
        <v>133</v>
      </c>
      <c r="D152" s="40"/>
      <c r="E152" s="40"/>
      <c r="F152" s="40"/>
      <c r="G152" s="40"/>
      <c r="H152" s="40"/>
      <c r="I152" s="40"/>
      <c r="J152" s="40"/>
      <c r="K152" s="40"/>
      <c r="L152" s="40"/>
      <c r="M152" s="40"/>
      <c r="N152" s="56"/>
    </row>
    <row r="153" spans="2:14" ht="14.1" customHeight="1" x14ac:dyDescent="0.2">
      <c r="B153" s="106"/>
      <c r="C153" s="40" t="s">
        <v>129</v>
      </c>
      <c r="D153" s="40"/>
      <c r="E153" s="40"/>
      <c r="F153" s="40"/>
      <c r="G153" s="40"/>
      <c r="H153" s="40"/>
      <c r="I153" s="40"/>
      <c r="J153" s="40"/>
      <c r="K153" s="40"/>
      <c r="L153" s="40"/>
      <c r="M153" s="40"/>
      <c r="N153" s="56"/>
    </row>
    <row r="154" spans="2:14" ht="14.1" customHeight="1" x14ac:dyDescent="0.2">
      <c r="B154" s="106"/>
      <c r="C154" s="40" t="s">
        <v>92</v>
      </c>
      <c r="D154" s="40"/>
      <c r="E154" s="40"/>
      <c r="F154" s="40"/>
      <c r="G154" s="40"/>
      <c r="H154" s="40"/>
      <c r="I154" s="40"/>
      <c r="J154" s="40"/>
      <c r="K154" s="40"/>
      <c r="L154" s="40"/>
      <c r="M154" s="40"/>
      <c r="N154" s="56"/>
    </row>
    <row r="155" spans="2:14" ht="14.1" customHeight="1" x14ac:dyDescent="0.2">
      <c r="B155" s="106"/>
      <c r="C155" s="40" t="s">
        <v>93</v>
      </c>
      <c r="D155" s="40"/>
      <c r="E155" s="40"/>
      <c r="F155" s="40"/>
      <c r="G155" s="40"/>
      <c r="H155" s="40"/>
      <c r="I155" s="40"/>
      <c r="J155" s="40"/>
      <c r="K155" s="40"/>
      <c r="L155" s="40"/>
      <c r="M155" s="40"/>
      <c r="N155" s="56"/>
    </row>
    <row r="156" spans="2:14" ht="14.1" customHeight="1" x14ac:dyDescent="0.2">
      <c r="B156" s="106"/>
      <c r="C156" s="40" t="s">
        <v>81</v>
      </c>
      <c r="D156" s="40"/>
      <c r="E156" s="40"/>
      <c r="F156" s="40"/>
      <c r="G156" s="40"/>
      <c r="H156" s="40"/>
      <c r="I156" s="40"/>
      <c r="J156" s="40"/>
      <c r="K156" s="40"/>
      <c r="L156" s="40"/>
      <c r="M156" s="40"/>
      <c r="N156" s="56"/>
    </row>
    <row r="157" spans="2:14" ht="14.1" customHeight="1" x14ac:dyDescent="0.2">
      <c r="B157" s="106"/>
      <c r="C157" s="40" t="s">
        <v>138</v>
      </c>
      <c r="D157" s="40"/>
      <c r="E157" s="40"/>
      <c r="F157" s="40"/>
      <c r="G157" s="40"/>
      <c r="H157" s="40"/>
      <c r="I157" s="40"/>
      <c r="J157" s="40"/>
      <c r="K157" s="40"/>
      <c r="L157" s="40"/>
      <c r="M157" s="40"/>
      <c r="N157" s="56"/>
    </row>
    <row r="158" spans="2:14" ht="14.1" customHeight="1" x14ac:dyDescent="0.2">
      <c r="B158" s="106"/>
      <c r="C158" s="40" t="s">
        <v>134</v>
      </c>
      <c r="D158" s="40"/>
      <c r="E158" s="40"/>
      <c r="F158" s="40"/>
      <c r="G158" s="40"/>
      <c r="H158" s="40"/>
      <c r="I158" s="40"/>
      <c r="J158" s="40"/>
      <c r="K158" s="40"/>
      <c r="L158" s="40"/>
      <c r="M158" s="40"/>
      <c r="N158" s="56"/>
    </row>
    <row r="159" spans="2:14" ht="14.1" customHeight="1" x14ac:dyDescent="0.2">
      <c r="B159" s="106"/>
      <c r="C159" s="40" t="s">
        <v>135</v>
      </c>
      <c r="D159" s="40"/>
      <c r="E159" s="40"/>
      <c r="F159" s="40"/>
      <c r="G159" s="40"/>
      <c r="H159" s="40"/>
      <c r="I159" s="40"/>
      <c r="J159" s="40"/>
      <c r="K159" s="40"/>
      <c r="L159" s="40"/>
      <c r="M159" s="40"/>
      <c r="N159" s="56"/>
    </row>
    <row r="160" spans="2:14" ht="14.1" customHeight="1" x14ac:dyDescent="0.2">
      <c r="B160" s="106"/>
      <c r="C160" s="40" t="s">
        <v>136</v>
      </c>
      <c r="D160" s="40"/>
      <c r="E160" s="40"/>
      <c r="F160" s="40"/>
      <c r="G160" s="40"/>
      <c r="H160" s="40"/>
      <c r="I160" s="40"/>
      <c r="J160" s="40"/>
      <c r="K160" s="40"/>
      <c r="L160" s="40"/>
      <c r="M160" s="40"/>
      <c r="N160" s="56"/>
    </row>
    <row r="161" spans="2:14" ht="14.1" customHeight="1" x14ac:dyDescent="0.2">
      <c r="B161" s="106"/>
      <c r="C161" s="40" t="s">
        <v>125</v>
      </c>
      <c r="D161" s="40"/>
      <c r="E161" s="40"/>
      <c r="F161" s="40"/>
      <c r="G161" s="40"/>
      <c r="H161" s="40"/>
      <c r="I161" s="40"/>
      <c r="J161" s="40"/>
      <c r="K161" s="40"/>
      <c r="L161" s="40"/>
      <c r="M161" s="40"/>
      <c r="N161" s="56"/>
    </row>
    <row r="162" spans="2:14" ht="14.1" customHeight="1" x14ac:dyDescent="0.2">
      <c r="B162" s="106"/>
      <c r="C162" s="40" t="s">
        <v>137</v>
      </c>
      <c r="D162" s="40"/>
      <c r="E162" s="40"/>
      <c r="F162" s="40"/>
      <c r="G162" s="40"/>
      <c r="H162" s="40"/>
      <c r="I162" s="40"/>
      <c r="J162" s="40"/>
      <c r="K162" s="40"/>
      <c r="L162" s="40"/>
      <c r="M162" s="40"/>
      <c r="N162" s="56"/>
    </row>
    <row r="163" spans="2:14" ht="14.1" customHeight="1" x14ac:dyDescent="0.2">
      <c r="B163" s="106"/>
      <c r="C163" s="40" t="s">
        <v>217</v>
      </c>
      <c r="D163" s="40"/>
      <c r="E163" s="40"/>
      <c r="F163" s="40"/>
      <c r="G163" s="40"/>
      <c r="H163" s="40"/>
      <c r="I163" s="40"/>
      <c r="J163" s="40"/>
      <c r="K163" s="40"/>
      <c r="L163" s="40"/>
      <c r="M163" s="40"/>
      <c r="N163" s="56"/>
    </row>
    <row r="164" spans="2:14" ht="14.1" customHeight="1" x14ac:dyDescent="0.2">
      <c r="B164" s="106"/>
      <c r="C164" s="40" t="s">
        <v>131</v>
      </c>
      <c r="D164" s="40"/>
      <c r="E164" s="40"/>
      <c r="F164" s="40"/>
      <c r="G164" s="40"/>
      <c r="H164" s="40"/>
      <c r="I164" s="40"/>
      <c r="J164" s="40"/>
      <c r="K164" s="40"/>
      <c r="L164" s="40"/>
      <c r="M164" s="40"/>
      <c r="N164" s="56"/>
    </row>
    <row r="165" spans="2:14" x14ac:dyDescent="0.2">
      <c r="B165" s="107"/>
      <c r="C165" s="40" t="s">
        <v>143</v>
      </c>
      <c r="N165" s="64"/>
    </row>
    <row r="166" spans="2:14" x14ac:dyDescent="0.2">
      <c r="B166" s="107"/>
      <c r="C166" s="40" t="s">
        <v>140</v>
      </c>
      <c r="N166" s="64"/>
    </row>
    <row r="167" spans="2:14" ht="14.1" customHeight="1" x14ac:dyDescent="0.2">
      <c r="B167" s="106"/>
      <c r="C167" s="40" t="s">
        <v>112</v>
      </c>
      <c r="D167" s="40"/>
      <c r="E167" s="40"/>
      <c r="F167" s="40"/>
      <c r="G167" s="40"/>
      <c r="H167" s="40"/>
      <c r="I167" s="40"/>
      <c r="J167" s="40"/>
      <c r="K167" s="40"/>
      <c r="L167" s="40"/>
      <c r="M167" s="40"/>
      <c r="N167" s="56"/>
    </row>
    <row r="168" spans="2:14" ht="18" customHeight="1" x14ac:dyDescent="0.2">
      <c r="B168" s="106"/>
      <c r="C168" s="40" t="s">
        <v>62</v>
      </c>
      <c r="D168" s="40"/>
      <c r="E168" s="40"/>
      <c r="F168" s="40"/>
      <c r="G168" s="40"/>
      <c r="H168" s="40"/>
      <c r="I168" s="40"/>
      <c r="J168" s="40"/>
      <c r="K168" s="40"/>
      <c r="L168" s="40"/>
      <c r="M168" s="40"/>
      <c r="N168" s="56"/>
    </row>
    <row r="169" spans="2:14" x14ac:dyDescent="0.2">
      <c r="B169" s="107"/>
      <c r="C169" s="40" t="s">
        <v>130</v>
      </c>
      <c r="N169" s="64"/>
    </row>
    <row r="170" spans="2:14" x14ac:dyDescent="0.2">
      <c r="B170" s="107"/>
      <c r="C170" s="40" t="s">
        <v>155</v>
      </c>
      <c r="N170" s="64"/>
    </row>
    <row r="171" spans="2:14" ht="13.8" thickBot="1" x14ac:dyDescent="0.25">
      <c r="B171" s="108"/>
      <c r="C171" s="41" t="s">
        <v>141</v>
      </c>
      <c r="D171" s="62"/>
      <c r="E171" s="62"/>
      <c r="F171" s="62"/>
      <c r="G171" s="62"/>
      <c r="H171" s="62"/>
      <c r="I171" s="62"/>
      <c r="J171" s="62"/>
      <c r="K171" s="62"/>
      <c r="L171" s="62"/>
      <c r="M171" s="62"/>
      <c r="N171" s="63"/>
    </row>
  </sheetData>
  <mergeCells count="28">
    <mergeCell ref="D9:F9"/>
    <mergeCell ref="D4:G4"/>
    <mergeCell ref="D5:G5"/>
    <mergeCell ref="D6:G6"/>
    <mergeCell ref="D7:F7"/>
    <mergeCell ref="D8:F8"/>
    <mergeCell ref="G132:H132"/>
    <mergeCell ref="G10:H10"/>
    <mergeCell ref="D100:G100"/>
    <mergeCell ref="D101:G101"/>
    <mergeCell ref="G102:H102"/>
    <mergeCell ref="C124:D124"/>
    <mergeCell ref="B127:I127"/>
    <mergeCell ref="B128:D128"/>
    <mergeCell ref="G128:H128"/>
    <mergeCell ref="G129:H129"/>
    <mergeCell ref="G130:H130"/>
    <mergeCell ref="G131:H131"/>
    <mergeCell ref="G139:H139"/>
    <mergeCell ref="G142:H142"/>
    <mergeCell ref="G146:H146"/>
    <mergeCell ref="B147:D147"/>
    <mergeCell ref="G133:H133"/>
    <mergeCell ref="G134:H134"/>
    <mergeCell ref="G135:H135"/>
    <mergeCell ref="G136:H136"/>
    <mergeCell ref="B137:D137"/>
    <mergeCell ref="G137:H137"/>
  </mergeCells>
  <phoneticPr fontId="23"/>
  <conditionalFormatting sqref="O11:O95 O103:O126">
    <cfRule type="expression" dxfId="1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96" max="16383" man="1"/>
  </rowBreaks>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AC162"/>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K35" sqref="K35"/>
    </sheetView>
  </sheetViews>
  <sheetFormatPr defaultColWidth="9" defaultRowHeight="13.2" x14ac:dyDescent="0.2"/>
  <cols>
    <col min="1" max="1" width="2.6640625" customWidth="1"/>
    <col min="2" max="2" width="4.77734375" customWidth="1"/>
    <col min="3" max="4" width="16.77734375" customWidth="1"/>
    <col min="5" max="5" width="1.77734375" customWidth="1"/>
    <col min="6" max="9" width="10.77734375" customWidth="1"/>
    <col min="10" max="10" width="1.77734375" customWidth="1"/>
    <col min="11" max="14" width="14.88671875" customWidth="1"/>
    <col min="16" max="20" width="9" hidden="1" customWidth="1"/>
    <col min="24" max="24" width="9.21875" customWidth="1"/>
  </cols>
  <sheetData>
    <row r="1" spans="2:24" ht="18" customHeight="1" x14ac:dyDescent="0.2"/>
    <row r="2" spans="2:24" ht="18" customHeight="1" x14ac:dyDescent="0.2">
      <c r="B2" s="65" t="s">
        <v>63</v>
      </c>
      <c r="U2" s="124"/>
    </row>
    <row r="3" spans="2:24" ht="9" customHeight="1" thickBot="1" x14ac:dyDescent="0.25"/>
    <row r="4" spans="2:24" ht="18" customHeight="1" x14ac:dyDescent="0.2">
      <c r="B4" s="66"/>
      <c r="C4" s="67"/>
      <c r="D4" s="143" t="s">
        <v>1</v>
      </c>
      <c r="E4" s="143"/>
      <c r="F4" s="143"/>
      <c r="G4" s="143"/>
      <c r="H4" s="67"/>
      <c r="I4" s="67"/>
      <c r="J4" s="68"/>
      <c r="K4" s="29" t="s">
        <v>64</v>
      </c>
      <c r="L4" s="29" t="s">
        <v>65</v>
      </c>
      <c r="M4" s="29" t="s">
        <v>66</v>
      </c>
      <c r="N4" s="52" t="s">
        <v>67</v>
      </c>
    </row>
    <row r="5" spans="2:24" ht="18" customHeight="1" x14ac:dyDescent="0.2">
      <c r="B5" s="69"/>
      <c r="C5" s="123"/>
      <c r="D5" s="144" t="s">
        <v>2</v>
      </c>
      <c r="E5" s="144"/>
      <c r="F5" s="144"/>
      <c r="G5" s="144"/>
      <c r="H5" s="123"/>
      <c r="I5" s="123"/>
      <c r="J5" s="70"/>
      <c r="K5" s="30" t="s">
        <v>340</v>
      </c>
      <c r="L5" s="30" t="str">
        <f>K5</f>
        <v>2021.8.3</v>
      </c>
      <c r="M5" s="30" t="str">
        <f>K5</f>
        <v>2021.8.3</v>
      </c>
      <c r="N5" s="114" t="str">
        <f>K5</f>
        <v>2021.8.3</v>
      </c>
    </row>
    <row r="6" spans="2:24" ht="18" customHeight="1" x14ac:dyDescent="0.2">
      <c r="B6" s="69"/>
      <c r="C6" s="123"/>
      <c r="D6" s="144" t="s">
        <v>3</v>
      </c>
      <c r="E6" s="144"/>
      <c r="F6" s="144"/>
      <c r="G6" s="144"/>
      <c r="H6" s="123"/>
      <c r="I6" s="123"/>
      <c r="J6" s="70"/>
      <c r="K6" s="109">
        <v>0.42499999999999999</v>
      </c>
      <c r="L6" s="109">
        <v>0.39930555555555558</v>
      </c>
      <c r="M6" s="109">
        <v>0.4465277777777778</v>
      </c>
      <c r="N6" s="110">
        <v>0.46736111111111112</v>
      </c>
    </row>
    <row r="7" spans="2:24" ht="18" customHeight="1" x14ac:dyDescent="0.2">
      <c r="B7" s="69"/>
      <c r="C7" s="123"/>
      <c r="D7" s="144" t="s">
        <v>4</v>
      </c>
      <c r="E7" s="145"/>
      <c r="F7" s="145"/>
      <c r="G7" s="71" t="s">
        <v>5</v>
      </c>
      <c r="H7" s="123"/>
      <c r="I7" s="123"/>
      <c r="J7" s="70"/>
      <c r="K7" s="111">
        <v>2.5</v>
      </c>
      <c r="L7" s="111">
        <v>1.7</v>
      </c>
      <c r="M7" s="111">
        <v>1.75</v>
      </c>
      <c r="N7" s="112">
        <v>1.71</v>
      </c>
    </row>
    <row r="8" spans="2:24" ht="18" customHeight="1" x14ac:dyDescent="0.2">
      <c r="B8" s="72"/>
      <c r="C8" s="24"/>
      <c r="D8" s="144" t="s">
        <v>6</v>
      </c>
      <c r="E8" s="144"/>
      <c r="F8" s="144"/>
      <c r="G8" s="71" t="s">
        <v>5</v>
      </c>
      <c r="H8" s="24"/>
      <c r="I8" s="24"/>
      <c r="J8" s="73"/>
      <c r="K8" s="31">
        <v>0.5</v>
      </c>
      <c r="L8" s="31">
        <v>0.5</v>
      </c>
      <c r="M8" s="31">
        <v>0.5</v>
      </c>
      <c r="N8" s="50">
        <v>0.5</v>
      </c>
    </row>
    <row r="9" spans="2:24" ht="18" customHeight="1" thickBot="1" x14ac:dyDescent="0.25">
      <c r="B9" s="74"/>
      <c r="C9" s="9"/>
      <c r="D9" s="142" t="s">
        <v>7</v>
      </c>
      <c r="E9" s="142"/>
      <c r="F9" s="142"/>
      <c r="G9" s="75" t="s">
        <v>8</v>
      </c>
      <c r="H9" s="9"/>
      <c r="I9" s="9"/>
      <c r="J9" s="76"/>
      <c r="K9" s="32">
        <v>100</v>
      </c>
      <c r="L9" s="32">
        <v>100</v>
      </c>
      <c r="M9" s="32">
        <v>100</v>
      </c>
      <c r="N9" s="51">
        <v>100</v>
      </c>
      <c r="Q9" s="26" t="s">
        <v>68</v>
      </c>
      <c r="R9" s="26" t="s">
        <v>69</v>
      </c>
      <c r="S9" s="26" t="s">
        <v>70</v>
      </c>
      <c r="T9" s="26" t="s">
        <v>71</v>
      </c>
      <c r="U9" s="26" t="s">
        <v>68</v>
      </c>
      <c r="V9" s="26" t="s">
        <v>69</v>
      </c>
      <c r="W9" s="26" t="s">
        <v>70</v>
      </c>
      <c r="X9" s="26" t="s">
        <v>71</v>
      </c>
    </row>
    <row r="10" spans="2:24" ht="18" customHeight="1" thickTop="1" x14ac:dyDescent="0.2">
      <c r="B10" s="77" t="s">
        <v>9</v>
      </c>
      <c r="C10" s="78" t="s">
        <v>10</v>
      </c>
      <c r="D10" s="78" t="s">
        <v>11</v>
      </c>
      <c r="E10" s="79"/>
      <c r="F10" s="80"/>
      <c r="G10" s="146" t="s">
        <v>12</v>
      </c>
      <c r="H10" s="146"/>
      <c r="I10" s="80"/>
      <c r="J10" s="81"/>
      <c r="K10" s="33"/>
      <c r="L10" s="33"/>
      <c r="M10" s="33"/>
      <c r="N10" s="113"/>
    </row>
    <row r="11" spans="2:24" ht="13.5" customHeight="1" x14ac:dyDescent="0.2">
      <c r="B11" s="1">
        <v>1</v>
      </c>
      <c r="C11" s="2" t="s">
        <v>89</v>
      </c>
      <c r="D11" s="2" t="s">
        <v>13</v>
      </c>
      <c r="E11" s="123"/>
      <c r="F11" s="123" t="s">
        <v>291</v>
      </c>
      <c r="G11" s="123"/>
      <c r="H11" s="123"/>
      <c r="I11" s="123"/>
      <c r="J11" s="123"/>
      <c r="K11" s="20" t="s">
        <v>166</v>
      </c>
      <c r="L11" s="20" t="s">
        <v>166</v>
      </c>
      <c r="M11" s="20" t="s">
        <v>166</v>
      </c>
      <c r="N11" s="21" t="s">
        <v>169</v>
      </c>
      <c r="P11" t="s">
        <v>14</v>
      </c>
      <c r="Q11" t="e">
        <f t="shared" ref="Q11:T13" si="0">IF(K11="",0,VALUE(MID(K11,2,LEN(K11)-2)))</f>
        <v>#VALUE!</v>
      </c>
      <c r="R11" t="e">
        <f t="shared" si="0"/>
        <v>#VALUE!</v>
      </c>
      <c r="S11" t="e">
        <f t="shared" si="0"/>
        <v>#VALUE!</v>
      </c>
      <c r="T11">
        <f t="shared" si="0"/>
        <v>25</v>
      </c>
      <c r="U11">
        <f t="shared" ref="U11:X22" si="1">IF(K11="＋",0,IF(K11="(＋)",0,ABS(K11)))</f>
        <v>0</v>
      </c>
      <c r="V11">
        <f t="shared" si="1"/>
        <v>0</v>
      </c>
      <c r="W11">
        <f t="shared" si="1"/>
        <v>0</v>
      </c>
      <c r="X11">
        <f t="shared" si="1"/>
        <v>25</v>
      </c>
    </row>
    <row r="12" spans="2:24" ht="13.5" customHeight="1" x14ac:dyDescent="0.2">
      <c r="B12" s="1">
        <f>B11+1</f>
        <v>2</v>
      </c>
      <c r="C12" s="3"/>
      <c r="D12" s="6"/>
      <c r="E12" s="123"/>
      <c r="F12" s="123" t="s">
        <v>200</v>
      </c>
      <c r="G12" s="123"/>
      <c r="H12" s="123"/>
      <c r="I12" s="123"/>
      <c r="J12" s="123"/>
      <c r="K12" s="20" t="s">
        <v>239</v>
      </c>
      <c r="L12" s="20" t="s">
        <v>185</v>
      </c>
      <c r="M12" s="20" t="s">
        <v>243</v>
      </c>
      <c r="N12" s="21" t="s">
        <v>168</v>
      </c>
      <c r="P12" t="s">
        <v>14</v>
      </c>
      <c r="Q12">
        <f t="shared" si="0"/>
        <v>250</v>
      </c>
      <c r="R12">
        <f t="shared" si="0"/>
        <v>200</v>
      </c>
      <c r="S12">
        <f t="shared" si="0"/>
        <v>300</v>
      </c>
      <c r="T12">
        <f t="shared" si="0"/>
        <v>100</v>
      </c>
      <c r="U12">
        <f t="shared" si="1"/>
        <v>250</v>
      </c>
      <c r="V12">
        <f t="shared" si="1"/>
        <v>200</v>
      </c>
      <c r="W12">
        <f t="shared" si="1"/>
        <v>300</v>
      </c>
      <c r="X12">
        <f t="shared" si="1"/>
        <v>100</v>
      </c>
    </row>
    <row r="13" spans="2:24" ht="13.5" customHeight="1" x14ac:dyDescent="0.2">
      <c r="B13" s="1">
        <f t="shared" ref="B13:B76" si="2">B12+1</f>
        <v>3</v>
      </c>
      <c r="C13" s="3"/>
      <c r="D13" s="6"/>
      <c r="E13" s="123"/>
      <c r="F13" s="123" t="s">
        <v>219</v>
      </c>
      <c r="G13" s="123"/>
      <c r="H13" s="123"/>
      <c r="I13" s="123"/>
      <c r="J13" s="123"/>
      <c r="K13" s="20" t="s">
        <v>169</v>
      </c>
      <c r="L13" s="20" t="s">
        <v>166</v>
      </c>
      <c r="M13" s="20" t="s">
        <v>172</v>
      </c>
      <c r="N13" s="21"/>
      <c r="P13" t="s">
        <v>14</v>
      </c>
      <c r="Q13">
        <f>IF(K13="",0,VALUE(MID(K13,2,LEN(K13)-2)))</f>
        <v>25</v>
      </c>
      <c r="R13" t="e">
        <f t="shared" si="0"/>
        <v>#VALUE!</v>
      </c>
      <c r="S13">
        <f t="shared" si="0"/>
        <v>50</v>
      </c>
      <c r="T13">
        <f t="shared" si="0"/>
        <v>0</v>
      </c>
      <c r="U13">
        <f t="shared" si="1"/>
        <v>25</v>
      </c>
      <c r="V13">
        <f t="shared" si="1"/>
        <v>0</v>
      </c>
      <c r="W13">
        <f t="shared" si="1"/>
        <v>50</v>
      </c>
      <c r="X13">
        <f t="shared" si="1"/>
        <v>0</v>
      </c>
    </row>
    <row r="14" spans="2:24" ht="13.95" customHeight="1" x14ac:dyDescent="0.2">
      <c r="B14" s="1">
        <f t="shared" si="2"/>
        <v>4</v>
      </c>
      <c r="C14" s="3"/>
      <c r="D14" s="6"/>
      <c r="E14" s="123"/>
      <c r="F14" s="123" t="s">
        <v>149</v>
      </c>
      <c r="G14" s="123"/>
      <c r="H14" s="123"/>
      <c r="I14" s="123"/>
      <c r="J14" s="123"/>
      <c r="K14" s="20" t="s">
        <v>242</v>
      </c>
      <c r="L14" s="20" t="s">
        <v>239</v>
      </c>
      <c r="M14" s="20" t="s">
        <v>174</v>
      </c>
      <c r="N14" s="21" t="s">
        <v>168</v>
      </c>
      <c r="P14" s="82" t="s">
        <v>15</v>
      </c>
      <c r="Q14" t="str">
        <f>K14</f>
        <v>(450)</v>
      </c>
      <c r="R14" t="str">
        <f>L14</f>
        <v>(250)</v>
      </c>
      <c r="S14" t="str">
        <f>M14</f>
        <v>(225)</v>
      </c>
      <c r="T14" t="str">
        <f>N14</f>
        <v>(100)</v>
      </c>
      <c r="U14">
        <f t="shared" si="1"/>
        <v>450</v>
      </c>
      <c r="V14">
        <f>IF(L14="＋",0,IF(L14="(＋)",0,ABS(L14)))</f>
        <v>250</v>
      </c>
      <c r="W14">
        <f t="shared" si="1"/>
        <v>225</v>
      </c>
      <c r="X14">
        <f t="shared" si="1"/>
        <v>100</v>
      </c>
    </row>
    <row r="15" spans="2:24" ht="13.95" customHeight="1" x14ac:dyDescent="0.2">
      <c r="B15" s="1">
        <f t="shared" si="2"/>
        <v>5</v>
      </c>
      <c r="C15" s="3"/>
      <c r="D15" s="6"/>
      <c r="E15" s="123"/>
      <c r="F15" s="123" t="s">
        <v>16</v>
      </c>
      <c r="G15" s="123"/>
      <c r="H15" s="123"/>
      <c r="I15" s="123"/>
      <c r="J15" s="123"/>
      <c r="K15" s="20" t="s">
        <v>341</v>
      </c>
      <c r="L15" s="20" t="s">
        <v>342</v>
      </c>
      <c r="M15" s="20" t="s">
        <v>343</v>
      </c>
      <c r="N15" s="21" t="s">
        <v>344</v>
      </c>
      <c r="P15" t="s">
        <v>14</v>
      </c>
      <c r="Q15">
        <f>IF(K15="",0,VALUE(MID(K15,2,LEN(K15)-2)))</f>
        <v>550</v>
      </c>
      <c r="R15">
        <f>IF(L15="",0,VALUE(MID(L15,2,LEN(L15)-2)))</f>
        <v>25</v>
      </c>
      <c r="S15">
        <f>IF(M15="",0,VALUE(MID(M15,2,LEN(M15)-2)))</f>
        <v>25</v>
      </c>
      <c r="T15">
        <f>IF(N15="",0,VALUE(MID(N15,2,LEN(N15)-2)))</f>
        <v>7</v>
      </c>
      <c r="U15">
        <f>IF(K15="＋",0,IF(K15="(＋)",0,ABS(K15)))</f>
        <v>15500</v>
      </c>
      <c r="V15">
        <f>IF(L15="＋",0,IF(L15="(＋)",0,ABS(L15)))</f>
        <v>8250</v>
      </c>
      <c r="W15">
        <f>IF(M15="＋",0,IF(M15="(＋)",0,ABS(M15)))</f>
        <v>1250</v>
      </c>
      <c r="X15">
        <f>IF(N15="＋",0,IF(N15="(＋)",0,ABS(N15)))</f>
        <v>275</v>
      </c>
    </row>
    <row r="16" spans="2:24" ht="13.5" customHeight="1" x14ac:dyDescent="0.2">
      <c r="B16" s="1">
        <f t="shared" si="2"/>
        <v>6</v>
      </c>
      <c r="C16" s="3"/>
      <c r="D16" s="6"/>
      <c r="E16" s="123"/>
      <c r="F16" s="123" t="s">
        <v>246</v>
      </c>
      <c r="G16" s="123"/>
      <c r="H16" s="123"/>
      <c r="I16" s="123"/>
      <c r="J16" s="123"/>
      <c r="K16" s="20" t="s">
        <v>345</v>
      </c>
      <c r="L16" s="20" t="s">
        <v>346</v>
      </c>
      <c r="M16" s="20" t="s">
        <v>347</v>
      </c>
      <c r="N16" s="21" t="s">
        <v>348</v>
      </c>
      <c r="P16" t="s">
        <v>14</v>
      </c>
      <c r="Q16">
        <f t="shared" ref="Q16:T17" si="3">IF(K16="",0,VALUE(MID(K16,2,LEN(K16)-2)))</f>
        <v>68</v>
      </c>
      <c r="R16">
        <f t="shared" si="3"/>
        <v>2</v>
      </c>
      <c r="S16">
        <f t="shared" si="3"/>
        <v>5</v>
      </c>
      <c r="T16" t="e">
        <f t="shared" si="3"/>
        <v>#VALUE!</v>
      </c>
      <c r="U16">
        <f t="shared" si="1"/>
        <v>5680</v>
      </c>
      <c r="V16">
        <f t="shared" si="1"/>
        <v>826</v>
      </c>
      <c r="W16">
        <f t="shared" si="1"/>
        <v>454</v>
      </c>
      <c r="X16">
        <f t="shared" si="1"/>
        <v>68</v>
      </c>
    </row>
    <row r="17" spans="2:24" ht="13.95" customHeight="1" x14ac:dyDescent="0.2">
      <c r="B17" s="1">
        <f t="shared" si="2"/>
        <v>7</v>
      </c>
      <c r="C17" s="3"/>
      <c r="D17" s="6"/>
      <c r="E17" s="123"/>
      <c r="F17" s="123" t="s">
        <v>281</v>
      </c>
      <c r="G17" s="123"/>
      <c r="H17" s="123"/>
      <c r="I17" s="123"/>
      <c r="J17" s="123"/>
      <c r="K17" s="20" t="s">
        <v>172</v>
      </c>
      <c r="L17" s="20" t="s">
        <v>207</v>
      </c>
      <c r="M17" s="20" t="s">
        <v>349</v>
      </c>
      <c r="N17" s="21" t="s">
        <v>350</v>
      </c>
      <c r="P17" t="s">
        <v>14</v>
      </c>
      <c r="Q17">
        <f t="shared" si="3"/>
        <v>50</v>
      </c>
      <c r="R17">
        <f t="shared" si="3"/>
        <v>1000</v>
      </c>
      <c r="S17">
        <f t="shared" si="3"/>
        <v>2000</v>
      </c>
      <c r="T17">
        <f t="shared" si="3"/>
        <v>1150</v>
      </c>
      <c r="U17">
        <f t="shared" si="1"/>
        <v>50</v>
      </c>
      <c r="V17">
        <f t="shared" si="1"/>
        <v>1000</v>
      </c>
      <c r="W17">
        <f t="shared" si="1"/>
        <v>2000</v>
      </c>
      <c r="X17">
        <f t="shared" si="1"/>
        <v>1150</v>
      </c>
    </row>
    <row r="18" spans="2:24" ht="13.5" customHeight="1" x14ac:dyDescent="0.2">
      <c r="B18" s="1">
        <f t="shared" si="2"/>
        <v>8</v>
      </c>
      <c r="C18" s="3"/>
      <c r="D18" s="6"/>
      <c r="E18" s="123"/>
      <c r="F18" s="123" t="s">
        <v>203</v>
      </c>
      <c r="G18" s="123"/>
      <c r="H18" s="123"/>
      <c r="I18" s="123"/>
      <c r="J18" s="123"/>
      <c r="K18" s="20" t="s">
        <v>166</v>
      </c>
      <c r="L18" s="20"/>
      <c r="M18" s="20" t="s">
        <v>166</v>
      </c>
      <c r="N18" s="21" t="s">
        <v>166</v>
      </c>
      <c r="R18">
        <f>IF(L18="",0,VALUE(MID(L18,2,LEN(L18)-2)))</f>
        <v>0</v>
      </c>
      <c r="S18" t="e">
        <f>IF(M18="",0,VALUE(MID(M18,2,LEN(M18)-2)))</f>
        <v>#VALUE!</v>
      </c>
      <c r="T18" t="e">
        <f>IF(N18="",0,VALUE(MID(N18,2,LEN(N18)-2)))</f>
        <v>#VALUE!</v>
      </c>
      <c r="U18">
        <f>IF(K18="＋",0,IF(K18="(＋)",0,ABS(K18)))</f>
        <v>0</v>
      </c>
      <c r="V18">
        <f>IF(L18="＋",0,IF(L18="(＋)",0,ABS(L18)))</f>
        <v>0</v>
      </c>
      <c r="W18">
        <f>IF(M18="＋",0,IF(M18="(＋)",0,ABS(M18)))</f>
        <v>0</v>
      </c>
      <c r="X18">
        <f>IF(N18="＋",0,IF(N18="(＋)",0,ABS(N18)))</f>
        <v>0</v>
      </c>
    </row>
    <row r="19" spans="2:24" ht="13.95" customHeight="1" x14ac:dyDescent="0.2">
      <c r="B19" s="1">
        <f t="shared" si="2"/>
        <v>9</v>
      </c>
      <c r="C19" s="3"/>
      <c r="D19" s="6"/>
      <c r="E19" s="123"/>
      <c r="F19" s="123" t="s">
        <v>126</v>
      </c>
      <c r="G19" s="123"/>
      <c r="H19" s="123"/>
      <c r="I19" s="123"/>
      <c r="J19" s="123"/>
      <c r="K19" s="20" t="s">
        <v>243</v>
      </c>
      <c r="L19" s="20" t="s">
        <v>169</v>
      </c>
      <c r="M19" s="20" t="s">
        <v>169</v>
      </c>
      <c r="N19" s="21" t="s">
        <v>169</v>
      </c>
      <c r="P19" s="82" t="s">
        <v>15</v>
      </c>
      <c r="Q19" t="str">
        <f>K19</f>
        <v>(300)</v>
      </c>
      <c r="R19" t="str">
        <f>L19</f>
        <v>(25)</v>
      </c>
      <c r="S19" t="str">
        <f>M19</f>
        <v>(25)</v>
      </c>
      <c r="T19" t="str">
        <f>N19</f>
        <v>(25)</v>
      </c>
      <c r="U19">
        <f t="shared" si="1"/>
        <v>300</v>
      </c>
      <c r="V19">
        <f t="shared" si="1"/>
        <v>25</v>
      </c>
      <c r="W19">
        <f t="shared" si="1"/>
        <v>25</v>
      </c>
      <c r="X19">
        <f t="shared" si="1"/>
        <v>25</v>
      </c>
    </row>
    <row r="20" spans="2:24" ht="13.95" customHeight="1" x14ac:dyDescent="0.2">
      <c r="B20" s="1">
        <f t="shared" si="2"/>
        <v>10</v>
      </c>
      <c r="C20" s="3"/>
      <c r="D20" s="6"/>
      <c r="E20" s="123"/>
      <c r="F20" s="123" t="s">
        <v>118</v>
      </c>
      <c r="G20" s="123"/>
      <c r="H20" s="123"/>
      <c r="I20" s="123"/>
      <c r="J20" s="123"/>
      <c r="K20" s="20"/>
      <c r="L20" s="20"/>
      <c r="M20" s="20"/>
      <c r="N20" s="21" t="s">
        <v>169</v>
      </c>
      <c r="P20" t="s">
        <v>14</v>
      </c>
      <c r="Q20">
        <f>IF(K20="",0,VALUE(MID(K20,2,LEN(K20)-2)))</f>
        <v>0</v>
      </c>
      <c r="R20">
        <f>IF(L22="",0,VALUE(MID(L22,2,LEN(L22)-2)))</f>
        <v>375</v>
      </c>
      <c r="S20">
        <f>IF(M20="",0,VALUE(MID(M20,2,LEN(M20)-2)))</f>
        <v>0</v>
      </c>
      <c r="T20">
        <f>IF(N20="",0,VALUE(MID(N20,2,LEN(N20)-2)))</f>
        <v>25</v>
      </c>
      <c r="U20">
        <f t="shared" si="1"/>
        <v>0</v>
      </c>
      <c r="V20">
        <f t="shared" si="1"/>
        <v>0</v>
      </c>
      <c r="W20">
        <f t="shared" si="1"/>
        <v>0</v>
      </c>
      <c r="X20">
        <f t="shared" si="1"/>
        <v>25</v>
      </c>
    </row>
    <row r="21" spans="2:24" ht="13.5" customHeight="1" x14ac:dyDescent="0.2">
      <c r="B21" s="1">
        <f t="shared" si="2"/>
        <v>11</v>
      </c>
      <c r="C21" s="3"/>
      <c r="D21" s="6"/>
      <c r="E21" s="123"/>
      <c r="F21" s="123" t="s">
        <v>119</v>
      </c>
      <c r="G21" s="123"/>
      <c r="H21" s="123"/>
      <c r="I21" s="123"/>
      <c r="J21" s="123"/>
      <c r="K21" s="20" t="s">
        <v>169</v>
      </c>
      <c r="L21" s="20" t="s">
        <v>166</v>
      </c>
      <c r="M21" s="20" t="s">
        <v>169</v>
      </c>
      <c r="N21" s="21"/>
      <c r="U21">
        <f t="shared" si="1"/>
        <v>25</v>
      </c>
      <c r="V21">
        <f t="shared" si="1"/>
        <v>0</v>
      </c>
      <c r="W21">
        <f t="shared" si="1"/>
        <v>25</v>
      </c>
      <c r="X21">
        <f t="shared" si="1"/>
        <v>0</v>
      </c>
    </row>
    <row r="22" spans="2:24" ht="13.5" customHeight="1" x14ac:dyDescent="0.2">
      <c r="B22" s="1">
        <f t="shared" si="2"/>
        <v>12</v>
      </c>
      <c r="C22" s="3"/>
      <c r="D22" s="6"/>
      <c r="E22" s="123"/>
      <c r="F22" s="123" t="s">
        <v>117</v>
      </c>
      <c r="G22" s="123"/>
      <c r="H22" s="123"/>
      <c r="I22" s="123"/>
      <c r="J22" s="123"/>
      <c r="K22" s="20" t="s">
        <v>351</v>
      </c>
      <c r="L22" s="20" t="s">
        <v>170</v>
      </c>
      <c r="M22" s="20" t="s">
        <v>243</v>
      </c>
      <c r="N22" s="116" t="s">
        <v>352</v>
      </c>
      <c r="P22" t="s">
        <v>14</v>
      </c>
      <c r="Q22">
        <f t="shared" ref="Q22:T22" si="4">IF(K22="",0,VALUE(MID(K22,2,LEN(K22)-2)))</f>
        <v>575</v>
      </c>
      <c r="R22" t="e">
        <f>IF(#REF!="",0,VALUE(MID(#REF!,2,LEN(#REF!)-2)))</f>
        <v>#REF!</v>
      </c>
      <c r="S22">
        <f t="shared" si="4"/>
        <v>300</v>
      </c>
      <c r="T22">
        <f t="shared" si="4"/>
        <v>600</v>
      </c>
      <c r="U22">
        <f t="shared" si="1"/>
        <v>575</v>
      </c>
      <c r="V22">
        <f t="shared" si="1"/>
        <v>375</v>
      </c>
      <c r="W22">
        <f t="shared" si="1"/>
        <v>300</v>
      </c>
      <c r="X22">
        <f t="shared" si="1"/>
        <v>600</v>
      </c>
    </row>
    <row r="23" spans="2:24" ht="13.5" customHeight="1" x14ac:dyDescent="0.2">
      <c r="B23" s="1">
        <f t="shared" si="2"/>
        <v>13</v>
      </c>
      <c r="C23" s="2" t="s">
        <v>25</v>
      </c>
      <c r="D23" s="2" t="s">
        <v>26</v>
      </c>
      <c r="E23" s="123"/>
      <c r="F23" s="123" t="s">
        <v>115</v>
      </c>
      <c r="G23" s="123"/>
      <c r="H23" s="123"/>
      <c r="I23" s="123"/>
      <c r="J23" s="123"/>
      <c r="K23" s="22">
        <v>1200</v>
      </c>
      <c r="L23" s="22">
        <v>550</v>
      </c>
      <c r="M23" s="22">
        <v>325</v>
      </c>
      <c r="N23" s="23">
        <v>100</v>
      </c>
      <c r="P23" s="82"/>
    </row>
    <row r="24" spans="2:24" ht="13.5" customHeight="1" x14ac:dyDescent="0.2">
      <c r="B24" s="1">
        <f t="shared" si="2"/>
        <v>14</v>
      </c>
      <c r="C24" s="2" t="s">
        <v>27</v>
      </c>
      <c r="D24" s="2" t="s">
        <v>28</v>
      </c>
      <c r="E24" s="123"/>
      <c r="F24" s="123" t="s">
        <v>277</v>
      </c>
      <c r="G24" s="123"/>
      <c r="H24" s="123"/>
      <c r="I24" s="123"/>
      <c r="J24" s="123"/>
      <c r="K24" s="22"/>
      <c r="L24" s="22"/>
      <c r="M24" s="22"/>
      <c r="N24" s="23">
        <v>2</v>
      </c>
      <c r="P24" s="82"/>
      <c r="U24">
        <f>COUNTA(K11:K22)</f>
        <v>11</v>
      </c>
    </row>
    <row r="25" spans="2:24" ht="13.5" customHeight="1" x14ac:dyDescent="0.2">
      <c r="B25" s="1">
        <f t="shared" si="2"/>
        <v>15</v>
      </c>
      <c r="C25" s="6"/>
      <c r="D25" s="6"/>
      <c r="E25" s="123"/>
      <c r="F25" s="123" t="s">
        <v>276</v>
      </c>
      <c r="G25" s="123"/>
      <c r="H25" s="123"/>
      <c r="I25" s="123"/>
      <c r="J25" s="123"/>
      <c r="K25" s="22"/>
      <c r="L25" s="22">
        <v>25</v>
      </c>
      <c r="M25" s="22" t="s">
        <v>167</v>
      </c>
      <c r="N25" s="129"/>
      <c r="P25" s="82"/>
    </row>
    <row r="26" spans="2:24" ht="13.5" customHeight="1" x14ac:dyDescent="0.2">
      <c r="B26" s="1">
        <f t="shared" si="2"/>
        <v>16</v>
      </c>
      <c r="C26" s="6"/>
      <c r="D26" s="6"/>
      <c r="E26" s="123"/>
      <c r="F26" s="123" t="s">
        <v>102</v>
      </c>
      <c r="G26" s="123"/>
      <c r="H26" s="123"/>
      <c r="I26" s="123"/>
      <c r="J26" s="123"/>
      <c r="K26" s="22">
        <v>200</v>
      </c>
      <c r="L26" s="22">
        <v>25</v>
      </c>
      <c r="M26" s="22">
        <v>100</v>
      </c>
      <c r="N26" s="23">
        <v>75</v>
      </c>
      <c r="P26" s="82"/>
    </row>
    <row r="27" spans="2:24" ht="14.85" customHeight="1" x14ac:dyDescent="0.2">
      <c r="B27" s="1">
        <f t="shared" si="2"/>
        <v>17</v>
      </c>
      <c r="C27" s="2" t="s">
        <v>90</v>
      </c>
      <c r="D27" s="2" t="s">
        <v>17</v>
      </c>
      <c r="E27" s="123"/>
      <c r="F27" s="123" t="s">
        <v>150</v>
      </c>
      <c r="G27" s="123"/>
      <c r="H27" s="123"/>
      <c r="I27" s="123"/>
      <c r="J27" s="123"/>
      <c r="K27" s="22">
        <v>125</v>
      </c>
      <c r="L27" s="22">
        <v>50</v>
      </c>
      <c r="M27" s="22">
        <v>50</v>
      </c>
      <c r="N27" s="23">
        <v>100</v>
      </c>
    </row>
    <row r="28" spans="2:24" ht="13.5" customHeight="1" x14ac:dyDescent="0.2">
      <c r="B28" s="1">
        <f t="shared" si="2"/>
        <v>18</v>
      </c>
      <c r="C28" s="6"/>
      <c r="D28" s="8" t="s">
        <v>72</v>
      </c>
      <c r="E28" s="123"/>
      <c r="F28" s="123" t="s">
        <v>82</v>
      </c>
      <c r="G28" s="123"/>
      <c r="H28" s="123"/>
      <c r="I28" s="123"/>
      <c r="J28" s="123"/>
      <c r="K28" s="22">
        <v>97</v>
      </c>
      <c r="L28" s="22">
        <v>5</v>
      </c>
      <c r="M28" s="22">
        <v>4</v>
      </c>
      <c r="N28" s="23">
        <v>4</v>
      </c>
      <c r="U28">
        <f>COUNTA(K28)</f>
        <v>1</v>
      </c>
      <c r="V28">
        <f>COUNTA(L28)</f>
        <v>1</v>
      </c>
      <c r="W28">
        <f>COUNTA(M28)</f>
        <v>1</v>
      </c>
      <c r="X28">
        <f>COUNTA(N28)</f>
        <v>1</v>
      </c>
    </row>
    <row r="29" spans="2:24" ht="13.95" customHeight="1" x14ac:dyDescent="0.2">
      <c r="B29" s="1">
        <f t="shared" si="2"/>
        <v>19</v>
      </c>
      <c r="C29" s="6"/>
      <c r="D29" s="2" t="s">
        <v>18</v>
      </c>
      <c r="E29" s="123"/>
      <c r="F29" s="123" t="s">
        <v>273</v>
      </c>
      <c r="G29" s="123"/>
      <c r="H29" s="123"/>
      <c r="I29" s="123"/>
      <c r="J29" s="123"/>
      <c r="K29" s="22">
        <v>25</v>
      </c>
      <c r="L29" s="22">
        <v>75</v>
      </c>
      <c r="M29" s="22">
        <v>75</v>
      </c>
      <c r="N29" s="23">
        <v>50</v>
      </c>
    </row>
    <row r="30" spans="2:24" ht="13.5" customHeight="1" x14ac:dyDescent="0.2">
      <c r="B30" s="1">
        <f t="shared" si="2"/>
        <v>20</v>
      </c>
      <c r="C30" s="6"/>
      <c r="D30" s="6"/>
      <c r="E30" s="123"/>
      <c r="F30" s="123" t="s">
        <v>103</v>
      </c>
      <c r="G30" s="123"/>
      <c r="H30" s="123"/>
      <c r="I30" s="123"/>
      <c r="J30" s="123"/>
      <c r="K30" s="22">
        <v>425</v>
      </c>
      <c r="L30" s="117">
        <v>6150</v>
      </c>
      <c r="M30" s="22">
        <v>6100</v>
      </c>
      <c r="N30" s="23">
        <v>3150</v>
      </c>
    </row>
    <row r="31" spans="2:24" ht="13.5" customHeight="1" x14ac:dyDescent="0.2">
      <c r="B31" s="1">
        <f t="shared" si="2"/>
        <v>21</v>
      </c>
      <c r="C31" s="6"/>
      <c r="D31" s="6"/>
      <c r="E31" s="123"/>
      <c r="F31" s="123" t="s">
        <v>114</v>
      </c>
      <c r="G31" s="123"/>
      <c r="H31" s="123"/>
      <c r="I31" s="123"/>
      <c r="J31" s="123"/>
      <c r="K31" s="22"/>
      <c r="L31" s="22">
        <v>100</v>
      </c>
      <c r="M31" s="22">
        <v>125</v>
      </c>
      <c r="N31" s="23">
        <v>50</v>
      </c>
    </row>
    <row r="32" spans="2:24" ht="13.5" customHeight="1" x14ac:dyDescent="0.2">
      <c r="B32" s="1">
        <f t="shared" si="2"/>
        <v>22</v>
      </c>
      <c r="C32" s="6"/>
      <c r="D32" s="6"/>
      <c r="E32" s="123"/>
      <c r="F32" s="123" t="s">
        <v>104</v>
      </c>
      <c r="G32" s="123"/>
      <c r="H32" s="123"/>
      <c r="I32" s="123"/>
      <c r="J32" s="123"/>
      <c r="K32" s="22">
        <v>975</v>
      </c>
      <c r="L32" s="22">
        <v>10450</v>
      </c>
      <c r="M32" s="22">
        <v>4400</v>
      </c>
      <c r="N32" s="23">
        <v>1200</v>
      </c>
    </row>
    <row r="33" spans="2:25" ht="13.95" customHeight="1" x14ac:dyDescent="0.2">
      <c r="B33" s="1">
        <f t="shared" si="2"/>
        <v>23</v>
      </c>
      <c r="C33" s="6"/>
      <c r="D33" s="6"/>
      <c r="E33" s="123"/>
      <c r="F33" s="123" t="s">
        <v>209</v>
      </c>
      <c r="G33" s="123"/>
      <c r="H33" s="123"/>
      <c r="I33" s="123"/>
      <c r="J33" s="123"/>
      <c r="K33" s="22"/>
      <c r="L33" s="22"/>
      <c r="M33" s="22"/>
      <c r="N33" s="23">
        <v>1</v>
      </c>
    </row>
    <row r="34" spans="2:25" ht="13.5" customHeight="1" x14ac:dyDescent="0.2">
      <c r="B34" s="1">
        <f t="shared" si="2"/>
        <v>24</v>
      </c>
      <c r="C34" s="6"/>
      <c r="D34" s="6"/>
      <c r="E34" s="123"/>
      <c r="F34" s="123" t="s">
        <v>19</v>
      </c>
      <c r="G34" s="123"/>
      <c r="H34" s="123"/>
      <c r="I34" s="123"/>
      <c r="J34" s="123"/>
      <c r="K34" s="22">
        <v>900</v>
      </c>
      <c r="L34" s="22">
        <v>2400</v>
      </c>
      <c r="M34" s="22">
        <v>1350</v>
      </c>
      <c r="N34" s="23">
        <v>1450</v>
      </c>
    </row>
    <row r="35" spans="2:25" ht="13.5" customHeight="1" x14ac:dyDescent="0.2">
      <c r="B35" s="1">
        <f t="shared" si="2"/>
        <v>25</v>
      </c>
      <c r="C35" s="6"/>
      <c r="D35" s="6"/>
      <c r="E35" s="123"/>
      <c r="F35" s="123" t="s">
        <v>106</v>
      </c>
      <c r="G35" s="123"/>
      <c r="H35" s="123"/>
      <c r="I35" s="123"/>
      <c r="J35" s="123"/>
      <c r="K35" s="22">
        <v>100</v>
      </c>
      <c r="L35" s="22">
        <v>250</v>
      </c>
      <c r="M35" s="22">
        <v>200</v>
      </c>
      <c r="N35" s="23">
        <v>250</v>
      </c>
    </row>
    <row r="36" spans="2:25" ht="13.5" customHeight="1" x14ac:dyDescent="0.2">
      <c r="B36" s="1">
        <f t="shared" si="2"/>
        <v>26</v>
      </c>
      <c r="C36" s="6"/>
      <c r="D36" s="6"/>
      <c r="E36" s="123"/>
      <c r="F36" s="123" t="s">
        <v>107</v>
      </c>
      <c r="G36" s="123"/>
      <c r="H36" s="123"/>
      <c r="I36" s="123"/>
      <c r="J36" s="123"/>
      <c r="K36" s="22">
        <v>175</v>
      </c>
      <c r="L36" s="22">
        <v>425</v>
      </c>
      <c r="M36" s="22">
        <v>300</v>
      </c>
      <c r="N36" s="23">
        <v>200</v>
      </c>
    </row>
    <row r="37" spans="2:25" ht="13.95" customHeight="1" x14ac:dyDescent="0.2">
      <c r="B37" s="1">
        <f t="shared" si="2"/>
        <v>27</v>
      </c>
      <c r="C37" s="6"/>
      <c r="D37" s="6"/>
      <c r="E37" s="123"/>
      <c r="F37" s="123" t="s">
        <v>20</v>
      </c>
      <c r="G37" s="123"/>
      <c r="H37" s="123"/>
      <c r="I37" s="123"/>
      <c r="J37" s="123"/>
      <c r="K37" s="22">
        <v>400</v>
      </c>
      <c r="L37" s="22">
        <v>1950</v>
      </c>
      <c r="M37" s="22">
        <v>525</v>
      </c>
      <c r="N37" s="23">
        <v>100</v>
      </c>
    </row>
    <row r="38" spans="2:25" ht="13.95" customHeight="1" x14ac:dyDescent="0.2">
      <c r="B38" s="1">
        <f t="shared" si="2"/>
        <v>28</v>
      </c>
      <c r="C38" s="6"/>
      <c r="D38" s="6"/>
      <c r="E38" s="123"/>
      <c r="F38" s="123" t="s">
        <v>105</v>
      </c>
      <c r="G38" s="123"/>
      <c r="H38" s="123"/>
      <c r="I38" s="123"/>
      <c r="J38" s="123"/>
      <c r="K38" s="22"/>
      <c r="L38" s="22"/>
      <c r="M38" s="22" t="s">
        <v>167</v>
      </c>
      <c r="N38" s="23"/>
    </row>
    <row r="39" spans="2:25" ht="13.5" customHeight="1" x14ac:dyDescent="0.2">
      <c r="B39" s="1">
        <f t="shared" si="2"/>
        <v>29</v>
      </c>
      <c r="C39" s="6"/>
      <c r="D39" s="6"/>
      <c r="E39" s="123"/>
      <c r="F39" s="123" t="s">
        <v>151</v>
      </c>
      <c r="G39" s="123"/>
      <c r="H39" s="123"/>
      <c r="I39" s="123"/>
      <c r="J39" s="123"/>
      <c r="K39" s="22"/>
      <c r="L39" s="22"/>
      <c r="M39" s="22" t="s">
        <v>167</v>
      </c>
      <c r="N39" s="23">
        <v>5</v>
      </c>
    </row>
    <row r="40" spans="2:25" ht="13.5" customHeight="1" x14ac:dyDescent="0.2">
      <c r="B40" s="1">
        <f t="shared" si="2"/>
        <v>30</v>
      </c>
      <c r="C40" s="6"/>
      <c r="D40" s="6"/>
      <c r="E40" s="123"/>
      <c r="F40" s="123" t="s">
        <v>128</v>
      </c>
      <c r="G40" s="123"/>
      <c r="H40" s="123"/>
      <c r="I40" s="123"/>
      <c r="J40" s="123"/>
      <c r="K40" s="22">
        <v>150</v>
      </c>
      <c r="L40" s="22">
        <v>100</v>
      </c>
      <c r="M40" s="22">
        <v>100</v>
      </c>
      <c r="N40" s="23">
        <v>100</v>
      </c>
    </row>
    <row r="41" spans="2:25" ht="13.95" customHeight="1" x14ac:dyDescent="0.2">
      <c r="B41" s="1">
        <f t="shared" si="2"/>
        <v>31</v>
      </c>
      <c r="C41" s="6"/>
      <c r="D41" s="6"/>
      <c r="E41" s="123"/>
      <c r="F41" s="123" t="s">
        <v>152</v>
      </c>
      <c r="G41" s="123"/>
      <c r="H41" s="123"/>
      <c r="I41" s="123"/>
      <c r="J41" s="123"/>
      <c r="K41" s="22">
        <v>25</v>
      </c>
      <c r="L41" s="22"/>
      <c r="M41" s="22"/>
      <c r="N41" s="23"/>
    </row>
    <row r="42" spans="2:25" ht="13.95" customHeight="1" x14ac:dyDescent="0.2">
      <c r="B42" s="1">
        <f t="shared" si="2"/>
        <v>32</v>
      </c>
      <c r="C42" s="6"/>
      <c r="D42" s="6"/>
      <c r="E42" s="123"/>
      <c r="F42" s="123" t="s">
        <v>271</v>
      </c>
      <c r="G42" s="123"/>
      <c r="H42" s="123"/>
      <c r="I42" s="123"/>
      <c r="J42" s="123"/>
      <c r="K42" s="22">
        <v>100</v>
      </c>
      <c r="L42" s="22">
        <v>25</v>
      </c>
      <c r="M42" s="22"/>
      <c r="N42" s="23"/>
      <c r="Y42" s="137"/>
    </row>
    <row r="43" spans="2:25" ht="13.95" customHeight="1" x14ac:dyDescent="0.2">
      <c r="B43" s="1">
        <f t="shared" si="2"/>
        <v>33</v>
      </c>
      <c r="C43" s="6"/>
      <c r="D43" s="6"/>
      <c r="E43" s="123"/>
      <c r="F43" s="123" t="s">
        <v>21</v>
      </c>
      <c r="G43" s="123"/>
      <c r="H43" s="123"/>
      <c r="I43" s="123"/>
      <c r="J43" s="123"/>
      <c r="K43" s="22">
        <v>1125</v>
      </c>
      <c r="L43" s="22">
        <v>375</v>
      </c>
      <c r="M43" s="22">
        <v>150</v>
      </c>
      <c r="N43" s="23">
        <v>100</v>
      </c>
    </row>
    <row r="44" spans="2:25" ht="13.5" customHeight="1" x14ac:dyDescent="0.2">
      <c r="B44" s="1">
        <f t="shared" si="2"/>
        <v>34</v>
      </c>
      <c r="C44" s="6"/>
      <c r="D44" s="6"/>
      <c r="E44" s="123"/>
      <c r="F44" s="123" t="s">
        <v>22</v>
      </c>
      <c r="G44" s="123"/>
      <c r="H44" s="123"/>
      <c r="I44" s="123"/>
      <c r="J44" s="123"/>
      <c r="K44" s="22">
        <v>1875</v>
      </c>
      <c r="L44" s="22">
        <v>1875</v>
      </c>
      <c r="M44" s="57">
        <v>1550</v>
      </c>
      <c r="N44" s="61">
        <v>1500</v>
      </c>
    </row>
    <row r="45" spans="2:25" ht="13.95" customHeight="1" x14ac:dyDescent="0.2">
      <c r="B45" s="1">
        <f t="shared" si="2"/>
        <v>35</v>
      </c>
      <c r="C45" s="6"/>
      <c r="D45" s="6"/>
      <c r="E45" s="123"/>
      <c r="F45" s="123" t="s">
        <v>23</v>
      </c>
      <c r="G45" s="123"/>
      <c r="H45" s="123"/>
      <c r="I45" s="123"/>
      <c r="J45" s="123"/>
      <c r="K45" s="22"/>
      <c r="L45" s="22">
        <v>25</v>
      </c>
      <c r="M45" s="22" t="s">
        <v>167</v>
      </c>
      <c r="N45" s="23" t="s">
        <v>167</v>
      </c>
    </row>
    <row r="46" spans="2:25" ht="13.5" customHeight="1" x14ac:dyDescent="0.2">
      <c r="B46" s="1">
        <f t="shared" si="2"/>
        <v>36</v>
      </c>
      <c r="C46" s="2" t="s">
        <v>79</v>
      </c>
      <c r="D46" s="2" t="s">
        <v>80</v>
      </c>
      <c r="E46" s="123"/>
      <c r="F46" s="123" t="s">
        <v>100</v>
      </c>
      <c r="G46" s="123"/>
      <c r="H46" s="123"/>
      <c r="I46" s="123"/>
      <c r="J46" s="123"/>
      <c r="K46" s="22">
        <v>75</v>
      </c>
      <c r="L46" s="22">
        <v>25</v>
      </c>
      <c r="M46" s="22">
        <v>25</v>
      </c>
      <c r="N46" s="23">
        <v>50</v>
      </c>
    </row>
    <row r="47" spans="2:25" ht="13.95" customHeight="1" x14ac:dyDescent="0.2">
      <c r="B47" s="1">
        <f t="shared" si="2"/>
        <v>37</v>
      </c>
      <c r="C47" s="6"/>
      <c r="D47" s="6"/>
      <c r="E47" s="123"/>
      <c r="F47" s="123" t="s">
        <v>159</v>
      </c>
      <c r="G47" s="123"/>
      <c r="H47" s="123"/>
      <c r="I47" s="123"/>
      <c r="J47" s="123"/>
      <c r="K47" s="22" t="s">
        <v>167</v>
      </c>
      <c r="L47" s="22">
        <v>25</v>
      </c>
      <c r="M47" s="22" t="s">
        <v>167</v>
      </c>
      <c r="N47" s="23"/>
    </row>
    <row r="48" spans="2:25" ht="13.95" customHeight="1" x14ac:dyDescent="0.2">
      <c r="B48" s="1">
        <f t="shared" si="2"/>
        <v>38</v>
      </c>
      <c r="C48" s="6"/>
      <c r="D48" s="6"/>
      <c r="E48" s="123"/>
      <c r="F48" s="123" t="s">
        <v>193</v>
      </c>
      <c r="G48" s="123"/>
      <c r="H48" s="123"/>
      <c r="I48" s="123"/>
      <c r="J48" s="123"/>
      <c r="K48" s="22"/>
      <c r="L48" s="22"/>
      <c r="M48" s="22">
        <v>25</v>
      </c>
      <c r="N48" s="23">
        <v>25</v>
      </c>
      <c r="U48">
        <f>COUNTA(K46:K48)</f>
        <v>2</v>
      </c>
      <c r="V48">
        <f>COUNTA(L46:L48)</f>
        <v>2</v>
      </c>
      <c r="W48">
        <f>COUNTA(M46:M48)</f>
        <v>3</v>
      </c>
      <c r="X48">
        <f>COUNTA(N46:N48)</f>
        <v>2</v>
      </c>
    </row>
    <row r="49" spans="2:29" ht="13.95" customHeight="1" x14ac:dyDescent="0.2">
      <c r="B49" s="1">
        <f t="shared" si="2"/>
        <v>39</v>
      </c>
      <c r="C49" s="2" t="s">
        <v>91</v>
      </c>
      <c r="D49" s="2" t="s">
        <v>29</v>
      </c>
      <c r="E49" s="123"/>
      <c r="F49" s="123" t="s">
        <v>332</v>
      </c>
      <c r="G49" s="123"/>
      <c r="H49" s="123"/>
      <c r="I49" s="123"/>
      <c r="J49" s="123"/>
      <c r="K49" s="22"/>
      <c r="L49" s="22">
        <v>25</v>
      </c>
      <c r="M49" s="22"/>
      <c r="N49" s="23"/>
    </row>
    <row r="50" spans="2:29" ht="13.5" customHeight="1" x14ac:dyDescent="0.2">
      <c r="B50" s="1">
        <f t="shared" si="2"/>
        <v>40</v>
      </c>
      <c r="C50" s="138"/>
      <c r="D50" s="138"/>
      <c r="E50" s="123"/>
      <c r="F50" s="123" t="s">
        <v>122</v>
      </c>
      <c r="G50" s="123"/>
      <c r="H50" s="123"/>
      <c r="I50" s="123"/>
      <c r="J50" s="123"/>
      <c r="K50" s="22" t="s">
        <v>167</v>
      </c>
      <c r="L50" s="22">
        <v>1000</v>
      </c>
      <c r="M50" s="22" t="s">
        <v>167</v>
      </c>
      <c r="N50" s="23" t="s">
        <v>167</v>
      </c>
      <c r="Y50" s="125"/>
    </row>
    <row r="51" spans="2:29" ht="13.95" customHeight="1" x14ac:dyDescent="0.2">
      <c r="B51" s="1">
        <f t="shared" si="2"/>
        <v>41</v>
      </c>
      <c r="C51" s="6"/>
      <c r="D51" s="6"/>
      <c r="E51" s="123"/>
      <c r="F51" s="123" t="s">
        <v>210</v>
      </c>
      <c r="G51" s="123"/>
      <c r="H51" s="123"/>
      <c r="I51" s="123"/>
      <c r="J51" s="123"/>
      <c r="K51" s="22" t="s">
        <v>167</v>
      </c>
      <c r="L51" s="22"/>
      <c r="M51" s="22"/>
      <c r="N51" s="61" t="s">
        <v>167</v>
      </c>
      <c r="Y51" s="125"/>
    </row>
    <row r="52" spans="2:29" ht="13.95" customHeight="1" x14ac:dyDescent="0.2">
      <c r="B52" s="1">
        <f t="shared" si="2"/>
        <v>42</v>
      </c>
      <c r="C52" s="6"/>
      <c r="D52" s="6"/>
      <c r="E52" s="123"/>
      <c r="F52" s="123" t="s">
        <v>146</v>
      </c>
      <c r="G52" s="123"/>
      <c r="H52" s="123"/>
      <c r="I52" s="123"/>
      <c r="J52" s="123"/>
      <c r="K52" s="22">
        <v>475</v>
      </c>
      <c r="L52" s="22">
        <v>50</v>
      </c>
      <c r="M52" s="22">
        <v>50</v>
      </c>
      <c r="N52" s="23">
        <v>25</v>
      </c>
      <c r="U52" s="126">
        <f>COUNTA($K11:$K54)</f>
        <v>33</v>
      </c>
      <c r="V52" s="126">
        <f>COUNTA($L11:$L54)</f>
        <v>34</v>
      </c>
      <c r="W52" s="126">
        <f>COUNTA($M11:$M54)</f>
        <v>36</v>
      </c>
      <c r="X52" s="126">
        <f>COUNTA($N11:$N54)</f>
        <v>36</v>
      </c>
      <c r="Y52" s="126"/>
      <c r="Z52" s="126"/>
      <c r="AA52" s="126"/>
      <c r="AB52" s="126"/>
      <c r="AC52" s="125"/>
    </row>
    <row r="53" spans="2:29" ht="13.95" customHeight="1" x14ac:dyDescent="0.2">
      <c r="B53" s="1">
        <f t="shared" si="2"/>
        <v>43</v>
      </c>
      <c r="C53" s="6"/>
      <c r="D53" s="6"/>
      <c r="E53" s="123"/>
      <c r="F53" s="123" t="s">
        <v>333</v>
      </c>
      <c r="G53" s="123"/>
      <c r="H53" s="123"/>
      <c r="I53" s="123"/>
      <c r="J53" s="123"/>
      <c r="K53" s="22" t="s">
        <v>167</v>
      </c>
      <c r="L53" s="22">
        <v>25</v>
      </c>
      <c r="M53" s="22" t="s">
        <v>167</v>
      </c>
      <c r="N53" s="23" t="s">
        <v>167</v>
      </c>
      <c r="U53" s="125">
        <f>SUM($U11:$U22,$K23:$K54)</f>
        <v>31302</v>
      </c>
      <c r="V53" s="125">
        <f>SUM($V11:$V22,$L23:$L54)</f>
        <v>36931</v>
      </c>
      <c r="W53" s="125">
        <f>SUM($W11:$W22,$M23:$M54)</f>
        <v>20083</v>
      </c>
      <c r="X53" s="125">
        <f>SUM($X11:$X22,$N23:$N54)</f>
        <v>10955</v>
      </c>
      <c r="Y53" s="125"/>
      <c r="Z53" s="125"/>
      <c r="AA53" s="125"/>
      <c r="AB53" s="125"/>
      <c r="AC53" s="125"/>
    </row>
    <row r="54" spans="2:29" ht="13.5" customHeight="1" x14ac:dyDescent="0.2">
      <c r="B54" s="1">
        <f t="shared" si="2"/>
        <v>44</v>
      </c>
      <c r="C54" s="6"/>
      <c r="D54" s="6"/>
      <c r="E54" s="123"/>
      <c r="F54" s="123" t="s">
        <v>88</v>
      </c>
      <c r="G54" s="123"/>
      <c r="H54" s="123"/>
      <c r="I54" s="123"/>
      <c r="J54" s="123"/>
      <c r="K54" s="22"/>
      <c r="L54" s="22"/>
      <c r="M54" s="22"/>
      <c r="N54" s="23">
        <v>50</v>
      </c>
      <c r="Y54" s="127"/>
    </row>
    <row r="55" spans="2:29" ht="13.95" customHeight="1" x14ac:dyDescent="0.2">
      <c r="B55" s="1">
        <f t="shared" si="2"/>
        <v>45</v>
      </c>
      <c r="C55" s="6"/>
      <c r="D55" s="6"/>
      <c r="E55" s="123"/>
      <c r="F55" s="123" t="s">
        <v>253</v>
      </c>
      <c r="G55" s="123"/>
      <c r="H55" s="123"/>
      <c r="I55" s="123"/>
      <c r="J55" s="123"/>
      <c r="K55" s="22">
        <v>25</v>
      </c>
      <c r="L55" s="22">
        <v>25</v>
      </c>
      <c r="M55" s="22" t="s">
        <v>167</v>
      </c>
      <c r="N55" s="23">
        <v>25</v>
      </c>
      <c r="Y55" s="127"/>
    </row>
    <row r="56" spans="2:29" ht="13.95" customHeight="1" x14ac:dyDescent="0.2">
      <c r="B56" s="1">
        <f t="shared" si="2"/>
        <v>46</v>
      </c>
      <c r="C56" s="6"/>
      <c r="D56" s="6"/>
      <c r="E56" s="123"/>
      <c r="F56" s="123" t="s">
        <v>154</v>
      </c>
      <c r="G56" s="123"/>
      <c r="H56" s="123"/>
      <c r="I56" s="123"/>
      <c r="J56" s="123"/>
      <c r="K56" s="22"/>
      <c r="L56" s="22"/>
      <c r="M56" s="22"/>
      <c r="N56" s="23">
        <v>1</v>
      </c>
      <c r="Y56" s="127"/>
    </row>
    <row r="57" spans="2:29" ht="13.5" customHeight="1" x14ac:dyDescent="0.2">
      <c r="B57" s="1">
        <f t="shared" si="2"/>
        <v>47</v>
      </c>
      <c r="C57" s="6"/>
      <c r="D57" s="6"/>
      <c r="E57" s="123"/>
      <c r="F57" s="123" t="s">
        <v>158</v>
      </c>
      <c r="G57" s="123"/>
      <c r="H57" s="123"/>
      <c r="I57" s="123"/>
      <c r="J57" s="123"/>
      <c r="K57" s="22"/>
      <c r="L57" s="22">
        <v>200</v>
      </c>
      <c r="M57" s="22" t="s">
        <v>167</v>
      </c>
      <c r="N57" s="23"/>
      <c r="Y57" s="127"/>
    </row>
    <row r="58" spans="2:29" ht="13.5" customHeight="1" x14ac:dyDescent="0.2">
      <c r="B58" s="1">
        <f t="shared" si="2"/>
        <v>48</v>
      </c>
      <c r="C58" s="6"/>
      <c r="D58" s="6"/>
      <c r="E58" s="123"/>
      <c r="F58" s="123" t="s">
        <v>229</v>
      </c>
      <c r="G58" s="123"/>
      <c r="H58" s="123"/>
      <c r="I58" s="123"/>
      <c r="J58" s="123"/>
      <c r="K58" s="22">
        <v>25</v>
      </c>
      <c r="L58" s="22" t="s">
        <v>167</v>
      </c>
      <c r="M58" s="22" t="s">
        <v>167</v>
      </c>
      <c r="N58" s="23" t="s">
        <v>167</v>
      </c>
      <c r="Y58" s="127"/>
    </row>
    <row r="59" spans="2:29" ht="13.5" customHeight="1" x14ac:dyDescent="0.2">
      <c r="B59" s="1">
        <f t="shared" si="2"/>
        <v>49</v>
      </c>
      <c r="C59" s="6"/>
      <c r="D59" s="6"/>
      <c r="E59" s="123"/>
      <c r="F59" s="123" t="s">
        <v>212</v>
      </c>
      <c r="G59" s="123"/>
      <c r="H59" s="123"/>
      <c r="I59" s="123"/>
      <c r="J59" s="123"/>
      <c r="K59" s="22"/>
      <c r="L59" s="22" t="s">
        <v>167</v>
      </c>
      <c r="M59" s="22"/>
      <c r="N59" s="23"/>
      <c r="Y59" s="127"/>
    </row>
    <row r="60" spans="2:29" ht="13.5" customHeight="1" x14ac:dyDescent="0.2">
      <c r="B60" s="1">
        <f t="shared" si="2"/>
        <v>50</v>
      </c>
      <c r="C60" s="6"/>
      <c r="D60" s="6"/>
      <c r="E60" s="123"/>
      <c r="F60" s="123" t="s">
        <v>230</v>
      </c>
      <c r="G60" s="123"/>
      <c r="H60" s="123"/>
      <c r="I60" s="123"/>
      <c r="J60" s="123"/>
      <c r="K60" s="22" t="s">
        <v>167</v>
      </c>
      <c r="L60" s="22">
        <v>100</v>
      </c>
      <c r="M60" s="22">
        <v>100</v>
      </c>
      <c r="N60" s="23"/>
      <c r="Y60" s="127"/>
    </row>
    <row r="61" spans="2:29" ht="13.95" customHeight="1" x14ac:dyDescent="0.2">
      <c r="B61" s="1">
        <f t="shared" si="2"/>
        <v>51</v>
      </c>
      <c r="C61" s="6"/>
      <c r="D61" s="6"/>
      <c r="E61" s="123"/>
      <c r="F61" s="123" t="s">
        <v>254</v>
      </c>
      <c r="G61" s="123"/>
      <c r="H61" s="123"/>
      <c r="I61" s="123"/>
      <c r="J61" s="123"/>
      <c r="K61" s="22">
        <v>425</v>
      </c>
      <c r="L61" s="22">
        <v>275</v>
      </c>
      <c r="M61" s="22">
        <v>125</v>
      </c>
      <c r="N61" s="23">
        <v>150</v>
      </c>
      <c r="Y61" s="125"/>
    </row>
    <row r="62" spans="2:29" ht="13.5" customHeight="1" x14ac:dyDescent="0.2">
      <c r="B62" s="1">
        <f t="shared" si="2"/>
        <v>52</v>
      </c>
      <c r="C62" s="6"/>
      <c r="D62" s="6"/>
      <c r="E62" s="123"/>
      <c r="F62" s="123" t="s">
        <v>108</v>
      </c>
      <c r="G62" s="123"/>
      <c r="H62" s="123"/>
      <c r="I62" s="123"/>
      <c r="J62" s="123"/>
      <c r="K62" s="22">
        <v>1300</v>
      </c>
      <c r="L62" s="22">
        <v>500</v>
      </c>
      <c r="M62" s="22">
        <v>600</v>
      </c>
      <c r="N62" s="23">
        <v>1700</v>
      </c>
      <c r="Y62" s="127"/>
    </row>
    <row r="63" spans="2:29" ht="13.95" customHeight="1" x14ac:dyDescent="0.2">
      <c r="B63" s="1">
        <f t="shared" si="2"/>
        <v>53</v>
      </c>
      <c r="C63" s="6"/>
      <c r="D63" s="6"/>
      <c r="E63" s="123"/>
      <c r="F63" s="123" t="s">
        <v>255</v>
      </c>
      <c r="G63" s="123"/>
      <c r="H63" s="123"/>
      <c r="I63" s="123"/>
      <c r="J63" s="123"/>
      <c r="K63" s="22"/>
      <c r="L63" s="22"/>
      <c r="M63" s="22">
        <v>25</v>
      </c>
      <c r="N63" s="23">
        <v>25</v>
      </c>
      <c r="Y63" s="125"/>
    </row>
    <row r="64" spans="2:29" ht="13.5" customHeight="1" x14ac:dyDescent="0.2">
      <c r="B64" s="1">
        <f t="shared" si="2"/>
        <v>54</v>
      </c>
      <c r="C64" s="6"/>
      <c r="D64" s="6"/>
      <c r="E64" s="123"/>
      <c r="F64" s="123" t="s">
        <v>256</v>
      </c>
      <c r="G64" s="123"/>
      <c r="H64" s="123"/>
      <c r="I64" s="123"/>
      <c r="J64" s="123"/>
      <c r="K64" s="22">
        <v>16</v>
      </c>
      <c r="L64" s="22">
        <v>8</v>
      </c>
      <c r="M64" s="22"/>
      <c r="N64" s="23">
        <v>16</v>
      </c>
      <c r="Y64" s="125"/>
    </row>
    <row r="65" spans="2:25" ht="13.95" customHeight="1" x14ac:dyDescent="0.2">
      <c r="B65" s="1">
        <f t="shared" si="2"/>
        <v>55</v>
      </c>
      <c r="C65" s="6"/>
      <c r="D65" s="6"/>
      <c r="E65" s="123"/>
      <c r="F65" s="123" t="s">
        <v>257</v>
      </c>
      <c r="G65" s="123"/>
      <c r="H65" s="123"/>
      <c r="I65" s="123"/>
      <c r="J65" s="123"/>
      <c r="K65" s="22">
        <v>450</v>
      </c>
      <c r="L65" s="128">
        <v>325</v>
      </c>
      <c r="M65" s="22">
        <v>325</v>
      </c>
      <c r="N65" s="23">
        <v>200</v>
      </c>
      <c r="Y65" s="125"/>
    </row>
    <row r="66" spans="2:25" ht="13.5" customHeight="1" x14ac:dyDescent="0.2">
      <c r="B66" s="1">
        <f t="shared" si="2"/>
        <v>56</v>
      </c>
      <c r="C66" s="6"/>
      <c r="D66" s="6"/>
      <c r="E66" s="123"/>
      <c r="F66" s="123" t="s">
        <v>213</v>
      </c>
      <c r="G66" s="123"/>
      <c r="H66" s="123"/>
      <c r="I66" s="123"/>
      <c r="J66" s="123"/>
      <c r="K66" s="22">
        <v>96</v>
      </c>
      <c r="L66" s="22"/>
      <c r="M66" s="22"/>
      <c r="N66" s="23"/>
      <c r="Y66" s="125"/>
    </row>
    <row r="67" spans="2:25" ht="13.95" customHeight="1" x14ac:dyDescent="0.2">
      <c r="B67" s="1">
        <f t="shared" si="2"/>
        <v>57</v>
      </c>
      <c r="C67" s="6"/>
      <c r="D67" s="6"/>
      <c r="E67" s="123"/>
      <c r="F67" s="123" t="s">
        <v>268</v>
      </c>
      <c r="G67" s="123"/>
      <c r="H67" s="123"/>
      <c r="I67" s="123"/>
      <c r="J67" s="123"/>
      <c r="K67" s="22"/>
      <c r="L67" s="22"/>
      <c r="M67" s="22">
        <v>25</v>
      </c>
      <c r="N67" s="23"/>
      <c r="Y67" s="125"/>
    </row>
    <row r="68" spans="2:25" ht="13.95" customHeight="1" x14ac:dyDescent="0.2">
      <c r="B68" s="1">
        <f t="shared" si="2"/>
        <v>58</v>
      </c>
      <c r="C68" s="6"/>
      <c r="D68" s="6"/>
      <c r="E68" s="123"/>
      <c r="F68" s="123" t="s">
        <v>109</v>
      </c>
      <c r="G68" s="123"/>
      <c r="H68" s="123"/>
      <c r="I68" s="123"/>
      <c r="J68" s="123"/>
      <c r="K68" s="22" t="s">
        <v>167</v>
      </c>
      <c r="L68" s="22">
        <v>300</v>
      </c>
      <c r="M68" s="22">
        <v>200</v>
      </c>
      <c r="N68" s="23"/>
      <c r="Y68" s="125"/>
    </row>
    <row r="69" spans="2:25" ht="13.5" customHeight="1" x14ac:dyDescent="0.2">
      <c r="B69" s="1">
        <f t="shared" si="2"/>
        <v>59</v>
      </c>
      <c r="C69" s="6"/>
      <c r="D69" s="6"/>
      <c r="E69" s="123"/>
      <c r="F69" s="123" t="s">
        <v>110</v>
      </c>
      <c r="G69" s="123"/>
      <c r="H69" s="123"/>
      <c r="I69" s="123"/>
      <c r="J69" s="123"/>
      <c r="K69" s="22"/>
      <c r="L69" s="22" t="s">
        <v>167</v>
      </c>
      <c r="M69" s="22">
        <v>100</v>
      </c>
      <c r="N69" s="23">
        <v>175</v>
      </c>
      <c r="Y69" s="125"/>
    </row>
    <row r="70" spans="2:25" ht="14.25" customHeight="1" x14ac:dyDescent="0.2">
      <c r="B70" s="1">
        <f t="shared" si="2"/>
        <v>60</v>
      </c>
      <c r="C70" s="6"/>
      <c r="D70" s="6"/>
      <c r="E70" s="123"/>
      <c r="F70" s="123" t="s">
        <v>335</v>
      </c>
      <c r="G70" s="123"/>
      <c r="H70" s="123"/>
      <c r="I70" s="123"/>
      <c r="J70" s="123"/>
      <c r="K70" s="22"/>
      <c r="L70" s="22"/>
      <c r="M70" s="22"/>
      <c r="N70" s="23" t="s">
        <v>167</v>
      </c>
      <c r="Y70" s="125"/>
    </row>
    <row r="71" spans="2:25" ht="13.5" customHeight="1" x14ac:dyDescent="0.2">
      <c r="B71" s="1">
        <f t="shared" si="2"/>
        <v>61</v>
      </c>
      <c r="C71" s="6"/>
      <c r="D71" s="6"/>
      <c r="E71" s="123"/>
      <c r="F71" s="123" t="s">
        <v>160</v>
      </c>
      <c r="G71" s="123"/>
      <c r="H71" s="123"/>
      <c r="I71" s="123"/>
      <c r="J71" s="123"/>
      <c r="K71" s="22" t="s">
        <v>167</v>
      </c>
      <c r="L71" s="22">
        <v>125</v>
      </c>
      <c r="M71" s="22">
        <v>100</v>
      </c>
      <c r="N71" s="23">
        <v>75</v>
      </c>
      <c r="Y71" s="125"/>
    </row>
    <row r="72" spans="2:25" ht="13.95" customHeight="1" x14ac:dyDescent="0.2">
      <c r="B72" s="1">
        <f t="shared" si="2"/>
        <v>62</v>
      </c>
      <c r="C72" s="6"/>
      <c r="D72" s="6"/>
      <c r="E72" s="123"/>
      <c r="F72" s="123" t="s">
        <v>214</v>
      </c>
      <c r="G72" s="123"/>
      <c r="H72" s="123"/>
      <c r="I72" s="123"/>
      <c r="J72" s="123"/>
      <c r="K72" s="22">
        <v>112</v>
      </c>
      <c r="L72" s="22">
        <v>16</v>
      </c>
      <c r="M72" s="22"/>
      <c r="N72" s="23">
        <v>24</v>
      </c>
      <c r="Y72" s="125"/>
    </row>
    <row r="73" spans="2:25" ht="13.5" customHeight="1" x14ac:dyDescent="0.2">
      <c r="B73" s="1">
        <f t="shared" si="2"/>
        <v>63</v>
      </c>
      <c r="C73" s="6"/>
      <c r="D73" s="6"/>
      <c r="E73" s="123"/>
      <c r="F73" s="123" t="s">
        <v>31</v>
      </c>
      <c r="G73" s="123"/>
      <c r="H73" s="123"/>
      <c r="I73" s="123"/>
      <c r="J73" s="123"/>
      <c r="K73" s="22">
        <v>128</v>
      </c>
      <c r="L73" s="22">
        <v>144</v>
      </c>
      <c r="M73" s="22" t="s">
        <v>167</v>
      </c>
      <c r="N73" s="23">
        <v>8</v>
      </c>
      <c r="Y73" s="125"/>
    </row>
    <row r="74" spans="2:25" ht="13.5" customHeight="1" x14ac:dyDescent="0.2">
      <c r="B74" s="1">
        <f t="shared" si="2"/>
        <v>64</v>
      </c>
      <c r="C74" s="6"/>
      <c r="D74" s="6"/>
      <c r="E74" s="123"/>
      <c r="F74" s="123" t="s">
        <v>32</v>
      </c>
      <c r="G74" s="123"/>
      <c r="H74" s="123"/>
      <c r="I74" s="123"/>
      <c r="J74" s="123"/>
      <c r="K74" s="22">
        <v>208</v>
      </c>
      <c r="L74" s="22">
        <v>128</v>
      </c>
      <c r="M74" s="22">
        <v>80</v>
      </c>
      <c r="N74" s="23">
        <v>8</v>
      </c>
      <c r="Y74" s="125"/>
    </row>
    <row r="75" spans="2:25" ht="13.95" customHeight="1" x14ac:dyDescent="0.2">
      <c r="B75" s="1">
        <f t="shared" si="2"/>
        <v>65</v>
      </c>
      <c r="C75" s="6"/>
      <c r="D75" s="6"/>
      <c r="E75" s="123"/>
      <c r="F75" s="123" t="s">
        <v>215</v>
      </c>
      <c r="G75" s="123"/>
      <c r="H75" s="123"/>
      <c r="I75" s="123"/>
      <c r="J75" s="123"/>
      <c r="K75" s="22">
        <v>40</v>
      </c>
      <c r="L75" s="22" t="s">
        <v>167</v>
      </c>
      <c r="M75" s="22"/>
      <c r="N75" s="23" t="s">
        <v>167</v>
      </c>
      <c r="Y75" s="125"/>
    </row>
    <row r="76" spans="2:25" ht="13.95" customHeight="1" x14ac:dyDescent="0.2">
      <c r="B76" s="1">
        <f t="shared" si="2"/>
        <v>66</v>
      </c>
      <c r="C76" s="6"/>
      <c r="D76" s="6"/>
      <c r="E76" s="123"/>
      <c r="F76" s="123" t="s">
        <v>258</v>
      </c>
      <c r="G76" s="123"/>
      <c r="H76" s="123"/>
      <c r="I76" s="123"/>
      <c r="J76" s="123"/>
      <c r="K76" s="22" t="s">
        <v>167</v>
      </c>
      <c r="L76" s="22"/>
      <c r="M76" s="22" t="s">
        <v>167</v>
      </c>
      <c r="N76" s="23"/>
      <c r="Y76" s="125"/>
    </row>
    <row r="77" spans="2:25" ht="13.95" customHeight="1" x14ac:dyDescent="0.2">
      <c r="B77" s="1">
        <f t="shared" ref="B77:B95" si="5">B76+1</f>
        <v>67</v>
      </c>
      <c r="C77" s="6"/>
      <c r="D77" s="6"/>
      <c r="E77" s="123"/>
      <c r="F77" s="123" t="s">
        <v>85</v>
      </c>
      <c r="G77" s="123"/>
      <c r="H77" s="123"/>
      <c r="I77" s="123"/>
      <c r="J77" s="123"/>
      <c r="K77" s="22">
        <v>300</v>
      </c>
      <c r="L77" s="22"/>
      <c r="M77" s="22" t="s">
        <v>167</v>
      </c>
      <c r="N77" s="23" t="s">
        <v>167</v>
      </c>
      <c r="Y77" s="125"/>
    </row>
    <row r="78" spans="2:25" ht="13.95" customHeight="1" x14ac:dyDescent="0.2">
      <c r="B78" s="1">
        <f t="shared" si="5"/>
        <v>68</v>
      </c>
      <c r="C78" s="6"/>
      <c r="D78" s="6"/>
      <c r="E78" s="123"/>
      <c r="F78" s="123" t="s">
        <v>86</v>
      </c>
      <c r="G78" s="123"/>
      <c r="H78" s="123"/>
      <c r="I78" s="123"/>
      <c r="J78" s="123"/>
      <c r="K78" s="22">
        <v>200</v>
      </c>
      <c r="L78" s="22">
        <v>300</v>
      </c>
      <c r="M78" s="22">
        <v>200</v>
      </c>
      <c r="N78" s="23"/>
      <c r="Y78" s="125"/>
    </row>
    <row r="79" spans="2:25" ht="13.95" customHeight="1" x14ac:dyDescent="0.2">
      <c r="B79" s="1">
        <f t="shared" si="5"/>
        <v>69</v>
      </c>
      <c r="C79" s="6"/>
      <c r="D79" s="6"/>
      <c r="E79" s="123"/>
      <c r="F79" s="123" t="s">
        <v>265</v>
      </c>
      <c r="G79" s="123"/>
      <c r="H79" s="123"/>
      <c r="I79" s="123"/>
      <c r="J79" s="123"/>
      <c r="K79" s="22" t="s">
        <v>167</v>
      </c>
      <c r="L79" s="22">
        <v>100</v>
      </c>
      <c r="M79" s="22">
        <v>100</v>
      </c>
      <c r="N79" s="23"/>
      <c r="Y79" s="125"/>
    </row>
    <row r="80" spans="2:25" ht="13.5" customHeight="1" x14ac:dyDescent="0.2">
      <c r="B80" s="1">
        <f t="shared" si="5"/>
        <v>70</v>
      </c>
      <c r="C80" s="6"/>
      <c r="D80" s="6"/>
      <c r="E80" s="123"/>
      <c r="F80" s="123" t="s">
        <v>111</v>
      </c>
      <c r="G80" s="123"/>
      <c r="H80" s="123"/>
      <c r="I80" s="123"/>
      <c r="J80" s="123"/>
      <c r="K80" s="22">
        <v>2100</v>
      </c>
      <c r="L80" s="22">
        <v>2600</v>
      </c>
      <c r="M80" s="22">
        <v>1400</v>
      </c>
      <c r="N80" s="23">
        <v>600</v>
      </c>
      <c r="Y80" s="125"/>
    </row>
    <row r="81" spans="2:25" ht="13.95" customHeight="1" x14ac:dyDescent="0.2">
      <c r="B81" s="1">
        <f t="shared" si="5"/>
        <v>71</v>
      </c>
      <c r="C81" s="6"/>
      <c r="D81" s="6"/>
      <c r="E81" s="123"/>
      <c r="F81" s="123" t="s">
        <v>123</v>
      </c>
      <c r="G81" s="123"/>
      <c r="H81" s="123"/>
      <c r="I81" s="123"/>
      <c r="J81" s="123"/>
      <c r="K81" s="22">
        <v>75</v>
      </c>
      <c r="L81" s="22">
        <v>25</v>
      </c>
      <c r="M81" s="22">
        <v>50</v>
      </c>
      <c r="N81" s="23" t="s">
        <v>167</v>
      </c>
      <c r="Y81" s="125"/>
    </row>
    <row r="82" spans="2:25" ht="13.5" customHeight="1" x14ac:dyDescent="0.2">
      <c r="B82" s="1">
        <f t="shared" si="5"/>
        <v>72</v>
      </c>
      <c r="C82" s="6"/>
      <c r="D82" s="6"/>
      <c r="E82" s="123"/>
      <c r="F82" s="123" t="s">
        <v>161</v>
      </c>
      <c r="G82" s="123"/>
      <c r="H82" s="123"/>
      <c r="I82" s="123"/>
      <c r="J82" s="123"/>
      <c r="K82" s="22" t="s">
        <v>167</v>
      </c>
      <c r="L82" s="22" t="s">
        <v>167</v>
      </c>
      <c r="M82" s="22" t="s">
        <v>167</v>
      </c>
      <c r="N82" s="23">
        <v>1</v>
      </c>
      <c r="Y82" s="125"/>
    </row>
    <row r="83" spans="2:25" ht="13.95" customHeight="1" x14ac:dyDescent="0.2">
      <c r="B83" s="1">
        <f t="shared" si="5"/>
        <v>73</v>
      </c>
      <c r="C83" s="6"/>
      <c r="D83" s="6"/>
      <c r="E83" s="123"/>
      <c r="F83" s="123" t="s">
        <v>116</v>
      </c>
      <c r="G83" s="123"/>
      <c r="H83" s="123"/>
      <c r="I83" s="123"/>
      <c r="J83" s="123"/>
      <c r="K83" s="22">
        <v>50</v>
      </c>
      <c r="L83" s="22">
        <v>100</v>
      </c>
      <c r="M83" s="22" t="s">
        <v>167</v>
      </c>
      <c r="N83" s="23">
        <v>100</v>
      </c>
      <c r="Y83" s="125"/>
    </row>
    <row r="84" spans="2:25" ht="13.5" customHeight="1" x14ac:dyDescent="0.2">
      <c r="B84" s="1">
        <f t="shared" si="5"/>
        <v>74</v>
      </c>
      <c r="C84" s="6"/>
      <c r="D84" s="6"/>
      <c r="E84" s="123"/>
      <c r="F84" s="123" t="s">
        <v>264</v>
      </c>
      <c r="G84" s="123"/>
      <c r="H84" s="123"/>
      <c r="I84" s="123"/>
      <c r="J84" s="123"/>
      <c r="K84" s="22"/>
      <c r="L84" s="22"/>
      <c r="M84" s="22">
        <v>100</v>
      </c>
      <c r="N84" s="23">
        <v>100</v>
      </c>
      <c r="Y84" s="125"/>
    </row>
    <row r="85" spans="2:25" ht="13.95" customHeight="1" x14ac:dyDescent="0.2">
      <c r="B85" s="1">
        <f t="shared" si="5"/>
        <v>75</v>
      </c>
      <c r="C85" s="6"/>
      <c r="D85" s="6"/>
      <c r="E85" s="123"/>
      <c r="F85" s="123" t="s">
        <v>353</v>
      </c>
      <c r="G85" s="123"/>
      <c r="H85" s="123"/>
      <c r="I85" s="123"/>
      <c r="J85" s="123"/>
      <c r="K85" s="22"/>
      <c r="L85" s="22"/>
      <c r="M85" s="22"/>
      <c r="N85" s="23">
        <v>200</v>
      </c>
      <c r="Y85" s="125"/>
    </row>
    <row r="86" spans="2:25" ht="13.95" customHeight="1" x14ac:dyDescent="0.2">
      <c r="B86" s="1">
        <f t="shared" si="5"/>
        <v>76</v>
      </c>
      <c r="C86" s="6"/>
      <c r="D86" s="6"/>
      <c r="E86" s="123"/>
      <c r="F86" s="123" t="s">
        <v>263</v>
      </c>
      <c r="G86" s="123"/>
      <c r="H86" s="123"/>
      <c r="I86" s="123"/>
      <c r="J86" s="123"/>
      <c r="K86" s="22">
        <v>25</v>
      </c>
      <c r="L86" s="22">
        <v>25</v>
      </c>
      <c r="M86" s="22" t="s">
        <v>167</v>
      </c>
      <c r="N86" s="23">
        <v>50</v>
      </c>
      <c r="Y86" s="125"/>
    </row>
    <row r="87" spans="2:25" ht="13.5" customHeight="1" x14ac:dyDescent="0.2">
      <c r="B87" s="1">
        <f t="shared" si="5"/>
        <v>77</v>
      </c>
      <c r="C87" s="6"/>
      <c r="D87" s="6"/>
      <c r="E87" s="123"/>
      <c r="F87" s="123" t="s">
        <v>306</v>
      </c>
      <c r="G87" s="123"/>
      <c r="H87" s="123"/>
      <c r="I87" s="123"/>
      <c r="J87" s="123"/>
      <c r="K87" s="22" t="s">
        <v>167</v>
      </c>
      <c r="L87" s="22"/>
      <c r="M87" s="22"/>
      <c r="N87" s="23"/>
      <c r="Y87" s="125"/>
    </row>
    <row r="88" spans="2:25" ht="13.95" customHeight="1" x14ac:dyDescent="0.2">
      <c r="B88" s="1">
        <f t="shared" si="5"/>
        <v>78</v>
      </c>
      <c r="C88" s="6"/>
      <c r="D88" s="6"/>
      <c r="E88" s="123"/>
      <c r="F88" s="123" t="s">
        <v>33</v>
      </c>
      <c r="G88" s="123"/>
      <c r="H88" s="123"/>
      <c r="I88" s="123"/>
      <c r="J88" s="123"/>
      <c r="K88" s="22">
        <v>2600</v>
      </c>
      <c r="L88" s="22">
        <v>2000</v>
      </c>
      <c r="M88" s="22">
        <v>1950</v>
      </c>
      <c r="N88" s="23">
        <v>750</v>
      </c>
      <c r="Y88" s="125"/>
    </row>
    <row r="89" spans="2:25" ht="13.95" customHeight="1" x14ac:dyDescent="0.2">
      <c r="B89" s="1">
        <f t="shared" si="5"/>
        <v>79</v>
      </c>
      <c r="C89" s="2" t="s">
        <v>74</v>
      </c>
      <c r="D89" s="2" t="s">
        <v>75</v>
      </c>
      <c r="E89" s="123"/>
      <c r="F89" s="123" t="s">
        <v>120</v>
      </c>
      <c r="G89" s="123"/>
      <c r="H89" s="123"/>
      <c r="I89" s="123"/>
      <c r="J89" s="123"/>
      <c r="K89" s="22"/>
      <c r="L89" s="22"/>
      <c r="M89" s="22">
        <v>2</v>
      </c>
      <c r="N89" s="23"/>
    </row>
    <row r="90" spans="2:25" ht="13.5" customHeight="1" x14ac:dyDescent="0.2">
      <c r="B90" s="1">
        <f t="shared" si="5"/>
        <v>80</v>
      </c>
      <c r="C90" s="2" t="s">
        <v>34</v>
      </c>
      <c r="D90" s="2" t="s">
        <v>35</v>
      </c>
      <c r="E90" s="123"/>
      <c r="F90" s="123" t="s">
        <v>235</v>
      </c>
      <c r="G90" s="123"/>
      <c r="H90" s="123"/>
      <c r="I90" s="123"/>
      <c r="J90" s="123"/>
      <c r="K90" s="22"/>
      <c r="L90" s="22"/>
      <c r="M90" s="22">
        <v>1</v>
      </c>
      <c r="N90" s="23"/>
    </row>
    <row r="91" spans="2:25" ht="13.95" customHeight="1" x14ac:dyDescent="0.2">
      <c r="B91" s="1">
        <f t="shared" si="5"/>
        <v>81</v>
      </c>
      <c r="C91" s="6"/>
      <c r="D91" s="6"/>
      <c r="E91" s="123"/>
      <c r="F91" s="123" t="s">
        <v>180</v>
      </c>
      <c r="G91" s="123"/>
      <c r="H91" s="123"/>
      <c r="I91" s="123"/>
      <c r="J91" s="123"/>
      <c r="K91" s="22"/>
      <c r="L91" s="22" t="s">
        <v>167</v>
      </c>
      <c r="M91" s="22" t="s">
        <v>167</v>
      </c>
      <c r="N91" s="23">
        <v>1</v>
      </c>
    </row>
    <row r="92" spans="2:25" ht="14.25" customHeight="1" x14ac:dyDescent="0.2">
      <c r="B92" s="1">
        <f t="shared" si="5"/>
        <v>82</v>
      </c>
      <c r="C92" s="6"/>
      <c r="D92" s="6"/>
      <c r="E92" s="123"/>
      <c r="F92" s="123" t="s">
        <v>236</v>
      </c>
      <c r="G92" s="123"/>
      <c r="H92" s="123"/>
      <c r="I92" s="123"/>
      <c r="J92" s="123"/>
      <c r="K92" s="22">
        <v>1</v>
      </c>
      <c r="L92" s="22">
        <v>1</v>
      </c>
      <c r="M92" s="22">
        <v>1</v>
      </c>
      <c r="N92" s="23"/>
    </row>
    <row r="93" spans="2:25" ht="13.5" customHeight="1" x14ac:dyDescent="0.2">
      <c r="B93" s="1">
        <f t="shared" si="5"/>
        <v>83</v>
      </c>
      <c r="C93" s="6"/>
      <c r="D93" s="6"/>
      <c r="E93" s="123"/>
      <c r="F93" s="123" t="s">
        <v>147</v>
      </c>
      <c r="G93" s="123"/>
      <c r="H93" s="123"/>
      <c r="I93" s="123"/>
      <c r="J93" s="123"/>
      <c r="K93" s="22"/>
      <c r="L93" s="22">
        <v>1</v>
      </c>
      <c r="M93" s="22" t="s">
        <v>167</v>
      </c>
      <c r="N93" s="23" t="s">
        <v>167</v>
      </c>
    </row>
    <row r="94" spans="2:25" ht="13.95" customHeight="1" x14ac:dyDescent="0.2">
      <c r="B94" s="1">
        <f t="shared" si="5"/>
        <v>84</v>
      </c>
      <c r="C94" s="6"/>
      <c r="D94" s="6"/>
      <c r="E94" s="123"/>
      <c r="F94" s="123" t="s">
        <v>124</v>
      </c>
      <c r="G94" s="123"/>
      <c r="H94" s="123"/>
      <c r="I94" s="123"/>
      <c r="J94" s="123"/>
      <c r="K94" s="22">
        <v>5</v>
      </c>
      <c r="L94" s="22">
        <v>5</v>
      </c>
      <c r="M94" s="22">
        <v>1</v>
      </c>
      <c r="N94" s="23">
        <v>2</v>
      </c>
    </row>
    <row r="95" spans="2:25" ht="13.5" customHeight="1" thickBot="1" x14ac:dyDescent="0.25">
      <c r="B95" s="1">
        <f t="shared" si="5"/>
        <v>85</v>
      </c>
      <c r="C95" s="6"/>
      <c r="D95" s="6"/>
      <c r="E95" s="123"/>
      <c r="F95" s="123" t="s">
        <v>99</v>
      </c>
      <c r="G95" s="123"/>
      <c r="H95" s="123"/>
      <c r="I95" s="123"/>
      <c r="J95" s="123"/>
      <c r="K95" s="22"/>
      <c r="L95" s="22"/>
      <c r="M95" s="22"/>
      <c r="N95" s="23">
        <v>1</v>
      </c>
    </row>
    <row r="96" spans="2:25" ht="13.95" customHeight="1" x14ac:dyDescent="0.2">
      <c r="B96" s="84"/>
      <c r="C96" s="85"/>
      <c r="D96" s="85"/>
      <c r="E96" s="25"/>
      <c r="F96" s="25"/>
      <c r="G96" s="25"/>
      <c r="H96" s="25"/>
      <c r="I96" s="25"/>
      <c r="J96" s="25"/>
      <c r="K96" s="25"/>
      <c r="L96" s="25"/>
      <c r="M96" s="25"/>
      <c r="N96" s="25"/>
      <c r="U96">
        <f>COUNTA(K11:K117)</f>
        <v>73</v>
      </c>
      <c r="V96">
        <f>COUNTA(L11:L117)</f>
        <v>73</v>
      </c>
      <c r="W96">
        <f>COUNTA(M11:M117)</f>
        <v>79</v>
      </c>
      <c r="X96">
        <f>COUNTA(N11:N117)</f>
        <v>76</v>
      </c>
    </row>
    <row r="97" spans="2:24" ht="18" customHeight="1" x14ac:dyDescent="0.2"/>
    <row r="98" spans="2:24" ht="18" customHeight="1" x14ac:dyDescent="0.2">
      <c r="B98" s="65"/>
    </row>
    <row r="99" spans="2:24" ht="9" customHeight="1" thickBot="1" x14ac:dyDescent="0.25"/>
    <row r="100" spans="2:24" ht="18" customHeight="1" x14ac:dyDescent="0.2">
      <c r="B100" s="66"/>
      <c r="C100" s="67"/>
      <c r="D100" s="143" t="s">
        <v>1</v>
      </c>
      <c r="E100" s="143"/>
      <c r="F100" s="143"/>
      <c r="G100" s="143"/>
      <c r="H100" s="67"/>
      <c r="I100" s="67"/>
      <c r="J100" s="68"/>
      <c r="K100" s="29" t="s">
        <v>64</v>
      </c>
      <c r="L100" s="29" t="s">
        <v>65</v>
      </c>
      <c r="M100" s="29" t="s">
        <v>66</v>
      </c>
      <c r="N100" s="52" t="s">
        <v>67</v>
      </c>
      <c r="U100">
        <f>SUM(U11:U22,K23:K117)</f>
        <v>40546</v>
      </c>
      <c r="V100">
        <f>SUM(V11:V22,L23:L117)</f>
        <v>45291</v>
      </c>
      <c r="W100">
        <f>SUM(W11:W22,M23:M117)</f>
        <v>26478</v>
      </c>
      <c r="X100">
        <f>SUM(X11:X22,N23:N117)</f>
        <v>16956</v>
      </c>
    </row>
    <row r="101" spans="2:24" ht="18" customHeight="1" thickBot="1" x14ac:dyDescent="0.25">
      <c r="B101" s="72"/>
      <c r="C101" s="24"/>
      <c r="D101" s="149" t="s">
        <v>2</v>
      </c>
      <c r="E101" s="149"/>
      <c r="F101" s="149"/>
      <c r="G101" s="149"/>
      <c r="H101" s="24"/>
      <c r="I101" s="24"/>
      <c r="J101" s="73"/>
      <c r="K101" s="34" t="str">
        <f>K5</f>
        <v>2021.8.3</v>
      </c>
      <c r="L101" s="34" t="str">
        <f>L5</f>
        <v>2021.8.3</v>
      </c>
      <c r="M101" s="34" t="str">
        <f>M5</f>
        <v>2021.8.3</v>
      </c>
      <c r="N101" s="136" t="str">
        <f>N5</f>
        <v>2021.8.3</v>
      </c>
    </row>
    <row r="102" spans="2:24" ht="18" customHeight="1" thickTop="1" x14ac:dyDescent="0.2">
      <c r="B102" s="135" t="s">
        <v>9</v>
      </c>
      <c r="C102" s="134" t="s">
        <v>10</v>
      </c>
      <c r="D102" s="134" t="s">
        <v>11</v>
      </c>
      <c r="E102" s="133"/>
      <c r="F102" s="132"/>
      <c r="G102" s="146" t="s">
        <v>12</v>
      </c>
      <c r="H102" s="146"/>
      <c r="I102" s="132"/>
      <c r="J102" s="86"/>
      <c r="K102" s="35"/>
      <c r="L102" s="35"/>
      <c r="M102" s="35"/>
      <c r="N102" s="113"/>
    </row>
    <row r="103" spans="2:24" ht="13.95" customHeight="1" x14ac:dyDescent="0.2">
      <c r="B103" s="1">
        <f>B95+1</f>
        <v>86</v>
      </c>
      <c r="C103" s="2" t="s">
        <v>34</v>
      </c>
      <c r="D103" s="2" t="s">
        <v>35</v>
      </c>
      <c r="E103" s="123"/>
      <c r="F103" s="123" t="s">
        <v>216</v>
      </c>
      <c r="G103" s="123"/>
      <c r="H103" s="123"/>
      <c r="I103" s="123"/>
      <c r="J103" s="123"/>
      <c r="K103" s="22">
        <v>1</v>
      </c>
      <c r="L103" s="22"/>
      <c r="M103" s="22"/>
      <c r="N103" s="23"/>
    </row>
    <row r="104" spans="2:24" ht="13.95" customHeight="1" x14ac:dyDescent="0.2">
      <c r="B104" s="1">
        <f t="shared" ref="B104:B117" si="6">B103+1</f>
        <v>87</v>
      </c>
      <c r="C104" s="6"/>
      <c r="D104" s="6"/>
      <c r="E104" s="123"/>
      <c r="F104" s="123" t="s">
        <v>307</v>
      </c>
      <c r="G104" s="123"/>
      <c r="H104" s="123"/>
      <c r="I104" s="123"/>
      <c r="J104" s="123"/>
      <c r="K104" s="22">
        <v>2</v>
      </c>
      <c r="L104" s="22"/>
      <c r="M104" s="22"/>
      <c r="N104" s="23"/>
    </row>
    <row r="105" spans="2:24" ht="13.95" customHeight="1" x14ac:dyDescent="0.2">
      <c r="B105" s="1">
        <f t="shared" si="6"/>
        <v>88</v>
      </c>
      <c r="C105" s="6"/>
      <c r="D105" s="6"/>
      <c r="E105" s="123"/>
      <c r="F105" s="123" t="s">
        <v>337</v>
      </c>
      <c r="G105" s="123"/>
      <c r="H105" s="123"/>
      <c r="I105" s="123"/>
      <c r="J105" s="123"/>
      <c r="K105" s="22"/>
      <c r="L105" s="22" t="s">
        <v>167</v>
      </c>
      <c r="M105" s="22"/>
      <c r="N105" s="23"/>
    </row>
    <row r="106" spans="2:24" ht="13.95" customHeight="1" x14ac:dyDescent="0.2">
      <c r="B106" s="1">
        <f t="shared" si="6"/>
        <v>89</v>
      </c>
      <c r="C106" s="6"/>
      <c r="D106" s="6"/>
      <c r="E106" s="123"/>
      <c r="F106" s="123" t="s">
        <v>163</v>
      </c>
      <c r="G106" s="123"/>
      <c r="H106" s="123"/>
      <c r="I106" s="123"/>
      <c r="J106" s="123"/>
      <c r="K106" s="22">
        <v>5</v>
      </c>
      <c r="L106" s="22">
        <v>4</v>
      </c>
      <c r="M106" s="22">
        <v>9</v>
      </c>
      <c r="N106" s="23">
        <v>3</v>
      </c>
    </row>
    <row r="107" spans="2:24" ht="13.5" customHeight="1" x14ac:dyDescent="0.2">
      <c r="B107" s="1">
        <f t="shared" si="6"/>
        <v>90</v>
      </c>
      <c r="C107" s="6"/>
      <c r="D107" s="6"/>
      <c r="E107" s="123"/>
      <c r="F107" s="123" t="s">
        <v>36</v>
      </c>
      <c r="G107" s="123"/>
      <c r="H107" s="123"/>
      <c r="I107" s="123"/>
      <c r="J107" s="123"/>
      <c r="K107" s="22">
        <v>2</v>
      </c>
      <c r="L107" s="22" t="s">
        <v>167</v>
      </c>
      <c r="M107" s="22">
        <v>1</v>
      </c>
      <c r="N107" s="23">
        <v>2</v>
      </c>
    </row>
    <row r="108" spans="2:24" ht="13.5" customHeight="1" x14ac:dyDescent="0.2">
      <c r="B108" s="1">
        <f t="shared" si="6"/>
        <v>91</v>
      </c>
      <c r="C108" s="2" t="s">
        <v>142</v>
      </c>
      <c r="D108" s="2" t="s">
        <v>76</v>
      </c>
      <c r="E108" s="123"/>
      <c r="F108" s="123" t="s">
        <v>157</v>
      </c>
      <c r="G108" s="123"/>
      <c r="H108" s="123"/>
      <c r="I108" s="123"/>
      <c r="J108" s="123"/>
      <c r="K108" s="22"/>
      <c r="L108" s="22"/>
      <c r="M108" s="22"/>
      <c r="N108" s="23" t="s">
        <v>167</v>
      </c>
    </row>
    <row r="109" spans="2:24" ht="13.5" customHeight="1" x14ac:dyDescent="0.2">
      <c r="B109" s="1">
        <f t="shared" si="6"/>
        <v>92</v>
      </c>
      <c r="C109" s="6"/>
      <c r="D109" s="2" t="s">
        <v>77</v>
      </c>
      <c r="E109" s="123"/>
      <c r="F109" s="123" t="s">
        <v>101</v>
      </c>
      <c r="G109" s="123"/>
      <c r="H109" s="123"/>
      <c r="I109" s="123"/>
      <c r="J109" s="123"/>
      <c r="K109" s="22"/>
      <c r="L109" s="22"/>
      <c r="M109" s="22"/>
      <c r="N109" s="23" t="s">
        <v>167</v>
      </c>
    </row>
    <row r="110" spans="2:24" ht="13.5" customHeight="1" x14ac:dyDescent="0.2">
      <c r="B110" s="1">
        <f t="shared" si="6"/>
        <v>93</v>
      </c>
      <c r="C110" s="6"/>
      <c r="D110" s="2" t="s">
        <v>37</v>
      </c>
      <c r="E110" s="123"/>
      <c r="F110" s="123" t="s">
        <v>121</v>
      </c>
      <c r="G110" s="123"/>
      <c r="H110" s="123"/>
      <c r="I110" s="123"/>
      <c r="J110" s="123"/>
      <c r="K110" s="22">
        <v>3</v>
      </c>
      <c r="L110" s="22">
        <v>3</v>
      </c>
      <c r="M110" s="22" t="s">
        <v>167</v>
      </c>
      <c r="N110" s="23">
        <v>9</v>
      </c>
    </row>
    <row r="111" spans="2:24" ht="13.5" customHeight="1" x14ac:dyDescent="0.2">
      <c r="B111" s="1">
        <f t="shared" si="6"/>
        <v>94</v>
      </c>
      <c r="C111" s="6"/>
      <c r="D111" s="7"/>
      <c r="E111" s="123"/>
      <c r="F111" s="123" t="s">
        <v>38</v>
      </c>
      <c r="G111" s="123"/>
      <c r="H111" s="123"/>
      <c r="I111" s="123"/>
      <c r="J111" s="123"/>
      <c r="K111" s="22">
        <v>25</v>
      </c>
      <c r="L111" s="22"/>
      <c r="M111" s="22">
        <v>75</v>
      </c>
      <c r="N111" s="23"/>
    </row>
    <row r="112" spans="2:24" ht="13.5" customHeight="1" x14ac:dyDescent="0.2">
      <c r="B112" s="1">
        <f t="shared" si="6"/>
        <v>95</v>
      </c>
      <c r="C112" s="7"/>
      <c r="D112" s="8" t="s">
        <v>39</v>
      </c>
      <c r="E112" s="123"/>
      <c r="F112" s="123" t="s">
        <v>40</v>
      </c>
      <c r="G112" s="123"/>
      <c r="H112" s="123"/>
      <c r="I112" s="123"/>
      <c r="J112" s="123"/>
      <c r="K112" s="22">
        <v>75</v>
      </c>
      <c r="L112" s="22">
        <v>75</v>
      </c>
      <c r="M112" s="22">
        <v>25</v>
      </c>
      <c r="N112" s="23" t="s">
        <v>167</v>
      </c>
    </row>
    <row r="113" spans="2:24" ht="13.95" customHeight="1" x14ac:dyDescent="0.2">
      <c r="B113" s="1">
        <f t="shared" si="6"/>
        <v>96</v>
      </c>
      <c r="C113" s="2" t="s">
        <v>0</v>
      </c>
      <c r="D113" s="2" t="s">
        <v>261</v>
      </c>
      <c r="E113" s="123"/>
      <c r="F113" s="123" t="s">
        <v>260</v>
      </c>
      <c r="G113" s="123"/>
      <c r="H113" s="123"/>
      <c r="I113" s="123"/>
      <c r="J113" s="123"/>
      <c r="K113" s="22"/>
      <c r="L113" s="22"/>
      <c r="M113" s="22" t="s">
        <v>167</v>
      </c>
      <c r="N113" s="23"/>
    </row>
    <row r="114" spans="2:24" ht="13.5" customHeight="1" x14ac:dyDescent="0.2">
      <c r="B114" s="1">
        <f t="shared" si="6"/>
        <v>97</v>
      </c>
      <c r="C114" s="6"/>
      <c r="D114" s="8" t="s">
        <v>41</v>
      </c>
      <c r="E114" s="123"/>
      <c r="F114" s="123" t="s">
        <v>42</v>
      </c>
      <c r="G114" s="123"/>
      <c r="H114" s="123"/>
      <c r="I114" s="123"/>
      <c r="J114" s="123"/>
      <c r="K114" s="22">
        <v>50</v>
      </c>
      <c r="L114" s="22">
        <v>25</v>
      </c>
      <c r="M114" s="22">
        <v>50</v>
      </c>
      <c r="N114" s="23">
        <v>25</v>
      </c>
      <c r="U114">
        <f>COUNTA(K89:K114)</f>
        <v>12</v>
      </c>
      <c r="V114">
        <f>COUNTA(L89:L114)</f>
        <v>12</v>
      </c>
      <c r="W114">
        <f>COUNTA(M89:M114)</f>
        <v>15</v>
      </c>
      <c r="X114">
        <f>COUNTA(N89:N114)</f>
        <v>13</v>
      </c>
    </row>
    <row r="115" spans="2:24" ht="13.5" customHeight="1" x14ac:dyDescent="0.2">
      <c r="B115" s="1">
        <f t="shared" si="6"/>
        <v>98</v>
      </c>
      <c r="C115" s="147" t="s">
        <v>43</v>
      </c>
      <c r="D115" s="148"/>
      <c r="E115" s="123"/>
      <c r="F115" s="123" t="s">
        <v>44</v>
      </c>
      <c r="G115" s="123"/>
      <c r="H115" s="123"/>
      <c r="I115" s="123"/>
      <c r="J115" s="123"/>
      <c r="K115" s="22">
        <v>500</v>
      </c>
      <c r="L115" s="22">
        <v>400</v>
      </c>
      <c r="M115" s="22">
        <v>550</v>
      </c>
      <c r="N115" s="23">
        <v>1450</v>
      </c>
    </row>
    <row r="116" spans="2:24" ht="13.5" customHeight="1" x14ac:dyDescent="0.2">
      <c r="B116" s="1">
        <f t="shared" si="6"/>
        <v>99</v>
      </c>
      <c r="C116" s="3"/>
      <c r="D116" s="83"/>
      <c r="E116" s="123"/>
      <c r="F116" s="123" t="s">
        <v>45</v>
      </c>
      <c r="G116" s="123"/>
      <c r="H116" s="123"/>
      <c r="I116" s="123"/>
      <c r="J116" s="123"/>
      <c r="K116" s="22">
        <v>250</v>
      </c>
      <c r="L116" s="22">
        <v>350</v>
      </c>
      <c r="M116" s="22">
        <v>100</v>
      </c>
      <c r="N116" s="23">
        <v>200</v>
      </c>
    </row>
    <row r="117" spans="2:24" ht="13.95" customHeight="1" thickBot="1" x14ac:dyDescent="0.25">
      <c r="B117" s="1">
        <f t="shared" si="6"/>
        <v>100</v>
      </c>
      <c r="C117" s="3"/>
      <c r="D117" s="83"/>
      <c r="E117" s="123"/>
      <c r="F117" s="123" t="s">
        <v>78</v>
      </c>
      <c r="G117" s="123"/>
      <c r="H117" s="123"/>
      <c r="I117" s="123"/>
      <c r="J117" s="123"/>
      <c r="K117" s="22">
        <v>150</v>
      </c>
      <c r="L117" s="22">
        <v>200</v>
      </c>
      <c r="M117" s="22">
        <v>100</v>
      </c>
      <c r="N117" s="23">
        <v>100</v>
      </c>
    </row>
    <row r="118" spans="2:24" ht="19.95" customHeight="1" thickTop="1" x14ac:dyDescent="0.2">
      <c r="B118" s="150" t="s">
        <v>47</v>
      </c>
      <c r="C118" s="151"/>
      <c r="D118" s="151"/>
      <c r="E118" s="151"/>
      <c r="F118" s="151"/>
      <c r="G118" s="151"/>
      <c r="H118" s="151"/>
      <c r="I118" s="151"/>
      <c r="J118" s="86"/>
      <c r="K118" s="35">
        <f>SUM(K119:K127)</f>
        <v>40546</v>
      </c>
      <c r="L118" s="35">
        <f>SUM(L119:L127)</f>
        <v>45291</v>
      </c>
      <c r="M118" s="35">
        <f>SUM(M119:M127)</f>
        <v>26478</v>
      </c>
      <c r="N118" s="53">
        <f>SUM(N119:N127)</f>
        <v>16956</v>
      </c>
    </row>
    <row r="119" spans="2:24" ht="13.95" customHeight="1" x14ac:dyDescent="0.2">
      <c r="B119" s="152" t="s">
        <v>48</v>
      </c>
      <c r="C119" s="153"/>
      <c r="D119" s="154"/>
      <c r="E119" s="12"/>
      <c r="F119" s="13"/>
      <c r="G119" s="144" t="s">
        <v>13</v>
      </c>
      <c r="H119" s="144"/>
      <c r="I119" s="13"/>
      <c r="J119" s="14"/>
      <c r="K119" s="4">
        <f>SUM(U$11:U$22)</f>
        <v>22855</v>
      </c>
      <c r="L119" s="4">
        <f>SUM(V$11:V$22)</f>
        <v>10926</v>
      </c>
      <c r="M119" s="4">
        <f>SUM(W$11:W$22)</f>
        <v>4629</v>
      </c>
      <c r="N119" s="5">
        <f>SUM(X$11:X$22)</f>
        <v>2368</v>
      </c>
    </row>
    <row r="120" spans="2:24" ht="13.95" customHeight="1" x14ac:dyDescent="0.2">
      <c r="B120" s="87"/>
      <c r="C120" s="65"/>
      <c r="D120" s="88"/>
      <c r="E120" s="15"/>
      <c r="F120" s="123"/>
      <c r="G120" s="144" t="s">
        <v>26</v>
      </c>
      <c r="H120" s="144"/>
      <c r="I120" s="119"/>
      <c r="J120" s="16"/>
      <c r="K120" s="4">
        <f>SUM(K$23)</f>
        <v>1200</v>
      </c>
      <c r="L120" s="4">
        <f>SUM(L$23)</f>
        <v>550</v>
      </c>
      <c r="M120" s="4">
        <f>SUM(M$23)</f>
        <v>325</v>
      </c>
      <c r="N120" s="5">
        <f>SUM(N$23)</f>
        <v>100</v>
      </c>
    </row>
    <row r="121" spans="2:24" ht="13.95" customHeight="1" x14ac:dyDescent="0.2">
      <c r="B121" s="87"/>
      <c r="C121" s="65"/>
      <c r="D121" s="88"/>
      <c r="E121" s="15"/>
      <c r="F121" s="123"/>
      <c r="G121" s="144" t="s">
        <v>28</v>
      </c>
      <c r="H121" s="144"/>
      <c r="I121" s="13"/>
      <c r="J121" s="14"/>
      <c r="K121" s="4">
        <f>SUM(K$24:K$26)</f>
        <v>200</v>
      </c>
      <c r="L121" s="4">
        <f>SUM(L$24:L$26)</f>
        <v>50</v>
      </c>
      <c r="M121" s="4">
        <f>SUM(M$24:M$26)</f>
        <v>100</v>
      </c>
      <c r="N121" s="5">
        <f>SUM(N$24:N$26)</f>
        <v>77</v>
      </c>
    </row>
    <row r="122" spans="2:24" ht="13.95" customHeight="1" x14ac:dyDescent="0.2">
      <c r="B122" s="87"/>
      <c r="C122" s="65"/>
      <c r="D122" s="88"/>
      <c r="E122" s="15"/>
      <c r="F122" s="123"/>
      <c r="G122" s="144" t="s">
        <v>83</v>
      </c>
      <c r="H122" s="144"/>
      <c r="I122" s="13"/>
      <c r="J122" s="14"/>
      <c r="K122" s="4">
        <f>SUM(K$27:K$27)</f>
        <v>125</v>
      </c>
      <c r="L122" s="4">
        <f>SUM(L$27:L$27)</f>
        <v>50</v>
      </c>
      <c r="M122" s="4">
        <f>SUM(M$27:M$27)</f>
        <v>50</v>
      </c>
      <c r="N122" s="5">
        <f>SUM(N$27:N$27)</f>
        <v>100</v>
      </c>
    </row>
    <row r="123" spans="2:24" ht="13.95" customHeight="1" x14ac:dyDescent="0.2">
      <c r="B123" s="87"/>
      <c r="C123" s="65"/>
      <c r="D123" s="88"/>
      <c r="E123" s="15"/>
      <c r="F123" s="123"/>
      <c r="G123" s="144" t="s">
        <v>84</v>
      </c>
      <c r="H123" s="144"/>
      <c r="I123" s="13"/>
      <c r="J123" s="14"/>
      <c r="K123" s="4">
        <f>SUM(K29:K45)</f>
        <v>6275</v>
      </c>
      <c r="L123" s="4">
        <f>SUM(L$29:L$45)</f>
        <v>24200</v>
      </c>
      <c r="M123" s="4">
        <f>SUM(M$29:M$45)</f>
        <v>14875</v>
      </c>
      <c r="N123" s="5">
        <f>SUM(N$29:N$45)</f>
        <v>8156</v>
      </c>
    </row>
    <row r="124" spans="2:24" ht="13.95" customHeight="1" x14ac:dyDescent="0.2">
      <c r="B124" s="87"/>
      <c r="C124" s="65"/>
      <c r="D124" s="88"/>
      <c r="E124" s="15"/>
      <c r="F124" s="123"/>
      <c r="G124" s="144" t="s">
        <v>80</v>
      </c>
      <c r="H124" s="144"/>
      <c r="I124" s="13"/>
      <c r="J124" s="14"/>
      <c r="K124" s="4">
        <f>SUM(K$46:K$48)</f>
        <v>75</v>
      </c>
      <c r="L124" s="4">
        <f>SUM(L$46:L$48)</f>
        <v>50</v>
      </c>
      <c r="M124" s="4">
        <f>SUM(M$46:M$48)</f>
        <v>50</v>
      </c>
      <c r="N124" s="5">
        <f>SUM(N$46:N$48)</f>
        <v>75</v>
      </c>
    </row>
    <row r="125" spans="2:24" ht="13.95" customHeight="1" x14ac:dyDescent="0.2">
      <c r="B125" s="87"/>
      <c r="C125" s="65"/>
      <c r="D125" s="88"/>
      <c r="E125" s="15"/>
      <c r="F125" s="123"/>
      <c r="G125" s="144" t="s">
        <v>29</v>
      </c>
      <c r="H125" s="144"/>
      <c r="I125" s="13"/>
      <c r="J125" s="14"/>
      <c r="K125" s="4">
        <f>SUM(K$49:K$88)</f>
        <v>8650</v>
      </c>
      <c r="L125" s="4">
        <f>SUM(L$49:L$88)</f>
        <v>8396</v>
      </c>
      <c r="M125" s="4">
        <f>SUM(M$49:M$88)</f>
        <v>5530</v>
      </c>
      <c r="N125" s="5">
        <f>SUM(N$49:N$88)</f>
        <v>4283</v>
      </c>
    </row>
    <row r="126" spans="2:24" ht="13.95" customHeight="1" x14ac:dyDescent="0.2">
      <c r="B126" s="87"/>
      <c r="C126" s="65"/>
      <c r="D126" s="88"/>
      <c r="E126" s="15"/>
      <c r="F126" s="123"/>
      <c r="G126" s="144" t="s">
        <v>49</v>
      </c>
      <c r="H126" s="144"/>
      <c r="I126" s="13"/>
      <c r="J126" s="14"/>
      <c r="K126" s="4">
        <f>SUM(K$28:K$28,K$115:K$116)</f>
        <v>847</v>
      </c>
      <c r="L126" s="4">
        <f>SUM(L28:L28,L$115:L$116)</f>
        <v>755</v>
      </c>
      <c r="M126" s="4">
        <f>SUM(M28:M28,M$115:M$116)</f>
        <v>654</v>
      </c>
      <c r="N126" s="5">
        <f>SUM(N28:N28,N$115:N$116)</f>
        <v>1654</v>
      </c>
    </row>
    <row r="127" spans="2:24" ht="13.95" customHeight="1" thickBot="1" x14ac:dyDescent="0.25">
      <c r="B127" s="89"/>
      <c r="C127" s="90"/>
      <c r="D127" s="91"/>
      <c r="E127" s="17"/>
      <c r="F127" s="9"/>
      <c r="G127" s="142" t="s">
        <v>46</v>
      </c>
      <c r="H127" s="142"/>
      <c r="I127" s="18"/>
      <c r="J127" s="19"/>
      <c r="K127" s="10">
        <f>SUM(K$89:K$114,K$117)</f>
        <v>319</v>
      </c>
      <c r="L127" s="10">
        <f>SUM(L$89:L$114,L$117)</f>
        <v>314</v>
      </c>
      <c r="M127" s="10">
        <f>SUM(M$89:M$114,M$117)</f>
        <v>265</v>
      </c>
      <c r="N127" s="11">
        <f>SUM(N$89:N$114,N$117)</f>
        <v>143</v>
      </c>
    </row>
    <row r="128" spans="2:24" ht="18" customHeight="1" thickTop="1" x14ac:dyDescent="0.2">
      <c r="B128" s="155" t="s">
        <v>50</v>
      </c>
      <c r="C128" s="156"/>
      <c r="D128" s="157"/>
      <c r="E128" s="92"/>
      <c r="F128" s="120"/>
      <c r="G128" s="158" t="s">
        <v>51</v>
      </c>
      <c r="H128" s="158"/>
      <c r="I128" s="120"/>
      <c r="J128" s="121"/>
      <c r="K128" s="36" t="s">
        <v>52</v>
      </c>
      <c r="L128" s="42"/>
      <c r="M128" s="42"/>
      <c r="N128" s="54"/>
    </row>
    <row r="129" spans="2:14" ht="18" customHeight="1" x14ac:dyDescent="0.2">
      <c r="B129" s="93"/>
      <c r="C129" s="94"/>
      <c r="D129" s="94"/>
      <c r="E129" s="95"/>
      <c r="F129" s="96"/>
      <c r="G129" s="97"/>
      <c r="H129" s="97"/>
      <c r="I129" s="96"/>
      <c r="J129" s="98"/>
      <c r="K129" s="37" t="s">
        <v>53</v>
      </c>
      <c r="L129" s="43"/>
      <c r="M129" s="43"/>
      <c r="N129" s="46"/>
    </row>
    <row r="130" spans="2:14" ht="18" customHeight="1" x14ac:dyDescent="0.2">
      <c r="B130" s="87"/>
      <c r="C130" s="65"/>
      <c r="D130" s="65"/>
      <c r="E130" s="99"/>
      <c r="F130" s="24"/>
      <c r="G130" s="149" t="s">
        <v>54</v>
      </c>
      <c r="H130" s="149"/>
      <c r="I130" s="118"/>
      <c r="J130" s="122"/>
      <c r="K130" s="38" t="s">
        <v>55</v>
      </c>
      <c r="L130" s="44"/>
      <c r="M130" s="48"/>
      <c r="N130" s="44"/>
    </row>
    <row r="131" spans="2:14" ht="18" customHeight="1" x14ac:dyDescent="0.2">
      <c r="B131" s="87"/>
      <c r="C131" s="65"/>
      <c r="D131" s="65"/>
      <c r="E131" s="100"/>
      <c r="F131" s="65"/>
      <c r="G131" s="101"/>
      <c r="H131" s="101"/>
      <c r="I131" s="94"/>
      <c r="J131" s="102"/>
      <c r="K131" s="39" t="s">
        <v>94</v>
      </c>
      <c r="L131" s="45"/>
      <c r="M131" s="27"/>
      <c r="N131" s="45"/>
    </row>
    <row r="132" spans="2:14" ht="18" customHeight="1" x14ac:dyDescent="0.2">
      <c r="B132" s="87"/>
      <c r="C132" s="65"/>
      <c r="D132" s="65"/>
      <c r="E132" s="100"/>
      <c r="F132" s="65"/>
      <c r="G132" s="101"/>
      <c r="H132" s="101"/>
      <c r="I132" s="94"/>
      <c r="J132" s="102"/>
      <c r="K132" s="39" t="s">
        <v>87</v>
      </c>
      <c r="L132" s="43"/>
      <c r="M132" s="27"/>
      <c r="N132" s="45"/>
    </row>
    <row r="133" spans="2:14" ht="18" customHeight="1" x14ac:dyDescent="0.2">
      <c r="B133" s="87"/>
      <c r="C133" s="65"/>
      <c r="D133" s="65"/>
      <c r="E133" s="99"/>
      <c r="F133" s="24"/>
      <c r="G133" s="149" t="s">
        <v>56</v>
      </c>
      <c r="H133" s="149"/>
      <c r="I133" s="118"/>
      <c r="J133" s="122"/>
      <c r="K133" s="38" t="s">
        <v>98</v>
      </c>
      <c r="L133" s="44"/>
      <c r="M133" s="48"/>
      <c r="N133" s="44"/>
    </row>
    <row r="134" spans="2:14" ht="18" customHeight="1" x14ac:dyDescent="0.2">
      <c r="B134" s="87"/>
      <c r="C134" s="65"/>
      <c r="D134" s="65"/>
      <c r="E134" s="100"/>
      <c r="F134" s="65"/>
      <c r="G134" s="101"/>
      <c r="H134" s="101"/>
      <c r="I134" s="94"/>
      <c r="J134" s="102"/>
      <c r="K134" s="39" t="s">
        <v>95</v>
      </c>
      <c r="L134" s="45"/>
      <c r="M134" s="27"/>
      <c r="N134" s="45"/>
    </row>
    <row r="135" spans="2:14" ht="18" customHeight="1" x14ac:dyDescent="0.2">
      <c r="B135" s="87"/>
      <c r="C135" s="65"/>
      <c r="D135" s="65"/>
      <c r="E135" s="100"/>
      <c r="F135" s="65"/>
      <c r="G135" s="101"/>
      <c r="H135" s="101"/>
      <c r="I135" s="94"/>
      <c r="J135" s="102"/>
      <c r="K135" s="39" t="s">
        <v>96</v>
      </c>
      <c r="L135" s="45"/>
      <c r="M135" s="45"/>
      <c r="N135" s="45"/>
    </row>
    <row r="136" spans="2:14" ht="18" customHeight="1" x14ac:dyDescent="0.2">
      <c r="B136" s="87"/>
      <c r="C136" s="65"/>
      <c r="D136" s="65"/>
      <c r="E136" s="79"/>
      <c r="F136" s="80"/>
      <c r="G136" s="97"/>
      <c r="H136" s="97"/>
      <c r="I136" s="96"/>
      <c r="J136" s="98"/>
      <c r="K136" s="39" t="s">
        <v>97</v>
      </c>
      <c r="L136" s="46"/>
      <c r="M136" s="43"/>
      <c r="N136" s="46"/>
    </row>
    <row r="137" spans="2:14" ht="18" customHeight="1" x14ac:dyDescent="0.2">
      <c r="B137" s="103"/>
      <c r="C137" s="80"/>
      <c r="D137" s="80"/>
      <c r="E137" s="15"/>
      <c r="F137" s="123"/>
      <c r="G137" s="144" t="s">
        <v>57</v>
      </c>
      <c r="H137" s="144"/>
      <c r="I137" s="13"/>
      <c r="J137" s="14"/>
      <c r="K137" s="28" t="s">
        <v>148</v>
      </c>
      <c r="L137" s="47"/>
      <c r="M137" s="49"/>
      <c r="N137" s="47"/>
    </row>
    <row r="138" spans="2:14" ht="18" customHeight="1" x14ac:dyDescent="0.2">
      <c r="B138" s="152" t="s">
        <v>58</v>
      </c>
      <c r="C138" s="153"/>
      <c r="D138" s="153"/>
      <c r="E138" s="24"/>
      <c r="F138" s="24"/>
      <c r="G138" s="24"/>
      <c r="H138" s="24"/>
      <c r="I138" s="24"/>
      <c r="J138" s="24"/>
      <c r="K138" s="24"/>
      <c r="L138" s="24"/>
      <c r="M138" s="24"/>
      <c r="N138" s="55"/>
    </row>
    <row r="139" spans="2:14" ht="14.1" customHeight="1" x14ac:dyDescent="0.2">
      <c r="B139" s="104"/>
      <c r="C139" s="40" t="s">
        <v>59</v>
      </c>
      <c r="D139" s="105"/>
      <c r="E139" s="40"/>
      <c r="F139" s="40"/>
      <c r="G139" s="40"/>
      <c r="H139" s="40"/>
      <c r="I139" s="40"/>
      <c r="J139" s="40"/>
      <c r="K139" s="40"/>
      <c r="L139" s="40"/>
      <c r="M139" s="40"/>
      <c r="N139" s="56"/>
    </row>
    <row r="140" spans="2:14" ht="14.1" customHeight="1" x14ac:dyDescent="0.2">
      <c r="B140" s="104"/>
      <c r="C140" s="40" t="s">
        <v>60</v>
      </c>
      <c r="D140" s="105"/>
      <c r="E140" s="40"/>
      <c r="F140" s="40"/>
      <c r="G140" s="40"/>
      <c r="H140" s="40"/>
      <c r="I140" s="40"/>
      <c r="J140" s="40"/>
      <c r="K140" s="40"/>
      <c r="L140" s="40"/>
      <c r="M140" s="40"/>
      <c r="N140" s="56"/>
    </row>
    <row r="141" spans="2:14" ht="14.1" customHeight="1" x14ac:dyDescent="0.2">
      <c r="B141" s="104"/>
      <c r="C141" s="40" t="s">
        <v>61</v>
      </c>
      <c r="D141" s="105"/>
      <c r="E141" s="40"/>
      <c r="F141" s="40"/>
      <c r="G141" s="40"/>
      <c r="H141" s="40"/>
      <c r="I141" s="40"/>
      <c r="J141" s="40"/>
      <c r="K141" s="40"/>
      <c r="L141" s="40"/>
      <c r="M141" s="40"/>
      <c r="N141" s="56"/>
    </row>
    <row r="142" spans="2:14" ht="14.1" customHeight="1" x14ac:dyDescent="0.2">
      <c r="B142" s="104"/>
      <c r="C142" s="40" t="s">
        <v>132</v>
      </c>
      <c r="D142" s="105"/>
      <c r="E142" s="40"/>
      <c r="F142" s="40"/>
      <c r="G142" s="40"/>
      <c r="H142" s="40"/>
      <c r="I142" s="40"/>
      <c r="J142" s="40"/>
      <c r="K142" s="40"/>
      <c r="L142" s="40"/>
      <c r="M142" s="40"/>
      <c r="N142" s="56"/>
    </row>
    <row r="143" spans="2:14" ht="14.1" customHeight="1" x14ac:dyDescent="0.2">
      <c r="B143" s="106"/>
      <c r="C143" s="40" t="s">
        <v>133</v>
      </c>
      <c r="D143" s="40"/>
      <c r="E143" s="40"/>
      <c r="F143" s="40"/>
      <c r="G143" s="40"/>
      <c r="H143" s="40"/>
      <c r="I143" s="40"/>
      <c r="J143" s="40"/>
      <c r="K143" s="40"/>
      <c r="L143" s="40"/>
      <c r="M143" s="40"/>
      <c r="N143" s="56"/>
    </row>
    <row r="144" spans="2:14" ht="14.1" customHeight="1" x14ac:dyDescent="0.2">
      <c r="B144" s="106"/>
      <c r="C144" s="40" t="s">
        <v>129</v>
      </c>
      <c r="D144" s="40"/>
      <c r="E144" s="40"/>
      <c r="F144" s="40"/>
      <c r="G144" s="40"/>
      <c r="H144" s="40"/>
      <c r="I144" s="40"/>
      <c r="J144" s="40"/>
      <c r="K144" s="40"/>
      <c r="L144" s="40"/>
      <c r="M144" s="40"/>
      <c r="N144" s="56"/>
    </row>
    <row r="145" spans="2:14" ht="14.1" customHeight="1" x14ac:dyDescent="0.2">
      <c r="B145" s="106"/>
      <c r="C145" s="40" t="s">
        <v>92</v>
      </c>
      <c r="D145" s="40"/>
      <c r="E145" s="40"/>
      <c r="F145" s="40"/>
      <c r="G145" s="40"/>
      <c r="H145" s="40"/>
      <c r="I145" s="40"/>
      <c r="J145" s="40"/>
      <c r="K145" s="40"/>
      <c r="L145" s="40"/>
      <c r="M145" s="40"/>
      <c r="N145" s="56"/>
    </row>
    <row r="146" spans="2:14" ht="14.1" customHeight="1" x14ac:dyDescent="0.2">
      <c r="B146" s="106"/>
      <c r="C146" s="40" t="s">
        <v>93</v>
      </c>
      <c r="D146" s="40"/>
      <c r="E146" s="40"/>
      <c r="F146" s="40"/>
      <c r="G146" s="40"/>
      <c r="H146" s="40"/>
      <c r="I146" s="40"/>
      <c r="J146" s="40"/>
      <c r="K146" s="40"/>
      <c r="L146" s="40"/>
      <c r="M146" s="40"/>
      <c r="N146" s="56"/>
    </row>
    <row r="147" spans="2:14" ht="14.1" customHeight="1" x14ac:dyDescent="0.2">
      <c r="B147" s="106"/>
      <c r="C147" s="40" t="s">
        <v>81</v>
      </c>
      <c r="D147" s="40"/>
      <c r="E147" s="40"/>
      <c r="F147" s="40"/>
      <c r="G147" s="40"/>
      <c r="H147" s="40"/>
      <c r="I147" s="40"/>
      <c r="J147" s="40"/>
      <c r="K147" s="40"/>
      <c r="L147" s="40"/>
      <c r="M147" s="40"/>
      <c r="N147" s="56"/>
    </row>
    <row r="148" spans="2:14" ht="14.1" customHeight="1" x14ac:dyDescent="0.2">
      <c r="B148" s="106"/>
      <c r="C148" s="40" t="s">
        <v>138</v>
      </c>
      <c r="D148" s="40"/>
      <c r="E148" s="40"/>
      <c r="F148" s="40"/>
      <c r="G148" s="40"/>
      <c r="H148" s="40"/>
      <c r="I148" s="40"/>
      <c r="J148" s="40"/>
      <c r="K148" s="40"/>
      <c r="L148" s="40"/>
      <c r="M148" s="40"/>
      <c r="N148" s="56"/>
    </row>
    <row r="149" spans="2:14" ht="14.1" customHeight="1" x14ac:dyDescent="0.2">
      <c r="B149" s="106"/>
      <c r="C149" s="40" t="s">
        <v>134</v>
      </c>
      <c r="D149" s="40"/>
      <c r="E149" s="40"/>
      <c r="F149" s="40"/>
      <c r="G149" s="40"/>
      <c r="H149" s="40"/>
      <c r="I149" s="40"/>
      <c r="J149" s="40"/>
      <c r="K149" s="40"/>
      <c r="L149" s="40"/>
      <c r="M149" s="40"/>
      <c r="N149" s="56"/>
    </row>
    <row r="150" spans="2:14" ht="14.1" customHeight="1" x14ac:dyDescent="0.2">
      <c r="B150" s="106"/>
      <c r="C150" s="40" t="s">
        <v>135</v>
      </c>
      <c r="D150" s="40"/>
      <c r="E150" s="40"/>
      <c r="F150" s="40"/>
      <c r="G150" s="40"/>
      <c r="H150" s="40"/>
      <c r="I150" s="40"/>
      <c r="J150" s="40"/>
      <c r="K150" s="40"/>
      <c r="L150" s="40"/>
      <c r="M150" s="40"/>
      <c r="N150" s="56"/>
    </row>
    <row r="151" spans="2:14" ht="14.1" customHeight="1" x14ac:dyDescent="0.2">
      <c r="B151" s="106"/>
      <c r="C151" s="40" t="s">
        <v>136</v>
      </c>
      <c r="D151" s="40"/>
      <c r="E151" s="40"/>
      <c r="F151" s="40"/>
      <c r="G151" s="40"/>
      <c r="H151" s="40"/>
      <c r="I151" s="40"/>
      <c r="J151" s="40"/>
      <c r="K151" s="40"/>
      <c r="L151" s="40"/>
      <c r="M151" s="40"/>
      <c r="N151" s="56"/>
    </row>
    <row r="152" spans="2:14" ht="14.1" customHeight="1" x14ac:dyDescent="0.2">
      <c r="B152" s="106"/>
      <c r="C152" s="40" t="s">
        <v>125</v>
      </c>
      <c r="D152" s="40"/>
      <c r="E152" s="40"/>
      <c r="F152" s="40"/>
      <c r="G152" s="40"/>
      <c r="H152" s="40"/>
      <c r="I152" s="40"/>
      <c r="J152" s="40"/>
      <c r="K152" s="40"/>
      <c r="L152" s="40"/>
      <c r="M152" s="40"/>
      <c r="N152" s="56"/>
    </row>
    <row r="153" spans="2:14" ht="14.1" customHeight="1" x14ac:dyDescent="0.2">
      <c r="B153" s="106"/>
      <c r="C153" s="40" t="s">
        <v>137</v>
      </c>
      <c r="D153" s="40"/>
      <c r="E153" s="40"/>
      <c r="F153" s="40"/>
      <c r="G153" s="40"/>
      <c r="H153" s="40"/>
      <c r="I153" s="40"/>
      <c r="J153" s="40"/>
      <c r="K153" s="40"/>
      <c r="L153" s="40"/>
      <c r="M153" s="40"/>
      <c r="N153" s="56"/>
    </row>
    <row r="154" spans="2:14" ht="14.1" customHeight="1" x14ac:dyDescent="0.2">
      <c r="B154" s="106"/>
      <c r="C154" s="40" t="s">
        <v>217</v>
      </c>
      <c r="D154" s="40"/>
      <c r="E154" s="40"/>
      <c r="F154" s="40"/>
      <c r="G154" s="40"/>
      <c r="H154" s="40"/>
      <c r="I154" s="40"/>
      <c r="J154" s="40"/>
      <c r="K154" s="40"/>
      <c r="L154" s="40"/>
      <c r="M154" s="40"/>
      <c r="N154" s="56"/>
    </row>
    <row r="155" spans="2:14" ht="14.1" customHeight="1" x14ac:dyDescent="0.2">
      <c r="B155" s="106"/>
      <c r="C155" s="40" t="s">
        <v>131</v>
      </c>
      <c r="D155" s="40"/>
      <c r="E155" s="40"/>
      <c r="F155" s="40"/>
      <c r="G155" s="40"/>
      <c r="H155" s="40"/>
      <c r="I155" s="40"/>
      <c r="J155" s="40"/>
      <c r="K155" s="40"/>
      <c r="L155" s="40"/>
      <c r="M155" s="40"/>
      <c r="N155" s="56"/>
    </row>
    <row r="156" spans="2:14" x14ac:dyDescent="0.2">
      <c r="B156" s="107"/>
      <c r="C156" s="40" t="s">
        <v>143</v>
      </c>
      <c r="N156" s="64"/>
    </row>
    <row r="157" spans="2:14" x14ac:dyDescent="0.2">
      <c r="B157" s="107"/>
      <c r="C157" s="40" t="s">
        <v>140</v>
      </c>
      <c r="N157" s="64"/>
    </row>
    <row r="158" spans="2:14" ht="14.1" customHeight="1" x14ac:dyDescent="0.2">
      <c r="B158" s="106"/>
      <c r="C158" s="40" t="s">
        <v>112</v>
      </c>
      <c r="D158" s="40"/>
      <c r="E158" s="40"/>
      <c r="F158" s="40"/>
      <c r="G158" s="40"/>
      <c r="H158" s="40"/>
      <c r="I158" s="40"/>
      <c r="J158" s="40"/>
      <c r="K158" s="40"/>
      <c r="L158" s="40"/>
      <c r="M158" s="40"/>
      <c r="N158" s="56"/>
    </row>
    <row r="159" spans="2:14" ht="18" customHeight="1" x14ac:dyDescent="0.2">
      <c r="B159" s="106"/>
      <c r="C159" s="40" t="s">
        <v>62</v>
      </c>
      <c r="D159" s="40"/>
      <c r="E159" s="40"/>
      <c r="F159" s="40"/>
      <c r="G159" s="40"/>
      <c r="H159" s="40"/>
      <c r="I159" s="40"/>
      <c r="J159" s="40"/>
      <c r="K159" s="40"/>
      <c r="L159" s="40"/>
      <c r="M159" s="40"/>
      <c r="N159" s="56"/>
    </row>
    <row r="160" spans="2:14" x14ac:dyDescent="0.2">
      <c r="B160" s="107"/>
      <c r="C160" s="40" t="s">
        <v>130</v>
      </c>
      <c r="N160" s="64"/>
    </row>
    <row r="161" spans="2:14" x14ac:dyDescent="0.2">
      <c r="B161" s="107"/>
      <c r="C161" s="40" t="s">
        <v>155</v>
      </c>
      <c r="N161" s="64"/>
    </row>
    <row r="162" spans="2:14" ht="13.8" thickBot="1" x14ac:dyDescent="0.25">
      <c r="B162" s="108"/>
      <c r="C162" s="41" t="s">
        <v>141</v>
      </c>
      <c r="D162" s="62"/>
      <c r="E162" s="62"/>
      <c r="F162" s="62"/>
      <c r="G162" s="62"/>
      <c r="H162" s="62"/>
      <c r="I162" s="62"/>
      <c r="J162" s="62"/>
      <c r="K162" s="62"/>
      <c r="L162" s="62"/>
      <c r="M162" s="62"/>
      <c r="N162" s="63"/>
    </row>
  </sheetData>
  <mergeCells count="28">
    <mergeCell ref="D9:F9"/>
    <mergeCell ref="D4:G4"/>
    <mergeCell ref="D5:G5"/>
    <mergeCell ref="D6:G6"/>
    <mergeCell ref="D7:F7"/>
    <mergeCell ref="D8:F8"/>
    <mergeCell ref="G123:H123"/>
    <mergeCell ref="G10:H10"/>
    <mergeCell ref="D100:G100"/>
    <mergeCell ref="D101:G101"/>
    <mergeCell ref="G102:H102"/>
    <mergeCell ref="C115:D115"/>
    <mergeCell ref="B118:I118"/>
    <mergeCell ref="B119:D119"/>
    <mergeCell ref="G119:H119"/>
    <mergeCell ref="G120:H120"/>
    <mergeCell ref="G121:H121"/>
    <mergeCell ref="G122:H122"/>
    <mergeCell ref="G130:H130"/>
    <mergeCell ref="G133:H133"/>
    <mergeCell ref="G137:H137"/>
    <mergeCell ref="B138:D138"/>
    <mergeCell ref="G124:H124"/>
    <mergeCell ref="G125:H125"/>
    <mergeCell ref="G126:H126"/>
    <mergeCell ref="G127:H127"/>
    <mergeCell ref="B128:D128"/>
    <mergeCell ref="G128:H128"/>
  </mergeCells>
  <phoneticPr fontId="23"/>
  <conditionalFormatting sqref="O11:O95 O103:O117">
    <cfRule type="expression" dxfId="1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印旛4.8</vt:lpstr>
      <vt:lpstr>印旛4.20</vt:lpstr>
      <vt:lpstr>印旛5.6</vt:lpstr>
      <vt:lpstr>印旛5.19</vt:lpstr>
      <vt:lpstr>印旛6.2</vt:lpstr>
      <vt:lpstr>印旛6.15</vt:lpstr>
      <vt:lpstr>印旛7.19</vt:lpstr>
      <vt:lpstr>印旛7.26</vt:lpstr>
      <vt:lpstr>印旛8.3</vt:lpstr>
      <vt:lpstr>印旛8.18</vt:lpstr>
      <vt:lpstr>印旛9.15</vt:lpstr>
      <vt:lpstr>印旛9.27</vt:lpstr>
      <vt:lpstr>印旛10.11</vt:lpstr>
      <vt:lpstr>印旛10.19</vt:lpstr>
      <vt:lpstr>印旛11.1</vt:lpstr>
      <vt:lpstr>印旛11.16</vt:lpstr>
      <vt:lpstr>印旛12.7</vt:lpstr>
      <vt:lpstr>印旛12.16</vt:lpstr>
      <vt:lpstr>印旛1.14</vt:lpstr>
      <vt:lpstr>印旛1.25</vt:lpstr>
      <vt:lpstr>印旛2.8</vt:lpstr>
      <vt:lpstr>印旛2.22</vt:lpstr>
      <vt:lpstr>印旛3.1</vt:lpstr>
      <vt:lpstr>印旛3.8</vt:lpstr>
      <vt:lpstr>印旛1.14!Print_Area</vt:lpstr>
      <vt:lpstr>印旛1.25!Print_Area</vt:lpstr>
      <vt:lpstr>印旛10.11!Print_Area</vt:lpstr>
      <vt:lpstr>印旛10.19!Print_Area</vt:lpstr>
      <vt:lpstr>印旛11.1!Print_Area</vt:lpstr>
      <vt:lpstr>印旛11.16!Print_Area</vt:lpstr>
      <vt:lpstr>印旛12.16!Print_Area</vt:lpstr>
      <vt:lpstr>印旛12.7!Print_Area</vt:lpstr>
      <vt:lpstr>印旛2.22!Print_Area</vt:lpstr>
      <vt:lpstr>印旛2.8!Print_Area</vt:lpstr>
      <vt:lpstr>印旛3.1!Print_Area</vt:lpstr>
      <vt:lpstr>印旛3.8!Print_Area</vt:lpstr>
      <vt:lpstr>印旛4.20!Print_Area</vt:lpstr>
      <vt:lpstr>印旛4.8!Print_Area</vt:lpstr>
      <vt:lpstr>印旛5.19!Print_Area</vt:lpstr>
      <vt:lpstr>印旛5.6!Print_Area</vt:lpstr>
      <vt:lpstr>印旛6.15!Print_Area</vt:lpstr>
      <vt:lpstr>印旛6.2!Print_Area</vt:lpstr>
      <vt:lpstr>印旛7.19!Print_Area</vt:lpstr>
      <vt:lpstr>印旛7.26!Print_Area</vt:lpstr>
      <vt:lpstr>印旛8.18!Print_Area</vt:lpstr>
      <vt:lpstr>印旛8.3!Print_Area</vt:lpstr>
      <vt:lpstr>印旛9.15!Print_Area</vt:lpstr>
      <vt:lpstr>印旛9.27!Print_Area</vt:lpstr>
    </vt:vector>
  </TitlesOfParts>
  <Company>千葉県環境財団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印旛沼プランクトン同定計数結果Ｈ１７</dc:title>
  <dc:creator>早川雅久</dc:creator>
  <cp:lastModifiedBy>浅野 遼太</cp:lastModifiedBy>
  <cp:lastPrinted>2021-04-26T04:03:10Z</cp:lastPrinted>
  <dcterms:created xsi:type="dcterms:W3CDTF">1998-04-10T06:22:15Z</dcterms:created>
  <dcterms:modified xsi:type="dcterms:W3CDTF">2023-04-19T01:51:08Z</dcterms:modified>
</cp:coreProperties>
</file>