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66" yWindow="1275" windowWidth="15480" windowHeight="7800" tabRatio="770" firstSheet="2" activeTab="11"/>
  </bookViews>
  <sheets>
    <sheet name="亀山3.7" sheetId="1" r:id="rId1"/>
    <sheet name="亀山2.4" sheetId="2" r:id="rId2"/>
    <sheet name="亀山1.7" sheetId="3" r:id="rId3"/>
    <sheet name="亀山12.6" sheetId="4" r:id="rId4"/>
    <sheet name="亀山11.6" sheetId="5" r:id="rId5"/>
    <sheet name="亀山10.9" sheetId="6" r:id="rId6"/>
    <sheet name="亀山9.10" sheetId="7" r:id="rId7"/>
    <sheet name="亀山8.14" sheetId="8" r:id="rId8"/>
    <sheet name="亀山7.12" sheetId="9" r:id="rId9"/>
    <sheet name="亀山6.14" sheetId="10" r:id="rId10"/>
    <sheet name="亀山5.15" sheetId="11" r:id="rId11"/>
    <sheet name="亀山4.11" sheetId="12" r:id="rId12"/>
  </sheets>
  <definedNames>
    <definedName name="_xlnm.Print_Area" localSheetId="2">'亀山1.7'!$A$1:$N$90</definedName>
    <definedName name="_xlnm.Print_Area" localSheetId="5">'亀山10.9'!$A$1:$N$127</definedName>
    <definedName name="_xlnm.Print_Area" localSheetId="4">'亀山11.6'!$A$1:$N$110</definedName>
    <definedName name="_xlnm.Print_Area" localSheetId="3">'亀山12.6'!$A$1:$N$113</definedName>
    <definedName name="_xlnm.Print_Area" localSheetId="1">'亀山2.4'!$A$1:$N$104</definedName>
    <definedName name="_xlnm.Print_Area" localSheetId="0">'亀山3.7'!$A$1:$N$102</definedName>
    <definedName name="_xlnm.Print_Area" localSheetId="11">'亀山4.11'!$A$1:$N$87</definedName>
    <definedName name="_xlnm.Print_Area" localSheetId="10">'亀山5.15'!$A$1:$N$108</definedName>
    <definedName name="_xlnm.Print_Area" localSheetId="9">'亀山6.14'!$A$1:$N$114</definedName>
    <definedName name="_xlnm.Print_Area" localSheetId="8">'亀山7.12'!$A$1:$N$123</definedName>
    <definedName name="_xlnm.Print_Area" localSheetId="7">'亀山8.14'!$A$1:$N$122</definedName>
    <definedName name="_xlnm.Print_Area" localSheetId="6">'亀山9.10'!$A$1:$N$114</definedName>
    <definedName name="Z_D92ED840_E8BE_48EC_B440_BE31EC7871A1_.wvu.Cols" localSheetId="2" hidden="1">'亀山1.7'!$O:$O</definedName>
    <definedName name="Z_D92ED840_E8BE_48EC_B440_BE31EC7871A1_.wvu.Cols" localSheetId="5" hidden="1">'亀山10.9'!$O:$O</definedName>
    <definedName name="Z_D92ED840_E8BE_48EC_B440_BE31EC7871A1_.wvu.Cols" localSheetId="4" hidden="1">'亀山11.6'!$O:$O</definedName>
    <definedName name="Z_D92ED840_E8BE_48EC_B440_BE31EC7871A1_.wvu.Cols" localSheetId="3" hidden="1">'亀山12.6'!$O:$O</definedName>
    <definedName name="Z_D92ED840_E8BE_48EC_B440_BE31EC7871A1_.wvu.Cols" localSheetId="1" hidden="1">'亀山2.4'!$O:$O</definedName>
    <definedName name="Z_D92ED840_E8BE_48EC_B440_BE31EC7871A1_.wvu.Cols" localSheetId="0" hidden="1">'亀山3.7'!$O:$O</definedName>
    <definedName name="Z_D92ED840_E8BE_48EC_B440_BE31EC7871A1_.wvu.Cols" localSheetId="11" hidden="1">'亀山4.11'!$O:$O</definedName>
    <definedName name="Z_D92ED840_E8BE_48EC_B440_BE31EC7871A1_.wvu.Cols" localSheetId="10" hidden="1">'亀山5.15'!$O:$O</definedName>
    <definedName name="Z_D92ED840_E8BE_48EC_B440_BE31EC7871A1_.wvu.Cols" localSheetId="9" hidden="1">'亀山6.14'!$O:$O</definedName>
    <definedName name="Z_D92ED840_E8BE_48EC_B440_BE31EC7871A1_.wvu.Cols" localSheetId="8" hidden="1">'亀山7.12'!$O:$O</definedName>
    <definedName name="Z_D92ED840_E8BE_48EC_B440_BE31EC7871A1_.wvu.Cols" localSheetId="7" hidden="1">'亀山8.14'!$O:$O</definedName>
    <definedName name="Z_D92ED840_E8BE_48EC_B440_BE31EC7871A1_.wvu.Cols" localSheetId="6" hidden="1">'亀山9.10'!$O:$O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<sst xmlns="http://schemas.openxmlformats.org/spreadsheetml/2006/main" count="2360" uniqueCount="408">
  <si>
    <t>肉質鞭毛虫</t>
  </si>
  <si>
    <t>LOBOSEA</t>
  </si>
  <si>
    <t>採取地点</t>
  </si>
  <si>
    <t>採取年月日</t>
  </si>
  <si>
    <t>採取時刻</t>
  </si>
  <si>
    <t>全水深</t>
  </si>
  <si>
    <t>(ｍ)</t>
  </si>
  <si>
    <t>採取水深</t>
  </si>
  <si>
    <t>採水量</t>
  </si>
  <si>
    <t>(ml)</t>
  </si>
  <si>
    <t>№</t>
  </si>
  <si>
    <t>門</t>
  </si>
  <si>
    <t>綱</t>
  </si>
  <si>
    <t>出現種名</t>
  </si>
  <si>
    <t>藍藻</t>
  </si>
  <si>
    <t>群体</t>
  </si>
  <si>
    <t>Microcystis aeruginosa</t>
  </si>
  <si>
    <t>黄金色藻</t>
  </si>
  <si>
    <t>珪藻</t>
  </si>
  <si>
    <t>Nitzschia acicularis</t>
  </si>
  <si>
    <t>Thalassiosiraceae－5</t>
  </si>
  <si>
    <t>Thalassiosiraceae－10</t>
  </si>
  <si>
    <t>Thalassiosiraceae－25</t>
  </si>
  <si>
    <t>クリプト植物</t>
  </si>
  <si>
    <t>クリプト藻</t>
  </si>
  <si>
    <t>渦鞭毛植物</t>
  </si>
  <si>
    <t>渦鞭毛藻</t>
  </si>
  <si>
    <t>Ceratium hirundinella</t>
  </si>
  <si>
    <t>Trachelomonas spp.</t>
  </si>
  <si>
    <t>緑藻</t>
  </si>
  <si>
    <t>Crucigenia lauterbornii</t>
  </si>
  <si>
    <t>Pandorina morum</t>
  </si>
  <si>
    <t>Pediastrum duplex</t>
  </si>
  <si>
    <t>Pediastrum simplex</t>
  </si>
  <si>
    <t>Pediastrum tetras</t>
  </si>
  <si>
    <t>CHLOROPHYCEAE</t>
  </si>
  <si>
    <t>節足動物</t>
  </si>
  <si>
    <t>甲殻</t>
  </si>
  <si>
    <t>CRUSTACEA</t>
  </si>
  <si>
    <t>輪形動物</t>
  </si>
  <si>
    <t>輪虫</t>
  </si>
  <si>
    <t>Trichocercidae</t>
  </si>
  <si>
    <t>EUROTATOREA</t>
  </si>
  <si>
    <t>繊毛虫</t>
  </si>
  <si>
    <t>ｷﾈﾄﾌﾗｸﾞﾐﾉﾌｫｰﾗ</t>
  </si>
  <si>
    <t>貧膜口</t>
  </si>
  <si>
    <t>多膜口</t>
  </si>
  <si>
    <t>POLYHYMENOPHORA</t>
  </si>
  <si>
    <t>－</t>
  </si>
  <si>
    <t>CILIOPHORA</t>
  </si>
  <si>
    <t>葉状根足虫</t>
  </si>
  <si>
    <t>真正太陽虫</t>
  </si>
  <si>
    <t>HELIOZOA</t>
  </si>
  <si>
    <t>不明プランクトン</t>
  </si>
  <si>
    <t>微小鞭毛藻（５μｍ以下）</t>
  </si>
  <si>
    <t>鞭毛藻</t>
  </si>
  <si>
    <t>鞭毛虫</t>
  </si>
  <si>
    <t>動物性</t>
  </si>
  <si>
    <t>総　　　　　　　　　　　数</t>
  </si>
  <si>
    <t>種　　類　　組　　成</t>
  </si>
  <si>
    <t>その他の植物性</t>
  </si>
  <si>
    <t>検　　査　　条　　件</t>
  </si>
  <si>
    <t>固定条件</t>
  </si>
  <si>
    <t>定量試料：グルタールアルデヒド溶液による固定（１％）</t>
  </si>
  <si>
    <t>定性試料：無処理</t>
  </si>
  <si>
    <t>分離条件</t>
  </si>
  <si>
    <t>定量試料：採水試料を原液及び適宜希釈して検鏡試料とした。</t>
  </si>
  <si>
    <t>検鏡条件</t>
  </si>
  <si>
    <t>備　　　　　　　　考</t>
  </si>
  <si>
    <t>・計数値の単位は、「細胞／ml」又は「個体／ml」である。</t>
  </si>
  <si>
    <t>・細胞数の計数が困難である種については、群体数で計数してその結果に（　）を付した。</t>
  </si>
  <si>
    <t>・定量検鏡（計数時）において未出現の種が定性検鏡で確認された場合は、結果を＋で示した。</t>
  </si>
  <si>
    <t>　区別して各々計数した。</t>
  </si>
  <si>
    <t>藍色植物</t>
  </si>
  <si>
    <t>不等毛植物</t>
  </si>
  <si>
    <t>Skeletonema potamos</t>
  </si>
  <si>
    <t>ユーグレナ藻</t>
  </si>
  <si>
    <t>緑色植物</t>
  </si>
  <si>
    <t>クリプト藻　</t>
  </si>
  <si>
    <t>ユーグレナ植物</t>
  </si>
  <si>
    <t>・珪藻綱 Thalassiosira 科の種（Cyclotella 属、Stephanodiscus 属等）は、光学顕微鏡下での同定が困難であるため細胞の殻面直径（３サイズ：５μｍ、１０μｍ、２５μｍ）で</t>
  </si>
  <si>
    <t>黄緑藻</t>
  </si>
  <si>
    <t>Fragilaria crotonensis</t>
  </si>
  <si>
    <t>提体直上流部</t>
  </si>
  <si>
    <t>小月橋</t>
  </si>
  <si>
    <t>小　月　橋</t>
  </si>
  <si>
    <t>亀 山 大 橋</t>
  </si>
  <si>
    <t>堤体直上流部</t>
  </si>
  <si>
    <t>調査名：千葉県公共用水域水質監視調査（亀山ダム貯水池）プランクトン同定計数結果</t>
  </si>
  <si>
    <t>堤体</t>
  </si>
  <si>
    <t>亀山大橋</t>
  </si>
  <si>
    <t>Mallomonas akrokomos</t>
  </si>
  <si>
    <t>　　　　　により10倍に濃縮した。</t>
  </si>
  <si>
    <t>定性試料：採水試料50mlをプランクトンネット（5μmメッシュ）</t>
  </si>
  <si>
    <t>Chodatella wratislawiensis</t>
  </si>
  <si>
    <t>Peridinium spp.</t>
  </si>
  <si>
    <t>細胞</t>
  </si>
  <si>
    <t>群体</t>
  </si>
  <si>
    <t>Mallomonas spp.</t>
  </si>
  <si>
    <t>Coleps spp.</t>
  </si>
  <si>
    <t>定量試料：枠付界線入スライドガラス (1.0ml）に検鏡試料を</t>
  </si>
  <si>
    <t>　　　　　注入し、倒立型顕微鏡（100～ 400倍）で検鏡した。</t>
  </si>
  <si>
    <t>定性試料：枠付界線入スライドガラス (1.0ml）に検鏡試料を</t>
  </si>
  <si>
    <t>Keratella spp.</t>
  </si>
  <si>
    <t>Tintinnidium spp.</t>
  </si>
  <si>
    <t>SESSILIDA</t>
  </si>
  <si>
    <t>Microcystis wesenbergii</t>
  </si>
  <si>
    <t>CRYPTOPHYCEAE</t>
  </si>
  <si>
    <t>Acanthoceras zachariasi</t>
  </si>
  <si>
    <t>Asterionella formosa</t>
  </si>
  <si>
    <t>Aulacoseira ambigua</t>
  </si>
  <si>
    <t>Aulacoseira pusilla</t>
  </si>
  <si>
    <t>Aulacoseira granulata</t>
  </si>
  <si>
    <t>Staurosirella berolinensis</t>
  </si>
  <si>
    <t>Crucigeniella crucifera</t>
  </si>
  <si>
    <t>Yamagishiella unicocca</t>
  </si>
  <si>
    <t>緑藻</t>
  </si>
  <si>
    <t>CHROOCOCCALES</t>
  </si>
  <si>
    <t>Nostocaceae</t>
  </si>
  <si>
    <t>Pseudanabaenaceae</t>
  </si>
  <si>
    <t>OSCILLATORIALES</t>
  </si>
  <si>
    <t>Ulnaria japonica</t>
  </si>
  <si>
    <t>XANTHOPHYCEAE</t>
  </si>
  <si>
    <t>Anabaenopsis spp.</t>
  </si>
  <si>
    <t>Aphanothece spp.</t>
  </si>
  <si>
    <t>Cuspidothrix spp.</t>
  </si>
  <si>
    <t>Dolichospermum spp.</t>
  </si>
  <si>
    <t>Merismopedia spp.</t>
  </si>
  <si>
    <t>Pseudanabaena spp.</t>
  </si>
  <si>
    <t>Urosolenia spp.</t>
  </si>
  <si>
    <t>Actinastrum spp.</t>
  </si>
  <si>
    <t>Ankyra spp.</t>
  </si>
  <si>
    <t>Chodatella spp.</t>
  </si>
  <si>
    <t>Closterium spp.</t>
  </si>
  <si>
    <t>Coelastrum spp.</t>
  </si>
  <si>
    <t>Mougeotia spp.</t>
  </si>
  <si>
    <t>Staurastrum spp.</t>
  </si>
  <si>
    <t>Treubaria spp.</t>
  </si>
  <si>
    <t>Polyarthra spp.</t>
  </si>
  <si>
    <t>Tintinnopsis spp.</t>
  </si>
  <si>
    <t>Aphanizomenon sp.</t>
  </si>
  <si>
    <t>Synchaeta sp.</t>
  </si>
  <si>
    <t>Tetraedron sp.</t>
  </si>
  <si>
    <t>Dinobryon sp.</t>
  </si>
  <si>
    <t>Micractinium sp.</t>
  </si>
  <si>
    <t>Monoraphidium spp.</t>
  </si>
  <si>
    <t>Oocystis spp.</t>
  </si>
  <si>
    <t>Scenedesmus spp.</t>
  </si>
  <si>
    <t>・藍藻綱 Microcystis 属の種は、群体の形質から M.viridis、M.wesenbergii は容易に同定できるが、この２種類以外のものについては同定が困難な場合がある。したがって、</t>
  </si>
  <si>
    <t>　M.viridis、M.wesenbergii 以外の種類は、最も一般的に出現している M.aeruginosa として同定し、M.aeruginosa、M.viridis、M.wesenbergii の３種類について各々計数した。</t>
  </si>
  <si>
    <t>　また、単独細胞を計数したものは,すべて M.aeruginosa とした。</t>
  </si>
  <si>
    <t>　果もこれに従った。</t>
  </si>
  <si>
    <t>・珪藻綱 Asterionella formosa、Aulacoseira pusilla、Nitzschia acicularis は、それぞれ類似種を含めて計数した。</t>
  </si>
  <si>
    <t>　従った。</t>
  </si>
  <si>
    <t>・珪藻綱 Navicula 属は、類似の属を含めて計数した。</t>
  </si>
  <si>
    <t>H 30.4.11</t>
  </si>
  <si>
    <t>(5)</t>
  </si>
  <si>
    <t>(10)</t>
  </si>
  <si>
    <t>＋</t>
  </si>
  <si>
    <t>(30)</t>
  </si>
  <si>
    <t>20.4</t>
  </si>
  <si>
    <t>15.2</t>
  </si>
  <si>
    <t>15.6</t>
  </si>
  <si>
    <t>Aphanocapsa sp.</t>
  </si>
  <si>
    <t>Nitzschia sp.</t>
  </si>
  <si>
    <t>Ankistrodesmus sp.</t>
  </si>
  <si>
    <t>Dictyosphaerium sp.</t>
  </si>
  <si>
    <t>Elakatothrix sp.</t>
  </si>
  <si>
    <t>Schroederia sp.</t>
  </si>
  <si>
    <t>　再分類されたため、本結果もこれに従うとともに、異質細胞とアキネートが形成されていないトリコームは Nostocaceae 科として計数した。</t>
  </si>
  <si>
    <t>・藍藻綱 Anabaena 属として従来分類されていた種のうち、ガス胞をもつ種（浮遊性種）は、異質細胞とアキネートの位置関係から Dolichospermum 属と Sphaerospermopsis 属に</t>
  </si>
  <si>
    <t>・藍藻綱 Aphanizomenon 属として従来分類されていた種のうち、トリコーム先端部が段階的に明瞭に細くなり尖って終わる種は Cuspidothrix 属に移されたため、本結果もこれに</t>
  </si>
  <si>
    <t>・藍藻綱 Oscillatoria 属、Phormidium 属、Lyngbya 属として従来分類されていた種の一部は、光学顕微鏡下での確認が困難な特徴から Pseudanabaena 属等に再分類されたため、</t>
  </si>
  <si>
    <t>　特徴的な種及び属以外は OSCILLATORIALES 目等の上位の分類群までの同定に留めた。</t>
  </si>
  <si>
    <t>・珪藻綱 Acanthoceras zachariasiiは、従来シノニムであるAtteya zachariasiiとされていたが、本結果では Acanthoceras zachariasii を採用した。</t>
  </si>
  <si>
    <t>・珪藻綱 Aulacoseira 属の種は、従来 Melosira 属で分類されていたが、胞紋構造や連結針の違いから Aulacoseira 属に組み替えられており、一般的に使用されていることから本結</t>
  </si>
  <si>
    <t>・珪藻綱 Bacillaria paxillifer は従来シノニムである Bacillaria paradoxa とされていたが、本結果では Bacillaria paxillifer を採用した。</t>
  </si>
  <si>
    <t>・珪藻綱 Rhizosolenia 属として従来分類されていた種のうち、淡水性の種は Urosolenia 属として扱うことが一般的であるため、本結果もこれに従った。</t>
  </si>
  <si>
    <t>・緑藻綱 Chodatella 属、Lagerheimia 属、Franceia 属は、針状突起の形態等から区別されるが、本結果では区別せずに Chodatella 属に一括して計数した。</t>
  </si>
  <si>
    <t>・緑藻綱 Crucigenia 属とCrucigeniella 属は、細胞の分裂様式から区別されるが、特徴的な種以外は区別せずに Crucigenia 属に一括して計数した。</t>
  </si>
  <si>
    <t>・緑藻綱 Golenkinia 属と Golenkiniopsis 属は、形態から両属を識別することは困難であるため、Golenkinia 属に一括して計数した。</t>
  </si>
  <si>
    <t>H 30.5.15</t>
  </si>
  <si>
    <t>(＋)</t>
  </si>
  <si>
    <t>19.9</t>
  </si>
  <si>
    <t>16.1</t>
  </si>
  <si>
    <t>15.7</t>
  </si>
  <si>
    <t>　＋</t>
  </si>
  <si>
    <t>Aphanizomenon spp.</t>
  </si>
  <si>
    <t>Closterium sp.</t>
  </si>
  <si>
    <t>Dictyosphaerium spp.</t>
  </si>
  <si>
    <t>Scenedesmus sp.</t>
  </si>
  <si>
    <t>Schroederia spp.</t>
  </si>
  <si>
    <t>Tetrastrum spp.</t>
  </si>
  <si>
    <t>Conochilus spp.</t>
  </si>
  <si>
    <t>Polyarthra sp.</t>
  </si>
  <si>
    <t>Coleps sp.</t>
  </si>
  <si>
    <t>H 30.6.14</t>
  </si>
  <si>
    <t>19.4</t>
  </si>
  <si>
    <t>15.8</t>
  </si>
  <si>
    <t>10</t>
  </si>
  <si>
    <t>55</t>
  </si>
  <si>
    <t>220</t>
  </si>
  <si>
    <t>＋</t>
  </si>
  <si>
    <t>Gonium sp.</t>
  </si>
  <si>
    <t>(＋)</t>
  </si>
  <si>
    <t>＋</t>
  </si>
  <si>
    <t>Cuspidothrix sp.</t>
  </si>
  <si>
    <t>Pseudanabaena sp.</t>
  </si>
  <si>
    <t>Cymbella sp.</t>
  </si>
  <si>
    <t>Nitzschia spp.</t>
  </si>
  <si>
    <t>Eudorina spp.</t>
  </si>
  <si>
    <t>Golenkinia sp.</t>
  </si>
  <si>
    <t>Schroederia spp.</t>
  </si>
  <si>
    <t>Asplanchna sp.</t>
  </si>
  <si>
    <t>Filinia sp.</t>
  </si>
  <si>
    <t>H 30.7.12</t>
  </si>
  <si>
    <t>18.7</t>
  </si>
  <si>
    <t>15.9</t>
  </si>
  <si>
    <t>＋</t>
  </si>
  <si>
    <t>(280)</t>
  </si>
  <si>
    <t>(25)</t>
  </si>
  <si>
    <t>110</t>
  </si>
  <si>
    <t>45</t>
  </si>
  <si>
    <t>(15)</t>
  </si>
  <si>
    <t>(35)</t>
  </si>
  <si>
    <t>(160)</t>
  </si>
  <si>
    <t>(20)</t>
  </si>
  <si>
    <t>700</t>
  </si>
  <si>
    <t>＋</t>
  </si>
  <si>
    <t>(725)</t>
  </si>
  <si>
    <t>(70)</t>
  </si>
  <si>
    <t>(5)</t>
  </si>
  <si>
    <t>5000</t>
  </si>
  <si>
    <t>(50)</t>
  </si>
  <si>
    <t>RAHPHIDOPHYCEAE</t>
  </si>
  <si>
    <t>ラフィド藻</t>
  </si>
  <si>
    <t>Volvox sp.</t>
  </si>
  <si>
    <t>(＋)</t>
  </si>
  <si>
    <t>Aphanothece sp.</t>
  </si>
  <si>
    <t>Coelosphaerium sp.</t>
  </si>
  <si>
    <t>Nitzschia spp.</t>
  </si>
  <si>
    <t>Closterium sp.</t>
  </si>
  <si>
    <t>Dictyosphaerium spp.</t>
  </si>
  <si>
    <t>Schroederia spp.</t>
  </si>
  <si>
    <t>Micractinium spp.</t>
  </si>
  <si>
    <t>Eudorina spp.</t>
  </si>
  <si>
    <t>Monoraphidium sp.</t>
  </si>
  <si>
    <t>Filinia sp.</t>
  </si>
  <si>
    <t>Tintinnidium sp.</t>
  </si>
  <si>
    <t>Aphanocapsa spp.</t>
  </si>
  <si>
    <t>H 30.8.14</t>
  </si>
  <si>
    <t>21.1</t>
  </si>
  <si>
    <t>16.0</t>
  </si>
  <si>
    <t>(95)</t>
  </si>
  <si>
    <t>(5)</t>
  </si>
  <si>
    <t>(80)</t>
  </si>
  <si>
    <t>(140)</t>
  </si>
  <si>
    <t>(8950)</t>
  </si>
  <si>
    <t>(10)</t>
  </si>
  <si>
    <t>(240)</t>
  </si>
  <si>
    <t>＋</t>
  </si>
  <si>
    <t>(15)</t>
  </si>
  <si>
    <t>(＋)</t>
  </si>
  <si>
    <t>(65)</t>
  </si>
  <si>
    <t>(5)</t>
  </si>
  <si>
    <t>25</t>
  </si>
  <si>
    <t>(1550)</t>
  </si>
  <si>
    <t>(105)</t>
  </si>
  <si>
    <t>(7450)</t>
  </si>
  <si>
    <t>(15)</t>
  </si>
  <si>
    <t>＋</t>
  </si>
  <si>
    <t>(40)</t>
  </si>
  <si>
    <t>(100)</t>
  </si>
  <si>
    <t>(250)</t>
  </si>
  <si>
    <t>(10)</t>
  </si>
  <si>
    <t>(85)</t>
  </si>
  <si>
    <t>(9000)</t>
  </si>
  <si>
    <t>(10)</t>
  </si>
  <si>
    <t>Aphanizomenon spp.</t>
  </si>
  <si>
    <t>Sphaerospermopsis spp.</t>
  </si>
  <si>
    <t>Nitzschia spp.</t>
  </si>
  <si>
    <t>Coelastrum sp.</t>
  </si>
  <si>
    <t>Crucigenia sp.</t>
  </si>
  <si>
    <t>Dictyosphaerium spp.</t>
  </si>
  <si>
    <t>Elakatothrix spp.</t>
  </si>
  <si>
    <t>Eudorina spp.</t>
  </si>
  <si>
    <t>Schroederia spp.</t>
  </si>
  <si>
    <t>Filinia sp.</t>
  </si>
  <si>
    <t>Aphanocapsa spp.</t>
  </si>
  <si>
    <t>Ankyra sp.</t>
  </si>
  <si>
    <t>Synura spp.</t>
  </si>
  <si>
    <t>Nitzschia fruticosa</t>
  </si>
  <si>
    <t>Euglena spp.</t>
  </si>
  <si>
    <t>Chlorogonium spp.</t>
  </si>
  <si>
    <t>Crucigenia quadrata</t>
  </si>
  <si>
    <t>Crucigenia tetrapedia</t>
  </si>
  <si>
    <t>Crucigeniella spp.</t>
  </si>
  <si>
    <t>Golenkinia spp.</t>
  </si>
  <si>
    <t>Polyedriopsis spinulosa</t>
  </si>
  <si>
    <t>Scenedesmus bicaudatus</t>
  </si>
  <si>
    <t>H 30.9.10</t>
  </si>
  <si>
    <t>21.4</t>
  </si>
  <si>
    <t>(675)</t>
  </si>
  <si>
    <t>(2100)</t>
  </si>
  <si>
    <t>(300)</t>
  </si>
  <si>
    <t>(525)</t>
  </si>
  <si>
    <t>(1950)</t>
  </si>
  <si>
    <t>(150)</t>
  </si>
  <si>
    <t>65</t>
  </si>
  <si>
    <t>(500)</t>
  </si>
  <si>
    <t>(1600)</t>
  </si>
  <si>
    <t>Aphanocapsa spp.</t>
  </si>
  <si>
    <t>Aphanothece sp.</t>
  </si>
  <si>
    <t>Elakatothrix sp.</t>
  </si>
  <si>
    <t>Scenedesmus sp.</t>
  </si>
  <si>
    <t>Treubaria sp.</t>
  </si>
  <si>
    <t>Keratella sp.</t>
  </si>
  <si>
    <t>Brachionus sp.</t>
  </si>
  <si>
    <t>(＋)</t>
  </si>
  <si>
    <t>(25)</t>
  </si>
  <si>
    <t>(5)</t>
  </si>
  <si>
    <t>30</t>
  </si>
  <si>
    <t>(10)</t>
  </si>
  <si>
    <t>(35)</t>
  </si>
  <si>
    <t>(320)</t>
  </si>
  <si>
    <t>＋</t>
  </si>
  <si>
    <t>375</t>
  </si>
  <si>
    <t>(20)</t>
  </si>
  <si>
    <t>(40)</t>
  </si>
  <si>
    <t>(100)</t>
  </si>
  <si>
    <t>235</t>
  </si>
  <si>
    <t>(55)</t>
  </si>
  <si>
    <t>(240)</t>
  </si>
  <si>
    <t>H 30.10.9</t>
  </si>
  <si>
    <t>Aphanocapsa spp.</t>
  </si>
  <si>
    <t>Cuspidothrix sp.</t>
  </si>
  <si>
    <t>Synura sp.</t>
  </si>
  <si>
    <t>Cymbella sp.</t>
  </si>
  <si>
    <t>Coleps sp.</t>
  </si>
  <si>
    <t>Micractinium spp.</t>
  </si>
  <si>
    <t>Cosmarium sp.</t>
  </si>
  <si>
    <t>Coelastrum spp.</t>
  </si>
  <si>
    <t>Actinastrum sp.</t>
  </si>
  <si>
    <t>Euglena sp.</t>
  </si>
  <si>
    <t>20.6</t>
  </si>
  <si>
    <t>H 30.11.6</t>
  </si>
  <si>
    <t>19.5</t>
  </si>
  <si>
    <t>17.5</t>
  </si>
  <si>
    <t>1770</t>
  </si>
  <si>
    <t>35</t>
  </si>
  <si>
    <t>Aphanocapsa spp.</t>
  </si>
  <si>
    <t>Merismopedia sp.</t>
  </si>
  <si>
    <t>Pseudanabaena sp.</t>
  </si>
  <si>
    <t>Cymbella sp.</t>
  </si>
  <si>
    <t>Nitzschia sp.</t>
  </si>
  <si>
    <t>Euglena sp.</t>
  </si>
  <si>
    <t>Crucigeniella sp.</t>
  </si>
  <si>
    <t>Dictyosphaerium sp.</t>
  </si>
  <si>
    <t>Elakatothrix sp.</t>
  </si>
  <si>
    <t>Golenkinia sp.</t>
  </si>
  <si>
    <t>Micractinium spp.</t>
  </si>
  <si>
    <t>Staurastrum sp.</t>
  </si>
  <si>
    <t>Keratella sp.</t>
  </si>
  <si>
    <t>Tintinnidium sp.</t>
  </si>
  <si>
    <t>H 30.12.6</t>
  </si>
  <si>
    <t>19.3</t>
  </si>
  <si>
    <t>Aphanothece sp.</t>
  </si>
  <si>
    <t>Dolichospermum sp.</t>
  </si>
  <si>
    <t>Nitzschia spp.</t>
  </si>
  <si>
    <t>Dictyosphaerium spp.</t>
  </si>
  <si>
    <t>Coleps sp.</t>
  </si>
  <si>
    <t>Tintinnidium spp.</t>
  </si>
  <si>
    <t>2019.1.7</t>
  </si>
  <si>
    <t>15.4</t>
  </si>
  <si>
    <t>15.5</t>
  </si>
  <si>
    <t>(＋)</t>
  </si>
  <si>
    <t>Peridinium sp.</t>
  </si>
  <si>
    <t>Dinobryon spp.</t>
  </si>
  <si>
    <t>Nitzschia sp.</t>
  </si>
  <si>
    <t>Oocystis sp.</t>
  </si>
  <si>
    <t>Scenedesmus sp.</t>
  </si>
  <si>
    <t>Tintinnopsis sp.</t>
  </si>
  <si>
    <t>2019.2.4</t>
  </si>
  <si>
    <t>19.1</t>
  </si>
  <si>
    <t>14.3</t>
  </si>
  <si>
    <t>15.1</t>
  </si>
  <si>
    <t>(＋)</t>
  </si>
  <si>
    <t>＋</t>
  </si>
  <si>
    <t>Merismopedia spp.</t>
  </si>
  <si>
    <t>Peridinium spp.</t>
  </si>
  <si>
    <t>Navicula sp.</t>
  </si>
  <si>
    <t>Nitzschia spp.</t>
  </si>
  <si>
    <t>Scenedesmus spp.</t>
  </si>
  <si>
    <t>Schroederia sp.</t>
  </si>
  <si>
    <t>Polyarthra sp.</t>
  </si>
  <si>
    <t>Synchaeta spp.</t>
  </si>
  <si>
    <t>2019.3.7</t>
  </si>
  <si>
    <t>(115)</t>
  </si>
  <si>
    <t>(310)</t>
  </si>
  <si>
    <t>15.3</t>
  </si>
  <si>
    <t>18.1</t>
  </si>
  <si>
    <t>Peridinium spp.</t>
  </si>
  <si>
    <t>Dinobryon sp.</t>
  </si>
  <si>
    <t>Navicula sp.</t>
  </si>
  <si>
    <t>Nitzschia spp.</t>
  </si>
  <si>
    <t>Chlorogonium sp.</t>
  </si>
  <si>
    <t>Scenedesmus spp.</t>
  </si>
  <si>
    <t>Keratella spp.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</si>
</sst>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);[Red]\(0.0\)"/>
    <numFmt numFmtId="179" formatCode="0.0E+00"/>
  </numFmts>
  <fonts count="25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8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44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0" xfId="0" applyAlignment="1">
      <alignment horizontal="right"/>
    </xf>
    <xf numFmtId="49" fontId="0" fillId="0" borderId="39" xfId="0" applyNumberFormat="1" applyFill="1" applyBorder="1" applyAlignment="1">
      <alignment horizontal="right" vertical="center"/>
    </xf>
    <xf numFmtId="49" fontId="0" fillId="0" borderId="40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47" xfId="0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43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48" xfId="0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2" fontId="0" fillId="0" borderId="56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64" applyFill="1" applyBorder="1" applyAlignment="1">
      <alignment vertical="center"/>
      <protection/>
    </xf>
    <xf numFmtId="0" fontId="0" fillId="0" borderId="0" xfId="0" applyNumberFormat="1" applyAlignment="1">
      <alignment horizontal="right"/>
    </xf>
    <xf numFmtId="20" fontId="0" fillId="0" borderId="39" xfId="0" applyNumberFormat="1" applyFill="1" applyBorder="1" applyAlignment="1">
      <alignment horizontal="center" vertical="center"/>
    </xf>
    <xf numFmtId="20" fontId="0" fillId="0" borderId="43" xfId="0" applyNumberFormat="1" applyFill="1" applyBorder="1" applyAlignment="1">
      <alignment horizontal="center" vertical="center"/>
    </xf>
    <xf numFmtId="20" fontId="0" fillId="0" borderId="40" xfId="0" applyNumberFormat="1" applyFill="1" applyBorder="1" applyAlignment="1">
      <alignment horizontal="center" vertical="center"/>
    </xf>
    <xf numFmtId="57" fontId="0" fillId="0" borderId="39" xfId="0" applyNumberForma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5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亀山Ｈ20入力0819" xfId="63"/>
    <cellStyle name="標準_原本_亀山ﾀﾞﾑプランクトン同定計数結果Ｈ2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Y102"/>
  <sheetViews>
    <sheetView view="pageBreakPreview" zoomScale="75" zoomScaleNormal="75" zoomScaleSheetLayoutView="75" zoomScalePageLayoutView="0" workbookViewId="0" topLeftCell="A1">
      <pane ySplit="10" topLeftCell="A65" activePane="bottomLeft" state="frozen"/>
      <selection pane="topLeft" activeCell="A1" sqref="A1"/>
      <selection pane="bottomLeft" activeCell="F75" sqref="F75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396</v>
      </c>
      <c r="L5" s="50" t="str">
        <f>K5</f>
        <v>2019.3.7</v>
      </c>
      <c r="M5" s="107" t="str">
        <f>K5</f>
        <v>2019.3.7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34">
        <v>0.45069444444444445</v>
      </c>
      <c r="L6" s="135">
        <v>0.47152777777777777</v>
      </c>
      <c r="M6" s="136">
        <v>0.4305555555555556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37" t="s">
        <v>365</v>
      </c>
      <c r="L7" s="137" t="s">
        <v>399</v>
      </c>
      <c r="M7" s="138" t="s">
        <v>400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187</v>
      </c>
      <c r="G11" s="41"/>
      <c r="H11" s="41"/>
      <c r="I11" s="41"/>
      <c r="J11" s="41"/>
      <c r="K11" s="74" t="s">
        <v>397</v>
      </c>
      <c r="L11" s="83" t="s">
        <v>223</v>
      </c>
      <c r="M11" s="75" t="s">
        <v>224</v>
      </c>
      <c r="O11" t="s">
        <v>15</v>
      </c>
      <c r="P11">
        <f aca="true" t="shared" si="0" ref="P11:R13">IF(K11="＋",0,IF(K11="(＋)",0,ABS(K11)))</f>
        <v>115</v>
      </c>
      <c r="Q11">
        <f t="shared" si="0"/>
        <v>15</v>
      </c>
      <c r="R11">
        <f t="shared" si="0"/>
        <v>35</v>
      </c>
    </row>
    <row r="12" spans="2:18" ht="13.5" customHeight="1">
      <c r="B12" s="28">
        <f>B11+1</f>
        <v>2</v>
      </c>
      <c r="C12" s="35"/>
      <c r="D12" s="44"/>
      <c r="E12" s="41"/>
      <c r="F12" s="41" t="s">
        <v>207</v>
      </c>
      <c r="G12" s="41"/>
      <c r="H12" s="41"/>
      <c r="I12" s="41"/>
      <c r="J12" s="41"/>
      <c r="K12" s="74"/>
      <c r="L12" s="83" t="s">
        <v>182</v>
      </c>
      <c r="M12" s="75"/>
      <c r="O12" s="116" t="s">
        <v>97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2:18" ht="13.5" customHeight="1">
      <c r="B13" s="28">
        <f aca="true" t="shared" si="1" ref="B13:B52">B12+1</f>
        <v>3</v>
      </c>
      <c r="C13" s="35"/>
      <c r="D13" s="44"/>
      <c r="E13" s="41"/>
      <c r="F13" s="41" t="s">
        <v>120</v>
      </c>
      <c r="G13" s="41"/>
      <c r="H13" s="41"/>
      <c r="I13" s="41"/>
      <c r="J13" s="41"/>
      <c r="K13" s="74" t="s">
        <v>157</v>
      </c>
      <c r="L13" s="83" t="s">
        <v>157</v>
      </c>
      <c r="M13" s="75" t="s">
        <v>398</v>
      </c>
      <c r="O13" t="s">
        <v>15</v>
      </c>
      <c r="P13">
        <f t="shared" si="0"/>
        <v>10</v>
      </c>
      <c r="Q13">
        <f t="shared" si="0"/>
        <v>10</v>
      </c>
      <c r="R13">
        <f t="shared" si="0"/>
        <v>310</v>
      </c>
    </row>
    <row r="14" spans="2:13" ht="13.5" customHeight="1">
      <c r="B14" s="28">
        <f t="shared" si="1"/>
        <v>4</v>
      </c>
      <c r="C14" s="36" t="s">
        <v>23</v>
      </c>
      <c r="D14" s="34" t="s">
        <v>24</v>
      </c>
      <c r="E14" s="41"/>
      <c r="F14" s="41" t="s">
        <v>107</v>
      </c>
      <c r="G14" s="41"/>
      <c r="H14" s="41"/>
      <c r="I14" s="41"/>
      <c r="J14" s="41"/>
      <c r="K14" s="76">
        <v>1650</v>
      </c>
      <c r="L14" s="84">
        <v>2800</v>
      </c>
      <c r="M14" s="77">
        <v>3400</v>
      </c>
    </row>
    <row r="15" spans="2:13" ht="13.5" customHeight="1">
      <c r="B15" s="28">
        <f t="shared" si="1"/>
        <v>5</v>
      </c>
      <c r="C15" s="36" t="s">
        <v>25</v>
      </c>
      <c r="D15" s="34" t="s">
        <v>26</v>
      </c>
      <c r="E15" s="41"/>
      <c r="F15" s="41" t="s">
        <v>401</v>
      </c>
      <c r="G15" s="41"/>
      <c r="H15" s="41"/>
      <c r="I15" s="41"/>
      <c r="J15" s="41"/>
      <c r="K15" s="76">
        <v>25</v>
      </c>
      <c r="L15" s="76">
        <v>25</v>
      </c>
      <c r="M15" s="77">
        <v>50</v>
      </c>
    </row>
    <row r="16" spans="2:13" ht="13.5" customHeight="1">
      <c r="B16" s="28">
        <f t="shared" si="1"/>
        <v>6</v>
      </c>
      <c r="C16" s="36" t="s">
        <v>74</v>
      </c>
      <c r="D16" s="34" t="s">
        <v>17</v>
      </c>
      <c r="E16" s="41"/>
      <c r="F16" s="41" t="s">
        <v>402</v>
      </c>
      <c r="G16" s="41"/>
      <c r="H16" s="41"/>
      <c r="I16" s="41"/>
      <c r="J16" s="41"/>
      <c r="K16" s="76" t="s">
        <v>158</v>
      </c>
      <c r="L16" s="84"/>
      <c r="M16" s="77"/>
    </row>
    <row r="17" spans="2:13" ht="13.5" customHeight="1">
      <c r="B17" s="28">
        <f t="shared" si="1"/>
        <v>7</v>
      </c>
      <c r="C17" s="37"/>
      <c r="D17" s="44"/>
      <c r="E17" s="41"/>
      <c r="F17" s="41" t="s">
        <v>91</v>
      </c>
      <c r="G17" s="41"/>
      <c r="H17" s="41"/>
      <c r="I17" s="41"/>
      <c r="J17" s="41"/>
      <c r="K17" s="76">
        <v>30</v>
      </c>
      <c r="L17" s="84">
        <v>75</v>
      </c>
      <c r="M17" s="77"/>
    </row>
    <row r="18" spans="2:13" ht="13.5" customHeight="1">
      <c r="B18" s="28">
        <f t="shared" si="1"/>
        <v>8</v>
      </c>
      <c r="C18" s="37"/>
      <c r="D18" s="44"/>
      <c r="E18" s="41"/>
      <c r="F18" s="41" t="s">
        <v>98</v>
      </c>
      <c r="G18" s="41"/>
      <c r="H18" s="41"/>
      <c r="I18" s="41"/>
      <c r="J18" s="41"/>
      <c r="K18" s="76">
        <v>55</v>
      </c>
      <c r="L18" s="76">
        <v>85</v>
      </c>
      <c r="M18" s="77">
        <v>60</v>
      </c>
    </row>
    <row r="19" spans="2:13" ht="13.5" customHeight="1">
      <c r="B19" s="28">
        <f t="shared" si="1"/>
        <v>9</v>
      </c>
      <c r="C19" s="37"/>
      <c r="D19" s="44"/>
      <c r="E19" s="41"/>
      <c r="F19" s="41" t="s">
        <v>290</v>
      </c>
      <c r="G19" s="41"/>
      <c r="H19" s="41"/>
      <c r="I19" s="41"/>
      <c r="J19" s="41"/>
      <c r="K19" s="76">
        <v>150</v>
      </c>
      <c r="L19" s="76">
        <v>60</v>
      </c>
      <c r="M19" s="77">
        <v>270</v>
      </c>
    </row>
    <row r="20" spans="2:13" ht="13.5" customHeight="1">
      <c r="B20" s="28">
        <f t="shared" si="1"/>
        <v>10</v>
      </c>
      <c r="C20" s="37"/>
      <c r="D20" s="34" t="s">
        <v>18</v>
      </c>
      <c r="E20" s="41"/>
      <c r="F20" s="41" t="s">
        <v>109</v>
      </c>
      <c r="G20" s="41"/>
      <c r="H20" s="41"/>
      <c r="I20" s="41"/>
      <c r="J20" s="41"/>
      <c r="K20" s="76">
        <v>12</v>
      </c>
      <c r="L20" s="76">
        <v>6</v>
      </c>
      <c r="M20" s="77">
        <v>28</v>
      </c>
    </row>
    <row r="21" spans="2:13" ht="13.5" customHeight="1">
      <c r="B21" s="28">
        <f t="shared" si="1"/>
        <v>11</v>
      </c>
      <c r="C21" s="37"/>
      <c r="D21" s="44"/>
      <c r="E21" s="41"/>
      <c r="F21" s="41" t="s">
        <v>110</v>
      </c>
      <c r="G21" s="41"/>
      <c r="H21" s="41"/>
      <c r="I21" s="41"/>
      <c r="J21" s="41"/>
      <c r="K21" s="76" t="s">
        <v>158</v>
      </c>
      <c r="L21" s="76" t="s">
        <v>158</v>
      </c>
      <c r="M21" s="77">
        <v>20</v>
      </c>
    </row>
    <row r="22" spans="2:13" ht="13.5" customHeight="1">
      <c r="B22" s="28">
        <f t="shared" si="1"/>
        <v>12</v>
      </c>
      <c r="C22" s="37"/>
      <c r="D22" s="44"/>
      <c r="E22" s="41"/>
      <c r="F22" s="41" t="s">
        <v>111</v>
      </c>
      <c r="G22" s="41"/>
      <c r="H22" s="41"/>
      <c r="I22" s="41"/>
      <c r="J22" s="41"/>
      <c r="K22" s="76">
        <v>65</v>
      </c>
      <c r="L22" s="76">
        <v>15</v>
      </c>
      <c r="M22" s="77">
        <v>80</v>
      </c>
    </row>
    <row r="23" spans="2:13" ht="13.5" customHeight="1">
      <c r="B23" s="28">
        <f t="shared" si="1"/>
        <v>13</v>
      </c>
      <c r="C23" s="37"/>
      <c r="D23" s="44"/>
      <c r="E23" s="41"/>
      <c r="F23" s="41" t="s">
        <v>82</v>
      </c>
      <c r="G23" s="41"/>
      <c r="H23" s="41"/>
      <c r="I23" s="41"/>
      <c r="J23" s="41"/>
      <c r="K23" s="76" t="s">
        <v>158</v>
      </c>
      <c r="L23" s="84"/>
      <c r="M23" s="77"/>
    </row>
    <row r="24" spans="2:13" ht="13.5" customHeight="1">
      <c r="B24" s="28">
        <f t="shared" si="1"/>
        <v>14</v>
      </c>
      <c r="C24" s="37"/>
      <c r="D24" s="44"/>
      <c r="E24" s="41"/>
      <c r="F24" s="41" t="s">
        <v>403</v>
      </c>
      <c r="G24" s="41"/>
      <c r="H24" s="41"/>
      <c r="I24" s="41"/>
      <c r="J24" s="41"/>
      <c r="K24" s="76"/>
      <c r="L24" s="84"/>
      <c r="M24" s="77">
        <v>5</v>
      </c>
    </row>
    <row r="25" spans="2:13" ht="13.5" customHeight="1">
      <c r="B25" s="28">
        <f t="shared" si="1"/>
        <v>15</v>
      </c>
      <c r="C25" s="37"/>
      <c r="D25" s="44"/>
      <c r="E25" s="41"/>
      <c r="F25" s="41" t="s">
        <v>19</v>
      </c>
      <c r="G25" s="41"/>
      <c r="H25" s="41"/>
      <c r="I25" s="41"/>
      <c r="J25" s="41"/>
      <c r="K25" s="76"/>
      <c r="L25" s="84"/>
      <c r="M25" s="77">
        <v>10</v>
      </c>
    </row>
    <row r="26" spans="2:13" ht="13.5" customHeight="1">
      <c r="B26" s="28">
        <f t="shared" si="1"/>
        <v>16</v>
      </c>
      <c r="C26" s="37"/>
      <c r="D26" s="44"/>
      <c r="E26" s="41"/>
      <c r="F26" s="41" t="s">
        <v>404</v>
      </c>
      <c r="G26" s="41"/>
      <c r="H26" s="41"/>
      <c r="I26" s="41"/>
      <c r="J26" s="41"/>
      <c r="K26" s="76" t="s">
        <v>158</v>
      </c>
      <c r="L26" s="84" t="s">
        <v>158</v>
      </c>
      <c r="M26" s="77">
        <v>5</v>
      </c>
    </row>
    <row r="27" spans="2:13" ht="13.5" customHeight="1">
      <c r="B27" s="28">
        <f t="shared" si="1"/>
        <v>17</v>
      </c>
      <c r="C27" s="37"/>
      <c r="D27" s="44"/>
      <c r="E27" s="41"/>
      <c r="F27" s="41" t="s">
        <v>75</v>
      </c>
      <c r="G27" s="41"/>
      <c r="H27" s="41"/>
      <c r="I27" s="41"/>
      <c r="J27" s="41"/>
      <c r="K27" s="76"/>
      <c r="L27" s="84"/>
      <c r="M27" s="77">
        <v>70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121</v>
      </c>
      <c r="G28" s="41"/>
      <c r="H28" s="41"/>
      <c r="I28" s="41"/>
      <c r="J28" s="41"/>
      <c r="K28" s="76">
        <v>115</v>
      </c>
      <c r="L28" s="84">
        <v>60</v>
      </c>
      <c r="M28" s="77">
        <v>90</v>
      </c>
    </row>
    <row r="29" spans="2:13" ht="13.5" customHeight="1">
      <c r="B29" s="28">
        <f t="shared" si="1"/>
        <v>19</v>
      </c>
      <c r="C29" s="37"/>
      <c r="D29" s="44"/>
      <c r="E29" s="41"/>
      <c r="F29" s="41" t="s">
        <v>20</v>
      </c>
      <c r="G29" s="41"/>
      <c r="H29" s="41"/>
      <c r="I29" s="41"/>
      <c r="J29" s="41"/>
      <c r="K29" s="76">
        <v>2200</v>
      </c>
      <c r="L29" s="84">
        <v>3150</v>
      </c>
      <c r="M29" s="77">
        <v>3450</v>
      </c>
    </row>
    <row r="30" spans="2:13" ht="13.5" customHeight="1">
      <c r="B30" s="28">
        <f t="shared" si="1"/>
        <v>20</v>
      </c>
      <c r="C30" s="37"/>
      <c r="D30" s="44"/>
      <c r="E30" s="41"/>
      <c r="F30" s="41" t="s">
        <v>21</v>
      </c>
      <c r="G30" s="41"/>
      <c r="H30" s="41"/>
      <c r="I30" s="41"/>
      <c r="J30" s="41"/>
      <c r="K30" s="76">
        <v>160</v>
      </c>
      <c r="L30" s="76">
        <v>25</v>
      </c>
      <c r="M30" s="77">
        <v>300</v>
      </c>
    </row>
    <row r="31" spans="2:13" ht="13.5" customHeight="1">
      <c r="B31" s="28">
        <f t="shared" si="1"/>
        <v>21</v>
      </c>
      <c r="C31" s="37"/>
      <c r="D31" s="44"/>
      <c r="E31" s="41"/>
      <c r="F31" s="41" t="s">
        <v>22</v>
      </c>
      <c r="G31" s="41"/>
      <c r="H31" s="41"/>
      <c r="I31" s="41"/>
      <c r="J31" s="41"/>
      <c r="K31" s="76">
        <v>5</v>
      </c>
      <c r="L31" s="84">
        <v>15</v>
      </c>
      <c r="M31" s="77">
        <v>5</v>
      </c>
    </row>
    <row r="32" spans="2:17" ht="13.5" customHeight="1">
      <c r="B32" s="28">
        <f t="shared" si="1"/>
        <v>22</v>
      </c>
      <c r="C32" s="36" t="s">
        <v>79</v>
      </c>
      <c r="D32" s="34" t="s">
        <v>76</v>
      </c>
      <c r="E32" s="41"/>
      <c r="F32" s="41" t="s">
        <v>28</v>
      </c>
      <c r="G32" s="41"/>
      <c r="H32" s="41"/>
      <c r="I32" s="41"/>
      <c r="J32" s="41"/>
      <c r="K32" s="76">
        <v>125</v>
      </c>
      <c r="L32" s="76">
        <v>45</v>
      </c>
      <c r="M32" s="77">
        <v>75</v>
      </c>
      <c r="O32">
        <f>COUNTA(K32:K32)</f>
        <v>1</v>
      </c>
      <c r="P32">
        <f>COUNTA(L32:L32)</f>
        <v>1</v>
      </c>
      <c r="Q32">
        <f>COUNTA(M32:M32)</f>
        <v>1</v>
      </c>
    </row>
    <row r="33" spans="2:13" ht="13.5" customHeight="1">
      <c r="B33" s="28">
        <f t="shared" si="1"/>
        <v>23</v>
      </c>
      <c r="C33" s="36" t="s">
        <v>77</v>
      </c>
      <c r="D33" s="34" t="s">
        <v>29</v>
      </c>
      <c r="E33" s="41"/>
      <c r="F33" s="41" t="s">
        <v>405</v>
      </c>
      <c r="G33" s="41"/>
      <c r="H33" s="41"/>
      <c r="I33" s="41"/>
      <c r="J33" s="41"/>
      <c r="K33" s="76"/>
      <c r="L33" s="84"/>
      <c r="M33" s="77">
        <v>5</v>
      </c>
    </row>
    <row r="34" spans="2:13" ht="13.5" customHeight="1">
      <c r="B34" s="28">
        <f t="shared" si="1"/>
        <v>24</v>
      </c>
      <c r="C34" s="37"/>
      <c r="D34" s="44"/>
      <c r="E34" s="41"/>
      <c r="F34" s="41" t="s">
        <v>133</v>
      </c>
      <c r="G34" s="41"/>
      <c r="H34" s="41"/>
      <c r="I34" s="41"/>
      <c r="J34" s="41"/>
      <c r="K34" s="76" t="s">
        <v>158</v>
      </c>
      <c r="L34" s="84">
        <v>55</v>
      </c>
      <c r="M34" s="77">
        <v>5</v>
      </c>
    </row>
    <row r="35" spans="2:13" ht="13.5" customHeight="1">
      <c r="B35" s="28">
        <f t="shared" si="1"/>
        <v>25</v>
      </c>
      <c r="C35" s="37"/>
      <c r="D35" s="44"/>
      <c r="E35" s="41"/>
      <c r="F35" s="41" t="s">
        <v>294</v>
      </c>
      <c r="G35" s="41"/>
      <c r="H35" s="41"/>
      <c r="I35" s="41"/>
      <c r="J35" s="41"/>
      <c r="K35" s="76" t="s">
        <v>158</v>
      </c>
      <c r="L35" s="76"/>
      <c r="M35" s="77"/>
    </row>
    <row r="36" spans="2:13" ht="13.5" customHeight="1">
      <c r="B36" s="28">
        <f t="shared" si="1"/>
        <v>26</v>
      </c>
      <c r="C36" s="37"/>
      <c r="D36" s="44"/>
      <c r="E36" s="41"/>
      <c r="F36" s="41" t="s">
        <v>210</v>
      </c>
      <c r="G36" s="41"/>
      <c r="H36" s="41"/>
      <c r="I36" s="41"/>
      <c r="J36" s="41"/>
      <c r="K36" s="76"/>
      <c r="L36" s="84"/>
      <c r="M36" s="77">
        <v>32</v>
      </c>
    </row>
    <row r="37" spans="2:13" ht="13.5" customHeight="1">
      <c r="B37" s="28">
        <f t="shared" si="1"/>
        <v>27</v>
      </c>
      <c r="C37" s="37"/>
      <c r="D37" s="44"/>
      <c r="E37" s="41"/>
      <c r="F37" s="41" t="s">
        <v>145</v>
      </c>
      <c r="G37" s="41"/>
      <c r="H37" s="41"/>
      <c r="I37" s="41"/>
      <c r="J37" s="41"/>
      <c r="K37" s="76">
        <v>10</v>
      </c>
      <c r="L37" s="84">
        <v>5</v>
      </c>
      <c r="M37" s="77">
        <v>10</v>
      </c>
    </row>
    <row r="38" spans="2:13" ht="13.5" customHeight="1">
      <c r="B38" s="28">
        <f t="shared" si="1"/>
        <v>28</v>
      </c>
      <c r="C38" s="37"/>
      <c r="D38" s="44"/>
      <c r="E38" s="41"/>
      <c r="F38" s="41" t="s">
        <v>379</v>
      </c>
      <c r="G38" s="41"/>
      <c r="H38" s="41"/>
      <c r="I38" s="41"/>
      <c r="J38" s="41"/>
      <c r="K38" s="76"/>
      <c r="L38" s="84" t="s">
        <v>158</v>
      </c>
      <c r="M38" s="77"/>
    </row>
    <row r="39" spans="2:13" ht="13.5" customHeight="1">
      <c r="B39" s="28">
        <f t="shared" si="1"/>
        <v>29</v>
      </c>
      <c r="C39" s="37"/>
      <c r="D39" s="44"/>
      <c r="E39" s="41"/>
      <c r="F39" s="41" t="s">
        <v>406</v>
      </c>
      <c r="G39" s="41"/>
      <c r="H39" s="41"/>
      <c r="I39" s="41"/>
      <c r="J39" s="41"/>
      <c r="K39" s="76">
        <v>70</v>
      </c>
      <c r="L39" s="84">
        <v>10</v>
      </c>
      <c r="M39" s="77">
        <v>80</v>
      </c>
    </row>
    <row r="40" spans="2:13" ht="13.5" customHeight="1">
      <c r="B40" s="28">
        <f t="shared" si="1"/>
        <v>30</v>
      </c>
      <c r="C40" s="37"/>
      <c r="D40" s="44"/>
      <c r="E40" s="41"/>
      <c r="F40" s="41" t="s">
        <v>35</v>
      </c>
      <c r="G40" s="41"/>
      <c r="H40" s="41"/>
      <c r="I40" s="41"/>
      <c r="J40" s="41"/>
      <c r="K40" s="76">
        <v>100</v>
      </c>
      <c r="L40" s="84">
        <v>125</v>
      </c>
      <c r="M40" s="77">
        <v>320</v>
      </c>
    </row>
    <row r="41" spans="2:17" ht="13.5" customHeight="1">
      <c r="B41" s="28">
        <f t="shared" si="1"/>
        <v>31</v>
      </c>
      <c r="C41" s="36" t="s">
        <v>36</v>
      </c>
      <c r="D41" s="34" t="s">
        <v>37</v>
      </c>
      <c r="E41" s="41"/>
      <c r="F41" s="41" t="s">
        <v>38</v>
      </c>
      <c r="G41" s="41"/>
      <c r="H41" s="41"/>
      <c r="I41" s="41"/>
      <c r="J41" s="41"/>
      <c r="K41" s="76"/>
      <c r="L41" s="84"/>
      <c r="M41" s="77">
        <v>1</v>
      </c>
      <c r="O41">
        <f>COUNTA(K33:K40)</f>
        <v>5</v>
      </c>
      <c r="P41">
        <f>COUNTA(L33:L40)</f>
        <v>5</v>
      </c>
      <c r="Q41">
        <f>COUNTA(M33:M40)</f>
        <v>6</v>
      </c>
    </row>
    <row r="42" spans="2:13" ht="13.5" customHeight="1">
      <c r="B42" s="28">
        <f t="shared" si="1"/>
        <v>32</v>
      </c>
      <c r="C42" s="36" t="s">
        <v>39</v>
      </c>
      <c r="D42" s="34" t="s">
        <v>40</v>
      </c>
      <c r="E42" s="41"/>
      <c r="F42" s="41" t="s">
        <v>407</v>
      </c>
      <c r="G42" s="41"/>
      <c r="H42" s="41"/>
      <c r="I42" s="41"/>
      <c r="J42" s="41"/>
      <c r="K42" s="76"/>
      <c r="L42" s="84"/>
      <c r="M42" s="77">
        <v>3</v>
      </c>
    </row>
    <row r="43" spans="2:13" ht="13.5" customHeight="1">
      <c r="B43" s="28">
        <f t="shared" si="1"/>
        <v>33</v>
      </c>
      <c r="C43" s="37"/>
      <c r="D43" s="44"/>
      <c r="E43" s="41"/>
      <c r="F43" s="41" t="s">
        <v>138</v>
      </c>
      <c r="G43" s="41"/>
      <c r="H43" s="41"/>
      <c r="I43" s="41"/>
      <c r="J43" s="41"/>
      <c r="K43" s="76" t="s">
        <v>158</v>
      </c>
      <c r="L43" s="84"/>
      <c r="M43" s="77" t="s">
        <v>158</v>
      </c>
    </row>
    <row r="44" spans="2:13" ht="13.5" customHeight="1">
      <c r="B44" s="28">
        <f t="shared" si="1"/>
        <v>34</v>
      </c>
      <c r="C44" s="37"/>
      <c r="D44" s="44"/>
      <c r="E44" s="41"/>
      <c r="F44" s="41" t="s">
        <v>42</v>
      </c>
      <c r="G44" s="41"/>
      <c r="H44" s="41"/>
      <c r="I44" s="41"/>
      <c r="J44" s="41"/>
      <c r="K44" s="76">
        <v>1</v>
      </c>
      <c r="L44" s="84"/>
      <c r="M44" s="77" t="s">
        <v>158</v>
      </c>
    </row>
    <row r="45" spans="2:13" ht="13.5" customHeight="1">
      <c r="B45" s="28">
        <f t="shared" si="1"/>
        <v>35</v>
      </c>
      <c r="C45" s="36" t="s">
        <v>43</v>
      </c>
      <c r="D45" s="34" t="s">
        <v>45</v>
      </c>
      <c r="E45" s="41"/>
      <c r="F45" s="41" t="s">
        <v>105</v>
      </c>
      <c r="G45" s="41"/>
      <c r="H45" s="41"/>
      <c r="I45" s="41"/>
      <c r="J45" s="41"/>
      <c r="K45" s="76"/>
      <c r="L45" s="84"/>
      <c r="M45" s="77" t="s">
        <v>158</v>
      </c>
    </row>
    <row r="46" spans="2:13" ht="13.5" customHeight="1">
      <c r="B46" s="28">
        <f t="shared" si="1"/>
        <v>36</v>
      </c>
      <c r="C46" s="37"/>
      <c r="D46" s="34" t="s">
        <v>46</v>
      </c>
      <c r="E46" s="41"/>
      <c r="F46" s="41" t="s">
        <v>104</v>
      </c>
      <c r="G46" s="41"/>
      <c r="H46" s="41"/>
      <c r="I46" s="41"/>
      <c r="J46" s="41"/>
      <c r="K46" s="76">
        <v>6</v>
      </c>
      <c r="L46" s="84">
        <v>14</v>
      </c>
      <c r="M46" s="77">
        <v>43</v>
      </c>
    </row>
    <row r="47" spans="2:13" ht="13.5" customHeight="1">
      <c r="B47" s="28">
        <f t="shared" si="1"/>
        <v>37</v>
      </c>
      <c r="C47" s="37"/>
      <c r="D47" s="44"/>
      <c r="E47" s="41"/>
      <c r="F47" s="41" t="s">
        <v>381</v>
      </c>
      <c r="G47" s="41"/>
      <c r="H47" s="41"/>
      <c r="I47" s="41"/>
      <c r="J47" s="41"/>
      <c r="K47" s="76"/>
      <c r="L47" s="84"/>
      <c r="M47" s="77" t="s">
        <v>158</v>
      </c>
    </row>
    <row r="48" spans="2:13" ht="13.5" customHeight="1">
      <c r="B48" s="28">
        <f t="shared" si="1"/>
        <v>38</v>
      </c>
      <c r="C48" s="37"/>
      <c r="D48" s="45"/>
      <c r="E48" s="41"/>
      <c r="F48" s="41" t="s">
        <v>47</v>
      </c>
      <c r="G48" s="41"/>
      <c r="H48" s="41"/>
      <c r="I48" s="41"/>
      <c r="J48" s="41"/>
      <c r="K48" s="76">
        <v>5</v>
      </c>
      <c r="L48" s="84">
        <v>10</v>
      </c>
      <c r="M48" s="77">
        <v>80</v>
      </c>
    </row>
    <row r="49" spans="2:13" ht="13.5" customHeight="1">
      <c r="B49" s="28">
        <f t="shared" si="1"/>
        <v>39</v>
      </c>
      <c r="C49" s="38"/>
      <c r="D49" s="46" t="s">
        <v>48</v>
      </c>
      <c r="E49" s="41"/>
      <c r="F49" s="41" t="s">
        <v>49</v>
      </c>
      <c r="G49" s="41"/>
      <c r="H49" s="41"/>
      <c r="I49" s="41"/>
      <c r="J49" s="41"/>
      <c r="K49" s="76">
        <v>10</v>
      </c>
      <c r="L49" s="84">
        <v>10</v>
      </c>
      <c r="M49" s="77">
        <v>35</v>
      </c>
    </row>
    <row r="50" spans="2:13" ht="13.5" customHeight="1">
      <c r="B50" s="28">
        <f t="shared" si="1"/>
        <v>40</v>
      </c>
      <c r="C50" s="153" t="s">
        <v>53</v>
      </c>
      <c r="D50" s="154"/>
      <c r="E50" s="41"/>
      <c r="F50" s="41" t="s">
        <v>54</v>
      </c>
      <c r="G50" s="41"/>
      <c r="H50" s="41"/>
      <c r="I50" s="41"/>
      <c r="J50" s="41"/>
      <c r="K50" s="76">
        <v>700</v>
      </c>
      <c r="L50" s="84">
        <v>700</v>
      </c>
      <c r="M50" s="77">
        <v>650</v>
      </c>
    </row>
    <row r="51" spans="2:13" ht="13.5" customHeight="1">
      <c r="B51" s="28">
        <f t="shared" si="1"/>
        <v>41</v>
      </c>
      <c r="C51" s="39"/>
      <c r="D51" s="40"/>
      <c r="E51" s="41"/>
      <c r="F51" s="41" t="s">
        <v>55</v>
      </c>
      <c r="G51" s="41"/>
      <c r="H51" s="41"/>
      <c r="I51" s="41"/>
      <c r="J51" s="41"/>
      <c r="K51" s="76">
        <v>700</v>
      </c>
      <c r="L51" s="84">
        <v>600</v>
      </c>
      <c r="M51" s="77">
        <v>1050</v>
      </c>
    </row>
    <row r="52" spans="2:13" ht="13.5" customHeight="1" thickBot="1">
      <c r="B52" s="28">
        <f t="shared" si="1"/>
        <v>42</v>
      </c>
      <c r="C52" s="39"/>
      <c r="D52" s="40"/>
      <c r="E52" s="41"/>
      <c r="F52" s="41" t="s">
        <v>56</v>
      </c>
      <c r="G52" s="41"/>
      <c r="H52" s="41"/>
      <c r="I52" s="41"/>
      <c r="J52" s="41"/>
      <c r="K52" s="76">
        <v>400</v>
      </c>
      <c r="L52" s="84">
        <v>450</v>
      </c>
      <c r="M52" s="77">
        <v>700</v>
      </c>
    </row>
    <row r="53" spans="2:17" ht="13.5" customHeight="1">
      <c r="B53" s="79"/>
      <c r="C53" s="80"/>
      <c r="D53" s="80"/>
      <c r="E53" s="81"/>
      <c r="F53" s="81"/>
      <c r="G53" s="81"/>
      <c r="H53" s="81"/>
      <c r="I53" s="81"/>
      <c r="J53" s="81"/>
      <c r="K53" s="81"/>
      <c r="L53" s="81"/>
      <c r="M53" s="81"/>
      <c r="O53">
        <f>COUNTA(K11:K52)</f>
        <v>31</v>
      </c>
      <c r="P53">
        <f>COUNTA(L11:L52)</f>
        <v>28</v>
      </c>
      <c r="Q53">
        <f>COUNTA(M11:M52)</f>
        <v>36</v>
      </c>
    </row>
    <row r="54" spans="15:17" ht="18" customHeight="1">
      <c r="O54" s="118">
        <f>SUM(K14:K52,P11:P13)</f>
        <v>6719</v>
      </c>
      <c r="P54" s="118">
        <f>SUM(L14:L52,Q11:Q13)</f>
        <v>8365</v>
      </c>
      <c r="Q54" s="118">
        <f>SUM(M14:M52,R11:R13)</f>
        <v>11277</v>
      </c>
    </row>
    <row r="55" ht="18" customHeight="1">
      <c r="B55" s="22"/>
    </row>
    <row r="56" ht="9" customHeight="1" thickBot="1"/>
    <row r="57" spans="2:13" ht="18" customHeight="1">
      <c r="B57" s="1"/>
      <c r="C57" s="2"/>
      <c r="D57" s="155" t="s">
        <v>2</v>
      </c>
      <c r="E57" s="155"/>
      <c r="F57" s="155"/>
      <c r="G57" s="155"/>
      <c r="H57" s="2"/>
      <c r="I57" s="2"/>
      <c r="J57" s="3"/>
      <c r="K57" s="86" t="s">
        <v>83</v>
      </c>
      <c r="L57" s="97" t="s">
        <v>85</v>
      </c>
      <c r="M57" s="106" t="s">
        <v>86</v>
      </c>
    </row>
    <row r="58" spans="2:13" ht="18" customHeight="1" thickBot="1">
      <c r="B58" s="7"/>
      <c r="C58" s="8"/>
      <c r="D58" s="160" t="s">
        <v>3</v>
      </c>
      <c r="E58" s="160"/>
      <c r="F58" s="160"/>
      <c r="G58" s="160"/>
      <c r="H58" s="8"/>
      <c r="I58" s="8"/>
      <c r="J58" s="9"/>
      <c r="K58" s="112" t="str">
        <f>K5</f>
        <v>2019.3.7</v>
      </c>
      <c r="L58" s="113" t="str">
        <f>K58</f>
        <v>2019.3.7</v>
      </c>
      <c r="M58" s="114" t="str">
        <f>L58</f>
        <v>2019.3.7</v>
      </c>
    </row>
    <row r="59" spans="2:13" ht="19.5" customHeight="1" thickTop="1">
      <c r="B59" s="156" t="s">
        <v>58</v>
      </c>
      <c r="C59" s="157"/>
      <c r="D59" s="157"/>
      <c r="E59" s="157"/>
      <c r="F59" s="157"/>
      <c r="G59" s="157"/>
      <c r="H59" s="157"/>
      <c r="I59" s="157"/>
      <c r="J59" s="27"/>
      <c r="K59" s="90">
        <f>SUM(K60:K68)</f>
        <v>6719</v>
      </c>
      <c r="L59" s="90">
        <f>SUM(L60:L68)</f>
        <v>8365</v>
      </c>
      <c r="M59" s="110">
        <f>SUM(M60:M68)</f>
        <v>11277</v>
      </c>
    </row>
    <row r="60" spans="2:13" ht="13.5" customHeight="1">
      <c r="B60" s="143" t="s">
        <v>59</v>
      </c>
      <c r="C60" s="144"/>
      <c r="D60" s="158"/>
      <c r="E60" s="50"/>
      <c r="F60" s="51"/>
      <c r="G60" s="145" t="s">
        <v>14</v>
      </c>
      <c r="H60" s="145"/>
      <c r="I60" s="51"/>
      <c r="J60" s="53"/>
      <c r="K60" s="42">
        <f>SUM(P$11:P$13)</f>
        <v>125</v>
      </c>
      <c r="L60" s="54">
        <f>SUM(Q$11:Q$13)</f>
        <v>25</v>
      </c>
      <c r="M60" s="43">
        <f>SUM(R$11:R$13)</f>
        <v>345</v>
      </c>
    </row>
    <row r="61" spans="2:13" ht="13.5" customHeight="1">
      <c r="B61" s="16"/>
      <c r="C61" s="17"/>
      <c r="D61" s="18"/>
      <c r="E61" s="54"/>
      <c r="F61" s="41"/>
      <c r="G61" s="145" t="s">
        <v>78</v>
      </c>
      <c r="H61" s="145"/>
      <c r="I61" s="52"/>
      <c r="J61" s="55"/>
      <c r="K61" s="42">
        <f>SUM(K$14)</f>
        <v>1650</v>
      </c>
      <c r="L61" s="54">
        <f>SUM(L$14)</f>
        <v>2800</v>
      </c>
      <c r="M61" s="43">
        <f>SUM(M$14)</f>
        <v>3400</v>
      </c>
    </row>
    <row r="62" spans="2:13" ht="13.5" customHeight="1">
      <c r="B62" s="16"/>
      <c r="C62" s="17"/>
      <c r="D62" s="18"/>
      <c r="E62" s="54"/>
      <c r="F62" s="41"/>
      <c r="G62" s="145" t="s">
        <v>26</v>
      </c>
      <c r="H62" s="145"/>
      <c r="I62" s="51"/>
      <c r="J62" s="53"/>
      <c r="K62" s="42">
        <f>SUM(K$15:K$15)</f>
        <v>25</v>
      </c>
      <c r="L62" s="54">
        <f>SUM(L$15:L$15)</f>
        <v>25</v>
      </c>
      <c r="M62" s="43">
        <f>SUM(M$15:M$15)</f>
        <v>50</v>
      </c>
    </row>
    <row r="63" spans="2:13" ht="13.5" customHeight="1">
      <c r="B63" s="16"/>
      <c r="C63" s="17"/>
      <c r="D63" s="18"/>
      <c r="E63" s="54"/>
      <c r="F63" s="41"/>
      <c r="G63" s="145" t="s">
        <v>17</v>
      </c>
      <c r="H63" s="145"/>
      <c r="I63" s="51"/>
      <c r="J63" s="53"/>
      <c r="K63" s="42">
        <f>SUM(K$16:K$19)</f>
        <v>235</v>
      </c>
      <c r="L63" s="54">
        <f>SUM(L$16:L$19)</f>
        <v>220</v>
      </c>
      <c r="M63" s="43">
        <f>SUM(M$16:M$19)</f>
        <v>330</v>
      </c>
    </row>
    <row r="64" spans="2:13" ht="13.5" customHeight="1">
      <c r="B64" s="16"/>
      <c r="C64" s="17"/>
      <c r="D64" s="18"/>
      <c r="E64" s="54"/>
      <c r="F64" s="41"/>
      <c r="G64" s="145" t="s">
        <v>18</v>
      </c>
      <c r="H64" s="145"/>
      <c r="I64" s="51"/>
      <c r="J64" s="53"/>
      <c r="K64" s="42">
        <f>SUM(K$20:K$31)</f>
        <v>2557</v>
      </c>
      <c r="L64" s="54">
        <f>SUM(L$20:L$31)</f>
        <v>3271</v>
      </c>
      <c r="M64" s="43">
        <f>SUM(M$20:M$31)</f>
        <v>4063</v>
      </c>
    </row>
    <row r="65" spans="2:13" ht="13.5" customHeight="1">
      <c r="B65" s="16"/>
      <c r="C65" s="17"/>
      <c r="D65" s="18"/>
      <c r="E65" s="54"/>
      <c r="F65" s="41"/>
      <c r="G65" s="145" t="s">
        <v>76</v>
      </c>
      <c r="H65" s="145"/>
      <c r="I65" s="51"/>
      <c r="J65" s="53"/>
      <c r="K65" s="42">
        <f>SUM(K$32:K$32)</f>
        <v>125</v>
      </c>
      <c r="L65" s="54">
        <f>SUM(L$32:L$32)</f>
        <v>45</v>
      </c>
      <c r="M65" s="43">
        <f>SUM(M$32:M$32)</f>
        <v>75</v>
      </c>
    </row>
    <row r="66" spans="2:13" ht="13.5" customHeight="1">
      <c r="B66" s="16"/>
      <c r="C66" s="17"/>
      <c r="D66" s="18"/>
      <c r="E66" s="54"/>
      <c r="F66" s="41"/>
      <c r="G66" s="145" t="s">
        <v>116</v>
      </c>
      <c r="H66" s="145"/>
      <c r="I66" s="51"/>
      <c r="J66" s="53"/>
      <c r="K66" s="42">
        <f>SUM(K$33:K$40)</f>
        <v>180</v>
      </c>
      <c r="L66" s="54">
        <f>SUM(L$33:L$40)</f>
        <v>195</v>
      </c>
      <c r="M66" s="43">
        <f>SUM(M$33:M$40)</f>
        <v>452</v>
      </c>
    </row>
    <row r="67" spans="2:13" ht="13.5" customHeight="1">
      <c r="B67" s="16"/>
      <c r="C67" s="17"/>
      <c r="D67" s="18"/>
      <c r="E67" s="54"/>
      <c r="F67" s="41"/>
      <c r="G67" s="145" t="s">
        <v>60</v>
      </c>
      <c r="H67" s="145"/>
      <c r="I67" s="51"/>
      <c r="J67" s="53"/>
      <c r="K67" s="42">
        <f>SUM(K$50:K$51)</f>
        <v>1400</v>
      </c>
      <c r="L67" s="54">
        <f>SUM(L$50:L$51)</f>
        <v>1300</v>
      </c>
      <c r="M67" s="43">
        <f>SUM(M$50:M$51)</f>
        <v>1700</v>
      </c>
    </row>
    <row r="68" spans="2:13" ht="13.5" customHeight="1" thickBot="1">
      <c r="B68" s="19"/>
      <c r="C68" s="20"/>
      <c r="D68" s="21"/>
      <c r="E68" s="56"/>
      <c r="F68" s="47"/>
      <c r="G68" s="146" t="s">
        <v>57</v>
      </c>
      <c r="H68" s="146"/>
      <c r="I68" s="57"/>
      <c r="J68" s="58"/>
      <c r="K68" s="48">
        <f>SUM(K$41:K$49,K$52)</f>
        <v>422</v>
      </c>
      <c r="L68" s="56">
        <f>SUM(L$41:L$49,L$52)</f>
        <v>484</v>
      </c>
      <c r="M68" s="49">
        <f>SUM(M$41:M$49,M$52)</f>
        <v>862</v>
      </c>
    </row>
    <row r="69" spans="2:13" ht="18" customHeight="1" thickTop="1">
      <c r="B69" s="147" t="s">
        <v>61</v>
      </c>
      <c r="C69" s="148"/>
      <c r="D69" s="149"/>
      <c r="E69" s="64"/>
      <c r="F69" s="29"/>
      <c r="G69" s="150" t="s">
        <v>62</v>
      </c>
      <c r="H69" s="150"/>
      <c r="I69" s="29"/>
      <c r="J69" s="30"/>
      <c r="K69" s="91" t="s">
        <v>63</v>
      </c>
      <c r="L69" s="101"/>
      <c r="M69" s="111"/>
    </row>
    <row r="70" spans="2:13" ht="18" customHeight="1">
      <c r="B70" s="61"/>
      <c r="C70" s="62"/>
      <c r="D70" s="62"/>
      <c r="E70" s="59"/>
      <c r="F70" s="60"/>
      <c r="G70" s="33"/>
      <c r="H70" s="33"/>
      <c r="I70" s="60"/>
      <c r="J70" s="63"/>
      <c r="K70" s="92" t="s">
        <v>64</v>
      </c>
      <c r="L70" s="102"/>
      <c r="M70" s="105"/>
    </row>
    <row r="71" spans="2:13" ht="18" customHeight="1">
      <c r="B71" s="16"/>
      <c r="C71" s="17"/>
      <c r="D71" s="17"/>
      <c r="E71" s="65"/>
      <c r="F71" s="8"/>
      <c r="G71" s="151" t="s">
        <v>65</v>
      </c>
      <c r="H71" s="151"/>
      <c r="I71" s="31"/>
      <c r="J71" s="32"/>
      <c r="K71" s="93" t="s">
        <v>66</v>
      </c>
      <c r="L71" s="103"/>
      <c r="M71" s="103"/>
    </row>
    <row r="72" spans="2:13" ht="18" customHeight="1">
      <c r="B72" s="16"/>
      <c r="C72" s="17"/>
      <c r="D72" s="17"/>
      <c r="E72" s="66"/>
      <c r="F72" s="17"/>
      <c r="G72" s="67"/>
      <c r="H72" s="67"/>
      <c r="I72" s="62"/>
      <c r="J72" s="68"/>
      <c r="K72" s="94" t="s">
        <v>93</v>
      </c>
      <c r="L72" s="104"/>
      <c r="M72" s="104"/>
    </row>
    <row r="73" spans="2:13" ht="18" customHeight="1">
      <c r="B73" s="16"/>
      <c r="C73" s="17"/>
      <c r="D73" s="17"/>
      <c r="E73" s="66"/>
      <c r="F73" s="17"/>
      <c r="G73" s="67"/>
      <c r="H73" s="67"/>
      <c r="I73" s="62"/>
      <c r="J73" s="68"/>
      <c r="K73" s="92" t="s">
        <v>92</v>
      </c>
      <c r="L73" s="102"/>
      <c r="M73" s="105"/>
    </row>
    <row r="74" spans="2:13" ht="18" customHeight="1">
      <c r="B74" s="16"/>
      <c r="C74" s="17"/>
      <c r="D74" s="17"/>
      <c r="E74" s="65"/>
      <c r="F74" s="8"/>
      <c r="G74" s="151" t="s">
        <v>67</v>
      </c>
      <c r="H74" s="151"/>
      <c r="I74" s="31"/>
      <c r="J74" s="32"/>
      <c r="K74" s="93" t="s">
        <v>100</v>
      </c>
      <c r="L74" s="103"/>
      <c r="M74" s="103"/>
    </row>
    <row r="75" spans="2:13" ht="18" customHeight="1">
      <c r="B75" s="16"/>
      <c r="C75" s="17"/>
      <c r="D75" s="17"/>
      <c r="E75" s="66"/>
      <c r="F75" s="17"/>
      <c r="G75" s="67"/>
      <c r="H75" s="67"/>
      <c r="I75" s="62"/>
      <c r="J75" s="68"/>
      <c r="K75" s="94" t="s">
        <v>101</v>
      </c>
      <c r="L75" s="104"/>
      <c r="M75" s="104"/>
    </row>
    <row r="76" spans="2:13" ht="18" customHeight="1">
      <c r="B76" s="16"/>
      <c r="C76" s="17"/>
      <c r="D76" s="17"/>
      <c r="E76" s="66"/>
      <c r="F76" s="17"/>
      <c r="G76" s="67"/>
      <c r="H76" s="67"/>
      <c r="I76" s="62"/>
      <c r="J76" s="68"/>
      <c r="K76" s="94" t="s">
        <v>102</v>
      </c>
      <c r="L76" s="104"/>
      <c r="M76" s="104"/>
    </row>
    <row r="77" spans="2:13" ht="18" customHeight="1">
      <c r="B77" s="16"/>
      <c r="C77" s="17"/>
      <c r="D77" s="17"/>
      <c r="E77" s="13"/>
      <c r="F77" s="14"/>
      <c r="G77" s="33"/>
      <c r="H77" s="33"/>
      <c r="I77" s="60"/>
      <c r="J77" s="63"/>
      <c r="K77" s="94" t="s">
        <v>101</v>
      </c>
      <c r="L77" s="105"/>
      <c r="M77" s="105"/>
    </row>
    <row r="78" spans="2:14" ht="18" customHeight="1">
      <c r="B78" s="143" t="s">
        <v>68</v>
      </c>
      <c r="C78" s="144"/>
      <c r="D78" s="144"/>
      <c r="E78" s="8"/>
      <c r="F78" s="8"/>
      <c r="G78" s="8"/>
      <c r="H78" s="8"/>
      <c r="I78" s="8"/>
      <c r="J78" s="8"/>
      <c r="K78" s="78"/>
      <c r="L78" s="78"/>
      <c r="M78" s="78"/>
      <c r="N78" s="132"/>
    </row>
    <row r="79" spans="2:14" ht="13.5" customHeight="1">
      <c r="B79" s="69"/>
      <c r="C79" s="70" t="s">
        <v>69</v>
      </c>
      <c r="D79" s="71"/>
      <c r="E79" s="70"/>
      <c r="F79" s="70"/>
      <c r="G79" s="70"/>
      <c r="H79" s="70"/>
      <c r="I79" s="70"/>
      <c r="J79" s="70"/>
      <c r="K79" s="95"/>
      <c r="L79" s="95"/>
      <c r="M79" s="95"/>
      <c r="N79" s="130"/>
    </row>
    <row r="80" spans="2:14" ht="13.5" customHeight="1">
      <c r="B80" s="69"/>
      <c r="C80" s="70" t="s">
        <v>70</v>
      </c>
      <c r="D80" s="71"/>
      <c r="E80" s="70"/>
      <c r="F80" s="70"/>
      <c r="G80" s="70"/>
      <c r="H80" s="70"/>
      <c r="I80" s="70"/>
      <c r="J80" s="70"/>
      <c r="K80" s="95"/>
      <c r="L80" s="95"/>
      <c r="M80" s="95"/>
      <c r="N80" s="130"/>
    </row>
    <row r="81" spans="2:14" ht="13.5" customHeight="1">
      <c r="B81" s="69"/>
      <c r="C81" s="70" t="s">
        <v>71</v>
      </c>
      <c r="D81" s="71"/>
      <c r="E81" s="70"/>
      <c r="F81" s="70"/>
      <c r="G81" s="70"/>
      <c r="H81" s="70"/>
      <c r="I81" s="70"/>
      <c r="J81" s="70"/>
      <c r="K81" s="95"/>
      <c r="L81" s="95"/>
      <c r="M81" s="95"/>
      <c r="N81" s="130"/>
    </row>
    <row r="82" spans="2:14" ht="13.5" customHeight="1">
      <c r="B82" s="69"/>
      <c r="C82" s="70" t="s">
        <v>171</v>
      </c>
      <c r="D82" s="71"/>
      <c r="E82" s="70"/>
      <c r="F82" s="70"/>
      <c r="G82" s="70"/>
      <c r="H82" s="70"/>
      <c r="I82" s="70"/>
      <c r="J82" s="70"/>
      <c r="K82" s="95"/>
      <c r="L82" s="95"/>
      <c r="M82" s="95"/>
      <c r="N82" s="130"/>
    </row>
    <row r="83" spans="2:14" ht="13.5" customHeight="1">
      <c r="B83" s="69"/>
      <c r="C83" s="70" t="s">
        <v>153</v>
      </c>
      <c r="D83" s="71"/>
      <c r="E83" s="70"/>
      <c r="F83" s="70"/>
      <c r="G83" s="70"/>
      <c r="H83" s="70"/>
      <c r="I83" s="70"/>
      <c r="J83" s="70"/>
      <c r="K83" s="95"/>
      <c r="L83" s="95"/>
      <c r="M83" s="95"/>
      <c r="N83" s="130"/>
    </row>
    <row r="84" spans="2:14" ht="13.5" customHeight="1">
      <c r="B84" s="72"/>
      <c r="C84" s="70" t="s">
        <v>170</v>
      </c>
      <c r="D84" s="70"/>
      <c r="E84" s="70"/>
      <c r="F84" s="70"/>
      <c r="G84" s="70"/>
      <c r="H84" s="70"/>
      <c r="I84" s="70"/>
      <c r="J84" s="70"/>
      <c r="K84" s="95"/>
      <c r="L84" s="95"/>
      <c r="M84" s="95"/>
      <c r="N84" s="130"/>
    </row>
    <row r="85" spans="2:14" ht="13.5" customHeight="1">
      <c r="B85" s="72"/>
      <c r="C85" s="70" t="s">
        <v>169</v>
      </c>
      <c r="D85" s="70"/>
      <c r="E85" s="70"/>
      <c r="F85" s="70"/>
      <c r="G85" s="70"/>
      <c r="H85" s="70"/>
      <c r="I85" s="70"/>
      <c r="J85" s="70"/>
      <c r="K85" s="95"/>
      <c r="L85" s="95"/>
      <c r="M85" s="95"/>
      <c r="N85" s="130"/>
    </row>
    <row r="86" spans="2:14" ht="13.5" customHeight="1">
      <c r="B86" s="72"/>
      <c r="C86" s="70" t="s">
        <v>148</v>
      </c>
      <c r="D86" s="70"/>
      <c r="E86" s="70"/>
      <c r="F86" s="70"/>
      <c r="G86" s="70"/>
      <c r="H86" s="70"/>
      <c r="I86" s="70"/>
      <c r="J86" s="70"/>
      <c r="K86" s="95"/>
      <c r="L86" s="95"/>
      <c r="M86" s="95"/>
      <c r="N86" s="130"/>
    </row>
    <row r="87" spans="2:14" ht="13.5" customHeight="1">
      <c r="B87" s="72"/>
      <c r="C87" s="70" t="s">
        <v>149</v>
      </c>
      <c r="D87" s="70"/>
      <c r="E87" s="70"/>
      <c r="F87" s="70"/>
      <c r="G87" s="70"/>
      <c r="H87" s="70"/>
      <c r="I87" s="70"/>
      <c r="J87" s="70"/>
      <c r="K87" s="95"/>
      <c r="L87" s="95"/>
      <c r="M87" s="95"/>
      <c r="N87" s="130"/>
    </row>
    <row r="88" spans="2:14" ht="13.5" customHeight="1">
      <c r="B88" s="72"/>
      <c r="C88" s="70" t="s">
        <v>150</v>
      </c>
      <c r="D88" s="70"/>
      <c r="E88" s="70"/>
      <c r="F88" s="70"/>
      <c r="G88" s="70"/>
      <c r="H88" s="70"/>
      <c r="I88" s="70"/>
      <c r="J88" s="70"/>
      <c r="K88" s="95"/>
      <c r="L88" s="95"/>
      <c r="M88" s="95"/>
      <c r="N88" s="130"/>
    </row>
    <row r="89" spans="2:14" ht="13.5" customHeight="1">
      <c r="B89" s="72"/>
      <c r="C89" s="70" t="s">
        <v>172</v>
      </c>
      <c r="D89" s="70"/>
      <c r="E89" s="70"/>
      <c r="F89" s="70"/>
      <c r="G89" s="70"/>
      <c r="H89" s="70"/>
      <c r="I89" s="70"/>
      <c r="J89" s="70"/>
      <c r="K89" s="95"/>
      <c r="L89" s="95"/>
      <c r="M89" s="95"/>
      <c r="N89" s="130"/>
    </row>
    <row r="90" spans="2:14" ht="13.5" customHeight="1">
      <c r="B90" s="72"/>
      <c r="C90" s="95" t="s">
        <v>173</v>
      </c>
      <c r="D90" s="70"/>
      <c r="E90" s="70"/>
      <c r="F90" s="70"/>
      <c r="G90" s="70"/>
      <c r="H90" s="70"/>
      <c r="I90" s="70"/>
      <c r="J90" s="70"/>
      <c r="K90" s="95"/>
      <c r="L90" s="95"/>
      <c r="M90" s="95"/>
      <c r="N90" s="130"/>
    </row>
    <row r="91" spans="2:14" ht="13.5" customHeight="1">
      <c r="B91" s="72"/>
      <c r="C91" s="70" t="s">
        <v>174</v>
      </c>
      <c r="D91" s="70"/>
      <c r="E91" s="70"/>
      <c r="F91" s="70"/>
      <c r="G91" s="70"/>
      <c r="H91" s="70"/>
      <c r="I91" s="70"/>
      <c r="J91" s="70"/>
      <c r="K91" s="95"/>
      <c r="L91" s="95"/>
      <c r="M91" s="95"/>
      <c r="N91" s="130"/>
    </row>
    <row r="92" spans="2:14" ht="13.5" customHeight="1">
      <c r="B92" s="72"/>
      <c r="C92" s="70" t="s">
        <v>175</v>
      </c>
      <c r="D92" s="70"/>
      <c r="E92" s="70"/>
      <c r="F92" s="70"/>
      <c r="G92" s="70"/>
      <c r="H92" s="70"/>
      <c r="I92" s="70"/>
      <c r="J92" s="70"/>
      <c r="K92" s="95"/>
      <c r="L92" s="95"/>
      <c r="M92" s="95"/>
      <c r="N92" s="130"/>
    </row>
    <row r="93" spans="2:14" ht="18" customHeight="1">
      <c r="B93" s="72"/>
      <c r="C93" s="70" t="s">
        <v>151</v>
      </c>
      <c r="D93" s="70"/>
      <c r="E93" s="70"/>
      <c r="F93" s="70"/>
      <c r="G93" s="70"/>
      <c r="H93" s="70"/>
      <c r="I93" s="70"/>
      <c r="J93" s="70"/>
      <c r="K93" s="95"/>
      <c r="L93" s="95"/>
      <c r="M93" s="95"/>
      <c r="N93" s="130"/>
    </row>
    <row r="94" spans="2:14" ht="13.5">
      <c r="B94" s="72"/>
      <c r="C94" s="70" t="s">
        <v>152</v>
      </c>
      <c r="D94" s="70"/>
      <c r="E94" s="70"/>
      <c r="F94" s="70"/>
      <c r="G94" s="70"/>
      <c r="H94" s="70"/>
      <c r="I94" s="70"/>
      <c r="J94" s="70"/>
      <c r="K94" s="95"/>
      <c r="L94" s="95"/>
      <c r="M94" s="95"/>
      <c r="N94" s="130"/>
    </row>
    <row r="95" spans="2:14" ht="13.5">
      <c r="B95" s="72"/>
      <c r="C95" s="70" t="s">
        <v>176</v>
      </c>
      <c r="D95" s="70"/>
      <c r="E95" s="70"/>
      <c r="F95" s="70"/>
      <c r="G95" s="70"/>
      <c r="H95" s="70"/>
      <c r="I95" s="70"/>
      <c r="J95" s="70"/>
      <c r="K95" s="95"/>
      <c r="L95" s="95"/>
      <c r="M95" s="95"/>
      <c r="N95" s="130"/>
    </row>
    <row r="96" spans="2:25" ht="13.5" customHeight="1">
      <c r="B96" s="72"/>
      <c r="C96" s="70" t="s">
        <v>154</v>
      </c>
      <c r="D96" s="70"/>
      <c r="E96" s="70"/>
      <c r="F96" s="70"/>
      <c r="G96" s="70"/>
      <c r="H96" s="70"/>
      <c r="I96" s="70"/>
      <c r="J96" s="70"/>
      <c r="K96" s="95"/>
      <c r="L96" s="95"/>
      <c r="M96" s="95"/>
      <c r="N96" s="130"/>
      <c r="Y96" s="85"/>
    </row>
    <row r="97" spans="2:14" ht="13.5">
      <c r="B97" s="72"/>
      <c r="C97" s="70" t="s">
        <v>80</v>
      </c>
      <c r="D97" s="70"/>
      <c r="E97" s="70"/>
      <c r="F97" s="70"/>
      <c r="G97" s="70"/>
      <c r="H97" s="70"/>
      <c r="I97" s="70"/>
      <c r="J97" s="70"/>
      <c r="K97" s="95"/>
      <c r="L97" s="95"/>
      <c r="M97" s="95"/>
      <c r="N97" s="130"/>
    </row>
    <row r="98" spans="2:14" ht="13.5">
      <c r="B98" s="72"/>
      <c r="C98" s="70" t="s">
        <v>72</v>
      </c>
      <c r="D98" s="70"/>
      <c r="E98" s="70"/>
      <c r="F98" s="70"/>
      <c r="G98" s="70"/>
      <c r="H98" s="70"/>
      <c r="I98" s="70"/>
      <c r="J98" s="70"/>
      <c r="K98" s="95"/>
      <c r="L98" s="95"/>
      <c r="M98" s="95"/>
      <c r="N98" s="130"/>
    </row>
    <row r="99" spans="2:14" ht="13.5">
      <c r="B99" s="125"/>
      <c r="C99" s="95" t="s">
        <v>177</v>
      </c>
      <c r="D99" s="82"/>
      <c r="E99" s="82"/>
      <c r="F99" s="82"/>
      <c r="G99" s="82"/>
      <c r="H99" s="82"/>
      <c r="I99" s="82"/>
      <c r="J99" s="82"/>
      <c r="K99" s="126"/>
      <c r="L99" s="126"/>
      <c r="M99" s="126"/>
      <c r="N99" s="131"/>
    </row>
    <row r="100" spans="2:25" ht="13.5">
      <c r="B100" s="125"/>
      <c r="C100" s="95" t="s">
        <v>178</v>
      </c>
      <c r="D100" s="82"/>
      <c r="E100" s="82"/>
      <c r="F100" s="82"/>
      <c r="G100" s="82"/>
      <c r="H100" s="82"/>
      <c r="I100" s="82"/>
      <c r="J100" s="82"/>
      <c r="K100" s="126"/>
      <c r="L100" s="126"/>
      <c r="M100" s="126"/>
      <c r="N100" s="131"/>
      <c r="Y100" s="85"/>
    </row>
    <row r="101" spans="2:14" ht="13.5">
      <c r="B101" s="125"/>
      <c r="C101" s="95" t="s">
        <v>179</v>
      </c>
      <c r="D101" s="82"/>
      <c r="E101" s="82"/>
      <c r="F101" s="82"/>
      <c r="G101" s="82"/>
      <c r="H101" s="82"/>
      <c r="I101" s="82"/>
      <c r="J101" s="82"/>
      <c r="K101" s="126"/>
      <c r="L101" s="126"/>
      <c r="M101" s="126"/>
      <c r="N101" s="131"/>
    </row>
    <row r="102" spans="2:14" ht="14.25" thickBot="1">
      <c r="B102" s="127"/>
      <c r="C102" s="96" t="s">
        <v>180</v>
      </c>
      <c r="D102" s="128"/>
      <c r="E102" s="128"/>
      <c r="F102" s="128"/>
      <c r="G102" s="128"/>
      <c r="H102" s="128"/>
      <c r="I102" s="128"/>
      <c r="J102" s="128"/>
      <c r="K102" s="129"/>
      <c r="L102" s="129"/>
      <c r="M102" s="129"/>
      <c r="N102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50:D50"/>
    <mergeCell ref="D57:G57"/>
    <mergeCell ref="D58:G58"/>
    <mergeCell ref="B59:I59"/>
    <mergeCell ref="B60:D60"/>
    <mergeCell ref="G60:H60"/>
    <mergeCell ref="G61:H61"/>
    <mergeCell ref="G62:H62"/>
    <mergeCell ref="G63:H63"/>
    <mergeCell ref="G64:H64"/>
    <mergeCell ref="G65:H65"/>
    <mergeCell ref="G66:H66"/>
    <mergeCell ref="B78:D78"/>
    <mergeCell ref="G67:H67"/>
    <mergeCell ref="G68:H68"/>
    <mergeCell ref="B69:D69"/>
    <mergeCell ref="G69:H69"/>
    <mergeCell ref="G71:H71"/>
    <mergeCell ref="G74:H74"/>
  </mergeCells>
  <printOptions/>
  <pageMargins left="0.984251968503937" right="0.3937007874015748" top="0.7874015748031497" bottom="0.7480314960629921" header="0.5118110236220472" footer="0.5118110236220472"/>
  <pageSetup horizontalDpi="600" verticalDpi="600" orientation="portrait" paperSize="8" scale="85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4"/>
  <sheetViews>
    <sheetView view="pageBreakPreview" zoomScale="75" zoomScaleNormal="75" zoomScaleSheetLayoutView="75" zoomScalePageLayoutView="0" workbookViewId="0" topLeftCell="A1">
      <pane ySplit="10" topLeftCell="A80" activePane="bottomLeft" state="frozen"/>
      <selection pane="topLeft" activeCell="A1" sqref="A1"/>
      <selection pane="bottomLeft" activeCell="L92" sqref="L92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196</v>
      </c>
      <c r="L5" s="50" t="str">
        <f>K5</f>
        <v>H 30.6.14</v>
      </c>
      <c r="M5" s="107" t="str">
        <f>K5</f>
        <v>H 30.6.14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19">
        <v>0.43124999999999997</v>
      </c>
      <c r="L6" s="120">
        <v>0.3972222222222222</v>
      </c>
      <c r="M6" s="121">
        <v>0.46527777777777773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23" t="s">
        <v>197</v>
      </c>
      <c r="L7" s="123" t="s">
        <v>198</v>
      </c>
      <c r="M7" s="124" t="s">
        <v>198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140</v>
      </c>
      <c r="G11" s="41"/>
      <c r="H11" s="41"/>
      <c r="I11" s="41"/>
      <c r="J11" s="41"/>
      <c r="K11" s="74"/>
      <c r="L11" s="83"/>
      <c r="M11" s="75" t="s">
        <v>182</v>
      </c>
      <c r="O11" t="s">
        <v>15</v>
      </c>
      <c r="P11">
        <f aca="true" t="shared" si="0" ref="P11:R18">IF(K11="＋",0,IF(K11="(＋)",0,ABS(K11)))</f>
        <v>0</v>
      </c>
      <c r="Q11">
        <f t="shared" si="0"/>
        <v>0</v>
      </c>
      <c r="R11">
        <f t="shared" si="0"/>
        <v>0</v>
      </c>
    </row>
    <row r="12" spans="2:18" ht="13.5" customHeight="1">
      <c r="B12" s="28">
        <f>B11+1</f>
        <v>2</v>
      </c>
      <c r="C12" s="35"/>
      <c r="D12" s="44"/>
      <c r="E12" s="41"/>
      <c r="F12" s="41" t="s">
        <v>163</v>
      </c>
      <c r="G12" s="41"/>
      <c r="H12" s="41"/>
      <c r="I12" s="41"/>
      <c r="J12" s="41"/>
      <c r="K12" s="74"/>
      <c r="L12" s="74"/>
      <c r="M12" s="75" t="s">
        <v>182</v>
      </c>
      <c r="O12" t="s">
        <v>15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2:18" ht="13.5" customHeight="1">
      <c r="B13" s="28">
        <f aca="true" t="shared" si="1" ref="B13:B64">B12+1</f>
        <v>3</v>
      </c>
      <c r="C13" s="35"/>
      <c r="D13" s="44"/>
      <c r="E13" s="41"/>
      <c r="F13" s="41" t="s">
        <v>206</v>
      </c>
      <c r="G13" s="41"/>
      <c r="H13" s="41"/>
      <c r="I13" s="41"/>
      <c r="J13" s="41"/>
      <c r="K13" s="74"/>
      <c r="L13" s="83" t="s">
        <v>204</v>
      </c>
      <c r="M13" s="75"/>
      <c r="O13" s="73" t="s">
        <v>96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16</v>
      </c>
      <c r="G14" s="41"/>
      <c r="H14" s="41"/>
      <c r="I14" s="41"/>
      <c r="J14" s="41"/>
      <c r="K14" s="74" t="s">
        <v>199</v>
      </c>
      <c r="L14" s="83" t="s">
        <v>200</v>
      </c>
      <c r="M14" s="75" t="s">
        <v>199</v>
      </c>
      <c r="O14" t="s">
        <v>15</v>
      </c>
      <c r="P14">
        <f t="shared" si="0"/>
        <v>10</v>
      </c>
      <c r="Q14">
        <f t="shared" si="0"/>
        <v>55</v>
      </c>
      <c r="R14">
        <f t="shared" si="0"/>
        <v>10</v>
      </c>
    </row>
    <row r="15" spans="2:18" ht="13.5" customHeight="1">
      <c r="B15" s="28">
        <f t="shared" si="1"/>
        <v>5</v>
      </c>
      <c r="C15" s="35"/>
      <c r="D15" s="44"/>
      <c r="E15" s="41"/>
      <c r="F15" s="41" t="s">
        <v>106</v>
      </c>
      <c r="G15" s="41"/>
      <c r="H15" s="41"/>
      <c r="I15" s="41"/>
      <c r="J15" s="41"/>
      <c r="K15" s="74"/>
      <c r="L15" s="83" t="s">
        <v>201</v>
      </c>
      <c r="M15" s="75"/>
      <c r="O15" s="73" t="s">
        <v>96</v>
      </c>
      <c r="P15">
        <f t="shared" si="0"/>
        <v>0</v>
      </c>
      <c r="Q15">
        <f t="shared" si="0"/>
        <v>220</v>
      </c>
      <c r="R15">
        <f t="shared" si="0"/>
        <v>0</v>
      </c>
    </row>
    <row r="16" spans="2:18" ht="13.5" customHeight="1">
      <c r="B16" s="28">
        <f t="shared" si="1"/>
        <v>6</v>
      </c>
      <c r="C16" s="35"/>
      <c r="D16" s="44"/>
      <c r="E16" s="41"/>
      <c r="F16" s="41" t="s">
        <v>207</v>
      </c>
      <c r="G16" s="41"/>
      <c r="H16" s="41"/>
      <c r="I16" s="41"/>
      <c r="J16" s="41"/>
      <c r="K16" s="74"/>
      <c r="L16" s="83"/>
      <c r="M16" s="75" t="s">
        <v>156</v>
      </c>
      <c r="O16" s="116" t="s">
        <v>97</v>
      </c>
      <c r="P16">
        <f t="shared" si="0"/>
        <v>0</v>
      </c>
      <c r="Q16">
        <f t="shared" si="0"/>
        <v>0</v>
      </c>
      <c r="R16">
        <f t="shared" si="0"/>
        <v>5</v>
      </c>
    </row>
    <row r="17" spans="2:18" ht="13.5" customHeight="1">
      <c r="B17" s="28">
        <f t="shared" si="1"/>
        <v>7</v>
      </c>
      <c r="C17" s="35"/>
      <c r="D17" s="44"/>
      <c r="E17" s="41"/>
      <c r="F17" s="41" t="s">
        <v>118</v>
      </c>
      <c r="G17" s="41"/>
      <c r="H17" s="41"/>
      <c r="I17" s="41"/>
      <c r="J17" s="41"/>
      <c r="K17" s="74" t="s">
        <v>182</v>
      </c>
      <c r="L17" s="83" t="s">
        <v>156</v>
      </c>
      <c r="M17" s="75"/>
      <c r="O17" t="s">
        <v>15</v>
      </c>
      <c r="P17">
        <f t="shared" si="0"/>
        <v>0</v>
      </c>
      <c r="Q17">
        <f t="shared" si="0"/>
        <v>5</v>
      </c>
      <c r="R17">
        <f t="shared" si="0"/>
        <v>0</v>
      </c>
    </row>
    <row r="18" spans="2:18" ht="13.5" customHeight="1">
      <c r="B18" s="28">
        <f t="shared" si="1"/>
        <v>8</v>
      </c>
      <c r="C18" s="35"/>
      <c r="D18" s="44"/>
      <c r="E18" s="41"/>
      <c r="F18" s="41" t="s">
        <v>120</v>
      </c>
      <c r="G18" s="41"/>
      <c r="H18" s="41"/>
      <c r="I18" s="41"/>
      <c r="J18" s="41"/>
      <c r="K18" s="74" t="s">
        <v>156</v>
      </c>
      <c r="L18" s="83" t="s">
        <v>156</v>
      </c>
      <c r="M18" s="75"/>
      <c r="O18" t="s">
        <v>15</v>
      </c>
      <c r="P18">
        <f t="shared" si="0"/>
        <v>5</v>
      </c>
      <c r="Q18">
        <f t="shared" si="0"/>
        <v>5</v>
      </c>
      <c r="R18">
        <f t="shared" si="0"/>
        <v>0</v>
      </c>
    </row>
    <row r="19" spans="2:13" ht="13.5" customHeight="1">
      <c r="B19" s="28">
        <f t="shared" si="1"/>
        <v>9</v>
      </c>
      <c r="C19" s="36" t="s">
        <v>23</v>
      </c>
      <c r="D19" s="34" t="s">
        <v>24</v>
      </c>
      <c r="E19" s="41"/>
      <c r="F19" s="41" t="s">
        <v>107</v>
      </c>
      <c r="G19" s="41"/>
      <c r="H19" s="41"/>
      <c r="I19" s="41"/>
      <c r="J19" s="41"/>
      <c r="K19" s="76">
        <v>1050</v>
      </c>
      <c r="L19" s="84">
        <v>1050</v>
      </c>
      <c r="M19" s="77">
        <v>2000</v>
      </c>
    </row>
    <row r="20" spans="2:13" ht="13.5" customHeight="1">
      <c r="B20" s="28">
        <f t="shared" si="1"/>
        <v>10</v>
      </c>
      <c r="C20" s="36" t="s">
        <v>25</v>
      </c>
      <c r="D20" s="34" t="s">
        <v>26</v>
      </c>
      <c r="E20" s="41"/>
      <c r="F20" s="41" t="s">
        <v>27</v>
      </c>
      <c r="G20" s="41"/>
      <c r="H20" s="41"/>
      <c r="I20" s="41"/>
      <c r="J20" s="41"/>
      <c r="K20" s="76">
        <v>261</v>
      </c>
      <c r="L20" s="84">
        <v>127</v>
      </c>
      <c r="M20" s="77">
        <v>268</v>
      </c>
    </row>
    <row r="21" spans="2:13" ht="13.5" customHeight="1">
      <c r="B21" s="28">
        <f t="shared" si="1"/>
        <v>11</v>
      </c>
      <c r="C21" s="37"/>
      <c r="D21" s="44"/>
      <c r="E21" s="41"/>
      <c r="F21" s="41" t="s">
        <v>95</v>
      </c>
      <c r="G21" s="41"/>
      <c r="H21" s="41"/>
      <c r="I21" s="41"/>
      <c r="J21" s="41"/>
      <c r="K21" s="76">
        <v>95</v>
      </c>
      <c r="L21" s="76">
        <v>35</v>
      </c>
      <c r="M21" s="77">
        <v>80</v>
      </c>
    </row>
    <row r="22" spans="2:13" ht="13.5" customHeight="1">
      <c r="B22" s="28">
        <f t="shared" si="1"/>
        <v>12</v>
      </c>
      <c r="C22" s="36" t="s">
        <v>74</v>
      </c>
      <c r="D22" s="34" t="s">
        <v>17</v>
      </c>
      <c r="E22" s="41"/>
      <c r="F22" s="41" t="s">
        <v>98</v>
      </c>
      <c r="G22" s="41"/>
      <c r="H22" s="41"/>
      <c r="I22" s="41"/>
      <c r="J22" s="41"/>
      <c r="K22" s="76">
        <v>15</v>
      </c>
      <c r="L22" s="76">
        <v>25</v>
      </c>
      <c r="M22" s="77" t="s">
        <v>158</v>
      </c>
    </row>
    <row r="23" spans="2:13" ht="13.5" customHeight="1">
      <c r="B23" s="28">
        <f t="shared" si="1"/>
        <v>13</v>
      </c>
      <c r="C23" s="37"/>
      <c r="D23" s="34" t="s">
        <v>18</v>
      </c>
      <c r="E23" s="41"/>
      <c r="F23" s="41" t="s">
        <v>108</v>
      </c>
      <c r="G23" s="41"/>
      <c r="H23" s="41"/>
      <c r="I23" s="41"/>
      <c r="J23" s="41"/>
      <c r="K23" s="76" t="s">
        <v>158</v>
      </c>
      <c r="L23" s="84"/>
      <c r="M23" s="77" t="s">
        <v>158</v>
      </c>
    </row>
    <row r="24" spans="2:13" ht="13.5" customHeight="1">
      <c r="B24" s="28">
        <f t="shared" si="1"/>
        <v>14</v>
      </c>
      <c r="C24" s="37"/>
      <c r="D24" s="44"/>
      <c r="E24" s="41"/>
      <c r="F24" s="41" t="s">
        <v>111</v>
      </c>
      <c r="G24" s="41"/>
      <c r="H24" s="41"/>
      <c r="I24" s="41"/>
      <c r="J24" s="41"/>
      <c r="K24" s="76"/>
      <c r="L24" s="76" t="s">
        <v>158</v>
      </c>
      <c r="M24" s="77" t="s">
        <v>158</v>
      </c>
    </row>
    <row r="25" spans="2:13" ht="13.5" customHeight="1">
      <c r="B25" s="28">
        <f t="shared" si="1"/>
        <v>15</v>
      </c>
      <c r="C25" s="37"/>
      <c r="D25" s="44"/>
      <c r="E25" s="41"/>
      <c r="F25" s="41" t="s">
        <v>112</v>
      </c>
      <c r="G25" s="41"/>
      <c r="H25" s="41"/>
      <c r="I25" s="41"/>
      <c r="J25" s="41"/>
      <c r="K25" s="76" t="s">
        <v>158</v>
      </c>
      <c r="L25" s="76">
        <v>50</v>
      </c>
      <c r="M25" s="77">
        <v>125</v>
      </c>
    </row>
    <row r="26" spans="2:13" ht="13.5" customHeight="1">
      <c r="B26" s="28">
        <f t="shared" si="1"/>
        <v>16</v>
      </c>
      <c r="C26" s="37"/>
      <c r="D26" s="44"/>
      <c r="E26" s="41"/>
      <c r="F26" s="41" t="s">
        <v>208</v>
      </c>
      <c r="G26" s="41"/>
      <c r="H26" s="41"/>
      <c r="I26" s="41"/>
      <c r="J26" s="41"/>
      <c r="K26" s="76" t="s">
        <v>158</v>
      </c>
      <c r="L26" s="84"/>
      <c r="M26" s="77"/>
    </row>
    <row r="27" spans="2:13" ht="13.5" customHeight="1">
      <c r="B27" s="28">
        <f t="shared" si="1"/>
        <v>17</v>
      </c>
      <c r="C27" s="37"/>
      <c r="D27" s="44"/>
      <c r="E27" s="41"/>
      <c r="F27" s="41" t="s">
        <v>82</v>
      </c>
      <c r="G27" s="41"/>
      <c r="H27" s="41"/>
      <c r="I27" s="41"/>
      <c r="J27" s="41"/>
      <c r="K27" s="76">
        <v>495</v>
      </c>
      <c r="L27" s="84">
        <v>1210</v>
      </c>
      <c r="M27" s="77">
        <v>290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19</v>
      </c>
      <c r="G28" s="41"/>
      <c r="H28" s="41"/>
      <c r="I28" s="41"/>
      <c r="J28" s="41"/>
      <c r="K28" s="76"/>
      <c r="L28" s="84">
        <v>5</v>
      </c>
      <c r="M28" s="77"/>
    </row>
    <row r="29" spans="2:13" ht="13.5" customHeight="1">
      <c r="B29" s="28">
        <f t="shared" si="1"/>
        <v>19</v>
      </c>
      <c r="C29" s="37"/>
      <c r="D29" s="44"/>
      <c r="E29" s="41"/>
      <c r="F29" s="41" t="s">
        <v>209</v>
      </c>
      <c r="G29" s="41"/>
      <c r="H29" s="41"/>
      <c r="I29" s="41"/>
      <c r="J29" s="41"/>
      <c r="K29" s="76" t="s">
        <v>158</v>
      </c>
      <c r="L29" s="84" t="s">
        <v>158</v>
      </c>
      <c r="M29" s="77" t="s">
        <v>158</v>
      </c>
    </row>
    <row r="30" spans="2:13" ht="13.5" customHeight="1">
      <c r="B30" s="28">
        <f t="shared" si="1"/>
        <v>20</v>
      </c>
      <c r="C30" s="37"/>
      <c r="D30" s="44"/>
      <c r="E30" s="41"/>
      <c r="F30" s="41" t="s">
        <v>113</v>
      </c>
      <c r="G30" s="41"/>
      <c r="H30" s="41"/>
      <c r="I30" s="41"/>
      <c r="J30" s="41"/>
      <c r="K30" s="76" t="s">
        <v>158</v>
      </c>
      <c r="L30" s="76"/>
      <c r="M30" s="77"/>
    </row>
    <row r="31" spans="2:13" ht="13.5" customHeight="1">
      <c r="B31" s="28">
        <f t="shared" si="1"/>
        <v>21</v>
      </c>
      <c r="C31" s="37"/>
      <c r="D31" s="44"/>
      <c r="E31" s="41"/>
      <c r="F31" s="41" t="s">
        <v>121</v>
      </c>
      <c r="G31" s="41"/>
      <c r="H31" s="41"/>
      <c r="I31" s="41"/>
      <c r="J31" s="41"/>
      <c r="K31" s="76">
        <v>10</v>
      </c>
      <c r="L31" s="84"/>
      <c r="M31" s="77"/>
    </row>
    <row r="32" spans="2:13" ht="13.5" customHeight="1">
      <c r="B32" s="28">
        <f t="shared" si="1"/>
        <v>22</v>
      </c>
      <c r="C32" s="37"/>
      <c r="D32" s="44"/>
      <c r="E32" s="41"/>
      <c r="F32" s="41" t="s">
        <v>20</v>
      </c>
      <c r="G32" s="41"/>
      <c r="H32" s="41"/>
      <c r="I32" s="41"/>
      <c r="J32" s="41"/>
      <c r="K32" s="76">
        <v>10</v>
      </c>
      <c r="L32" s="84">
        <v>300</v>
      </c>
      <c r="M32" s="77">
        <v>10</v>
      </c>
    </row>
    <row r="33" spans="2:13" ht="13.5" customHeight="1">
      <c r="B33" s="28">
        <f t="shared" si="1"/>
        <v>23</v>
      </c>
      <c r="C33" s="37"/>
      <c r="D33" s="44"/>
      <c r="E33" s="41"/>
      <c r="F33" s="41" t="s">
        <v>21</v>
      </c>
      <c r="G33" s="41"/>
      <c r="H33" s="41"/>
      <c r="I33" s="41"/>
      <c r="J33" s="41"/>
      <c r="K33" s="76">
        <v>20</v>
      </c>
      <c r="L33" s="76">
        <v>65</v>
      </c>
      <c r="M33" s="77">
        <v>20</v>
      </c>
    </row>
    <row r="34" spans="2:17" ht="13.5" customHeight="1">
      <c r="B34" s="28">
        <f t="shared" si="1"/>
        <v>24</v>
      </c>
      <c r="C34" s="36" t="s">
        <v>79</v>
      </c>
      <c r="D34" s="34" t="s">
        <v>76</v>
      </c>
      <c r="E34" s="41"/>
      <c r="F34" s="41" t="s">
        <v>28</v>
      </c>
      <c r="G34" s="41"/>
      <c r="H34" s="41"/>
      <c r="I34" s="41"/>
      <c r="J34" s="41"/>
      <c r="K34" s="76">
        <v>30</v>
      </c>
      <c r="L34" s="76">
        <v>20</v>
      </c>
      <c r="M34" s="77">
        <v>70</v>
      </c>
      <c r="O34">
        <f>COUNTA(K34:K34)</f>
        <v>1</v>
      </c>
      <c r="P34">
        <f>COUNTA(L34:L34)</f>
        <v>1</v>
      </c>
      <c r="Q34">
        <f>COUNTA(M34:M34)</f>
        <v>1</v>
      </c>
    </row>
    <row r="35" spans="2:13" ht="13.5" customHeight="1">
      <c r="B35" s="28">
        <f t="shared" si="1"/>
        <v>25</v>
      </c>
      <c r="C35" s="36" t="s">
        <v>77</v>
      </c>
      <c r="D35" s="34" t="s">
        <v>29</v>
      </c>
      <c r="E35" s="41"/>
      <c r="F35" s="41" t="s">
        <v>131</v>
      </c>
      <c r="G35" s="41"/>
      <c r="H35" s="41"/>
      <c r="I35" s="41"/>
      <c r="J35" s="41"/>
      <c r="K35" s="76">
        <v>45</v>
      </c>
      <c r="L35" s="84">
        <v>25</v>
      </c>
      <c r="M35" s="77">
        <v>60</v>
      </c>
    </row>
    <row r="36" spans="2:13" ht="13.5" customHeight="1">
      <c r="B36" s="28">
        <f t="shared" si="1"/>
        <v>26</v>
      </c>
      <c r="C36" s="37"/>
      <c r="D36" s="44"/>
      <c r="E36" s="41"/>
      <c r="F36" s="41" t="s">
        <v>165</v>
      </c>
      <c r="G36" s="41"/>
      <c r="H36" s="41"/>
      <c r="I36" s="41"/>
      <c r="J36" s="41"/>
      <c r="K36" s="76" t="s">
        <v>158</v>
      </c>
      <c r="L36" s="84"/>
      <c r="M36" s="77"/>
    </row>
    <row r="37" spans="2:13" ht="13.5" customHeight="1">
      <c r="B37" s="28">
        <f t="shared" si="1"/>
        <v>27</v>
      </c>
      <c r="C37" s="37"/>
      <c r="D37" s="44"/>
      <c r="E37" s="41"/>
      <c r="F37" s="41" t="s">
        <v>132</v>
      </c>
      <c r="G37" s="41"/>
      <c r="H37" s="41"/>
      <c r="I37" s="41"/>
      <c r="J37" s="41"/>
      <c r="K37" s="76" t="s">
        <v>158</v>
      </c>
      <c r="L37" s="84">
        <v>10</v>
      </c>
      <c r="M37" s="77"/>
    </row>
    <row r="38" spans="2:13" ht="13.5" customHeight="1">
      <c r="B38" s="28">
        <f t="shared" si="1"/>
        <v>28</v>
      </c>
      <c r="C38" s="37"/>
      <c r="D38" s="44"/>
      <c r="E38" s="41"/>
      <c r="F38" s="41" t="s">
        <v>133</v>
      </c>
      <c r="G38" s="41"/>
      <c r="H38" s="41"/>
      <c r="I38" s="41"/>
      <c r="J38" s="41"/>
      <c r="K38" s="76" t="s">
        <v>158</v>
      </c>
      <c r="L38" s="84"/>
      <c r="M38" s="77" t="s">
        <v>158</v>
      </c>
    </row>
    <row r="39" spans="2:13" ht="13.5" customHeight="1">
      <c r="B39" s="28">
        <f t="shared" si="1"/>
        <v>29</v>
      </c>
      <c r="C39" s="37"/>
      <c r="D39" s="44"/>
      <c r="E39" s="41"/>
      <c r="F39" s="41" t="s">
        <v>134</v>
      </c>
      <c r="G39" s="41"/>
      <c r="H39" s="41"/>
      <c r="I39" s="41"/>
      <c r="J39" s="41"/>
      <c r="K39" s="76" t="s">
        <v>158</v>
      </c>
      <c r="L39" s="84" t="s">
        <v>158</v>
      </c>
      <c r="M39" s="77" t="s">
        <v>158</v>
      </c>
    </row>
    <row r="40" spans="2:13" ht="13.5" customHeight="1">
      <c r="B40" s="28">
        <f t="shared" si="1"/>
        <v>30</v>
      </c>
      <c r="C40" s="37"/>
      <c r="D40" s="44"/>
      <c r="E40" s="41"/>
      <c r="F40" s="41" t="s">
        <v>210</v>
      </c>
      <c r="G40" s="41"/>
      <c r="H40" s="41"/>
      <c r="I40" s="41"/>
      <c r="J40" s="41"/>
      <c r="K40" s="76">
        <v>288</v>
      </c>
      <c r="L40" s="84">
        <v>272</v>
      </c>
      <c r="M40" s="77">
        <v>352</v>
      </c>
    </row>
    <row r="41" spans="2:13" ht="13.5" customHeight="1">
      <c r="B41" s="28">
        <f t="shared" si="1"/>
        <v>31</v>
      </c>
      <c r="C41" s="37"/>
      <c r="D41" s="44"/>
      <c r="E41" s="41"/>
      <c r="F41" s="41" t="s">
        <v>211</v>
      </c>
      <c r="G41" s="41"/>
      <c r="H41" s="41"/>
      <c r="I41" s="41"/>
      <c r="J41" s="41"/>
      <c r="K41" s="76"/>
      <c r="L41" s="84">
        <v>5</v>
      </c>
      <c r="M41" s="77"/>
    </row>
    <row r="42" spans="2:22" ht="13.5" customHeight="1">
      <c r="B42" s="28">
        <f t="shared" si="1"/>
        <v>32</v>
      </c>
      <c r="C42" s="37"/>
      <c r="D42" s="44"/>
      <c r="E42" s="41"/>
      <c r="F42" s="41" t="s">
        <v>203</v>
      </c>
      <c r="G42" s="41"/>
      <c r="H42" s="41"/>
      <c r="I42" s="41"/>
      <c r="J42" s="41"/>
      <c r="K42" s="76"/>
      <c r="L42" s="76">
        <v>8</v>
      </c>
      <c r="M42" s="77"/>
      <c r="N42" s="115"/>
      <c r="V42" s="117"/>
    </row>
    <row r="43" spans="2:13" ht="13.5" customHeight="1">
      <c r="B43" s="28">
        <f t="shared" si="1"/>
        <v>33</v>
      </c>
      <c r="C43" s="37"/>
      <c r="D43" s="44"/>
      <c r="E43" s="41"/>
      <c r="F43" s="41" t="s">
        <v>146</v>
      </c>
      <c r="G43" s="41"/>
      <c r="H43" s="41"/>
      <c r="I43" s="41"/>
      <c r="J43" s="41"/>
      <c r="K43" s="76" t="s">
        <v>158</v>
      </c>
      <c r="L43" s="84" t="s">
        <v>158</v>
      </c>
      <c r="M43" s="77"/>
    </row>
    <row r="44" spans="2:13" ht="13.5" customHeight="1">
      <c r="B44" s="28">
        <f t="shared" si="1"/>
        <v>34</v>
      </c>
      <c r="C44" s="37"/>
      <c r="D44" s="44"/>
      <c r="E44" s="41"/>
      <c r="F44" s="41" t="s">
        <v>31</v>
      </c>
      <c r="G44" s="41"/>
      <c r="H44" s="41"/>
      <c r="I44" s="41"/>
      <c r="J44" s="41"/>
      <c r="K44" s="76"/>
      <c r="L44" s="84">
        <v>8</v>
      </c>
      <c r="M44" s="77"/>
    </row>
    <row r="45" spans="2:13" ht="13.5" customHeight="1">
      <c r="B45" s="28">
        <f t="shared" si="1"/>
        <v>35</v>
      </c>
      <c r="C45" s="37"/>
      <c r="D45" s="44"/>
      <c r="E45" s="41"/>
      <c r="F45" s="41" t="s">
        <v>32</v>
      </c>
      <c r="G45" s="41"/>
      <c r="H45" s="41"/>
      <c r="I45" s="41"/>
      <c r="J45" s="41"/>
      <c r="K45" s="76" t="s">
        <v>158</v>
      </c>
      <c r="L45" s="84" t="s">
        <v>158</v>
      </c>
      <c r="M45" s="77"/>
    </row>
    <row r="46" spans="2:13" ht="13.5" customHeight="1">
      <c r="B46" s="28">
        <f t="shared" si="1"/>
        <v>36</v>
      </c>
      <c r="C46" s="37"/>
      <c r="D46" s="44"/>
      <c r="E46" s="41"/>
      <c r="F46" s="41" t="s">
        <v>33</v>
      </c>
      <c r="G46" s="41"/>
      <c r="H46" s="41"/>
      <c r="I46" s="41"/>
      <c r="J46" s="41"/>
      <c r="K46" s="76"/>
      <c r="L46" s="84" t="s">
        <v>158</v>
      </c>
      <c r="M46" s="77">
        <v>8</v>
      </c>
    </row>
    <row r="47" spans="2:13" ht="13.5" customHeight="1">
      <c r="B47" s="28">
        <f t="shared" si="1"/>
        <v>37</v>
      </c>
      <c r="C47" s="37"/>
      <c r="D47" s="44"/>
      <c r="E47" s="41"/>
      <c r="F47" s="41" t="s">
        <v>147</v>
      </c>
      <c r="G47" s="41"/>
      <c r="H47" s="41"/>
      <c r="I47" s="41"/>
      <c r="J47" s="41"/>
      <c r="K47" s="76">
        <v>10</v>
      </c>
      <c r="L47" s="84">
        <v>20</v>
      </c>
      <c r="M47" s="77"/>
    </row>
    <row r="48" spans="2:13" ht="13.5" customHeight="1">
      <c r="B48" s="28">
        <f t="shared" si="1"/>
        <v>38</v>
      </c>
      <c r="C48" s="37"/>
      <c r="D48" s="44"/>
      <c r="E48" s="41"/>
      <c r="F48" s="41" t="s">
        <v>212</v>
      </c>
      <c r="G48" s="41"/>
      <c r="H48" s="41"/>
      <c r="I48" s="41"/>
      <c r="J48" s="41"/>
      <c r="K48" s="76">
        <v>15</v>
      </c>
      <c r="L48" s="84">
        <v>20</v>
      </c>
      <c r="M48" s="77">
        <v>20</v>
      </c>
    </row>
    <row r="49" spans="2:13" ht="13.5" customHeight="1">
      <c r="B49" s="28">
        <f t="shared" si="1"/>
        <v>39</v>
      </c>
      <c r="C49" s="37"/>
      <c r="D49" s="44"/>
      <c r="E49" s="41"/>
      <c r="F49" s="41" t="s">
        <v>136</v>
      </c>
      <c r="G49" s="41"/>
      <c r="H49" s="41"/>
      <c r="I49" s="41"/>
      <c r="J49" s="41"/>
      <c r="K49" s="76">
        <v>3</v>
      </c>
      <c r="L49" s="84">
        <v>6</v>
      </c>
      <c r="M49" s="77">
        <v>1</v>
      </c>
    </row>
    <row r="50" spans="2:13" ht="13.5" customHeight="1">
      <c r="B50" s="28">
        <f t="shared" si="1"/>
        <v>40</v>
      </c>
      <c r="C50" s="37"/>
      <c r="D50" s="44"/>
      <c r="E50" s="41"/>
      <c r="F50" s="41" t="s">
        <v>142</v>
      </c>
      <c r="G50" s="41"/>
      <c r="H50" s="41"/>
      <c r="I50" s="41"/>
      <c r="J50" s="41"/>
      <c r="K50" s="76"/>
      <c r="L50" s="84"/>
      <c r="M50" s="77" t="s">
        <v>158</v>
      </c>
    </row>
    <row r="51" spans="2:13" ht="13.5" customHeight="1">
      <c r="B51" s="28">
        <f t="shared" si="1"/>
        <v>41</v>
      </c>
      <c r="C51" s="37"/>
      <c r="D51" s="44"/>
      <c r="E51" s="41"/>
      <c r="F51" s="41" t="s">
        <v>115</v>
      </c>
      <c r="G51" s="41"/>
      <c r="H51" s="41"/>
      <c r="I51" s="41"/>
      <c r="J51" s="41"/>
      <c r="K51" s="76">
        <v>928</v>
      </c>
      <c r="L51" s="84">
        <v>384</v>
      </c>
      <c r="M51" s="77">
        <v>5312</v>
      </c>
    </row>
    <row r="52" spans="2:13" ht="13.5" customHeight="1">
      <c r="B52" s="28">
        <f t="shared" si="1"/>
        <v>42</v>
      </c>
      <c r="C52" s="37"/>
      <c r="D52" s="44"/>
      <c r="E52" s="41"/>
      <c r="F52" s="41" t="s">
        <v>35</v>
      </c>
      <c r="G52" s="41"/>
      <c r="H52" s="41"/>
      <c r="I52" s="41"/>
      <c r="J52" s="41"/>
      <c r="K52" s="76">
        <v>20</v>
      </c>
      <c r="L52" s="84">
        <v>35</v>
      </c>
      <c r="M52" s="77">
        <v>50</v>
      </c>
    </row>
    <row r="53" spans="2:13" ht="13.5" customHeight="1">
      <c r="B53" s="28">
        <f t="shared" si="1"/>
        <v>43</v>
      </c>
      <c r="C53" s="36" t="s">
        <v>39</v>
      </c>
      <c r="D53" s="34" t="s">
        <v>40</v>
      </c>
      <c r="E53" s="41"/>
      <c r="F53" s="41" t="s">
        <v>213</v>
      </c>
      <c r="G53" s="41"/>
      <c r="H53" s="41"/>
      <c r="I53" s="41"/>
      <c r="J53" s="41"/>
      <c r="K53" s="76">
        <v>1</v>
      </c>
      <c r="L53" s="84"/>
      <c r="M53" s="77"/>
    </row>
    <row r="54" spans="2:13" ht="13.5" customHeight="1">
      <c r="B54" s="28">
        <f t="shared" si="1"/>
        <v>44</v>
      </c>
      <c r="C54" s="37"/>
      <c r="D54" s="44"/>
      <c r="E54" s="41"/>
      <c r="F54" s="41" t="s">
        <v>214</v>
      </c>
      <c r="G54" s="41"/>
      <c r="H54" s="41"/>
      <c r="I54" s="41"/>
      <c r="J54" s="41"/>
      <c r="K54" s="76"/>
      <c r="L54" s="84"/>
      <c r="M54" s="77" t="s">
        <v>158</v>
      </c>
    </row>
    <row r="55" spans="2:13" ht="13.5" customHeight="1">
      <c r="B55" s="28">
        <f t="shared" si="1"/>
        <v>45</v>
      </c>
      <c r="C55" s="37"/>
      <c r="D55" s="44"/>
      <c r="E55" s="41"/>
      <c r="F55" s="41" t="s">
        <v>138</v>
      </c>
      <c r="G55" s="41"/>
      <c r="H55" s="41"/>
      <c r="I55" s="41"/>
      <c r="J55" s="41"/>
      <c r="K55" s="76">
        <v>2</v>
      </c>
      <c r="L55" s="84">
        <v>4</v>
      </c>
      <c r="M55" s="77" t="s">
        <v>158</v>
      </c>
    </row>
    <row r="56" spans="2:13" ht="13.5" customHeight="1">
      <c r="B56" s="28">
        <f t="shared" si="1"/>
        <v>46</v>
      </c>
      <c r="C56" s="37"/>
      <c r="D56" s="44"/>
      <c r="E56" s="41"/>
      <c r="F56" s="41" t="s">
        <v>41</v>
      </c>
      <c r="G56" s="41"/>
      <c r="H56" s="41"/>
      <c r="I56" s="41"/>
      <c r="J56" s="41"/>
      <c r="K56" s="76">
        <v>2</v>
      </c>
      <c r="L56" s="84"/>
      <c r="M56" s="77">
        <v>1</v>
      </c>
    </row>
    <row r="57" spans="2:13" ht="13.5" customHeight="1">
      <c r="B57" s="28">
        <f t="shared" si="1"/>
        <v>47</v>
      </c>
      <c r="C57" s="37"/>
      <c r="D57" s="44"/>
      <c r="E57" s="41"/>
      <c r="F57" s="41" t="s">
        <v>42</v>
      </c>
      <c r="G57" s="41"/>
      <c r="H57" s="41"/>
      <c r="I57" s="41"/>
      <c r="J57" s="41"/>
      <c r="K57" s="76">
        <v>1</v>
      </c>
      <c r="L57" s="84" t="s">
        <v>158</v>
      </c>
      <c r="M57" s="77">
        <v>1</v>
      </c>
    </row>
    <row r="58" spans="2:13" ht="13.5" customHeight="1">
      <c r="B58" s="28">
        <f t="shared" si="1"/>
        <v>48</v>
      </c>
      <c r="C58" s="36" t="s">
        <v>43</v>
      </c>
      <c r="D58" s="34" t="s">
        <v>46</v>
      </c>
      <c r="E58" s="41"/>
      <c r="F58" s="41" t="s">
        <v>104</v>
      </c>
      <c r="G58" s="41"/>
      <c r="H58" s="41"/>
      <c r="I58" s="41"/>
      <c r="J58" s="41"/>
      <c r="K58" s="76">
        <v>2</v>
      </c>
      <c r="L58" s="84">
        <v>3</v>
      </c>
      <c r="M58" s="77"/>
    </row>
    <row r="59" spans="2:13" ht="13.5" customHeight="1">
      <c r="B59" s="28">
        <f t="shared" si="1"/>
        <v>49</v>
      </c>
      <c r="C59" s="37"/>
      <c r="D59" s="45"/>
      <c r="E59" s="41"/>
      <c r="F59" s="41" t="s">
        <v>47</v>
      </c>
      <c r="G59" s="41"/>
      <c r="H59" s="41"/>
      <c r="I59" s="41"/>
      <c r="J59" s="41"/>
      <c r="K59" s="76">
        <v>15</v>
      </c>
      <c r="L59" s="84"/>
      <c r="M59" s="77">
        <v>10</v>
      </c>
    </row>
    <row r="60" spans="2:13" ht="13.5" customHeight="1">
      <c r="B60" s="28">
        <f t="shared" si="1"/>
        <v>50</v>
      </c>
      <c r="C60" s="38"/>
      <c r="D60" s="46" t="s">
        <v>48</v>
      </c>
      <c r="E60" s="41"/>
      <c r="F60" s="41" t="s">
        <v>49</v>
      </c>
      <c r="G60" s="41"/>
      <c r="H60" s="41"/>
      <c r="I60" s="41"/>
      <c r="J60" s="41"/>
      <c r="K60" s="76">
        <v>20</v>
      </c>
      <c r="L60" s="84">
        <v>25</v>
      </c>
      <c r="M60" s="77">
        <v>20</v>
      </c>
    </row>
    <row r="61" spans="2:13" ht="13.5" customHeight="1">
      <c r="B61" s="28">
        <f t="shared" si="1"/>
        <v>51</v>
      </c>
      <c r="C61" s="36" t="s">
        <v>0</v>
      </c>
      <c r="D61" s="34" t="s">
        <v>50</v>
      </c>
      <c r="E61" s="41"/>
      <c r="F61" s="41" t="s">
        <v>1</v>
      </c>
      <c r="G61" s="41"/>
      <c r="H61" s="41"/>
      <c r="I61" s="41"/>
      <c r="J61" s="41"/>
      <c r="K61" s="76"/>
      <c r="L61" s="84" t="s">
        <v>158</v>
      </c>
      <c r="M61" s="77" t="s">
        <v>158</v>
      </c>
    </row>
    <row r="62" spans="2:13" ht="13.5" customHeight="1">
      <c r="B62" s="28">
        <f t="shared" si="1"/>
        <v>52</v>
      </c>
      <c r="C62" s="153" t="s">
        <v>53</v>
      </c>
      <c r="D62" s="154"/>
      <c r="E62" s="41"/>
      <c r="F62" s="41" t="s">
        <v>54</v>
      </c>
      <c r="G62" s="41"/>
      <c r="H62" s="41"/>
      <c r="I62" s="41"/>
      <c r="J62" s="41"/>
      <c r="K62" s="76">
        <v>650</v>
      </c>
      <c r="L62" s="84">
        <v>650</v>
      </c>
      <c r="M62" s="77">
        <v>250</v>
      </c>
    </row>
    <row r="63" spans="2:13" ht="13.5" customHeight="1">
      <c r="B63" s="28">
        <f t="shared" si="1"/>
        <v>53</v>
      </c>
      <c r="C63" s="39"/>
      <c r="D63" s="40"/>
      <c r="E63" s="41"/>
      <c r="F63" s="41" t="s">
        <v>55</v>
      </c>
      <c r="G63" s="41"/>
      <c r="H63" s="41"/>
      <c r="I63" s="41"/>
      <c r="J63" s="41"/>
      <c r="K63" s="76">
        <v>350</v>
      </c>
      <c r="L63" s="84">
        <v>250</v>
      </c>
      <c r="M63" s="77">
        <v>125</v>
      </c>
    </row>
    <row r="64" spans="2:13" ht="13.5" customHeight="1" thickBot="1">
      <c r="B64" s="28">
        <f t="shared" si="1"/>
        <v>54</v>
      </c>
      <c r="C64" s="39"/>
      <c r="D64" s="40"/>
      <c r="E64" s="41"/>
      <c r="F64" s="41" t="s">
        <v>56</v>
      </c>
      <c r="G64" s="41"/>
      <c r="H64" s="41"/>
      <c r="I64" s="41"/>
      <c r="J64" s="41"/>
      <c r="K64" s="76">
        <v>350</v>
      </c>
      <c r="L64" s="84">
        <v>400</v>
      </c>
      <c r="M64" s="77">
        <v>100</v>
      </c>
    </row>
    <row r="65" spans="2:17" ht="13.5" customHeight="1">
      <c r="B65" s="79"/>
      <c r="C65" s="80"/>
      <c r="D65" s="80"/>
      <c r="E65" s="81"/>
      <c r="F65" s="81"/>
      <c r="G65" s="81"/>
      <c r="H65" s="81"/>
      <c r="I65" s="81"/>
      <c r="J65" s="81"/>
      <c r="K65" s="81"/>
      <c r="L65" s="81"/>
      <c r="M65" s="81"/>
      <c r="O65">
        <f>COUNTA(K11:K64)</f>
        <v>40</v>
      </c>
      <c r="P65">
        <f>COUNTA(L11:L64)</f>
        <v>40</v>
      </c>
      <c r="Q65">
        <f>COUNTA(M11:M64)</f>
        <v>36</v>
      </c>
    </row>
    <row r="66" spans="15:17" ht="18" customHeight="1">
      <c r="O66" s="118">
        <f>SUM(K19:K64,P11:P18)</f>
        <v>4703</v>
      </c>
      <c r="P66" s="118">
        <f>SUM(L19:L64,Q11:Q18)</f>
        <v>5297</v>
      </c>
      <c r="Q66" s="118">
        <f>SUM(M19:M64,R11:R18)</f>
        <v>9188</v>
      </c>
    </row>
    <row r="67" ht="18" customHeight="1">
      <c r="B67" s="22"/>
    </row>
    <row r="68" ht="9" customHeight="1" thickBot="1"/>
    <row r="69" spans="2:13" ht="18" customHeight="1">
      <c r="B69" s="1"/>
      <c r="C69" s="2"/>
      <c r="D69" s="155" t="s">
        <v>2</v>
      </c>
      <c r="E69" s="155"/>
      <c r="F69" s="155"/>
      <c r="G69" s="155"/>
      <c r="H69" s="2"/>
      <c r="I69" s="2"/>
      <c r="J69" s="3"/>
      <c r="K69" s="86" t="s">
        <v>83</v>
      </c>
      <c r="L69" s="97" t="s">
        <v>85</v>
      </c>
      <c r="M69" s="106" t="s">
        <v>86</v>
      </c>
    </row>
    <row r="70" spans="2:13" ht="18" customHeight="1" thickBot="1">
      <c r="B70" s="7"/>
      <c r="C70" s="8"/>
      <c r="D70" s="151" t="s">
        <v>3</v>
      </c>
      <c r="E70" s="151"/>
      <c r="F70" s="151"/>
      <c r="G70" s="151"/>
      <c r="H70" s="8"/>
      <c r="I70" s="8"/>
      <c r="J70" s="9"/>
      <c r="K70" s="112" t="str">
        <f>K5</f>
        <v>H 30.6.14</v>
      </c>
      <c r="L70" s="113" t="str">
        <f>K70</f>
        <v>H 30.6.14</v>
      </c>
      <c r="M70" s="114" t="str">
        <f>L70</f>
        <v>H 30.6.14</v>
      </c>
    </row>
    <row r="71" spans="2:13" ht="19.5" customHeight="1" thickTop="1">
      <c r="B71" s="156" t="s">
        <v>58</v>
      </c>
      <c r="C71" s="157"/>
      <c r="D71" s="157"/>
      <c r="E71" s="157"/>
      <c r="F71" s="157"/>
      <c r="G71" s="157"/>
      <c r="H71" s="157"/>
      <c r="I71" s="157"/>
      <c r="J71" s="27"/>
      <c r="K71" s="90">
        <f>SUM(K72:K80)</f>
        <v>4703</v>
      </c>
      <c r="L71" s="90">
        <f>SUM(L72:L80)</f>
        <v>5297</v>
      </c>
      <c r="M71" s="110">
        <f>SUM(M72:M80)</f>
        <v>9188</v>
      </c>
    </row>
    <row r="72" spans="2:13" ht="13.5" customHeight="1">
      <c r="B72" s="143" t="s">
        <v>59</v>
      </c>
      <c r="C72" s="144"/>
      <c r="D72" s="158"/>
      <c r="E72" s="50"/>
      <c r="F72" s="51"/>
      <c r="G72" s="145" t="s">
        <v>14</v>
      </c>
      <c r="H72" s="145"/>
      <c r="I72" s="51"/>
      <c r="J72" s="53"/>
      <c r="K72" s="42">
        <f>SUM(P$11:P$18)</f>
        <v>15</v>
      </c>
      <c r="L72" s="54">
        <f>SUM(Q$11:Q$18)</f>
        <v>285</v>
      </c>
      <c r="M72" s="43">
        <f>SUM(R$11:R$18)</f>
        <v>15</v>
      </c>
    </row>
    <row r="73" spans="2:13" ht="13.5" customHeight="1">
      <c r="B73" s="16"/>
      <c r="C73" s="17"/>
      <c r="D73" s="18"/>
      <c r="E73" s="54"/>
      <c r="F73" s="41"/>
      <c r="G73" s="145" t="s">
        <v>78</v>
      </c>
      <c r="H73" s="145"/>
      <c r="I73" s="52"/>
      <c r="J73" s="55"/>
      <c r="K73" s="42">
        <f>SUM(K$19)</f>
        <v>1050</v>
      </c>
      <c r="L73" s="54">
        <f>SUM(L$19)</f>
        <v>1050</v>
      </c>
      <c r="M73" s="43">
        <f>SUM(M$19)</f>
        <v>2000</v>
      </c>
    </row>
    <row r="74" spans="2:13" ht="13.5" customHeight="1">
      <c r="B74" s="16"/>
      <c r="C74" s="17"/>
      <c r="D74" s="18"/>
      <c r="E74" s="54"/>
      <c r="F74" s="41"/>
      <c r="G74" s="145" t="s">
        <v>26</v>
      </c>
      <c r="H74" s="145"/>
      <c r="I74" s="51"/>
      <c r="J74" s="53"/>
      <c r="K74" s="42">
        <f>SUM(K$20:K$21)</f>
        <v>356</v>
      </c>
      <c r="L74" s="54">
        <f>SUM(L$20:L$21)</f>
        <v>162</v>
      </c>
      <c r="M74" s="43">
        <f>SUM(M$20:M$21)</f>
        <v>348</v>
      </c>
    </row>
    <row r="75" spans="2:13" ht="13.5" customHeight="1">
      <c r="B75" s="16"/>
      <c r="C75" s="17"/>
      <c r="D75" s="18"/>
      <c r="E75" s="54"/>
      <c r="F75" s="41"/>
      <c r="G75" s="145" t="s">
        <v>17</v>
      </c>
      <c r="H75" s="145"/>
      <c r="I75" s="51"/>
      <c r="J75" s="53"/>
      <c r="K75" s="42">
        <f>SUM(K$22:K$22)</f>
        <v>15</v>
      </c>
      <c r="L75" s="54">
        <f>SUM(L$22:L$22)</f>
        <v>25</v>
      </c>
      <c r="M75" s="43">
        <f>SUM(M$22:M$22)</f>
        <v>0</v>
      </c>
    </row>
    <row r="76" spans="2:13" ht="13.5" customHeight="1">
      <c r="B76" s="16"/>
      <c r="C76" s="17"/>
      <c r="D76" s="18"/>
      <c r="E76" s="54"/>
      <c r="F76" s="41"/>
      <c r="G76" s="145" t="s">
        <v>18</v>
      </c>
      <c r="H76" s="145"/>
      <c r="I76" s="51"/>
      <c r="J76" s="53"/>
      <c r="K76" s="42">
        <f>SUM(K$23:K$33)</f>
        <v>535</v>
      </c>
      <c r="L76" s="54">
        <f>SUM(L$23:L$33)</f>
        <v>1630</v>
      </c>
      <c r="M76" s="43">
        <f>SUM(M$23:M$33)</f>
        <v>445</v>
      </c>
    </row>
    <row r="77" spans="2:13" ht="13.5" customHeight="1">
      <c r="B77" s="16"/>
      <c r="C77" s="17"/>
      <c r="D77" s="18"/>
      <c r="E77" s="54"/>
      <c r="F77" s="41"/>
      <c r="G77" s="145" t="s">
        <v>76</v>
      </c>
      <c r="H77" s="145"/>
      <c r="I77" s="51"/>
      <c r="J77" s="53"/>
      <c r="K77" s="42">
        <f>SUM(K$34:K$34)</f>
        <v>30</v>
      </c>
      <c r="L77" s="54">
        <f>SUM(L$34:L$34)</f>
        <v>20</v>
      </c>
      <c r="M77" s="43">
        <f>SUM(M$34:M$34)</f>
        <v>70</v>
      </c>
    </row>
    <row r="78" spans="2:13" ht="13.5" customHeight="1">
      <c r="B78" s="16"/>
      <c r="C78" s="17"/>
      <c r="D78" s="18"/>
      <c r="E78" s="54"/>
      <c r="F78" s="41"/>
      <c r="G78" s="145" t="s">
        <v>116</v>
      </c>
      <c r="H78" s="145"/>
      <c r="I78" s="51"/>
      <c r="J78" s="53"/>
      <c r="K78" s="42">
        <f>SUM(K$35:K$52)</f>
        <v>1309</v>
      </c>
      <c r="L78" s="54">
        <f>SUM(L$35:L$52)</f>
        <v>793</v>
      </c>
      <c r="M78" s="43">
        <f>SUM(M$35:M$52)</f>
        <v>5803</v>
      </c>
    </row>
    <row r="79" spans="2:13" ht="13.5" customHeight="1">
      <c r="B79" s="16"/>
      <c r="C79" s="17"/>
      <c r="D79" s="18"/>
      <c r="E79" s="54"/>
      <c r="F79" s="41"/>
      <c r="G79" s="145" t="s">
        <v>60</v>
      </c>
      <c r="H79" s="145"/>
      <c r="I79" s="51"/>
      <c r="J79" s="53"/>
      <c r="K79" s="42">
        <f>SUM(K$62:K$63)</f>
        <v>1000</v>
      </c>
      <c r="L79" s="54">
        <f>SUM(L$62:L$63)</f>
        <v>900</v>
      </c>
      <c r="M79" s="43">
        <f>SUM(M$62:M$63)</f>
        <v>375</v>
      </c>
    </row>
    <row r="80" spans="2:13" ht="13.5" customHeight="1" thickBot="1">
      <c r="B80" s="19"/>
      <c r="C80" s="20"/>
      <c r="D80" s="21"/>
      <c r="E80" s="56"/>
      <c r="F80" s="47"/>
      <c r="G80" s="146" t="s">
        <v>57</v>
      </c>
      <c r="H80" s="146"/>
      <c r="I80" s="57"/>
      <c r="J80" s="58"/>
      <c r="K80" s="48">
        <f>SUM(K$53:K$61,K$64)</f>
        <v>393</v>
      </c>
      <c r="L80" s="56">
        <f>SUM(L$53:L$61,L$64)</f>
        <v>432</v>
      </c>
      <c r="M80" s="49">
        <f>SUM(M$53:M$61,M$64)</f>
        <v>132</v>
      </c>
    </row>
    <row r="81" spans="2:13" ht="18" customHeight="1" thickTop="1">
      <c r="B81" s="147" t="s">
        <v>61</v>
      </c>
      <c r="C81" s="148"/>
      <c r="D81" s="149"/>
      <c r="E81" s="64"/>
      <c r="F81" s="29"/>
      <c r="G81" s="150" t="s">
        <v>62</v>
      </c>
      <c r="H81" s="150"/>
      <c r="I81" s="29"/>
      <c r="J81" s="30"/>
      <c r="K81" s="91" t="s">
        <v>63</v>
      </c>
      <c r="L81" s="101"/>
      <c r="M81" s="111"/>
    </row>
    <row r="82" spans="2:13" ht="18" customHeight="1">
      <c r="B82" s="61"/>
      <c r="C82" s="62"/>
      <c r="D82" s="62"/>
      <c r="E82" s="59"/>
      <c r="F82" s="60"/>
      <c r="G82" s="33"/>
      <c r="H82" s="33"/>
      <c r="I82" s="60"/>
      <c r="J82" s="63"/>
      <c r="K82" s="92" t="s">
        <v>64</v>
      </c>
      <c r="L82" s="102"/>
      <c r="M82" s="105"/>
    </row>
    <row r="83" spans="2:13" ht="18" customHeight="1">
      <c r="B83" s="16"/>
      <c r="C83" s="17"/>
      <c r="D83" s="17"/>
      <c r="E83" s="65"/>
      <c r="F83" s="8"/>
      <c r="G83" s="151" t="s">
        <v>65</v>
      </c>
      <c r="H83" s="151"/>
      <c r="I83" s="31"/>
      <c r="J83" s="32"/>
      <c r="K83" s="93" t="s">
        <v>66</v>
      </c>
      <c r="L83" s="103"/>
      <c r="M83" s="103"/>
    </row>
    <row r="84" spans="2:13" ht="18" customHeight="1">
      <c r="B84" s="16"/>
      <c r="C84" s="17"/>
      <c r="D84" s="17"/>
      <c r="E84" s="66"/>
      <c r="F84" s="17"/>
      <c r="G84" s="67"/>
      <c r="H84" s="67"/>
      <c r="I84" s="62"/>
      <c r="J84" s="68"/>
      <c r="K84" s="94" t="s">
        <v>93</v>
      </c>
      <c r="L84" s="104"/>
      <c r="M84" s="104"/>
    </row>
    <row r="85" spans="2:13" ht="18" customHeight="1">
      <c r="B85" s="16"/>
      <c r="C85" s="17"/>
      <c r="D85" s="17"/>
      <c r="E85" s="66"/>
      <c r="F85" s="17"/>
      <c r="G85" s="67"/>
      <c r="H85" s="67"/>
      <c r="I85" s="62"/>
      <c r="J85" s="68"/>
      <c r="K85" s="92" t="s">
        <v>92</v>
      </c>
      <c r="L85" s="102"/>
      <c r="M85" s="105"/>
    </row>
    <row r="86" spans="2:13" ht="18" customHeight="1">
      <c r="B86" s="16"/>
      <c r="C86" s="17"/>
      <c r="D86" s="17"/>
      <c r="E86" s="65"/>
      <c r="F86" s="8"/>
      <c r="G86" s="151" t="s">
        <v>67</v>
      </c>
      <c r="H86" s="151"/>
      <c r="I86" s="31"/>
      <c r="J86" s="32"/>
      <c r="K86" s="93" t="s">
        <v>100</v>
      </c>
      <c r="L86" s="103"/>
      <c r="M86" s="103"/>
    </row>
    <row r="87" spans="2:13" ht="18" customHeight="1">
      <c r="B87" s="16"/>
      <c r="C87" s="17"/>
      <c r="D87" s="17"/>
      <c r="E87" s="66"/>
      <c r="F87" s="17"/>
      <c r="G87" s="67"/>
      <c r="H87" s="67"/>
      <c r="I87" s="62"/>
      <c r="J87" s="68"/>
      <c r="K87" s="94" t="s">
        <v>101</v>
      </c>
      <c r="L87" s="104"/>
      <c r="M87" s="104"/>
    </row>
    <row r="88" spans="2:13" ht="18" customHeight="1">
      <c r="B88" s="16"/>
      <c r="C88" s="17"/>
      <c r="D88" s="17"/>
      <c r="E88" s="66"/>
      <c r="F88" s="17"/>
      <c r="G88" s="67"/>
      <c r="H88" s="67"/>
      <c r="I88" s="62"/>
      <c r="J88" s="68"/>
      <c r="K88" s="94" t="s">
        <v>102</v>
      </c>
      <c r="L88" s="104"/>
      <c r="M88" s="104"/>
    </row>
    <row r="89" spans="2:13" ht="18" customHeight="1">
      <c r="B89" s="16"/>
      <c r="C89" s="17"/>
      <c r="D89" s="17"/>
      <c r="E89" s="13"/>
      <c r="F89" s="14"/>
      <c r="G89" s="33"/>
      <c r="H89" s="33"/>
      <c r="I89" s="60"/>
      <c r="J89" s="63"/>
      <c r="K89" s="94" t="s">
        <v>101</v>
      </c>
      <c r="L89" s="105"/>
      <c r="M89" s="105"/>
    </row>
    <row r="90" spans="2:14" ht="18" customHeight="1">
      <c r="B90" s="143" t="s">
        <v>68</v>
      </c>
      <c r="C90" s="144"/>
      <c r="D90" s="144"/>
      <c r="E90" s="8"/>
      <c r="F90" s="8"/>
      <c r="G90" s="8"/>
      <c r="H90" s="8"/>
      <c r="I90" s="8"/>
      <c r="J90" s="8"/>
      <c r="K90" s="78"/>
      <c r="L90" s="78"/>
      <c r="M90" s="78"/>
      <c r="N90" s="132"/>
    </row>
    <row r="91" spans="2:14" ht="13.5" customHeight="1">
      <c r="B91" s="69"/>
      <c r="C91" s="70" t="s">
        <v>69</v>
      </c>
      <c r="D91" s="71"/>
      <c r="E91" s="70"/>
      <c r="F91" s="70"/>
      <c r="G91" s="70"/>
      <c r="H91" s="70"/>
      <c r="I91" s="70"/>
      <c r="J91" s="70"/>
      <c r="K91" s="95"/>
      <c r="L91" s="95"/>
      <c r="M91" s="95"/>
      <c r="N91" s="130"/>
    </row>
    <row r="92" spans="2:14" ht="13.5" customHeight="1">
      <c r="B92" s="69"/>
      <c r="C92" s="70" t="s">
        <v>70</v>
      </c>
      <c r="D92" s="71"/>
      <c r="E92" s="70"/>
      <c r="F92" s="70"/>
      <c r="G92" s="70"/>
      <c r="H92" s="70"/>
      <c r="I92" s="70"/>
      <c r="J92" s="70"/>
      <c r="K92" s="95"/>
      <c r="L92" s="95"/>
      <c r="M92" s="95"/>
      <c r="N92" s="130"/>
    </row>
    <row r="93" spans="2:14" ht="13.5" customHeight="1">
      <c r="B93" s="69"/>
      <c r="C93" s="70" t="s">
        <v>71</v>
      </c>
      <c r="D93" s="71"/>
      <c r="E93" s="70"/>
      <c r="F93" s="70"/>
      <c r="G93" s="70"/>
      <c r="H93" s="70"/>
      <c r="I93" s="70"/>
      <c r="J93" s="70"/>
      <c r="K93" s="95"/>
      <c r="L93" s="95"/>
      <c r="M93" s="95"/>
      <c r="N93" s="130"/>
    </row>
    <row r="94" spans="2:14" ht="13.5" customHeight="1">
      <c r="B94" s="69"/>
      <c r="C94" s="70" t="s">
        <v>171</v>
      </c>
      <c r="D94" s="71"/>
      <c r="E94" s="70"/>
      <c r="F94" s="70"/>
      <c r="G94" s="70"/>
      <c r="H94" s="70"/>
      <c r="I94" s="70"/>
      <c r="J94" s="70"/>
      <c r="K94" s="95"/>
      <c r="L94" s="95"/>
      <c r="M94" s="95"/>
      <c r="N94" s="130"/>
    </row>
    <row r="95" spans="2:14" ht="13.5" customHeight="1">
      <c r="B95" s="69"/>
      <c r="C95" s="70" t="s">
        <v>153</v>
      </c>
      <c r="D95" s="71"/>
      <c r="E95" s="70"/>
      <c r="F95" s="70"/>
      <c r="G95" s="70"/>
      <c r="H95" s="70"/>
      <c r="I95" s="70"/>
      <c r="J95" s="70"/>
      <c r="K95" s="95"/>
      <c r="L95" s="95"/>
      <c r="M95" s="95"/>
      <c r="N95" s="130"/>
    </row>
    <row r="96" spans="2:14" ht="13.5" customHeight="1">
      <c r="B96" s="72"/>
      <c r="C96" s="70" t="s">
        <v>170</v>
      </c>
      <c r="D96" s="70"/>
      <c r="E96" s="70"/>
      <c r="F96" s="70"/>
      <c r="G96" s="70"/>
      <c r="H96" s="70"/>
      <c r="I96" s="70"/>
      <c r="J96" s="70"/>
      <c r="K96" s="95"/>
      <c r="L96" s="95"/>
      <c r="M96" s="95"/>
      <c r="N96" s="130"/>
    </row>
    <row r="97" spans="2:14" ht="13.5" customHeight="1">
      <c r="B97" s="72"/>
      <c r="C97" s="70" t="s">
        <v>169</v>
      </c>
      <c r="D97" s="70"/>
      <c r="E97" s="70"/>
      <c r="F97" s="70"/>
      <c r="G97" s="70"/>
      <c r="H97" s="70"/>
      <c r="I97" s="70"/>
      <c r="J97" s="70"/>
      <c r="K97" s="95"/>
      <c r="L97" s="95"/>
      <c r="M97" s="95"/>
      <c r="N97" s="130"/>
    </row>
    <row r="98" spans="2:14" ht="13.5" customHeight="1">
      <c r="B98" s="72"/>
      <c r="C98" s="70" t="s">
        <v>148</v>
      </c>
      <c r="D98" s="70"/>
      <c r="E98" s="70"/>
      <c r="F98" s="70"/>
      <c r="G98" s="70"/>
      <c r="H98" s="70"/>
      <c r="I98" s="70"/>
      <c r="J98" s="70"/>
      <c r="K98" s="95"/>
      <c r="L98" s="95"/>
      <c r="M98" s="95"/>
      <c r="N98" s="130"/>
    </row>
    <row r="99" spans="2:14" ht="13.5" customHeight="1">
      <c r="B99" s="72"/>
      <c r="C99" s="70" t="s">
        <v>149</v>
      </c>
      <c r="D99" s="70"/>
      <c r="E99" s="70"/>
      <c r="F99" s="70"/>
      <c r="G99" s="70"/>
      <c r="H99" s="70"/>
      <c r="I99" s="70"/>
      <c r="J99" s="70"/>
      <c r="K99" s="95"/>
      <c r="L99" s="95"/>
      <c r="M99" s="95"/>
      <c r="N99" s="130"/>
    </row>
    <row r="100" spans="2:14" ht="13.5" customHeight="1">
      <c r="B100" s="72"/>
      <c r="C100" s="70" t="s">
        <v>150</v>
      </c>
      <c r="D100" s="70"/>
      <c r="E100" s="70"/>
      <c r="F100" s="70"/>
      <c r="G100" s="70"/>
      <c r="H100" s="70"/>
      <c r="I100" s="70"/>
      <c r="J100" s="70"/>
      <c r="K100" s="95"/>
      <c r="L100" s="95"/>
      <c r="M100" s="95"/>
      <c r="N100" s="130"/>
    </row>
    <row r="101" spans="2:14" ht="13.5" customHeight="1">
      <c r="B101" s="72"/>
      <c r="C101" s="70" t="s">
        <v>172</v>
      </c>
      <c r="D101" s="70"/>
      <c r="E101" s="70"/>
      <c r="F101" s="70"/>
      <c r="G101" s="70"/>
      <c r="H101" s="70"/>
      <c r="I101" s="70"/>
      <c r="J101" s="70"/>
      <c r="K101" s="95"/>
      <c r="L101" s="95"/>
      <c r="M101" s="95"/>
      <c r="N101" s="130"/>
    </row>
    <row r="102" spans="2:14" ht="13.5" customHeight="1">
      <c r="B102" s="72"/>
      <c r="C102" s="95" t="s">
        <v>173</v>
      </c>
      <c r="D102" s="70"/>
      <c r="E102" s="70"/>
      <c r="F102" s="70"/>
      <c r="G102" s="70"/>
      <c r="H102" s="70"/>
      <c r="I102" s="70"/>
      <c r="J102" s="70"/>
      <c r="K102" s="95"/>
      <c r="L102" s="95"/>
      <c r="M102" s="95"/>
      <c r="N102" s="130"/>
    </row>
    <row r="103" spans="2:14" ht="13.5" customHeight="1">
      <c r="B103" s="72"/>
      <c r="C103" s="70" t="s">
        <v>174</v>
      </c>
      <c r="D103" s="70"/>
      <c r="E103" s="70"/>
      <c r="F103" s="70"/>
      <c r="G103" s="70"/>
      <c r="H103" s="70"/>
      <c r="I103" s="70"/>
      <c r="J103" s="70"/>
      <c r="K103" s="95"/>
      <c r="L103" s="95"/>
      <c r="M103" s="95"/>
      <c r="N103" s="130"/>
    </row>
    <row r="104" spans="2:14" ht="13.5" customHeight="1">
      <c r="B104" s="72"/>
      <c r="C104" s="70" t="s">
        <v>175</v>
      </c>
      <c r="D104" s="70"/>
      <c r="E104" s="70"/>
      <c r="F104" s="70"/>
      <c r="G104" s="70"/>
      <c r="H104" s="70"/>
      <c r="I104" s="70"/>
      <c r="J104" s="70"/>
      <c r="K104" s="95"/>
      <c r="L104" s="95"/>
      <c r="M104" s="95"/>
      <c r="N104" s="130"/>
    </row>
    <row r="105" spans="2:14" ht="18" customHeight="1">
      <c r="B105" s="72"/>
      <c r="C105" s="70" t="s">
        <v>151</v>
      </c>
      <c r="D105" s="70"/>
      <c r="E105" s="70"/>
      <c r="F105" s="70"/>
      <c r="G105" s="70"/>
      <c r="H105" s="70"/>
      <c r="I105" s="70"/>
      <c r="J105" s="70"/>
      <c r="K105" s="95"/>
      <c r="L105" s="95"/>
      <c r="M105" s="95"/>
      <c r="N105" s="130"/>
    </row>
    <row r="106" spans="2:14" ht="13.5">
      <c r="B106" s="72"/>
      <c r="C106" s="70" t="s">
        <v>152</v>
      </c>
      <c r="D106" s="70"/>
      <c r="E106" s="70"/>
      <c r="F106" s="70"/>
      <c r="G106" s="70"/>
      <c r="H106" s="70"/>
      <c r="I106" s="70"/>
      <c r="J106" s="70"/>
      <c r="K106" s="95"/>
      <c r="L106" s="95"/>
      <c r="M106" s="95"/>
      <c r="N106" s="130"/>
    </row>
    <row r="107" spans="2:14" ht="13.5">
      <c r="B107" s="72"/>
      <c r="C107" s="70" t="s">
        <v>176</v>
      </c>
      <c r="D107" s="70"/>
      <c r="E107" s="70"/>
      <c r="F107" s="70"/>
      <c r="G107" s="70"/>
      <c r="H107" s="70"/>
      <c r="I107" s="70"/>
      <c r="J107" s="70"/>
      <c r="K107" s="95"/>
      <c r="L107" s="95"/>
      <c r="M107" s="95"/>
      <c r="N107" s="130"/>
    </row>
    <row r="108" spans="2:25" ht="13.5" customHeight="1">
      <c r="B108" s="72"/>
      <c r="C108" s="70" t="s">
        <v>154</v>
      </c>
      <c r="D108" s="70"/>
      <c r="E108" s="70"/>
      <c r="F108" s="70"/>
      <c r="G108" s="70"/>
      <c r="H108" s="70"/>
      <c r="I108" s="70"/>
      <c r="J108" s="70"/>
      <c r="K108" s="95"/>
      <c r="L108" s="95"/>
      <c r="M108" s="95"/>
      <c r="N108" s="130"/>
      <c r="Y108" s="85"/>
    </row>
    <row r="109" spans="2:14" ht="13.5">
      <c r="B109" s="72"/>
      <c r="C109" s="70" t="s">
        <v>80</v>
      </c>
      <c r="D109" s="70"/>
      <c r="E109" s="70"/>
      <c r="F109" s="70"/>
      <c r="G109" s="70"/>
      <c r="H109" s="70"/>
      <c r="I109" s="70"/>
      <c r="J109" s="70"/>
      <c r="K109" s="95"/>
      <c r="L109" s="95"/>
      <c r="M109" s="95"/>
      <c r="N109" s="130"/>
    </row>
    <row r="110" spans="2:14" ht="13.5">
      <c r="B110" s="72"/>
      <c r="C110" s="70" t="s">
        <v>72</v>
      </c>
      <c r="D110" s="70"/>
      <c r="E110" s="70"/>
      <c r="F110" s="70"/>
      <c r="G110" s="70"/>
      <c r="H110" s="70"/>
      <c r="I110" s="70"/>
      <c r="J110" s="70"/>
      <c r="K110" s="95"/>
      <c r="L110" s="95"/>
      <c r="M110" s="95"/>
      <c r="N110" s="130"/>
    </row>
    <row r="111" spans="2:14" ht="13.5">
      <c r="B111" s="125"/>
      <c r="C111" s="95" t="s">
        <v>177</v>
      </c>
      <c r="D111" s="82"/>
      <c r="E111" s="82"/>
      <c r="F111" s="82"/>
      <c r="G111" s="82"/>
      <c r="H111" s="82"/>
      <c r="I111" s="82"/>
      <c r="J111" s="82"/>
      <c r="K111" s="126"/>
      <c r="L111" s="126"/>
      <c r="M111" s="126"/>
      <c r="N111" s="131"/>
    </row>
    <row r="112" spans="2:25" ht="13.5">
      <c r="B112" s="125"/>
      <c r="C112" s="95" t="s">
        <v>178</v>
      </c>
      <c r="D112" s="82"/>
      <c r="E112" s="82"/>
      <c r="F112" s="82"/>
      <c r="G112" s="82"/>
      <c r="H112" s="82"/>
      <c r="I112" s="82"/>
      <c r="J112" s="82"/>
      <c r="K112" s="126"/>
      <c r="L112" s="126"/>
      <c r="M112" s="126"/>
      <c r="N112" s="131"/>
      <c r="Y112" s="85"/>
    </row>
    <row r="113" spans="2:14" ht="13.5">
      <c r="B113" s="125"/>
      <c r="C113" s="95" t="s">
        <v>179</v>
      </c>
      <c r="D113" s="82"/>
      <c r="E113" s="82"/>
      <c r="F113" s="82"/>
      <c r="G113" s="82"/>
      <c r="H113" s="82"/>
      <c r="I113" s="82"/>
      <c r="J113" s="82"/>
      <c r="K113" s="126"/>
      <c r="L113" s="126"/>
      <c r="M113" s="126"/>
      <c r="N113" s="131"/>
    </row>
    <row r="114" spans="2:14" ht="14.25" thickBot="1">
      <c r="B114" s="127"/>
      <c r="C114" s="96" t="s">
        <v>180</v>
      </c>
      <c r="D114" s="128"/>
      <c r="E114" s="128"/>
      <c r="F114" s="128"/>
      <c r="G114" s="128"/>
      <c r="H114" s="128"/>
      <c r="I114" s="128"/>
      <c r="J114" s="128"/>
      <c r="K114" s="129"/>
      <c r="L114" s="129"/>
      <c r="M114" s="129"/>
      <c r="N114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62:D62"/>
    <mergeCell ref="D69:G69"/>
    <mergeCell ref="D70:G70"/>
    <mergeCell ref="B71:I71"/>
    <mergeCell ref="B72:D72"/>
    <mergeCell ref="G72:H72"/>
    <mergeCell ref="G73:H73"/>
    <mergeCell ref="G74:H74"/>
    <mergeCell ref="G75:H75"/>
    <mergeCell ref="G76:H76"/>
    <mergeCell ref="G77:H77"/>
    <mergeCell ref="G78:H78"/>
    <mergeCell ref="B90:D90"/>
    <mergeCell ref="G79:H79"/>
    <mergeCell ref="G80:H80"/>
    <mergeCell ref="B81:D81"/>
    <mergeCell ref="G81:H81"/>
    <mergeCell ref="G83:H83"/>
    <mergeCell ref="G86:H8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B2:Y108"/>
  <sheetViews>
    <sheetView view="pageBreakPreview" zoomScale="75" zoomScaleNormal="75" zoomScaleSheetLayoutView="75" zoomScalePageLayoutView="0" workbookViewId="0" topLeftCell="A1">
      <pane ySplit="10" topLeftCell="A77" activePane="bottomLeft" state="frozen"/>
      <selection pane="topLeft" activeCell="A1" sqref="A1"/>
      <selection pane="bottomLeft" activeCell="M86" sqref="M86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181</v>
      </c>
      <c r="L5" s="50" t="str">
        <f>K5</f>
        <v>H 30.5.15</v>
      </c>
      <c r="M5" s="107" t="str">
        <f>K5</f>
        <v>H 30.5.15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19">
        <v>0.4131944444444444</v>
      </c>
      <c r="L6" s="120">
        <v>0.5076388888888889</v>
      </c>
      <c r="M6" s="121">
        <v>0.4513888888888889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23" t="s">
        <v>183</v>
      </c>
      <c r="L7" s="123" t="s">
        <v>185</v>
      </c>
      <c r="M7" s="124" t="s">
        <v>184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187</v>
      </c>
      <c r="G11" s="41"/>
      <c r="H11" s="41"/>
      <c r="I11" s="41"/>
      <c r="J11" s="41"/>
      <c r="K11" s="74"/>
      <c r="L11" s="83" t="s">
        <v>156</v>
      </c>
      <c r="M11" s="75" t="s">
        <v>156</v>
      </c>
      <c r="O11" t="s">
        <v>15</v>
      </c>
      <c r="P11">
        <f aca="true" t="shared" si="0" ref="P11:R14">IF(K11="＋",0,IF(K11="(＋)",0,ABS(K11)))</f>
        <v>0</v>
      </c>
      <c r="Q11">
        <f t="shared" si="0"/>
        <v>5</v>
      </c>
      <c r="R11">
        <f t="shared" si="0"/>
        <v>5</v>
      </c>
    </row>
    <row r="12" spans="2:18" ht="13.5" customHeight="1">
      <c r="B12" s="28">
        <f>B11+1</f>
        <v>2</v>
      </c>
      <c r="C12" s="35"/>
      <c r="D12" s="44"/>
      <c r="E12" s="41"/>
      <c r="F12" s="41" t="s">
        <v>16</v>
      </c>
      <c r="G12" s="41"/>
      <c r="H12" s="41"/>
      <c r="I12" s="41"/>
      <c r="J12" s="41"/>
      <c r="K12" s="74"/>
      <c r="L12" s="83"/>
      <c r="M12" s="75" t="s">
        <v>158</v>
      </c>
      <c r="O12" t="s">
        <v>15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2:18" ht="13.5" customHeight="1">
      <c r="B13" s="28">
        <f aca="true" t="shared" si="1" ref="B13:B58">B12+1</f>
        <v>3</v>
      </c>
      <c r="C13" s="35"/>
      <c r="D13" s="44"/>
      <c r="E13" s="41"/>
      <c r="F13" s="41" t="s">
        <v>118</v>
      </c>
      <c r="G13" s="41"/>
      <c r="H13" s="41"/>
      <c r="I13" s="41"/>
      <c r="J13" s="41"/>
      <c r="K13" s="74" t="s">
        <v>182</v>
      </c>
      <c r="L13" s="83" t="s">
        <v>156</v>
      </c>
      <c r="M13" s="75" t="s">
        <v>156</v>
      </c>
      <c r="O13" t="s">
        <v>15</v>
      </c>
      <c r="P13">
        <f t="shared" si="0"/>
        <v>0</v>
      </c>
      <c r="Q13">
        <f t="shared" si="0"/>
        <v>5</v>
      </c>
      <c r="R13">
        <f t="shared" si="0"/>
        <v>5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120</v>
      </c>
      <c r="G14" s="41"/>
      <c r="H14" s="41"/>
      <c r="I14" s="41"/>
      <c r="J14" s="41"/>
      <c r="K14" s="74" t="s">
        <v>156</v>
      </c>
      <c r="L14" s="83" t="s">
        <v>156</v>
      </c>
      <c r="M14" s="75"/>
      <c r="O14" t="s">
        <v>15</v>
      </c>
      <c r="P14">
        <f t="shared" si="0"/>
        <v>5</v>
      </c>
      <c r="Q14">
        <f t="shared" si="0"/>
        <v>5</v>
      </c>
      <c r="R14">
        <f t="shared" si="0"/>
        <v>0</v>
      </c>
    </row>
    <row r="15" spans="2:13" ht="13.5" customHeight="1">
      <c r="B15" s="28">
        <f t="shared" si="1"/>
        <v>5</v>
      </c>
      <c r="C15" s="36" t="s">
        <v>23</v>
      </c>
      <c r="D15" s="34" t="s">
        <v>24</v>
      </c>
      <c r="E15" s="41"/>
      <c r="F15" s="41" t="s">
        <v>107</v>
      </c>
      <c r="G15" s="41"/>
      <c r="H15" s="41"/>
      <c r="I15" s="41"/>
      <c r="J15" s="41"/>
      <c r="K15" s="76">
        <v>1800</v>
      </c>
      <c r="L15" s="84">
        <v>900</v>
      </c>
      <c r="M15" s="77">
        <v>2600</v>
      </c>
    </row>
    <row r="16" spans="2:13" ht="13.5" customHeight="1">
      <c r="B16" s="28">
        <f t="shared" si="1"/>
        <v>6</v>
      </c>
      <c r="C16" s="36" t="s">
        <v>25</v>
      </c>
      <c r="D16" s="34" t="s">
        <v>26</v>
      </c>
      <c r="E16" s="41"/>
      <c r="F16" s="41" t="s">
        <v>27</v>
      </c>
      <c r="G16" s="41"/>
      <c r="H16" s="41"/>
      <c r="I16" s="41"/>
      <c r="J16" s="41"/>
      <c r="K16" s="76"/>
      <c r="L16" s="84">
        <v>3</v>
      </c>
      <c r="M16" s="77">
        <v>10</v>
      </c>
    </row>
    <row r="17" spans="2:13" ht="13.5" customHeight="1">
      <c r="B17" s="28">
        <f t="shared" si="1"/>
        <v>7</v>
      </c>
      <c r="C17" s="37"/>
      <c r="D17" s="44"/>
      <c r="E17" s="41"/>
      <c r="F17" s="41" t="s">
        <v>95</v>
      </c>
      <c r="G17" s="41"/>
      <c r="H17" s="41"/>
      <c r="I17" s="41"/>
      <c r="J17" s="41"/>
      <c r="K17" s="76">
        <v>5</v>
      </c>
      <c r="L17" s="76">
        <v>15</v>
      </c>
      <c r="M17" s="77">
        <v>10</v>
      </c>
    </row>
    <row r="18" spans="2:13" ht="13.5" customHeight="1">
      <c r="B18" s="28">
        <f t="shared" si="1"/>
        <v>8</v>
      </c>
      <c r="C18" s="36" t="s">
        <v>74</v>
      </c>
      <c r="D18" s="34" t="s">
        <v>17</v>
      </c>
      <c r="E18" s="41"/>
      <c r="F18" s="41" t="s">
        <v>143</v>
      </c>
      <c r="G18" s="41"/>
      <c r="H18" s="41"/>
      <c r="I18" s="41"/>
      <c r="J18" s="41"/>
      <c r="K18" s="76"/>
      <c r="L18" s="84" t="s">
        <v>158</v>
      </c>
      <c r="M18" s="77"/>
    </row>
    <row r="19" spans="2:13" ht="13.5" customHeight="1">
      <c r="B19" s="28">
        <f t="shared" si="1"/>
        <v>9</v>
      </c>
      <c r="C19" s="37"/>
      <c r="D19" s="44"/>
      <c r="E19" s="41"/>
      <c r="F19" s="41" t="s">
        <v>91</v>
      </c>
      <c r="G19" s="41"/>
      <c r="H19" s="41"/>
      <c r="I19" s="41"/>
      <c r="J19" s="41"/>
      <c r="K19" s="76">
        <v>55</v>
      </c>
      <c r="L19" s="84">
        <v>55</v>
      </c>
      <c r="M19" s="77">
        <v>100</v>
      </c>
    </row>
    <row r="20" spans="2:13" ht="13.5" customHeight="1">
      <c r="B20" s="28">
        <f t="shared" si="1"/>
        <v>10</v>
      </c>
      <c r="C20" s="37"/>
      <c r="D20" s="44"/>
      <c r="E20" s="41"/>
      <c r="F20" s="41" t="s">
        <v>98</v>
      </c>
      <c r="G20" s="41"/>
      <c r="H20" s="41"/>
      <c r="I20" s="41"/>
      <c r="J20" s="41"/>
      <c r="K20" s="76" t="s">
        <v>158</v>
      </c>
      <c r="L20" s="76">
        <v>110</v>
      </c>
      <c r="M20" s="77">
        <v>85</v>
      </c>
    </row>
    <row r="21" spans="2:13" ht="13.5" customHeight="1">
      <c r="B21" s="28">
        <f t="shared" si="1"/>
        <v>11</v>
      </c>
      <c r="C21" s="37"/>
      <c r="D21" s="34" t="s">
        <v>18</v>
      </c>
      <c r="E21" s="41"/>
      <c r="F21" s="41" t="s">
        <v>108</v>
      </c>
      <c r="G21" s="41"/>
      <c r="H21" s="41"/>
      <c r="I21" s="41"/>
      <c r="J21" s="41"/>
      <c r="K21" s="76"/>
      <c r="L21" s="84"/>
      <c r="M21" s="77" t="s">
        <v>158</v>
      </c>
    </row>
    <row r="22" spans="2:13" ht="13.5" customHeight="1">
      <c r="B22" s="28">
        <f t="shared" si="1"/>
        <v>12</v>
      </c>
      <c r="C22" s="37"/>
      <c r="D22" s="44"/>
      <c r="E22" s="41"/>
      <c r="F22" s="41" t="s">
        <v>109</v>
      </c>
      <c r="G22" s="41"/>
      <c r="H22" s="41"/>
      <c r="I22" s="41"/>
      <c r="J22" s="41"/>
      <c r="K22" s="76" t="s">
        <v>158</v>
      </c>
      <c r="L22" s="76"/>
      <c r="M22" s="77" t="s">
        <v>158</v>
      </c>
    </row>
    <row r="23" spans="2:13" ht="13.5" customHeight="1">
      <c r="B23" s="28">
        <f t="shared" si="1"/>
        <v>13</v>
      </c>
      <c r="C23" s="37"/>
      <c r="D23" s="44"/>
      <c r="E23" s="41"/>
      <c r="F23" s="41" t="s">
        <v>110</v>
      </c>
      <c r="G23" s="41"/>
      <c r="H23" s="41"/>
      <c r="I23" s="41"/>
      <c r="J23" s="41"/>
      <c r="K23" s="76" t="s">
        <v>158</v>
      </c>
      <c r="L23" s="76"/>
      <c r="M23" s="77">
        <v>20</v>
      </c>
    </row>
    <row r="24" spans="2:13" ht="13.5" customHeight="1">
      <c r="B24" s="28">
        <f t="shared" si="1"/>
        <v>14</v>
      </c>
      <c r="C24" s="37"/>
      <c r="D24" s="44"/>
      <c r="E24" s="41"/>
      <c r="F24" s="41" t="s">
        <v>111</v>
      </c>
      <c r="G24" s="41"/>
      <c r="H24" s="41"/>
      <c r="I24" s="41"/>
      <c r="J24" s="41"/>
      <c r="K24" s="76"/>
      <c r="L24" s="76"/>
      <c r="M24" s="77">
        <v>25</v>
      </c>
    </row>
    <row r="25" spans="2:13" ht="13.5" customHeight="1">
      <c r="B25" s="28">
        <f t="shared" si="1"/>
        <v>15</v>
      </c>
      <c r="C25" s="37"/>
      <c r="D25" s="44"/>
      <c r="E25" s="41"/>
      <c r="F25" s="41" t="s">
        <v>112</v>
      </c>
      <c r="G25" s="41"/>
      <c r="H25" s="41"/>
      <c r="I25" s="41"/>
      <c r="J25" s="41"/>
      <c r="K25" s="76" t="s">
        <v>158</v>
      </c>
      <c r="L25" s="76"/>
      <c r="M25" s="77" t="s">
        <v>158</v>
      </c>
    </row>
    <row r="26" spans="2:13" ht="13.5" customHeight="1">
      <c r="B26" s="28">
        <f t="shared" si="1"/>
        <v>16</v>
      </c>
      <c r="C26" s="37"/>
      <c r="D26" s="44"/>
      <c r="E26" s="41"/>
      <c r="F26" s="41" t="s">
        <v>75</v>
      </c>
      <c r="G26" s="41"/>
      <c r="H26" s="41"/>
      <c r="I26" s="41"/>
      <c r="J26" s="41"/>
      <c r="K26" s="76">
        <v>55</v>
      </c>
      <c r="L26" s="84">
        <v>25</v>
      </c>
      <c r="M26" s="77">
        <v>75</v>
      </c>
    </row>
    <row r="27" spans="2:13" ht="13.5" customHeight="1">
      <c r="B27" s="28">
        <f t="shared" si="1"/>
        <v>17</v>
      </c>
      <c r="C27" s="37"/>
      <c r="D27" s="44"/>
      <c r="E27" s="41"/>
      <c r="F27" s="41" t="s">
        <v>113</v>
      </c>
      <c r="G27" s="41"/>
      <c r="H27" s="41"/>
      <c r="I27" s="41"/>
      <c r="J27" s="41"/>
      <c r="K27" s="76" t="s">
        <v>158</v>
      </c>
      <c r="L27" s="76"/>
      <c r="M27" s="77"/>
    </row>
    <row r="28" spans="2:13" ht="13.5" customHeight="1">
      <c r="B28" s="28">
        <f t="shared" si="1"/>
        <v>18</v>
      </c>
      <c r="C28" s="37"/>
      <c r="D28" s="44"/>
      <c r="E28" s="41"/>
      <c r="F28" s="41" t="s">
        <v>121</v>
      </c>
      <c r="G28" s="41"/>
      <c r="H28" s="41"/>
      <c r="I28" s="41"/>
      <c r="J28" s="41"/>
      <c r="K28" s="76"/>
      <c r="L28" s="84"/>
      <c r="M28" s="77" t="s">
        <v>158</v>
      </c>
    </row>
    <row r="29" spans="2:13" ht="13.5" customHeight="1">
      <c r="B29" s="28">
        <f t="shared" si="1"/>
        <v>19</v>
      </c>
      <c r="C29" s="37"/>
      <c r="D29" s="44"/>
      <c r="E29" s="41"/>
      <c r="F29" s="41" t="s">
        <v>20</v>
      </c>
      <c r="G29" s="41"/>
      <c r="H29" s="41"/>
      <c r="I29" s="41"/>
      <c r="J29" s="41"/>
      <c r="K29" s="76">
        <v>190</v>
      </c>
      <c r="L29" s="84">
        <v>270</v>
      </c>
      <c r="M29" s="77">
        <v>1100</v>
      </c>
    </row>
    <row r="30" spans="2:13" ht="13.5" customHeight="1">
      <c r="B30" s="28">
        <f t="shared" si="1"/>
        <v>20</v>
      </c>
      <c r="C30" s="37"/>
      <c r="D30" s="44"/>
      <c r="E30" s="41"/>
      <c r="F30" s="41" t="s">
        <v>21</v>
      </c>
      <c r="G30" s="41"/>
      <c r="H30" s="41"/>
      <c r="I30" s="41"/>
      <c r="J30" s="41"/>
      <c r="K30" s="76">
        <v>10</v>
      </c>
      <c r="L30" s="76"/>
      <c r="M30" s="77">
        <v>30</v>
      </c>
    </row>
    <row r="31" spans="2:13" ht="13.5" customHeight="1">
      <c r="B31" s="28">
        <f t="shared" si="1"/>
        <v>21</v>
      </c>
      <c r="C31" s="37"/>
      <c r="D31" s="44"/>
      <c r="E31" s="41"/>
      <c r="F31" s="41" t="s">
        <v>22</v>
      </c>
      <c r="G31" s="41"/>
      <c r="H31" s="41"/>
      <c r="I31" s="41"/>
      <c r="J31" s="41"/>
      <c r="K31" s="76" t="s">
        <v>158</v>
      </c>
      <c r="L31" s="84"/>
      <c r="M31" s="77"/>
    </row>
    <row r="32" spans="2:17" ht="13.5" customHeight="1">
      <c r="B32" s="28">
        <f t="shared" si="1"/>
        <v>22</v>
      </c>
      <c r="C32" s="36" t="s">
        <v>79</v>
      </c>
      <c r="D32" s="34" t="s">
        <v>76</v>
      </c>
      <c r="E32" s="41"/>
      <c r="F32" s="41" t="s">
        <v>28</v>
      </c>
      <c r="G32" s="41"/>
      <c r="H32" s="41"/>
      <c r="I32" s="41"/>
      <c r="J32" s="41"/>
      <c r="K32" s="76">
        <v>30</v>
      </c>
      <c r="L32" s="76">
        <v>15</v>
      </c>
      <c r="M32" s="77">
        <v>50</v>
      </c>
      <c r="O32">
        <f>COUNTA(K32:K32)</f>
        <v>1</v>
      </c>
      <c r="P32">
        <f>COUNTA(L32:L32)</f>
        <v>1</v>
      </c>
      <c r="Q32">
        <f>COUNTA(M32:M32)</f>
        <v>1</v>
      </c>
    </row>
    <row r="33" spans="2:13" ht="13.5" customHeight="1">
      <c r="B33" s="28">
        <f t="shared" si="1"/>
        <v>23</v>
      </c>
      <c r="C33" s="36" t="s">
        <v>77</v>
      </c>
      <c r="D33" s="34" t="s">
        <v>29</v>
      </c>
      <c r="E33" s="41"/>
      <c r="F33" s="41" t="s">
        <v>131</v>
      </c>
      <c r="G33" s="41"/>
      <c r="H33" s="41"/>
      <c r="I33" s="41"/>
      <c r="J33" s="41"/>
      <c r="K33" s="76">
        <v>550</v>
      </c>
      <c r="L33" s="84">
        <v>725</v>
      </c>
      <c r="M33" s="77">
        <v>760</v>
      </c>
    </row>
    <row r="34" spans="2:13" ht="13.5" customHeight="1">
      <c r="B34" s="28">
        <f t="shared" si="1"/>
        <v>24</v>
      </c>
      <c r="C34" s="37"/>
      <c r="D34" s="44"/>
      <c r="E34" s="41"/>
      <c r="F34" s="41" t="s">
        <v>94</v>
      </c>
      <c r="G34" s="41"/>
      <c r="H34" s="41"/>
      <c r="I34" s="41"/>
      <c r="J34" s="41"/>
      <c r="K34" s="76" t="s">
        <v>158</v>
      </c>
      <c r="L34" s="76"/>
      <c r="M34" s="77"/>
    </row>
    <row r="35" spans="2:13" ht="13.5" customHeight="1">
      <c r="B35" s="28">
        <f t="shared" si="1"/>
        <v>25</v>
      </c>
      <c r="C35" s="37"/>
      <c r="D35" s="44"/>
      <c r="E35" s="41"/>
      <c r="F35" s="41" t="s">
        <v>188</v>
      </c>
      <c r="G35" s="41"/>
      <c r="H35" s="41"/>
      <c r="I35" s="41"/>
      <c r="J35" s="41"/>
      <c r="K35" s="76"/>
      <c r="L35" s="84">
        <v>5</v>
      </c>
      <c r="M35" s="77"/>
    </row>
    <row r="36" spans="2:13" ht="13.5" customHeight="1">
      <c r="B36" s="28">
        <f t="shared" si="1"/>
        <v>26</v>
      </c>
      <c r="C36" s="37"/>
      <c r="D36" s="44"/>
      <c r="E36" s="41"/>
      <c r="F36" s="41" t="s">
        <v>134</v>
      </c>
      <c r="G36" s="41"/>
      <c r="H36" s="41"/>
      <c r="I36" s="41"/>
      <c r="J36" s="41"/>
      <c r="K36" s="76" t="s">
        <v>158</v>
      </c>
      <c r="L36" s="84" t="s">
        <v>158</v>
      </c>
      <c r="M36" s="77">
        <v>80</v>
      </c>
    </row>
    <row r="37" spans="2:13" ht="13.5" customHeight="1">
      <c r="B37" s="28">
        <f t="shared" si="1"/>
        <v>27</v>
      </c>
      <c r="C37" s="37"/>
      <c r="D37" s="44"/>
      <c r="E37" s="41"/>
      <c r="F37" s="41" t="s">
        <v>189</v>
      </c>
      <c r="G37" s="41"/>
      <c r="H37" s="41"/>
      <c r="I37" s="41"/>
      <c r="J37" s="41"/>
      <c r="K37" s="76"/>
      <c r="L37" s="84">
        <v>60</v>
      </c>
      <c r="M37" s="77">
        <v>80</v>
      </c>
    </row>
    <row r="38" spans="2:13" ht="13.5" customHeight="1">
      <c r="B38" s="28">
        <f t="shared" si="1"/>
        <v>28</v>
      </c>
      <c r="C38" s="37"/>
      <c r="D38" s="44"/>
      <c r="E38" s="41"/>
      <c r="F38" s="41" t="s">
        <v>146</v>
      </c>
      <c r="G38" s="41"/>
      <c r="H38" s="41"/>
      <c r="I38" s="41"/>
      <c r="J38" s="41"/>
      <c r="K38" s="76" t="s">
        <v>158</v>
      </c>
      <c r="L38" s="84">
        <v>10</v>
      </c>
      <c r="M38" s="77">
        <v>20</v>
      </c>
    </row>
    <row r="39" spans="2:13" ht="13.5" customHeight="1">
      <c r="B39" s="28">
        <f t="shared" si="1"/>
        <v>29</v>
      </c>
      <c r="C39" s="37"/>
      <c r="D39" s="44"/>
      <c r="E39" s="41"/>
      <c r="F39" s="41" t="s">
        <v>31</v>
      </c>
      <c r="G39" s="41"/>
      <c r="H39" s="41"/>
      <c r="I39" s="41"/>
      <c r="J39" s="41"/>
      <c r="K39" s="76">
        <v>8</v>
      </c>
      <c r="L39" s="84">
        <v>8</v>
      </c>
      <c r="M39" s="77"/>
    </row>
    <row r="40" spans="2:13" ht="13.5" customHeight="1">
      <c r="B40" s="28">
        <f t="shared" si="1"/>
        <v>30</v>
      </c>
      <c r="C40" s="37"/>
      <c r="D40" s="44"/>
      <c r="E40" s="41"/>
      <c r="F40" s="41" t="s">
        <v>32</v>
      </c>
      <c r="G40" s="41"/>
      <c r="H40" s="41"/>
      <c r="I40" s="41"/>
      <c r="J40" s="41"/>
      <c r="K40" s="76">
        <v>88</v>
      </c>
      <c r="L40" s="84">
        <v>64</v>
      </c>
      <c r="M40" s="77">
        <v>256</v>
      </c>
    </row>
    <row r="41" spans="2:13" ht="13.5" customHeight="1">
      <c r="B41" s="28">
        <f t="shared" si="1"/>
        <v>31</v>
      </c>
      <c r="C41" s="37"/>
      <c r="D41" s="44"/>
      <c r="E41" s="41"/>
      <c r="F41" s="41" t="s">
        <v>190</v>
      </c>
      <c r="G41" s="41"/>
      <c r="H41" s="41"/>
      <c r="I41" s="41"/>
      <c r="J41" s="41"/>
      <c r="K41" s="76"/>
      <c r="L41" s="84"/>
      <c r="M41" s="77">
        <v>20</v>
      </c>
    </row>
    <row r="42" spans="2:13" ht="13.5" customHeight="1">
      <c r="B42" s="28">
        <f t="shared" si="1"/>
        <v>32</v>
      </c>
      <c r="C42" s="37"/>
      <c r="D42" s="44"/>
      <c r="E42" s="41"/>
      <c r="F42" s="41" t="s">
        <v>191</v>
      </c>
      <c r="G42" s="41"/>
      <c r="H42" s="41"/>
      <c r="I42" s="41"/>
      <c r="J42" s="41"/>
      <c r="K42" s="76">
        <v>60</v>
      </c>
      <c r="L42" s="84">
        <v>15</v>
      </c>
      <c r="M42" s="77">
        <v>30</v>
      </c>
    </row>
    <row r="43" spans="2:13" ht="13.5" customHeight="1">
      <c r="B43" s="28">
        <f t="shared" si="1"/>
        <v>33</v>
      </c>
      <c r="C43" s="37"/>
      <c r="D43" s="44"/>
      <c r="E43" s="41"/>
      <c r="F43" s="41" t="s">
        <v>136</v>
      </c>
      <c r="G43" s="41"/>
      <c r="H43" s="41"/>
      <c r="I43" s="41"/>
      <c r="J43" s="41"/>
      <c r="K43" s="76" t="s">
        <v>158</v>
      </c>
      <c r="L43" s="84"/>
      <c r="M43" s="77">
        <v>1</v>
      </c>
    </row>
    <row r="44" spans="2:13" ht="13.5" customHeight="1">
      <c r="B44" s="28">
        <f t="shared" si="1"/>
        <v>34</v>
      </c>
      <c r="C44" s="37"/>
      <c r="D44" s="44"/>
      <c r="E44" s="41"/>
      <c r="F44" s="41" t="s">
        <v>142</v>
      </c>
      <c r="G44" s="41"/>
      <c r="H44" s="41"/>
      <c r="I44" s="41"/>
      <c r="J44" s="41"/>
      <c r="K44" s="76"/>
      <c r="L44" s="84"/>
      <c r="M44" s="77">
        <v>5</v>
      </c>
    </row>
    <row r="45" spans="2:13" ht="13.5" customHeight="1">
      <c r="B45" s="28">
        <f t="shared" si="1"/>
        <v>35</v>
      </c>
      <c r="C45" s="37"/>
      <c r="D45" s="44"/>
      <c r="E45" s="41"/>
      <c r="F45" s="41" t="s">
        <v>192</v>
      </c>
      <c r="G45" s="41"/>
      <c r="H45" s="41"/>
      <c r="I45" s="41"/>
      <c r="J45" s="41"/>
      <c r="K45" s="76">
        <v>160</v>
      </c>
      <c r="L45" s="84"/>
      <c r="M45" s="77">
        <v>20</v>
      </c>
    </row>
    <row r="46" spans="2:13" ht="13.5" customHeight="1">
      <c r="B46" s="28">
        <f t="shared" si="1"/>
        <v>36</v>
      </c>
      <c r="C46" s="37"/>
      <c r="D46" s="44"/>
      <c r="E46" s="41"/>
      <c r="F46" s="41" t="s">
        <v>115</v>
      </c>
      <c r="G46" s="41"/>
      <c r="H46" s="41"/>
      <c r="I46" s="41"/>
      <c r="J46" s="41"/>
      <c r="K46" s="76">
        <v>36</v>
      </c>
      <c r="L46" s="84"/>
      <c r="M46" s="77">
        <v>64</v>
      </c>
    </row>
    <row r="47" spans="2:13" ht="13.5" customHeight="1">
      <c r="B47" s="28">
        <f t="shared" si="1"/>
        <v>37</v>
      </c>
      <c r="C47" s="37"/>
      <c r="D47" s="44"/>
      <c r="E47" s="41"/>
      <c r="F47" s="41" t="s">
        <v>35</v>
      </c>
      <c r="G47" s="41"/>
      <c r="H47" s="41"/>
      <c r="I47" s="41"/>
      <c r="J47" s="41"/>
      <c r="K47" s="76">
        <v>600</v>
      </c>
      <c r="L47" s="84">
        <v>285</v>
      </c>
      <c r="M47" s="77">
        <v>60</v>
      </c>
    </row>
    <row r="48" spans="2:17" ht="13.5" customHeight="1">
      <c r="B48" s="28">
        <f t="shared" si="1"/>
        <v>38</v>
      </c>
      <c r="C48" s="36" t="s">
        <v>36</v>
      </c>
      <c r="D48" s="34" t="s">
        <v>37</v>
      </c>
      <c r="E48" s="41"/>
      <c r="F48" s="41" t="s">
        <v>38</v>
      </c>
      <c r="G48" s="41"/>
      <c r="H48" s="41"/>
      <c r="I48" s="41"/>
      <c r="J48" s="41"/>
      <c r="K48" s="76" t="s">
        <v>158</v>
      </c>
      <c r="L48" s="84"/>
      <c r="M48" s="77" t="s">
        <v>158</v>
      </c>
      <c r="O48">
        <f>COUNTA(K33:K47)</f>
        <v>11</v>
      </c>
      <c r="P48">
        <f>COUNTA(L33:L47)</f>
        <v>9</v>
      </c>
      <c r="Q48">
        <f>COUNTA(M33:M47)</f>
        <v>12</v>
      </c>
    </row>
    <row r="49" spans="2:13" ht="13.5" customHeight="1">
      <c r="B49" s="28">
        <f t="shared" si="1"/>
        <v>39</v>
      </c>
      <c r="C49" s="36" t="s">
        <v>39</v>
      </c>
      <c r="D49" s="34" t="s">
        <v>40</v>
      </c>
      <c r="E49" s="41"/>
      <c r="F49" s="41" t="s">
        <v>193</v>
      </c>
      <c r="G49" s="41"/>
      <c r="H49" s="41"/>
      <c r="I49" s="41"/>
      <c r="J49" s="41"/>
      <c r="K49" s="76"/>
      <c r="L49" s="84">
        <v>1</v>
      </c>
      <c r="M49" s="77" t="s">
        <v>158</v>
      </c>
    </row>
    <row r="50" spans="2:13" ht="13.5" customHeight="1">
      <c r="B50" s="28">
        <f t="shared" si="1"/>
        <v>40</v>
      </c>
      <c r="C50" s="37"/>
      <c r="D50" s="44"/>
      <c r="E50" s="41"/>
      <c r="F50" s="41" t="s">
        <v>194</v>
      </c>
      <c r="G50" s="41"/>
      <c r="H50" s="41"/>
      <c r="I50" s="41"/>
      <c r="J50" s="41"/>
      <c r="K50" s="76"/>
      <c r="L50" s="84" t="s">
        <v>158</v>
      </c>
      <c r="M50" s="77"/>
    </row>
    <row r="51" spans="2:13" ht="13.5" customHeight="1">
      <c r="B51" s="28">
        <f t="shared" si="1"/>
        <v>41</v>
      </c>
      <c r="C51" s="36" t="s">
        <v>43</v>
      </c>
      <c r="D51" s="34" t="s">
        <v>44</v>
      </c>
      <c r="E51" s="41"/>
      <c r="F51" s="41" t="s">
        <v>195</v>
      </c>
      <c r="G51" s="41"/>
      <c r="H51" s="41"/>
      <c r="I51" s="41"/>
      <c r="J51" s="41"/>
      <c r="K51" s="76" t="s">
        <v>158</v>
      </c>
      <c r="L51" s="84"/>
      <c r="M51" s="77"/>
    </row>
    <row r="52" spans="2:13" ht="13.5" customHeight="1">
      <c r="B52" s="28">
        <f t="shared" si="1"/>
        <v>42</v>
      </c>
      <c r="C52" s="37"/>
      <c r="D52" s="34" t="s">
        <v>45</v>
      </c>
      <c r="E52" s="41"/>
      <c r="F52" s="41" t="s">
        <v>105</v>
      </c>
      <c r="G52" s="41"/>
      <c r="H52" s="41"/>
      <c r="I52" s="41"/>
      <c r="J52" s="41"/>
      <c r="K52" s="76"/>
      <c r="L52" s="84" t="s">
        <v>158</v>
      </c>
      <c r="M52" s="77" t="s">
        <v>158</v>
      </c>
    </row>
    <row r="53" spans="2:13" ht="13.5" customHeight="1">
      <c r="B53" s="28">
        <f t="shared" si="1"/>
        <v>43</v>
      </c>
      <c r="C53" s="37"/>
      <c r="D53" s="34" t="s">
        <v>46</v>
      </c>
      <c r="E53" s="41"/>
      <c r="F53" s="41" t="s">
        <v>139</v>
      </c>
      <c r="G53" s="41"/>
      <c r="H53" s="41"/>
      <c r="I53" s="41"/>
      <c r="J53" s="41"/>
      <c r="K53" s="76"/>
      <c r="L53" s="84" t="s">
        <v>158</v>
      </c>
      <c r="M53" s="77" t="s">
        <v>186</v>
      </c>
    </row>
    <row r="54" spans="2:13" ht="13.5" customHeight="1">
      <c r="B54" s="28">
        <f t="shared" si="1"/>
        <v>44</v>
      </c>
      <c r="C54" s="37"/>
      <c r="D54" s="45"/>
      <c r="E54" s="41"/>
      <c r="F54" s="41" t="s">
        <v>47</v>
      </c>
      <c r="G54" s="41"/>
      <c r="H54" s="41"/>
      <c r="I54" s="41"/>
      <c r="J54" s="41"/>
      <c r="K54" s="76">
        <v>35</v>
      </c>
      <c r="L54" s="84">
        <v>35</v>
      </c>
      <c r="M54" s="77">
        <v>15</v>
      </c>
    </row>
    <row r="55" spans="2:13" ht="13.5" customHeight="1">
      <c r="B55" s="28">
        <f t="shared" si="1"/>
        <v>45</v>
      </c>
      <c r="C55" s="38"/>
      <c r="D55" s="46" t="s">
        <v>48</v>
      </c>
      <c r="E55" s="41"/>
      <c r="F55" s="41" t="s">
        <v>49</v>
      </c>
      <c r="G55" s="41"/>
      <c r="H55" s="41"/>
      <c r="I55" s="41"/>
      <c r="J55" s="41"/>
      <c r="K55" s="76" t="s">
        <v>158</v>
      </c>
      <c r="L55" s="84">
        <v>15</v>
      </c>
      <c r="M55" s="77" t="s">
        <v>158</v>
      </c>
    </row>
    <row r="56" spans="2:13" ht="13.5" customHeight="1">
      <c r="B56" s="28">
        <f t="shared" si="1"/>
        <v>46</v>
      </c>
      <c r="C56" s="153" t="s">
        <v>53</v>
      </c>
      <c r="D56" s="154"/>
      <c r="E56" s="41"/>
      <c r="F56" s="41" t="s">
        <v>54</v>
      </c>
      <c r="G56" s="41"/>
      <c r="H56" s="41"/>
      <c r="I56" s="41"/>
      <c r="J56" s="41"/>
      <c r="K56" s="76">
        <v>190</v>
      </c>
      <c r="L56" s="84">
        <v>110</v>
      </c>
      <c r="M56" s="77">
        <v>475</v>
      </c>
    </row>
    <row r="57" spans="2:13" ht="13.5" customHeight="1">
      <c r="B57" s="28">
        <f t="shared" si="1"/>
        <v>47</v>
      </c>
      <c r="C57" s="39"/>
      <c r="D57" s="40"/>
      <c r="E57" s="41"/>
      <c r="F57" s="41" t="s">
        <v>55</v>
      </c>
      <c r="G57" s="41"/>
      <c r="H57" s="41"/>
      <c r="I57" s="41"/>
      <c r="J57" s="41"/>
      <c r="K57" s="76">
        <v>10</v>
      </c>
      <c r="L57" s="84">
        <v>10</v>
      </c>
      <c r="M57" s="77">
        <v>50</v>
      </c>
    </row>
    <row r="58" spans="2:13" ht="13.5" customHeight="1" thickBot="1">
      <c r="B58" s="28">
        <f t="shared" si="1"/>
        <v>48</v>
      </c>
      <c r="C58" s="39"/>
      <c r="D58" s="40"/>
      <c r="E58" s="41"/>
      <c r="F58" s="41" t="s">
        <v>56</v>
      </c>
      <c r="G58" s="41"/>
      <c r="H58" s="41"/>
      <c r="I58" s="41"/>
      <c r="J58" s="41"/>
      <c r="K58" s="76">
        <v>30</v>
      </c>
      <c r="L58" s="84">
        <v>120</v>
      </c>
      <c r="M58" s="77">
        <v>325</v>
      </c>
    </row>
    <row r="59" spans="2:17" ht="13.5" customHeight="1">
      <c r="B59" s="79"/>
      <c r="C59" s="80"/>
      <c r="D59" s="80"/>
      <c r="E59" s="81"/>
      <c r="F59" s="81"/>
      <c r="G59" s="81"/>
      <c r="H59" s="81"/>
      <c r="I59" s="81"/>
      <c r="J59" s="81"/>
      <c r="K59" s="81"/>
      <c r="L59" s="81"/>
      <c r="M59" s="81"/>
      <c r="O59">
        <f>COUNTA(K11:K58)</f>
        <v>33</v>
      </c>
      <c r="P59">
        <f>COUNTA(L11:L58)</f>
        <v>30</v>
      </c>
      <c r="Q59">
        <f>COUNTA(M11:M58)</f>
        <v>39</v>
      </c>
    </row>
    <row r="60" spans="15:17" ht="18" customHeight="1">
      <c r="O60" s="118">
        <f>SUM(K15:K58,P11:P14)</f>
        <v>3917</v>
      </c>
      <c r="P60" s="118">
        <f>SUM(L15:L58,Q11:Q14)</f>
        <v>2871</v>
      </c>
      <c r="Q60" s="118">
        <f>SUM(M15:M58,R11:R14)</f>
        <v>6376</v>
      </c>
    </row>
    <row r="61" ht="18" customHeight="1">
      <c r="B61" s="22"/>
    </row>
    <row r="62" ht="9" customHeight="1" thickBot="1"/>
    <row r="63" spans="2:13" ht="18" customHeight="1">
      <c r="B63" s="1"/>
      <c r="C63" s="2"/>
      <c r="D63" s="155" t="s">
        <v>2</v>
      </c>
      <c r="E63" s="155"/>
      <c r="F63" s="155"/>
      <c r="G63" s="155"/>
      <c r="H63" s="2"/>
      <c r="I63" s="2"/>
      <c r="J63" s="3"/>
      <c r="K63" s="86" t="s">
        <v>83</v>
      </c>
      <c r="L63" s="97" t="s">
        <v>85</v>
      </c>
      <c r="M63" s="106" t="s">
        <v>86</v>
      </c>
    </row>
    <row r="64" spans="2:13" ht="18" customHeight="1" thickBot="1">
      <c r="B64" s="7"/>
      <c r="C64" s="8"/>
      <c r="D64" s="160" t="s">
        <v>3</v>
      </c>
      <c r="E64" s="160"/>
      <c r="F64" s="160"/>
      <c r="G64" s="160"/>
      <c r="H64" s="8"/>
      <c r="I64" s="8"/>
      <c r="J64" s="9"/>
      <c r="K64" s="112" t="str">
        <f>K5</f>
        <v>H 30.5.15</v>
      </c>
      <c r="L64" s="113" t="str">
        <f>K64</f>
        <v>H 30.5.15</v>
      </c>
      <c r="M64" s="114" t="str">
        <f>L64</f>
        <v>H 30.5.15</v>
      </c>
    </row>
    <row r="65" spans="2:13" ht="19.5" customHeight="1" thickTop="1">
      <c r="B65" s="156" t="s">
        <v>58</v>
      </c>
      <c r="C65" s="157"/>
      <c r="D65" s="157"/>
      <c r="E65" s="157"/>
      <c r="F65" s="157"/>
      <c r="G65" s="157"/>
      <c r="H65" s="157"/>
      <c r="I65" s="157"/>
      <c r="J65" s="27"/>
      <c r="K65" s="90">
        <f>SUM(K66:K74)</f>
        <v>3917</v>
      </c>
      <c r="L65" s="90">
        <f>SUM(L66:L74)</f>
        <v>2871</v>
      </c>
      <c r="M65" s="110">
        <f>SUM(M66:M74)</f>
        <v>6376</v>
      </c>
    </row>
    <row r="66" spans="2:13" ht="13.5" customHeight="1">
      <c r="B66" s="143" t="s">
        <v>59</v>
      </c>
      <c r="C66" s="144"/>
      <c r="D66" s="158"/>
      <c r="E66" s="50"/>
      <c r="F66" s="51"/>
      <c r="G66" s="145" t="s">
        <v>14</v>
      </c>
      <c r="H66" s="145"/>
      <c r="I66" s="51"/>
      <c r="J66" s="53"/>
      <c r="K66" s="42">
        <f>SUM(P$11:P$14)</f>
        <v>5</v>
      </c>
      <c r="L66" s="54">
        <f>SUM(Q$11:Q$14)</f>
        <v>15</v>
      </c>
      <c r="M66" s="43">
        <f>SUM(R$11:R$14)</f>
        <v>10</v>
      </c>
    </row>
    <row r="67" spans="2:13" ht="13.5" customHeight="1">
      <c r="B67" s="16"/>
      <c r="C67" s="17"/>
      <c r="D67" s="18"/>
      <c r="E67" s="54"/>
      <c r="F67" s="41"/>
      <c r="G67" s="145" t="s">
        <v>78</v>
      </c>
      <c r="H67" s="145"/>
      <c r="I67" s="52"/>
      <c r="J67" s="55"/>
      <c r="K67" s="42">
        <f>SUM(K$15)</f>
        <v>1800</v>
      </c>
      <c r="L67" s="54">
        <f>SUM(L$15)</f>
        <v>900</v>
      </c>
      <c r="M67" s="43">
        <f>SUM(M$15)</f>
        <v>2600</v>
      </c>
    </row>
    <row r="68" spans="2:13" ht="13.5" customHeight="1">
      <c r="B68" s="16"/>
      <c r="C68" s="17"/>
      <c r="D68" s="18"/>
      <c r="E68" s="54"/>
      <c r="F68" s="41"/>
      <c r="G68" s="145" t="s">
        <v>26</v>
      </c>
      <c r="H68" s="145"/>
      <c r="I68" s="51"/>
      <c r="J68" s="53"/>
      <c r="K68" s="42">
        <f>SUM(K$16:K$17)</f>
        <v>5</v>
      </c>
      <c r="L68" s="54">
        <f>SUM(L$16:L$17)</f>
        <v>18</v>
      </c>
      <c r="M68" s="43">
        <f>SUM(M$16:M$17)</f>
        <v>20</v>
      </c>
    </row>
    <row r="69" spans="2:13" ht="13.5" customHeight="1">
      <c r="B69" s="16"/>
      <c r="C69" s="17"/>
      <c r="D69" s="18"/>
      <c r="E69" s="54"/>
      <c r="F69" s="41"/>
      <c r="G69" s="145" t="s">
        <v>17</v>
      </c>
      <c r="H69" s="145"/>
      <c r="I69" s="51"/>
      <c r="J69" s="53"/>
      <c r="K69" s="42">
        <f>SUM(K$18:K$20)</f>
        <v>55</v>
      </c>
      <c r="L69" s="54">
        <f>SUM(L$18:L$20)</f>
        <v>165</v>
      </c>
      <c r="M69" s="43">
        <f>SUM(M$18:M$20)</f>
        <v>185</v>
      </c>
    </row>
    <row r="70" spans="2:13" ht="13.5" customHeight="1">
      <c r="B70" s="16"/>
      <c r="C70" s="17"/>
      <c r="D70" s="18"/>
      <c r="E70" s="54"/>
      <c r="F70" s="41"/>
      <c r="G70" s="145" t="s">
        <v>18</v>
      </c>
      <c r="H70" s="145"/>
      <c r="I70" s="51"/>
      <c r="J70" s="53"/>
      <c r="K70" s="42">
        <f>SUM(K$21:K$31)</f>
        <v>255</v>
      </c>
      <c r="L70" s="54">
        <f>SUM(L$21:L$31)</f>
        <v>295</v>
      </c>
      <c r="M70" s="43">
        <f>SUM(M$21:M$31)</f>
        <v>1250</v>
      </c>
    </row>
    <row r="71" spans="2:13" ht="13.5" customHeight="1">
      <c r="B71" s="16"/>
      <c r="C71" s="17"/>
      <c r="D71" s="18"/>
      <c r="E71" s="54"/>
      <c r="F71" s="41"/>
      <c r="G71" s="145" t="s">
        <v>76</v>
      </c>
      <c r="H71" s="145"/>
      <c r="I71" s="51"/>
      <c r="J71" s="53"/>
      <c r="K71" s="42">
        <f>SUM(K$32:K$32)</f>
        <v>30</v>
      </c>
      <c r="L71" s="54">
        <f>SUM(L$32:L$32)</f>
        <v>15</v>
      </c>
      <c r="M71" s="43">
        <f>SUM(M$32:M$32)</f>
        <v>50</v>
      </c>
    </row>
    <row r="72" spans="2:13" ht="13.5" customHeight="1">
      <c r="B72" s="16"/>
      <c r="C72" s="17"/>
      <c r="D72" s="18"/>
      <c r="E72" s="54"/>
      <c r="F72" s="41"/>
      <c r="G72" s="145" t="s">
        <v>116</v>
      </c>
      <c r="H72" s="145"/>
      <c r="I72" s="51"/>
      <c r="J72" s="53"/>
      <c r="K72" s="42">
        <f>SUM(K$33:K$47)</f>
        <v>1502</v>
      </c>
      <c r="L72" s="54">
        <f>SUM(L$33:L$47)</f>
        <v>1172</v>
      </c>
      <c r="M72" s="43">
        <f>SUM(M$33:M$47)</f>
        <v>1396</v>
      </c>
    </row>
    <row r="73" spans="2:13" ht="13.5" customHeight="1">
      <c r="B73" s="16"/>
      <c r="C73" s="17"/>
      <c r="D73" s="18"/>
      <c r="E73" s="54"/>
      <c r="F73" s="41"/>
      <c r="G73" s="145" t="s">
        <v>60</v>
      </c>
      <c r="H73" s="145"/>
      <c r="I73" s="51"/>
      <c r="J73" s="53"/>
      <c r="K73" s="42">
        <f>SUM(K$56:K$57)</f>
        <v>200</v>
      </c>
      <c r="L73" s="54">
        <f>SUM(L$56:L$57)</f>
        <v>120</v>
      </c>
      <c r="M73" s="43">
        <f>SUM(M$56:M$57)</f>
        <v>525</v>
      </c>
    </row>
    <row r="74" spans="2:13" ht="13.5" customHeight="1" thickBot="1">
      <c r="B74" s="19"/>
      <c r="C74" s="20"/>
      <c r="D74" s="21"/>
      <c r="E74" s="56"/>
      <c r="F74" s="47"/>
      <c r="G74" s="146" t="s">
        <v>57</v>
      </c>
      <c r="H74" s="146"/>
      <c r="I74" s="57"/>
      <c r="J74" s="58"/>
      <c r="K74" s="48">
        <f>SUM(K$48:K$55,K$58)</f>
        <v>65</v>
      </c>
      <c r="L74" s="56">
        <f>SUM(L$48:L$55,L$58)</f>
        <v>171</v>
      </c>
      <c r="M74" s="49">
        <f>SUM(M$48:M$55,M$58)</f>
        <v>340</v>
      </c>
    </row>
    <row r="75" spans="2:13" ht="18" customHeight="1" thickTop="1">
      <c r="B75" s="147" t="s">
        <v>61</v>
      </c>
      <c r="C75" s="148"/>
      <c r="D75" s="149"/>
      <c r="E75" s="64"/>
      <c r="F75" s="29"/>
      <c r="G75" s="150" t="s">
        <v>62</v>
      </c>
      <c r="H75" s="150"/>
      <c r="I75" s="29"/>
      <c r="J75" s="30"/>
      <c r="K75" s="91" t="s">
        <v>63</v>
      </c>
      <c r="L75" s="101"/>
      <c r="M75" s="111"/>
    </row>
    <row r="76" spans="2:13" ht="18" customHeight="1">
      <c r="B76" s="61"/>
      <c r="C76" s="62"/>
      <c r="D76" s="62"/>
      <c r="E76" s="59"/>
      <c r="F76" s="60"/>
      <c r="G76" s="33"/>
      <c r="H76" s="33"/>
      <c r="I76" s="60"/>
      <c r="J76" s="63"/>
      <c r="K76" s="92" t="s">
        <v>64</v>
      </c>
      <c r="L76" s="102"/>
      <c r="M76" s="105"/>
    </row>
    <row r="77" spans="2:13" ht="18" customHeight="1">
      <c r="B77" s="16"/>
      <c r="C77" s="17"/>
      <c r="D77" s="17"/>
      <c r="E77" s="65"/>
      <c r="F77" s="8"/>
      <c r="G77" s="151" t="s">
        <v>65</v>
      </c>
      <c r="H77" s="151"/>
      <c r="I77" s="31"/>
      <c r="J77" s="32"/>
      <c r="K77" s="93" t="s">
        <v>66</v>
      </c>
      <c r="L77" s="103"/>
      <c r="M77" s="103"/>
    </row>
    <row r="78" spans="2:13" ht="18" customHeight="1">
      <c r="B78" s="16"/>
      <c r="C78" s="17"/>
      <c r="D78" s="17"/>
      <c r="E78" s="66"/>
      <c r="F78" s="17"/>
      <c r="G78" s="67"/>
      <c r="H78" s="67"/>
      <c r="I78" s="62"/>
      <c r="J78" s="68"/>
      <c r="K78" s="94" t="s">
        <v>93</v>
      </c>
      <c r="L78" s="104"/>
      <c r="M78" s="104"/>
    </row>
    <row r="79" spans="2:13" ht="18" customHeight="1">
      <c r="B79" s="16"/>
      <c r="C79" s="17"/>
      <c r="D79" s="17"/>
      <c r="E79" s="66"/>
      <c r="F79" s="17"/>
      <c r="G79" s="67"/>
      <c r="H79" s="67"/>
      <c r="I79" s="62"/>
      <c r="J79" s="68"/>
      <c r="K79" s="92" t="s">
        <v>92</v>
      </c>
      <c r="L79" s="102"/>
      <c r="M79" s="105"/>
    </row>
    <row r="80" spans="2:13" ht="18" customHeight="1">
      <c r="B80" s="16"/>
      <c r="C80" s="17"/>
      <c r="D80" s="17"/>
      <c r="E80" s="65"/>
      <c r="F80" s="8"/>
      <c r="G80" s="151" t="s">
        <v>67</v>
      </c>
      <c r="H80" s="151"/>
      <c r="I80" s="31"/>
      <c r="J80" s="32"/>
      <c r="K80" s="93" t="s">
        <v>100</v>
      </c>
      <c r="L80" s="103"/>
      <c r="M80" s="103"/>
    </row>
    <row r="81" spans="2:13" ht="18" customHeight="1">
      <c r="B81" s="16"/>
      <c r="C81" s="17"/>
      <c r="D81" s="17"/>
      <c r="E81" s="66"/>
      <c r="F81" s="17"/>
      <c r="G81" s="67"/>
      <c r="H81" s="67"/>
      <c r="I81" s="62"/>
      <c r="J81" s="68"/>
      <c r="K81" s="94" t="s">
        <v>101</v>
      </c>
      <c r="L81" s="104"/>
      <c r="M81" s="104"/>
    </row>
    <row r="82" spans="2:13" ht="18" customHeight="1">
      <c r="B82" s="16"/>
      <c r="C82" s="17"/>
      <c r="D82" s="17"/>
      <c r="E82" s="66"/>
      <c r="F82" s="17"/>
      <c r="G82" s="67"/>
      <c r="H82" s="67"/>
      <c r="I82" s="62"/>
      <c r="J82" s="68"/>
      <c r="K82" s="94" t="s">
        <v>102</v>
      </c>
      <c r="L82" s="104"/>
      <c r="M82" s="104"/>
    </row>
    <row r="83" spans="2:13" ht="18" customHeight="1">
      <c r="B83" s="16"/>
      <c r="C83" s="17"/>
      <c r="D83" s="17"/>
      <c r="E83" s="13"/>
      <c r="F83" s="14"/>
      <c r="G83" s="33"/>
      <c r="H83" s="33"/>
      <c r="I83" s="60"/>
      <c r="J83" s="63"/>
      <c r="K83" s="94" t="s">
        <v>101</v>
      </c>
      <c r="L83" s="105"/>
      <c r="M83" s="105"/>
    </row>
    <row r="84" spans="2:14" ht="18" customHeight="1">
      <c r="B84" s="143" t="s">
        <v>68</v>
      </c>
      <c r="C84" s="144"/>
      <c r="D84" s="144"/>
      <c r="E84" s="8"/>
      <c r="F84" s="8"/>
      <c r="G84" s="8"/>
      <c r="H84" s="8"/>
      <c r="I84" s="8"/>
      <c r="J84" s="8"/>
      <c r="K84" s="78"/>
      <c r="L84" s="78"/>
      <c r="M84" s="78"/>
      <c r="N84" s="132"/>
    </row>
    <row r="85" spans="2:14" ht="13.5" customHeight="1">
      <c r="B85" s="69"/>
      <c r="C85" s="70" t="s">
        <v>69</v>
      </c>
      <c r="D85" s="71"/>
      <c r="E85" s="70"/>
      <c r="F85" s="70"/>
      <c r="G85" s="70"/>
      <c r="H85" s="70"/>
      <c r="I85" s="70"/>
      <c r="J85" s="70"/>
      <c r="K85" s="95"/>
      <c r="L85" s="95"/>
      <c r="M85" s="95"/>
      <c r="N85" s="130"/>
    </row>
    <row r="86" spans="2:14" ht="13.5" customHeight="1">
      <c r="B86" s="69"/>
      <c r="C86" s="70" t="s">
        <v>70</v>
      </c>
      <c r="D86" s="71"/>
      <c r="E86" s="70"/>
      <c r="F86" s="70"/>
      <c r="G86" s="70"/>
      <c r="H86" s="70"/>
      <c r="I86" s="70"/>
      <c r="J86" s="70"/>
      <c r="K86" s="95"/>
      <c r="L86" s="95"/>
      <c r="M86" s="95"/>
      <c r="N86" s="130"/>
    </row>
    <row r="87" spans="2:14" ht="13.5" customHeight="1">
      <c r="B87" s="69"/>
      <c r="C87" s="70" t="s">
        <v>71</v>
      </c>
      <c r="D87" s="71"/>
      <c r="E87" s="70"/>
      <c r="F87" s="70"/>
      <c r="G87" s="70"/>
      <c r="H87" s="70"/>
      <c r="I87" s="70"/>
      <c r="J87" s="70"/>
      <c r="K87" s="95"/>
      <c r="L87" s="95"/>
      <c r="M87" s="95"/>
      <c r="N87" s="130"/>
    </row>
    <row r="88" spans="2:14" ht="13.5" customHeight="1">
      <c r="B88" s="69"/>
      <c r="C88" s="70" t="s">
        <v>171</v>
      </c>
      <c r="D88" s="71"/>
      <c r="E88" s="70"/>
      <c r="F88" s="70"/>
      <c r="G88" s="70"/>
      <c r="H88" s="70"/>
      <c r="I88" s="70"/>
      <c r="J88" s="70"/>
      <c r="K88" s="95"/>
      <c r="L88" s="95"/>
      <c r="M88" s="95"/>
      <c r="N88" s="130"/>
    </row>
    <row r="89" spans="2:14" ht="13.5" customHeight="1">
      <c r="B89" s="69"/>
      <c r="C89" s="70" t="s">
        <v>153</v>
      </c>
      <c r="D89" s="71"/>
      <c r="E89" s="70"/>
      <c r="F89" s="70"/>
      <c r="G89" s="70"/>
      <c r="H89" s="70"/>
      <c r="I89" s="70"/>
      <c r="J89" s="70"/>
      <c r="K89" s="95"/>
      <c r="L89" s="95"/>
      <c r="M89" s="95"/>
      <c r="N89" s="130"/>
    </row>
    <row r="90" spans="2:14" ht="13.5" customHeight="1">
      <c r="B90" s="72"/>
      <c r="C90" s="70" t="s">
        <v>170</v>
      </c>
      <c r="D90" s="70"/>
      <c r="E90" s="70"/>
      <c r="F90" s="70"/>
      <c r="G90" s="70"/>
      <c r="H90" s="70"/>
      <c r="I90" s="70"/>
      <c r="J90" s="70"/>
      <c r="K90" s="95"/>
      <c r="L90" s="95"/>
      <c r="M90" s="95"/>
      <c r="N90" s="130"/>
    </row>
    <row r="91" spans="2:14" ht="13.5" customHeight="1">
      <c r="B91" s="72"/>
      <c r="C91" s="70" t="s">
        <v>169</v>
      </c>
      <c r="D91" s="70"/>
      <c r="E91" s="70"/>
      <c r="F91" s="70"/>
      <c r="G91" s="70"/>
      <c r="H91" s="70"/>
      <c r="I91" s="70"/>
      <c r="J91" s="70"/>
      <c r="K91" s="95"/>
      <c r="L91" s="95"/>
      <c r="M91" s="95"/>
      <c r="N91" s="130"/>
    </row>
    <row r="92" spans="2:14" ht="13.5" customHeight="1">
      <c r="B92" s="72"/>
      <c r="C92" s="70" t="s">
        <v>148</v>
      </c>
      <c r="D92" s="70"/>
      <c r="E92" s="70"/>
      <c r="F92" s="70"/>
      <c r="G92" s="70"/>
      <c r="H92" s="70"/>
      <c r="I92" s="70"/>
      <c r="J92" s="70"/>
      <c r="K92" s="95"/>
      <c r="L92" s="95"/>
      <c r="M92" s="95"/>
      <c r="N92" s="130"/>
    </row>
    <row r="93" spans="2:14" ht="13.5" customHeight="1">
      <c r="B93" s="72"/>
      <c r="C93" s="70" t="s">
        <v>149</v>
      </c>
      <c r="D93" s="70"/>
      <c r="E93" s="70"/>
      <c r="F93" s="70"/>
      <c r="G93" s="70"/>
      <c r="H93" s="70"/>
      <c r="I93" s="70"/>
      <c r="J93" s="70"/>
      <c r="K93" s="95"/>
      <c r="L93" s="95"/>
      <c r="M93" s="95"/>
      <c r="N93" s="130"/>
    </row>
    <row r="94" spans="2:14" ht="13.5" customHeight="1">
      <c r="B94" s="72"/>
      <c r="C94" s="70" t="s">
        <v>150</v>
      </c>
      <c r="D94" s="70"/>
      <c r="E94" s="70"/>
      <c r="F94" s="70"/>
      <c r="G94" s="70"/>
      <c r="H94" s="70"/>
      <c r="I94" s="70"/>
      <c r="J94" s="70"/>
      <c r="K94" s="95"/>
      <c r="L94" s="95"/>
      <c r="M94" s="95"/>
      <c r="N94" s="130"/>
    </row>
    <row r="95" spans="2:14" ht="13.5" customHeight="1">
      <c r="B95" s="72"/>
      <c r="C95" s="70" t="s">
        <v>172</v>
      </c>
      <c r="D95" s="70"/>
      <c r="E95" s="70"/>
      <c r="F95" s="70"/>
      <c r="G95" s="70"/>
      <c r="H95" s="70"/>
      <c r="I95" s="70"/>
      <c r="J95" s="70"/>
      <c r="K95" s="95"/>
      <c r="L95" s="95"/>
      <c r="M95" s="95"/>
      <c r="N95" s="130"/>
    </row>
    <row r="96" spans="2:14" ht="13.5" customHeight="1">
      <c r="B96" s="72"/>
      <c r="C96" s="95" t="s">
        <v>173</v>
      </c>
      <c r="D96" s="70"/>
      <c r="E96" s="70"/>
      <c r="F96" s="70"/>
      <c r="G96" s="70"/>
      <c r="H96" s="70"/>
      <c r="I96" s="70"/>
      <c r="J96" s="70"/>
      <c r="K96" s="95"/>
      <c r="L96" s="95"/>
      <c r="M96" s="95"/>
      <c r="N96" s="130"/>
    </row>
    <row r="97" spans="2:14" ht="13.5" customHeight="1">
      <c r="B97" s="72"/>
      <c r="C97" s="70" t="s">
        <v>174</v>
      </c>
      <c r="D97" s="70"/>
      <c r="E97" s="70"/>
      <c r="F97" s="70"/>
      <c r="G97" s="70"/>
      <c r="H97" s="70"/>
      <c r="I97" s="70"/>
      <c r="J97" s="70"/>
      <c r="K97" s="95"/>
      <c r="L97" s="95"/>
      <c r="M97" s="95"/>
      <c r="N97" s="130"/>
    </row>
    <row r="98" spans="2:14" ht="13.5" customHeight="1">
      <c r="B98" s="72"/>
      <c r="C98" s="70" t="s">
        <v>175</v>
      </c>
      <c r="D98" s="70"/>
      <c r="E98" s="70"/>
      <c r="F98" s="70"/>
      <c r="G98" s="70"/>
      <c r="H98" s="70"/>
      <c r="I98" s="70"/>
      <c r="J98" s="70"/>
      <c r="K98" s="95"/>
      <c r="L98" s="95"/>
      <c r="M98" s="95"/>
      <c r="N98" s="130"/>
    </row>
    <row r="99" spans="2:14" ht="18" customHeight="1">
      <c r="B99" s="72"/>
      <c r="C99" s="70" t="s">
        <v>151</v>
      </c>
      <c r="D99" s="70"/>
      <c r="E99" s="70"/>
      <c r="F99" s="70"/>
      <c r="G99" s="70"/>
      <c r="H99" s="70"/>
      <c r="I99" s="70"/>
      <c r="J99" s="70"/>
      <c r="K99" s="95"/>
      <c r="L99" s="95"/>
      <c r="M99" s="95"/>
      <c r="N99" s="130"/>
    </row>
    <row r="100" spans="2:14" ht="13.5">
      <c r="B100" s="72"/>
      <c r="C100" s="70" t="s">
        <v>152</v>
      </c>
      <c r="D100" s="70"/>
      <c r="E100" s="70"/>
      <c r="F100" s="70"/>
      <c r="G100" s="70"/>
      <c r="H100" s="70"/>
      <c r="I100" s="70"/>
      <c r="J100" s="70"/>
      <c r="K100" s="95"/>
      <c r="L100" s="95"/>
      <c r="M100" s="95"/>
      <c r="N100" s="130"/>
    </row>
    <row r="101" spans="2:14" ht="13.5">
      <c r="B101" s="72"/>
      <c r="C101" s="70" t="s">
        <v>176</v>
      </c>
      <c r="D101" s="70"/>
      <c r="E101" s="70"/>
      <c r="F101" s="70"/>
      <c r="G101" s="70"/>
      <c r="H101" s="70"/>
      <c r="I101" s="70"/>
      <c r="J101" s="70"/>
      <c r="K101" s="95"/>
      <c r="L101" s="95"/>
      <c r="M101" s="95"/>
      <c r="N101" s="130"/>
    </row>
    <row r="102" spans="2:25" ht="13.5" customHeight="1">
      <c r="B102" s="72"/>
      <c r="C102" s="70" t="s">
        <v>154</v>
      </c>
      <c r="D102" s="70"/>
      <c r="E102" s="70"/>
      <c r="F102" s="70"/>
      <c r="G102" s="70"/>
      <c r="H102" s="70"/>
      <c r="I102" s="70"/>
      <c r="J102" s="70"/>
      <c r="K102" s="95"/>
      <c r="L102" s="95"/>
      <c r="M102" s="95"/>
      <c r="N102" s="130"/>
      <c r="Y102" s="85"/>
    </row>
    <row r="103" spans="2:14" ht="13.5">
      <c r="B103" s="72"/>
      <c r="C103" s="70" t="s">
        <v>80</v>
      </c>
      <c r="D103" s="70"/>
      <c r="E103" s="70"/>
      <c r="F103" s="70"/>
      <c r="G103" s="70"/>
      <c r="H103" s="70"/>
      <c r="I103" s="70"/>
      <c r="J103" s="70"/>
      <c r="K103" s="95"/>
      <c r="L103" s="95"/>
      <c r="M103" s="95"/>
      <c r="N103" s="130"/>
    </row>
    <row r="104" spans="2:14" ht="13.5">
      <c r="B104" s="72"/>
      <c r="C104" s="70" t="s">
        <v>72</v>
      </c>
      <c r="D104" s="70"/>
      <c r="E104" s="70"/>
      <c r="F104" s="70"/>
      <c r="G104" s="70"/>
      <c r="H104" s="70"/>
      <c r="I104" s="70"/>
      <c r="J104" s="70"/>
      <c r="K104" s="95"/>
      <c r="L104" s="95"/>
      <c r="M104" s="95"/>
      <c r="N104" s="130"/>
    </row>
    <row r="105" spans="2:14" ht="13.5">
      <c r="B105" s="125"/>
      <c r="C105" s="95" t="s">
        <v>177</v>
      </c>
      <c r="D105" s="82"/>
      <c r="E105" s="82"/>
      <c r="F105" s="82"/>
      <c r="G105" s="82"/>
      <c r="H105" s="82"/>
      <c r="I105" s="82"/>
      <c r="J105" s="82"/>
      <c r="K105" s="126"/>
      <c r="L105" s="126"/>
      <c r="M105" s="126"/>
      <c r="N105" s="131"/>
    </row>
    <row r="106" spans="2:25" ht="13.5">
      <c r="B106" s="125"/>
      <c r="C106" s="95" t="s">
        <v>178</v>
      </c>
      <c r="D106" s="82"/>
      <c r="E106" s="82"/>
      <c r="F106" s="82"/>
      <c r="G106" s="82"/>
      <c r="H106" s="82"/>
      <c r="I106" s="82"/>
      <c r="J106" s="82"/>
      <c r="K106" s="126"/>
      <c r="L106" s="126"/>
      <c r="M106" s="126"/>
      <c r="N106" s="131"/>
      <c r="Y106" s="85"/>
    </row>
    <row r="107" spans="2:14" ht="13.5">
      <c r="B107" s="125"/>
      <c r="C107" s="95" t="s">
        <v>179</v>
      </c>
      <c r="D107" s="82"/>
      <c r="E107" s="82"/>
      <c r="F107" s="82"/>
      <c r="G107" s="82"/>
      <c r="H107" s="82"/>
      <c r="I107" s="82"/>
      <c r="J107" s="82"/>
      <c r="K107" s="126"/>
      <c r="L107" s="126"/>
      <c r="M107" s="126"/>
      <c r="N107" s="131"/>
    </row>
    <row r="108" spans="2:14" ht="14.25" thickBot="1">
      <c r="B108" s="127"/>
      <c r="C108" s="96" t="s">
        <v>180</v>
      </c>
      <c r="D108" s="128"/>
      <c r="E108" s="128"/>
      <c r="F108" s="128"/>
      <c r="G108" s="128"/>
      <c r="H108" s="128"/>
      <c r="I108" s="128"/>
      <c r="J108" s="128"/>
      <c r="K108" s="129"/>
      <c r="L108" s="129"/>
      <c r="M108" s="129"/>
      <c r="N108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56:D56"/>
    <mergeCell ref="D63:G63"/>
    <mergeCell ref="D64:G64"/>
    <mergeCell ref="B65:I65"/>
    <mergeCell ref="B66:D66"/>
    <mergeCell ref="G66:H66"/>
    <mergeCell ref="G67:H67"/>
    <mergeCell ref="G68:H68"/>
    <mergeCell ref="G69:H69"/>
    <mergeCell ref="G70:H70"/>
    <mergeCell ref="G71:H71"/>
    <mergeCell ref="G72:H72"/>
    <mergeCell ref="B84:D84"/>
    <mergeCell ref="G73:H73"/>
    <mergeCell ref="G74:H74"/>
    <mergeCell ref="B75:D75"/>
    <mergeCell ref="G75:H75"/>
    <mergeCell ref="G77:H77"/>
    <mergeCell ref="G80:H8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B2:Y87"/>
  <sheetViews>
    <sheetView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B1" sqref="B1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155</v>
      </c>
      <c r="L5" s="50" t="str">
        <f>K5</f>
        <v>H 30.4.11</v>
      </c>
      <c r="M5" s="107" t="str">
        <f>K5</f>
        <v>H 30.4.11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19">
        <v>0.46319444444444446</v>
      </c>
      <c r="L6" s="120">
        <v>0.4388888888888889</v>
      </c>
      <c r="M6" s="121">
        <v>0.4826388888888889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23" t="s">
        <v>160</v>
      </c>
      <c r="L7" s="123" t="s">
        <v>161</v>
      </c>
      <c r="M7" s="124" t="s">
        <v>162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163</v>
      </c>
      <c r="G11" s="41"/>
      <c r="H11" s="41"/>
      <c r="I11" s="41"/>
      <c r="J11" s="41"/>
      <c r="K11" s="74" t="s">
        <v>156</v>
      </c>
      <c r="L11" s="74"/>
      <c r="M11" s="75"/>
      <c r="O11" t="s">
        <v>15</v>
      </c>
      <c r="P11">
        <f aca="true" t="shared" si="0" ref="P11:R13">IF(K11="＋",0,IF(K11="(＋)",0,ABS(K11)))</f>
        <v>5</v>
      </c>
      <c r="Q11">
        <f t="shared" si="0"/>
        <v>0</v>
      </c>
      <c r="R11">
        <f t="shared" si="0"/>
        <v>0</v>
      </c>
    </row>
    <row r="12" spans="2:18" ht="13.5" customHeight="1">
      <c r="B12" s="28">
        <f>B11+1</f>
        <v>2</v>
      </c>
      <c r="C12" s="35"/>
      <c r="D12" s="44"/>
      <c r="E12" s="41"/>
      <c r="F12" s="41" t="s">
        <v>117</v>
      </c>
      <c r="G12" s="41"/>
      <c r="H12" s="41"/>
      <c r="I12" s="41"/>
      <c r="J12" s="41"/>
      <c r="K12" s="74" t="s">
        <v>157</v>
      </c>
      <c r="L12" s="83"/>
      <c r="M12" s="75"/>
      <c r="O12" t="s">
        <v>15</v>
      </c>
      <c r="P12">
        <f t="shared" si="0"/>
        <v>10</v>
      </c>
      <c r="Q12">
        <f t="shared" si="0"/>
        <v>0</v>
      </c>
      <c r="R12">
        <f t="shared" si="0"/>
        <v>0</v>
      </c>
    </row>
    <row r="13" spans="2:18" ht="13.5" customHeight="1">
      <c r="B13" s="28">
        <f aca="true" t="shared" si="1" ref="B13:B43">B12+1</f>
        <v>3</v>
      </c>
      <c r="C13" s="35"/>
      <c r="D13" s="44"/>
      <c r="E13" s="41"/>
      <c r="F13" s="41" t="s">
        <v>120</v>
      </c>
      <c r="G13" s="41"/>
      <c r="H13" s="41"/>
      <c r="I13" s="41"/>
      <c r="J13" s="41"/>
      <c r="K13" s="74"/>
      <c r="L13" s="83" t="s">
        <v>156</v>
      </c>
      <c r="M13" s="75" t="s">
        <v>159</v>
      </c>
      <c r="O13" t="s">
        <v>15</v>
      </c>
      <c r="P13">
        <f t="shared" si="0"/>
        <v>0</v>
      </c>
      <c r="Q13">
        <f t="shared" si="0"/>
        <v>5</v>
      </c>
      <c r="R13">
        <f t="shared" si="0"/>
        <v>30</v>
      </c>
    </row>
    <row r="14" spans="2:13" ht="13.5" customHeight="1">
      <c r="B14" s="28">
        <f t="shared" si="1"/>
        <v>4</v>
      </c>
      <c r="C14" s="36" t="s">
        <v>23</v>
      </c>
      <c r="D14" s="34" t="s">
        <v>24</v>
      </c>
      <c r="E14" s="41"/>
      <c r="F14" s="41" t="s">
        <v>107</v>
      </c>
      <c r="G14" s="41"/>
      <c r="H14" s="41"/>
      <c r="I14" s="41"/>
      <c r="J14" s="41"/>
      <c r="K14" s="76">
        <v>1425</v>
      </c>
      <c r="L14" s="84">
        <v>1300</v>
      </c>
      <c r="M14" s="77">
        <v>2500</v>
      </c>
    </row>
    <row r="15" spans="2:13" ht="13.5" customHeight="1">
      <c r="B15" s="28">
        <f t="shared" si="1"/>
        <v>5</v>
      </c>
      <c r="C15" s="36" t="s">
        <v>25</v>
      </c>
      <c r="D15" s="34" t="s">
        <v>26</v>
      </c>
      <c r="E15" s="41"/>
      <c r="F15" s="41" t="s">
        <v>95</v>
      </c>
      <c r="G15" s="41"/>
      <c r="H15" s="41"/>
      <c r="I15" s="41"/>
      <c r="J15" s="41"/>
      <c r="K15" s="76">
        <v>15</v>
      </c>
      <c r="L15" s="76">
        <v>5</v>
      </c>
      <c r="M15" s="77">
        <v>10</v>
      </c>
    </row>
    <row r="16" spans="2:13" ht="13.5" customHeight="1">
      <c r="B16" s="28">
        <f t="shared" si="1"/>
        <v>6</v>
      </c>
      <c r="C16" s="36" t="s">
        <v>74</v>
      </c>
      <c r="D16" s="34" t="s">
        <v>17</v>
      </c>
      <c r="E16" s="41"/>
      <c r="F16" s="41" t="s">
        <v>91</v>
      </c>
      <c r="G16" s="41"/>
      <c r="H16" s="41"/>
      <c r="I16" s="41"/>
      <c r="J16" s="41"/>
      <c r="K16" s="76">
        <v>45</v>
      </c>
      <c r="L16" s="84">
        <v>20</v>
      </c>
      <c r="M16" s="77">
        <v>5</v>
      </c>
    </row>
    <row r="17" spans="2:17" ht="13.5" customHeight="1">
      <c r="B17" s="28">
        <f t="shared" si="1"/>
        <v>7</v>
      </c>
      <c r="C17" s="37"/>
      <c r="D17" s="34" t="s">
        <v>81</v>
      </c>
      <c r="E17" s="41"/>
      <c r="F17" s="41" t="s">
        <v>122</v>
      </c>
      <c r="G17" s="41"/>
      <c r="H17" s="41"/>
      <c r="I17" s="41"/>
      <c r="J17" s="41"/>
      <c r="K17" s="76"/>
      <c r="L17" s="84"/>
      <c r="M17" s="77" t="s">
        <v>158</v>
      </c>
      <c r="O17">
        <f>COUNTA(K17:K17)</f>
        <v>0</v>
      </c>
      <c r="P17">
        <f>COUNTA(L17:L17)</f>
        <v>0</v>
      </c>
      <c r="Q17">
        <f>COUNTA(M17:M17)</f>
        <v>1</v>
      </c>
    </row>
    <row r="18" spans="2:13" ht="13.5" customHeight="1">
      <c r="B18" s="28">
        <f t="shared" si="1"/>
        <v>8</v>
      </c>
      <c r="C18" s="37"/>
      <c r="D18" s="34" t="s">
        <v>18</v>
      </c>
      <c r="E18" s="41"/>
      <c r="F18" s="41" t="s">
        <v>111</v>
      </c>
      <c r="G18" s="41"/>
      <c r="H18" s="41"/>
      <c r="I18" s="41"/>
      <c r="J18" s="41"/>
      <c r="K18" s="76">
        <v>50</v>
      </c>
      <c r="L18" s="76">
        <v>20</v>
      </c>
      <c r="M18" s="77">
        <v>60</v>
      </c>
    </row>
    <row r="19" spans="2:13" ht="13.5" customHeight="1">
      <c r="B19" s="28">
        <f t="shared" si="1"/>
        <v>9</v>
      </c>
      <c r="C19" s="37"/>
      <c r="D19" s="44"/>
      <c r="E19" s="41"/>
      <c r="F19" s="41" t="s">
        <v>164</v>
      </c>
      <c r="G19" s="41"/>
      <c r="H19" s="41"/>
      <c r="I19" s="41"/>
      <c r="J19" s="41"/>
      <c r="K19" s="76"/>
      <c r="L19" s="84"/>
      <c r="M19" s="77" t="s">
        <v>158</v>
      </c>
    </row>
    <row r="20" spans="2:13" ht="13.5" customHeight="1">
      <c r="B20" s="28">
        <f t="shared" si="1"/>
        <v>10</v>
      </c>
      <c r="C20" s="37"/>
      <c r="D20" s="44"/>
      <c r="E20" s="41"/>
      <c r="F20" s="41" t="s">
        <v>75</v>
      </c>
      <c r="G20" s="41"/>
      <c r="H20" s="41"/>
      <c r="I20" s="41"/>
      <c r="J20" s="41"/>
      <c r="K20" s="76">
        <v>10</v>
      </c>
      <c r="L20" s="84"/>
      <c r="M20" s="77"/>
    </row>
    <row r="21" spans="2:13" ht="13.5" customHeight="1">
      <c r="B21" s="28">
        <f t="shared" si="1"/>
        <v>11</v>
      </c>
      <c r="C21" s="37"/>
      <c r="D21" s="44"/>
      <c r="E21" s="41"/>
      <c r="F21" s="41" t="s">
        <v>121</v>
      </c>
      <c r="G21" s="41"/>
      <c r="H21" s="41"/>
      <c r="I21" s="41"/>
      <c r="J21" s="41"/>
      <c r="K21" s="76"/>
      <c r="L21" s="84" t="s">
        <v>158</v>
      </c>
      <c r="M21" s="77" t="s">
        <v>158</v>
      </c>
    </row>
    <row r="22" spans="2:13" ht="13.5" customHeight="1">
      <c r="B22" s="28">
        <f t="shared" si="1"/>
        <v>12</v>
      </c>
      <c r="C22" s="37"/>
      <c r="D22" s="44"/>
      <c r="E22" s="41"/>
      <c r="F22" s="41" t="s">
        <v>20</v>
      </c>
      <c r="G22" s="41"/>
      <c r="H22" s="41"/>
      <c r="I22" s="41"/>
      <c r="J22" s="41"/>
      <c r="K22" s="76">
        <v>2300</v>
      </c>
      <c r="L22" s="84">
        <v>1100</v>
      </c>
      <c r="M22" s="77">
        <v>3050</v>
      </c>
    </row>
    <row r="23" spans="2:13" ht="13.5" customHeight="1">
      <c r="B23" s="28">
        <f t="shared" si="1"/>
        <v>13</v>
      </c>
      <c r="C23" s="37"/>
      <c r="D23" s="44"/>
      <c r="E23" s="41"/>
      <c r="F23" s="41" t="s">
        <v>21</v>
      </c>
      <c r="G23" s="41"/>
      <c r="H23" s="41"/>
      <c r="I23" s="41"/>
      <c r="J23" s="41"/>
      <c r="K23" s="76">
        <v>55</v>
      </c>
      <c r="L23" s="76">
        <v>50</v>
      </c>
      <c r="M23" s="77">
        <v>20</v>
      </c>
    </row>
    <row r="24" spans="2:13" ht="13.5" customHeight="1">
      <c r="B24" s="28">
        <f t="shared" si="1"/>
        <v>14</v>
      </c>
      <c r="C24" s="37"/>
      <c r="D24" s="44"/>
      <c r="E24" s="41"/>
      <c r="F24" s="41" t="s">
        <v>22</v>
      </c>
      <c r="G24" s="41"/>
      <c r="H24" s="41"/>
      <c r="I24" s="41"/>
      <c r="J24" s="41"/>
      <c r="K24" s="76" t="s">
        <v>158</v>
      </c>
      <c r="L24" s="84" t="s">
        <v>158</v>
      </c>
      <c r="M24" s="77" t="s">
        <v>158</v>
      </c>
    </row>
    <row r="25" spans="2:17" ht="13.5" customHeight="1">
      <c r="B25" s="28">
        <f t="shared" si="1"/>
        <v>15</v>
      </c>
      <c r="C25" s="36" t="s">
        <v>79</v>
      </c>
      <c r="D25" s="34" t="s">
        <v>76</v>
      </c>
      <c r="E25" s="41"/>
      <c r="F25" s="41" t="s">
        <v>28</v>
      </c>
      <c r="G25" s="41"/>
      <c r="H25" s="41"/>
      <c r="I25" s="41"/>
      <c r="J25" s="41"/>
      <c r="K25" s="76">
        <v>35</v>
      </c>
      <c r="L25" s="76">
        <v>20</v>
      </c>
      <c r="M25" s="77">
        <v>35</v>
      </c>
      <c r="O25">
        <f>COUNTA(K25:K25)</f>
        <v>1</v>
      </c>
      <c r="P25">
        <f>COUNTA(L25:L25)</f>
        <v>1</v>
      </c>
      <c r="Q25">
        <f>COUNTA(M25:M25)</f>
        <v>1</v>
      </c>
    </row>
    <row r="26" spans="2:13" ht="13.5" customHeight="1">
      <c r="B26" s="28">
        <f t="shared" si="1"/>
        <v>16</v>
      </c>
      <c r="C26" s="36" t="s">
        <v>77</v>
      </c>
      <c r="D26" s="34" t="s">
        <v>29</v>
      </c>
      <c r="E26" s="41"/>
      <c r="F26" s="41" t="s">
        <v>165</v>
      </c>
      <c r="G26" s="41"/>
      <c r="H26" s="41"/>
      <c r="I26" s="41"/>
      <c r="J26" s="41"/>
      <c r="K26" s="76"/>
      <c r="L26" s="84"/>
      <c r="M26" s="77" t="s">
        <v>158</v>
      </c>
    </row>
    <row r="27" spans="2:13" ht="13.5" customHeight="1">
      <c r="B27" s="28">
        <f t="shared" si="1"/>
        <v>17</v>
      </c>
      <c r="C27" s="37"/>
      <c r="D27" s="44"/>
      <c r="E27" s="41"/>
      <c r="F27" s="41" t="s">
        <v>134</v>
      </c>
      <c r="G27" s="41"/>
      <c r="H27" s="41"/>
      <c r="I27" s="41"/>
      <c r="J27" s="41"/>
      <c r="K27" s="76"/>
      <c r="L27" s="84">
        <v>80</v>
      </c>
      <c r="M27" s="77" t="s">
        <v>158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166</v>
      </c>
      <c r="G28" s="41"/>
      <c r="H28" s="41"/>
      <c r="I28" s="41"/>
      <c r="J28" s="41"/>
      <c r="K28" s="76">
        <v>20</v>
      </c>
      <c r="L28" s="84"/>
      <c r="M28" s="77"/>
    </row>
    <row r="29" spans="2:13" ht="13.5" customHeight="1">
      <c r="B29" s="28">
        <f t="shared" si="1"/>
        <v>19</v>
      </c>
      <c r="C29" s="37"/>
      <c r="D29" s="44"/>
      <c r="E29" s="41"/>
      <c r="F29" s="41" t="s">
        <v>167</v>
      </c>
      <c r="G29" s="41"/>
      <c r="H29" s="41"/>
      <c r="I29" s="41"/>
      <c r="J29" s="41"/>
      <c r="K29" s="76">
        <v>10</v>
      </c>
      <c r="L29" s="84"/>
      <c r="M29" s="77"/>
    </row>
    <row r="30" spans="2:13" ht="13.5" customHeight="1">
      <c r="B30" s="28">
        <f t="shared" si="1"/>
        <v>20</v>
      </c>
      <c r="C30" s="37"/>
      <c r="D30" s="44"/>
      <c r="E30" s="41"/>
      <c r="F30" s="41" t="s">
        <v>145</v>
      </c>
      <c r="G30" s="41"/>
      <c r="H30" s="41"/>
      <c r="I30" s="41"/>
      <c r="J30" s="41"/>
      <c r="K30" s="76">
        <v>145</v>
      </c>
      <c r="L30" s="84">
        <v>20</v>
      </c>
      <c r="M30" s="77">
        <v>150</v>
      </c>
    </row>
    <row r="31" spans="2:13" ht="13.5" customHeight="1">
      <c r="B31" s="28">
        <f t="shared" si="1"/>
        <v>21</v>
      </c>
      <c r="C31" s="37"/>
      <c r="D31" s="44"/>
      <c r="E31" s="41"/>
      <c r="F31" s="41" t="s">
        <v>146</v>
      </c>
      <c r="G31" s="41"/>
      <c r="H31" s="41"/>
      <c r="I31" s="41"/>
      <c r="J31" s="41"/>
      <c r="K31" s="76">
        <v>30</v>
      </c>
      <c r="L31" s="84"/>
      <c r="M31" s="77"/>
    </row>
    <row r="32" spans="2:13" ht="13.5" customHeight="1">
      <c r="B32" s="28">
        <f t="shared" si="1"/>
        <v>22</v>
      </c>
      <c r="C32" s="37"/>
      <c r="D32" s="44"/>
      <c r="E32" s="41"/>
      <c r="F32" s="41" t="s">
        <v>147</v>
      </c>
      <c r="G32" s="41"/>
      <c r="H32" s="41"/>
      <c r="I32" s="41"/>
      <c r="J32" s="41"/>
      <c r="K32" s="76">
        <v>90</v>
      </c>
      <c r="L32" s="84">
        <v>40</v>
      </c>
      <c r="M32" s="77">
        <v>60</v>
      </c>
    </row>
    <row r="33" spans="2:13" ht="13.5" customHeight="1">
      <c r="B33" s="28">
        <f t="shared" si="1"/>
        <v>23</v>
      </c>
      <c r="C33" s="37"/>
      <c r="D33" s="44"/>
      <c r="E33" s="41"/>
      <c r="F33" s="41" t="s">
        <v>168</v>
      </c>
      <c r="G33" s="41"/>
      <c r="H33" s="41"/>
      <c r="I33" s="41"/>
      <c r="J33" s="41"/>
      <c r="K33" s="76"/>
      <c r="L33" s="84"/>
      <c r="M33" s="77">
        <v>5</v>
      </c>
    </row>
    <row r="34" spans="2:13" ht="13.5" customHeight="1">
      <c r="B34" s="28">
        <f t="shared" si="1"/>
        <v>24</v>
      </c>
      <c r="C34" s="37"/>
      <c r="D34" s="44"/>
      <c r="E34" s="41"/>
      <c r="F34" s="41" t="s">
        <v>35</v>
      </c>
      <c r="G34" s="41"/>
      <c r="H34" s="41"/>
      <c r="I34" s="41"/>
      <c r="J34" s="41"/>
      <c r="K34" s="76">
        <v>40</v>
      </c>
      <c r="L34" s="84">
        <v>55</v>
      </c>
      <c r="M34" s="77">
        <v>60</v>
      </c>
    </row>
    <row r="35" spans="2:17" ht="13.5" customHeight="1">
      <c r="B35" s="28">
        <f t="shared" si="1"/>
        <v>25</v>
      </c>
      <c r="C35" s="36" t="s">
        <v>36</v>
      </c>
      <c r="D35" s="34" t="s">
        <v>37</v>
      </c>
      <c r="E35" s="41"/>
      <c r="F35" s="41" t="s">
        <v>38</v>
      </c>
      <c r="G35" s="41"/>
      <c r="H35" s="41"/>
      <c r="I35" s="41"/>
      <c r="J35" s="41"/>
      <c r="K35" s="76" t="s">
        <v>158</v>
      </c>
      <c r="L35" s="84" t="s">
        <v>158</v>
      </c>
      <c r="M35" s="77">
        <v>1</v>
      </c>
      <c r="O35">
        <f>COUNTA(K26:K34)</f>
        <v>6</v>
      </c>
      <c r="P35">
        <f>COUNTA(L26:L34)</f>
        <v>4</v>
      </c>
      <c r="Q35">
        <f>COUNTA(M26:M34)</f>
        <v>6</v>
      </c>
    </row>
    <row r="36" spans="2:13" ht="13.5" customHeight="1">
      <c r="B36" s="28">
        <f t="shared" si="1"/>
        <v>26</v>
      </c>
      <c r="C36" s="36" t="s">
        <v>39</v>
      </c>
      <c r="D36" s="34" t="s">
        <v>40</v>
      </c>
      <c r="E36" s="41"/>
      <c r="F36" s="41" t="s">
        <v>138</v>
      </c>
      <c r="G36" s="41"/>
      <c r="H36" s="41"/>
      <c r="I36" s="41"/>
      <c r="J36" s="41"/>
      <c r="K36" s="76" t="s">
        <v>158</v>
      </c>
      <c r="L36" s="84">
        <v>1</v>
      </c>
      <c r="M36" s="77" t="s">
        <v>158</v>
      </c>
    </row>
    <row r="37" spans="2:13" ht="13.5" customHeight="1">
      <c r="B37" s="28">
        <f t="shared" si="1"/>
        <v>27</v>
      </c>
      <c r="C37" s="36" t="s">
        <v>43</v>
      </c>
      <c r="D37" s="34" t="s">
        <v>46</v>
      </c>
      <c r="E37" s="41"/>
      <c r="F37" s="41" t="s">
        <v>47</v>
      </c>
      <c r="G37" s="41"/>
      <c r="H37" s="41"/>
      <c r="I37" s="41"/>
      <c r="J37" s="41"/>
      <c r="K37" s="76">
        <v>5</v>
      </c>
      <c r="L37" s="84"/>
      <c r="M37" s="77">
        <v>5</v>
      </c>
    </row>
    <row r="38" spans="2:13" ht="13.5" customHeight="1">
      <c r="B38" s="28">
        <f t="shared" si="1"/>
        <v>28</v>
      </c>
      <c r="C38" s="38"/>
      <c r="D38" s="46" t="s">
        <v>48</v>
      </c>
      <c r="E38" s="41"/>
      <c r="F38" s="41" t="s">
        <v>49</v>
      </c>
      <c r="G38" s="41"/>
      <c r="H38" s="41"/>
      <c r="I38" s="41"/>
      <c r="J38" s="41"/>
      <c r="K38" s="76" t="s">
        <v>158</v>
      </c>
      <c r="L38" s="84"/>
      <c r="M38" s="77" t="s">
        <v>158</v>
      </c>
    </row>
    <row r="39" spans="2:13" ht="13.5" customHeight="1">
      <c r="B39" s="28">
        <f t="shared" si="1"/>
        <v>29</v>
      </c>
      <c r="C39" s="36" t="s">
        <v>0</v>
      </c>
      <c r="D39" s="34" t="s">
        <v>50</v>
      </c>
      <c r="E39" s="41"/>
      <c r="F39" s="41" t="s">
        <v>1</v>
      </c>
      <c r="G39" s="41"/>
      <c r="H39" s="41"/>
      <c r="I39" s="41"/>
      <c r="J39" s="41"/>
      <c r="K39" s="76"/>
      <c r="L39" s="84" t="s">
        <v>158</v>
      </c>
      <c r="M39" s="77"/>
    </row>
    <row r="40" spans="2:17" ht="13.5" customHeight="1">
      <c r="B40" s="28">
        <f t="shared" si="1"/>
        <v>30</v>
      </c>
      <c r="C40" s="37"/>
      <c r="D40" s="46" t="s">
        <v>51</v>
      </c>
      <c r="E40" s="41"/>
      <c r="F40" s="41" t="s">
        <v>52</v>
      </c>
      <c r="G40" s="41"/>
      <c r="H40" s="41"/>
      <c r="I40" s="41"/>
      <c r="J40" s="41"/>
      <c r="K40" s="76"/>
      <c r="L40" s="84"/>
      <c r="M40" s="77" t="s">
        <v>158</v>
      </c>
      <c r="O40">
        <f>COUNTA(K35:K40)</f>
        <v>4</v>
      </c>
      <c r="P40">
        <f>COUNTA(L35:L40)</f>
        <v>3</v>
      </c>
      <c r="Q40">
        <f>COUNTA(M35:M40)</f>
        <v>5</v>
      </c>
    </row>
    <row r="41" spans="2:13" ht="13.5" customHeight="1">
      <c r="B41" s="28">
        <f t="shared" si="1"/>
        <v>31</v>
      </c>
      <c r="C41" s="153" t="s">
        <v>53</v>
      </c>
      <c r="D41" s="154"/>
      <c r="E41" s="41"/>
      <c r="F41" s="41" t="s">
        <v>54</v>
      </c>
      <c r="G41" s="41"/>
      <c r="H41" s="41"/>
      <c r="I41" s="41"/>
      <c r="J41" s="41"/>
      <c r="K41" s="76">
        <v>450</v>
      </c>
      <c r="L41" s="84">
        <v>1050</v>
      </c>
      <c r="M41" s="77">
        <v>800</v>
      </c>
    </row>
    <row r="42" spans="2:13" ht="13.5" customHeight="1">
      <c r="B42" s="28">
        <f t="shared" si="1"/>
        <v>32</v>
      </c>
      <c r="C42" s="39"/>
      <c r="D42" s="40"/>
      <c r="E42" s="41"/>
      <c r="F42" s="41" t="s">
        <v>55</v>
      </c>
      <c r="G42" s="41"/>
      <c r="H42" s="41"/>
      <c r="I42" s="41"/>
      <c r="J42" s="41"/>
      <c r="K42" s="76">
        <v>250</v>
      </c>
      <c r="L42" s="84">
        <v>300</v>
      </c>
      <c r="M42" s="77">
        <v>350</v>
      </c>
    </row>
    <row r="43" spans="2:13" ht="13.5" customHeight="1" thickBot="1">
      <c r="B43" s="28">
        <f t="shared" si="1"/>
        <v>33</v>
      </c>
      <c r="C43" s="39"/>
      <c r="D43" s="40"/>
      <c r="E43" s="41"/>
      <c r="F43" s="41" t="s">
        <v>56</v>
      </c>
      <c r="G43" s="41"/>
      <c r="H43" s="41"/>
      <c r="I43" s="41"/>
      <c r="J43" s="41"/>
      <c r="K43" s="76">
        <v>150</v>
      </c>
      <c r="L43" s="84">
        <v>150</v>
      </c>
      <c r="M43" s="77">
        <v>400</v>
      </c>
    </row>
    <row r="44" spans="2:13" ht="19.5" customHeight="1" thickTop="1">
      <c r="B44" s="156" t="s">
        <v>58</v>
      </c>
      <c r="C44" s="157"/>
      <c r="D44" s="157"/>
      <c r="E44" s="157"/>
      <c r="F44" s="157"/>
      <c r="G44" s="157"/>
      <c r="H44" s="157"/>
      <c r="I44" s="157"/>
      <c r="J44" s="27"/>
      <c r="K44" s="90">
        <f>SUM(K45:K53)</f>
        <v>5140</v>
      </c>
      <c r="L44" s="90">
        <f>SUM(L45:L53)</f>
        <v>4216</v>
      </c>
      <c r="M44" s="110">
        <f>SUM(M45:M53)</f>
        <v>7541</v>
      </c>
    </row>
    <row r="45" spans="2:13" ht="13.5" customHeight="1">
      <c r="B45" s="143" t="s">
        <v>59</v>
      </c>
      <c r="C45" s="144"/>
      <c r="D45" s="158"/>
      <c r="E45" s="50"/>
      <c r="F45" s="51"/>
      <c r="G45" s="145" t="s">
        <v>14</v>
      </c>
      <c r="H45" s="145"/>
      <c r="I45" s="51"/>
      <c r="J45" s="53"/>
      <c r="K45" s="42">
        <f>SUM(P$11:P$13)</f>
        <v>15</v>
      </c>
      <c r="L45" s="54">
        <f>SUM(Q$11:Q$13)</f>
        <v>5</v>
      </c>
      <c r="M45" s="43">
        <f>SUM(R$11:R$13)</f>
        <v>30</v>
      </c>
    </row>
    <row r="46" spans="2:13" ht="13.5" customHeight="1">
      <c r="B46" s="16"/>
      <c r="C46" s="17"/>
      <c r="D46" s="18"/>
      <c r="E46" s="54"/>
      <c r="F46" s="41"/>
      <c r="G46" s="145" t="s">
        <v>78</v>
      </c>
      <c r="H46" s="145"/>
      <c r="I46" s="52"/>
      <c r="J46" s="55"/>
      <c r="K46" s="42">
        <f>SUM(K$14)</f>
        <v>1425</v>
      </c>
      <c r="L46" s="54">
        <f>SUM(L$14)</f>
        <v>1300</v>
      </c>
      <c r="M46" s="43">
        <f>SUM(M$14)</f>
        <v>2500</v>
      </c>
    </row>
    <row r="47" spans="2:13" ht="13.5" customHeight="1">
      <c r="B47" s="16"/>
      <c r="C47" s="17"/>
      <c r="D47" s="18"/>
      <c r="E47" s="54"/>
      <c r="F47" s="41"/>
      <c r="G47" s="145" t="s">
        <v>26</v>
      </c>
      <c r="H47" s="145"/>
      <c r="I47" s="51"/>
      <c r="J47" s="53"/>
      <c r="K47" s="42">
        <f>SUM(K$15:K$15)</f>
        <v>15</v>
      </c>
      <c r="L47" s="54">
        <f>SUM(L$15:L$15)</f>
        <v>5</v>
      </c>
      <c r="M47" s="43">
        <f>SUM(M$15:M$15)</f>
        <v>10</v>
      </c>
    </row>
    <row r="48" spans="2:13" ht="13.5" customHeight="1">
      <c r="B48" s="16"/>
      <c r="C48" s="17"/>
      <c r="D48" s="18"/>
      <c r="E48" s="54"/>
      <c r="F48" s="41"/>
      <c r="G48" s="145" t="s">
        <v>17</v>
      </c>
      <c r="H48" s="145"/>
      <c r="I48" s="51"/>
      <c r="J48" s="53"/>
      <c r="K48" s="42">
        <f>SUM(K$16:K$16)</f>
        <v>45</v>
      </c>
      <c r="L48" s="54">
        <f>SUM(L$16:L$16)</f>
        <v>20</v>
      </c>
      <c r="M48" s="43">
        <f>SUM(M$16:M$16)</f>
        <v>5</v>
      </c>
    </row>
    <row r="49" spans="2:13" ht="13.5" customHeight="1">
      <c r="B49" s="16"/>
      <c r="C49" s="17"/>
      <c r="D49" s="18"/>
      <c r="E49" s="54"/>
      <c r="F49" s="41"/>
      <c r="G49" s="145" t="s">
        <v>18</v>
      </c>
      <c r="H49" s="145"/>
      <c r="I49" s="51"/>
      <c r="J49" s="53"/>
      <c r="K49" s="42">
        <f>SUM(K$18:K$24)</f>
        <v>2415</v>
      </c>
      <c r="L49" s="54">
        <f>SUM(L$18:L$24)</f>
        <v>1170</v>
      </c>
      <c r="M49" s="43">
        <f>SUM(M$18:M$24)</f>
        <v>3130</v>
      </c>
    </row>
    <row r="50" spans="2:13" ht="13.5" customHeight="1">
      <c r="B50" s="16"/>
      <c r="C50" s="17"/>
      <c r="D50" s="18"/>
      <c r="E50" s="54"/>
      <c r="F50" s="41"/>
      <c r="G50" s="145" t="s">
        <v>76</v>
      </c>
      <c r="H50" s="145"/>
      <c r="I50" s="51"/>
      <c r="J50" s="53"/>
      <c r="K50" s="42">
        <f>SUM(K$25:K$25)</f>
        <v>35</v>
      </c>
      <c r="L50" s="54">
        <f>SUM(L$25:L$25)</f>
        <v>20</v>
      </c>
      <c r="M50" s="43">
        <f>SUM(M$25:M$25)</f>
        <v>35</v>
      </c>
    </row>
    <row r="51" spans="2:13" ht="13.5" customHeight="1">
      <c r="B51" s="16"/>
      <c r="C51" s="17"/>
      <c r="D51" s="18"/>
      <c r="E51" s="54"/>
      <c r="F51" s="41"/>
      <c r="G51" s="145" t="s">
        <v>116</v>
      </c>
      <c r="H51" s="145"/>
      <c r="I51" s="51"/>
      <c r="J51" s="53"/>
      <c r="K51" s="42">
        <f>SUM(K$26:K$34)</f>
        <v>335</v>
      </c>
      <c r="L51" s="54">
        <f>SUM(L$26:L$34)</f>
        <v>195</v>
      </c>
      <c r="M51" s="43">
        <f>SUM(M$26:M$34)</f>
        <v>275</v>
      </c>
    </row>
    <row r="52" spans="2:13" ht="13.5" customHeight="1">
      <c r="B52" s="16"/>
      <c r="C52" s="17"/>
      <c r="D52" s="18"/>
      <c r="E52" s="54"/>
      <c r="F52" s="41"/>
      <c r="G52" s="145" t="s">
        <v>60</v>
      </c>
      <c r="H52" s="145"/>
      <c r="I52" s="51"/>
      <c r="J52" s="53"/>
      <c r="K52" s="42">
        <f>SUM(K$17:K$17,K$41:K$42)</f>
        <v>700</v>
      </c>
      <c r="L52" s="54">
        <f>SUM(L$17:L$17,L$41:L$42)</f>
        <v>1350</v>
      </c>
      <c r="M52" s="43">
        <f>SUM(M$17:M$17,M$41:M$42)</f>
        <v>1150</v>
      </c>
    </row>
    <row r="53" spans="2:13" ht="13.5" customHeight="1" thickBot="1">
      <c r="B53" s="19"/>
      <c r="C53" s="20"/>
      <c r="D53" s="21"/>
      <c r="E53" s="56"/>
      <c r="F53" s="47"/>
      <c r="G53" s="146" t="s">
        <v>57</v>
      </c>
      <c r="H53" s="146"/>
      <c r="I53" s="57"/>
      <c r="J53" s="58"/>
      <c r="K53" s="48">
        <f>SUM(K$35:K$40,K$43)</f>
        <v>155</v>
      </c>
      <c r="L53" s="56">
        <f>SUM(L$35:L$40,L$43)</f>
        <v>151</v>
      </c>
      <c r="M53" s="49">
        <f>SUM(M$35:M$40,M$43)</f>
        <v>406</v>
      </c>
    </row>
    <row r="54" spans="2:13" ht="18" customHeight="1" thickTop="1">
      <c r="B54" s="147" t="s">
        <v>61</v>
      </c>
      <c r="C54" s="148"/>
      <c r="D54" s="149"/>
      <c r="E54" s="64"/>
      <c r="F54" s="29"/>
      <c r="G54" s="150" t="s">
        <v>62</v>
      </c>
      <c r="H54" s="150"/>
      <c r="I54" s="29"/>
      <c r="J54" s="30"/>
      <c r="K54" s="91" t="s">
        <v>63</v>
      </c>
      <c r="L54" s="101"/>
      <c r="M54" s="111"/>
    </row>
    <row r="55" spans="2:13" ht="18" customHeight="1">
      <c r="B55" s="61"/>
      <c r="C55" s="62"/>
      <c r="D55" s="62"/>
      <c r="E55" s="59"/>
      <c r="F55" s="60"/>
      <c r="G55" s="33"/>
      <c r="H55" s="33"/>
      <c r="I55" s="60"/>
      <c r="J55" s="63"/>
      <c r="K55" s="92" t="s">
        <v>64</v>
      </c>
      <c r="L55" s="102"/>
      <c r="M55" s="105"/>
    </row>
    <row r="56" spans="2:13" ht="18" customHeight="1">
      <c r="B56" s="16"/>
      <c r="C56" s="17"/>
      <c r="D56" s="17"/>
      <c r="E56" s="65"/>
      <c r="F56" s="8"/>
      <c r="G56" s="151" t="s">
        <v>65</v>
      </c>
      <c r="H56" s="151"/>
      <c r="I56" s="31"/>
      <c r="J56" s="32"/>
      <c r="K56" s="93" t="s">
        <v>66</v>
      </c>
      <c r="L56" s="103"/>
      <c r="M56" s="103"/>
    </row>
    <row r="57" spans="2:13" ht="18" customHeight="1">
      <c r="B57" s="16"/>
      <c r="C57" s="17"/>
      <c r="D57" s="17"/>
      <c r="E57" s="66"/>
      <c r="F57" s="17"/>
      <c r="G57" s="67"/>
      <c r="H57" s="67"/>
      <c r="I57" s="62"/>
      <c r="J57" s="68"/>
      <c r="K57" s="94" t="s">
        <v>93</v>
      </c>
      <c r="L57" s="104"/>
      <c r="M57" s="104"/>
    </row>
    <row r="58" spans="2:13" ht="18" customHeight="1">
      <c r="B58" s="16"/>
      <c r="C58" s="17"/>
      <c r="D58" s="17"/>
      <c r="E58" s="66"/>
      <c r="F58" s="17"/>
      <c r="G58" s="67"/>
      <c r="H58" s="67"/>
      <c r="I58" s="62"/>
      <c r="J58" s="68"/>
      <c r="K58" s="92" t="s">
        <v>92</v>
      </c>
      <c r="L58" s="102"/>
      <c r="M58" s="105"/>
    </row>
    <row r="59" spans="2:13" ht="18" customHeight="1">
      <c r="B59" s="16"/>
      <c r="C59" s="17"/>
      <c r="D59" s="17"/>
      <c r="E59" s="65"/>
      <c r="F59" s="8"/>
      <c r="G59" s="151" t="s">
        <v>67</v>
      </c>
      <c r="H59" s="151"/>
      <c r="I59" s="31"/>
      <c r="J59" s="32"/>
      <c r="K59" s="93" t="s">
        <v>100</v>
      </c>
      <c r="L59" s="103"/>
      <c r="M59" s="103"/>
    </row>
    <row r="60" spans="2:13" ht="18" customHeight="1">
      <c r="B60" s="16"/>
      <c r="C60" s="17"/>
      <c r="D60" s="17"/>
      <c r="E60" s="66"/>
      <c r="F60" s="17"/>
      <c r="G60" s="67"/>
      <c r="H60" s="67"/>
      <c r="I60" s="62"/>
      <c r="J60" s="68"/>
      <c r="K60" s="94" t="s">
        <v>101</v>
      </c>
      <c r="L60" s="104"/>
      <c r="M60" s="104"/>
    </row>
    <row r="61" spans="2:13" ht="18" customHeight="1">
      <c r="B61" s="16"/>
      <c r="C61" s="17"/>
      <c r="D61" s="17"/>
      <c r="E61" s="66"/>
      <c r="F61" s="17"/>
      <c r="G61" s="67"/>
      <c r="H61" s="67"/>
      <c r="I61" s="62"/>
      <c r="J61" s="68"/>
      <c r="K61" s="94" t="s">
        <v>102</v>
      </c>
      <c r="L61" s="104"/>
      <c r="M61" s="104"/>
    </row>
    <row r="62" spans="2:13" ht="18" customHeight="1">
      <c r="B62" s="16"/>
      <c r="C62" s="17"/>
      <c r="D62" s="17"/>
      <c r="E62" s="13"/>
      <c r="F62" s="14"/>
      <c r="G62" s="33"/>
      <c r="H62" s="33"/>
      <c r="I62" s="60"/>
      <c r="J62" s="63"/>
      <c r="K62" s="94" t="s">
        <v>101</v>
      </c>
      <c r="L62" s="105"/>
      <c r="M62" s="105"/>
    </row>
    <row r="63" spans="2:14" ht="18" customHeight="1">
      <c r="B63" s="143" t="s">
        <v>68</v>
      </c>
      <c r="C63" s="144"/>
      <c r="D63" s="144"/>
      <c r="E63" s="8"/>
      <c r="F63" s="8"/>
      <c r="G63" s="8"/>
      <c r="H63" s="8"/>
      <c r="I63" s="8"/>
      <c r="J63" s="8"/>
      <c r="K63" s="78"/>
      <c r="L63" s="78"/>
      <c r="M63" s="78"/>
      <c r="N63" s="132"/>
    </row>
    <row r="64" spans="2:14" ht="13.5" customHeight="1">
      <c r="B64" s="69"/>
      <c r="C64" s="70" t="s">
        <v>69</v>
      </c>
      <c r="D64" s="71"/>
      <c r="E64" s="70"/>
      <c r="F64" s="70"/>
      <c r="G64" s="70"/>
      <c r="H64" s="70"/>
      <c r="I64" s="70"/>
      <c r="J64" s="70"/>
      <c r="K64" s="95"/>
      <c r="L64" s="95"/>
      <c r="M64" s="95"/>
      <c r="N64" s="130"/>
    </row>
    <row r="65" spans="2:14" ht="13.5" customHeight="1">
      <c r="B65" s="69"/>
      <c r="C65" s="70" t="s">
        <v>70</v>
      </c>
      <c r="D65" s="71"/>
      <c r="E65" s="70"/>
      <c r="F65" s="70"/>
      <c r="G65" s="70"/>
      <c r="H65" s="70"/>
      <c r="I65" s="70"/>
      <c r="J65" s="70"/>
      <c r="K65" s="95"/>
      <c r="L65" s="95"/>
      <c r="M65" s="95"/>
      <c r="N65" s="130"/>
    </row>
    <row r="66" spans="2:14" ht="13.5" customHeight="1">
      <c r="B66" s="69"/>
      <c r="C66" s="70" t="s">
        <v>71</v>
      </c>
      <c r="D66" s="71"/>
      <c r="E66" s="70"/>
      <c r="F66" s="70"/>
      <c r="G66" s="70"/>
      <c r="H66" s="70"/>
      <c r="I66" s="70"/>
      <c r="J66" s="70"/>
      <c r="K66" s="95"/>
      <c r="L66" s="95"/>
      <c r="M66" s="95"/>
      <c r="N66" s="130"/>
    </row>
    <row r="67" spans="2:14" ht="13.5" customHeight="1">
      <c r="B67" s="69"/>
      <c r="C67" s="70" t="s">
        <v>171</v>
      </c>
      <c r="D67" s="71"/>
      <c r="E67" s="70"/>
      <c r="F67" s="70"/>
      <c r="G67" s="70"/>
      <c r="H67" s="70"/>
      <c r="I67" s="70"/>
      <c r="J67" s="70"/>
      <c r="K67" s="95"/>
      <c r="L67" s="95"/>
      <c r="M67" s="95"/>
      <c r="N67" s="130"/>
    </row>
    <row r="68" spans="2:14" ht="13.5" customHeight="1">
      <c r="B68" s="69"/>
      <c r="C68" s="70" t="s">
        <v>153</v>
      </c>
      <c r="D68" s="71"/>
      <c r="E68" s="70"/>
      <c r="F68" s="70"/>
      <c r="G68" s="70"/>
      <c r="H68" s="70"/>
      <c r="I68" s="70"/>
      <c r="J68" s="70"/>
      <c r="K68" s="95"/>
      <c r="L68" s="95"/>
      <c r="M68" s="95"/>
      <c r="N68" s="130"/>
    </row>
    <row r="69" spans="2:14" ht="13.5" customHeight="1">
      <c r="B69" s="72"/>
      <c r="C69" s="70" t="s">
        <v>170</v>
      </c>
      <c r="D69" s="70"/>
      <c r="E69" s="70"/>
      <c r="F69" s="70"/>
      <c r="G69" s="70"/>
      <c r="H69" s="70"/>
      <c r="I69" s="70"/>
      <c r="J69" s="70"/>
      <c r="K69" s="95"/>
      <c r="L69" s="95"/>
      <c r="M69" s="95"/>
      <c r="N69" s="130"/>
    </row>
    <row r="70" spans="2:14" ht="13.5" customHeight="1">
      <c r="B70" s="72"/>
      <c r="C70" s="70" t="s">
        <v>169</v>
      </c>
      <c r="D70" s="70"/>
      <c r="E70" s="70"/>
      <c r="F70" s="70"/>
      <c r="G70" s="70"/>
      <c r="H70" s="70"/>
      <c r="I70" s="70"/>
      <c r="J70" s="70"/>
      <c r="K70" s="95"/>
      <c r="L70" s="95"/>
      <c r="M70" s="95"/>
      <c r="N70" s="130"/>
    </row>
    <row r="71" spans="2:14" ht="13.5" customHeight="1">
      <c r="B71" s="72"/>
      <c r="C71" s="70" t="s">
        <v>148</v>
      </c>
      <c r="D71" s="70"/>
      <c r="E71" s="70"/>
      <c r="F71" s="70"/>
      <c r="G71" s="70"/>
      <c r="H71" s="70"/>
      <c r="I71" s="70"/>
      <c r="J71" s="70"/>
      <c r="K71" s="95"/>
      <c r="L71" s="95"/>
      <c r="M71" s="95"/>
      <c r="N71" s="130"/>
    </row>
    <row r="72" spans="2:14" ht="13.5" customHeight="1">
      <c r="B72" s="72"/>
      <c r="C72" s="70" t="s">
        <v>149</v>
      </c>
      <c r="D72" s="70"/>
      <c r="E72" s="70"/>
      <c r="F72" s="70"/>
      <c r="G72" s="70"/>
      <c r="H72" s="70"/>
      <c r="I72" s="70"/>
      <c r="J72" s="70"/>
      <c r="K72" s="95"/>
      <c r="L72" s="95"/>
      <c r="M72" s="95"/>
      <c r="N72" s="130"/>
    </row>
    <row r="73" spans="2:14" ht="13.5" customHeight="1">
      <c r="B73" s="72"/>
      <c r="C73" s="70" t="s">
        <v>150</v>
      </c>
      <c r="D73" s="70"/>
      <c r="E73" s="70"/>
      <c r="F73" s="70"/>
      <c r="G73" s="70"/>
      <c r="H73" s="70"/>
      <c r="I73" s="70"/>
      <c r="J73" s="70"/>
      <c r="K73" s="95"/>
      <c r="L73" s="95"/>
      <c r="M73" s="95"/>
      <c r="N73" s="130"/>
    </row>
    <row r="74" spans="2:14" ht="13.5" customHeight="1">
      <c r="B74" s="72"/>
      <c r="C74" s="70" t="s">
        <v>172</v>
      </c>
      <c r="D74" s="70"/>
      <c r="E74" s="70"/>
      <c r="F74" s="70"/>
      <c r="G74" s="70"/>
      <c r="H74" s="70"/>
      <c r="I74" s="70"/>
      <c r="J74" s="70"/>
      <c r="K74" s="95"/>
      <c r="L74" s="95"/>
      <c r="M74" s="95"/>
      <c r="N74" s="130"/>
    </row>
    <row r="75" spans="2:14" ht="13.5" customHeight="1">
      <c r="B75" s="72"/>
      <c r="C75" s="95" t="s">
        <v>173</v>
      </c>
      <c r="D75" s="70"/>
      <c r="E75" s="70"/>
      <c r="F75" s="70"/>
      <c r="G75" s="70"/>
      <c r="H75" s="70"/>
      <c r="I75" s="70"/>
      <c r="J75" s="70"/>
      <c r="K75" s="95"/>
      <c r="L75" s="95"/>
      <c r="M75" s="95"/>
      <c r="N75" s="130"/>
    </row>
    <row r="76" spans="2:14" ht="13.5" customHeight="1">
      <c r="B76" s="72"/>
      <c r="C76" s="70" t="s">
        <v>174</v>
      </c>
      <c r="D76" s="70"/>
      <c r="E76" s="70"/>
      <c r="F76" s="70"/>
      <c r="G76" s="70"/>
      <c r="H76" s="70"/>
      <c r="I76" s="70"/>
      <c r="J76" s="70"/>
      <c r="K76" s="95"/>
      <c r="L76" s="95"/>
      <c r="M76" s="95"/>
      <c r="N76" s="130"/>
    </row>
    <row r="77" spans="2:14" ht="13.5" customHeight="1">
      <c r="B77" s="72"/>
      <c r="C77" s="70" t="s">
        <v>175</v>
      </c>
      <c r="D77" s="70"/>
      <c r="E77" s="70"/>
      <c r="F77" s="70"/>
      <c r="G77" s="70"/>
      <c r="H77" s="70"/>
      <c r="I77" s="70"/>
      <c r="J77" s="70"/>
      <c r="K77" s="95"/>
      <c r="L77" s="95"/>
      <c r="M77" s="95"/>
      <c r="N77" s="130"/>
    </row>
    <row r="78" spans="2:14" ht="18" customHeight="1">
      <c r="B78" s="72"/>
      <c r="C78" s="70" t="s">
        <v>151</v>
      </c>
      <c r="D78" s="70"/>
      <c r="E78" s="70"/>
      <c r="F78" s="70"/>
      <c r="G78" s="70"/>
      <c r="H78" s="70"/>
      <c r="I78" s="70"/>
      <c r="J78" s="70"/>
      <c r="K78" s="95"/>
      <c r="L78" s="95"/>
      <c r="M78" s="95"/>
      <c r="N78" s="130"/>
    </row>
    <row r="79" spans="2:14" ht="13.5">
      <c r="B79" s="72"/>
      <c r="C79" s="70" t="s">
        <v>152</v>
      </c>
      <c r="D79" s="70"/>
      <c r="E79" s="70"/>
      <c r="F79" s="70"/>
      <c r="G79" s="70"/>
      <c r="H79" s="70"/>
      <c r="I79" s="70"/>
      <c r="J79" s="70"/>
      <c r="K79" s="95"/>
      <c r="L79" s="95"/>
      <c r="M79" s="95"/>
      <c r="N79" s="130"/>
    </row>
    <row r="80" spans="2:14" ht="13.5">
      <c r="B80" s="72"/>
      <c r="C80" s="70" t="s">
        <v>176</v>
      </c>
      <c r="D80" s="70"/>
      <c r="E80" s="70"/>
      <c r="F80" s="70"/>
      <c r="G80" s="70"/>
      <c r="H80" s="70"/>
      <c r="I80" s="70"/>
      <c r="J80" s="70"/>
      <c r="K80" s="95"/>
      <c r="L80" s="95"/>
      <c r="M80" s="95"/>
      <c r="N80" s="130"/>
    </row>
    <row r="81" spans="2:25" ht="13.5" customHeight="1">
      <c r="B81" s="72"/>
      <c r="C81" s="70" t="s">
        <v>154</v>
      </c>
      <c r="D81" s="70"/>
      <c r="E81" s="70"/>
      <c r="F81" s="70"/>
      <c r="G81" s="70"/>
      <c r="H81" s="70"/>
      <c r="I81" s="70"/>
      <c r="J81" s="70"/>
      <c r="K81" s="95"/>
      <c r="L81" s="95"/>
      <c r="M81" s="95"/>
      <c r="N81" s="130"/>
      <c r="Y81" s="85"/>
    </row>
    <row r="82" spans="2:14" ht="13.5">
      <c r="B82" s="72"/>
      <c r="C82" s="70" t="s">
        <v>80</v>
      </c>
      <c r="D82" s="70"/>
      <c r="E82" s="70"/>
      <c r="F82" s="70"/>
      <c r="G82" s="70"/>
      <c r="H82" s="70"/>
      <c r="I82" s="70"/>
      <c r="J82" s="70"/>
      <c r="K82" s="95"/>
      <c r="L82" s="95"/>
      <c r="M82" s="95"/>
      <c r="N82" s="130"/>
    </row>
    <row r="83" spans="2:14" ht="13.5">
      <c r="B83" s="72"/>
      <c r="C83" s="70" t="s">
        <v>72</v>
      </c>
      <c r="D83" s="70"/>
      <c r="E83" s="70"/>
      <c r="F83" s="70"/>
      <c r="G83" s="70"/>
      <c r="H83" s="70"/>
      <c r="I83" s="70"/>
      <c r="J83" s="70"/>
      <c r="K83" s="95"/>
      <c r="L83" s="95"/>
      <c r="M83" s="95"/>
      <c r="N83" s="130"/>
    </row>
    <row r="84" spans="2:14" ht="13.5">
      <c r="B84" s="125"/>
      <c r="C84" s="95" t="s">
        <v>177</v>
      </c>
      <c r="D84" s="82"/>
      <c r="E84" s="82"/>
      <c r="F84" s="82"/>
      <c r="G84" s="82"/>
      <c r="H84" s="82"/>
      <c r="I84" s="82"/>
      <c r="J84" s="82"/>
      <c r="K84" s="126"/>
      <c r="L84" s="126"/>
      <c r="M84" s="126"/>
      <c r="N84" s="131"/>
    </row>
    <row r="85" spans="2:25" ht="13.5">
      <c r="B85" s="125"/>
      <c r="C85" s="95" t="s">
        <v>178</v>
      </c>
      <c r="D85" s="82"/>
      <c r="E85" s="82"/>
      <c r="F85" s="82"/>
      <c r="G85" s="82"/>
      <c r="H85" s="82"/>
      <c r="I85" s="82"/>
      <c r="J85" s="82"/>
      <c r="K85" s="126"/>
      <c r="L85" s="126"/>
      <c r="M85" s="126"/>
      <c r="N85" s="131"/>
      <c r="Y85" s="85"/>
    </row>
    <row r="86" spans="2:14" ht="13.5">
      <c r="B86" s="125"/>
      <c r="C86" s="95" t="s">
        <v>179</v>
      </c>
      <c r="D86" s="82"/>
      <c r="E86" s="82"/>
      <c r="F86" s="82"/>
      <c r="G86" s="82"/>
      <c r="H86" s="82"/>
      <c r="I86" s="82"/>
      <c r="J86" s="82"/>
      <c r="K86" s="126"/>
      <c r="L86" s="126"/>
      <c r="M86" s="126"/>
      <c r="N86" s="131"/>
    </row>
    <row r="87" spans="2:14" ht="14.25" thickBot="1">
      <c r="B87" s="127"/>
      <c r="C87" s="96" t="s">
        <v>180</v>
      </c>
      <c r="D87" s="128"/>
      <c r="E87" s="128"/>
      <c r="F87" s="128"/>
      <c r="G87" s="128"/>
      <c r="H87" s="128"/>
      <c r="I87" s="128"/>
      <c r="J87" s="128"/>
      <c r="K87" s="129"/>
      <c r="L87" s="129"/>
      <c r="M87" s="129"/>
      <c r="N87" s="131"/>
    </row>
  </sheetData>
  <sheetProtection/>
  <mergeCells count="24">
    <mergeCell ref="G48:H48"/>
    <mergeCell ref="G49:H49"/>
    <mergeCell ref="G50:H50"/>
    <mergeCell ref="G51:H51"/>
    <mergeCell ref="G47:H47"/>
    <mergeCell ref="B45:D45"/>
    <mergeCell ref="G45:H45"/>
    <mergeCell ref="B63:D63"/>
    <mergeCell ref="G52:H52"/>
    <mergeCell ref="G53:H53"/>
    <mergeCell ref="B54:D54"/>
    <mergeCell ref="G54:H54"/>
    <mergeCell ref="G56:H56"/>
    <mergeCell ref="G59:H59"/>
    <mergeCell ref="D4:G4"/>
    <mergeCell ref="D5:G5"/>
    <mergeCell ref="D6:G6"/>
    <mergeCell ref="D7:F7"/>
    <mergeCell ref="D8:F8"/>
    <mergeCell ref="G46:H46"/>
    <mergeCell ref="D9:F9"/>
    <mergeCell ref="G10:H10"/>
    <mergeCell ref="C41:D41"/>
    <mergeCell ref="B44:I4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Y104"/>
  <sheetViews>
    <sheetView view="pageBreakPreview" zoomScale="75" zoomScaleNormal="75" zoomScaleSheetLayoutView="75" zoomScalePageLayoutView="0" workbookViewId="0" topLeftCell="A1">
      <pane ySplit="10" topLeftCell="A68" activePane="bottomLeft" state="frozen"/>
      <selection pane="topLeft" activeCell="A1" sqref="A1"/>
      <selection pane="bottomLeft" activeCell="H79" sqref="H79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382</v>
      </c>
      <c r="L5" s="50" t="str">
        <f>K5</f>
        <v>2019.2.4</v>
      </c>
      <c r="M5" s="107" t="str">
        <f>K5</f>
        <v>2019.2.4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34">
        <v>0.44236111111111115</v>
      </c>
      <c r="L6" s="135">
        <v>0.4673611111111111</v>
      </c>
      <c r="M6" s="136">
        <v>0.41111111111111115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37" t="s">
        <v>383</v>
      </c>
      <c r="L7" s="137" t="s">
        <v>384</v>
      </c>
      <c r="M7" s="138" t="s">
        <v>385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187</v>
      </c>
      <c r="G11" s="41"/>
      <c r="H11" s="41"/>
      <c r="I11" s="41"/>
      <c r="J11" s="41"/>
      <c r="K11" s="74" t="s">
        <v>386</v>
      </c>
      <c r="L11" s="83" t="s">
        <v>156</v>
      </c>
      <c r="M11" s="75" t="s">
        <v>204</v>
      </c>
      <c r="O11" t="s">
        <v>15</v>
      </c>
      <c r="P11">
        <f aca="true" t="shared" si="0" ref="P11:R14">IF(K11="＋",0,IF(K11="(＋)",0,ABS(K11)))</f>
        <v>0</v>
      </c>
      <c r="Q11">
        <f t="shared" si="0"/>
        <v>5</v>
      </c>
      <c r="R11">
        <f t="shared" si="0"/>
        <v>0</v>
      </c>
    </row>
    <row r="12" spans="2:18" ht="13.5" customHeight="1">
      <c r="B12" s="28">
        <f>B11+1</f>
        <v>2</v>
      </c>
      <c r="C12" s="35"/>
      <c r="D12" s="44"/>
      <c r="E12" s="41"/>
      <c r="F12" s="41" t="s">
        <v>388</v>
      </c>
      <c r="G12" s="41"/>
      <c r="H12" s="41"/>
      <c r="I12" s="41"/>
      <c r="J12" s="41"/>
      <c r="K12" s="74" t="s">
        <v>156</v>
      </c>
      <c r="L12" s="74" t="s">
        <v>156</v>
      </c>
      <c r="M12" s="75"/>
      <c r="O12" t="s">
        <v>15</v>
      </c>
      <c r="P12">
        <f t="shared" si="0"/>
        <v>5</v>
      </c>
      <c r="Q12">
        <f t="shared" si="0"/>
        <v>5</v>
      </c>
      <c r="R12">
        <f t="shared" si="0"/>
        <v>0</v>
      </c>
    </row>
    <row r="13" spans="2:18" ht="13.5" customHeight="1">
      <c r="B13" s="28">
        <f aca="true" t="shared" si="1" ref="B13:B54">B12+1</f>
        <v>3</v>
      </c>
      <c r="C13" s="35"/>
      <c r="D13" s="44"/>
      <c r="E13" s="41"/>
      <c r="F13" s="41" t="s">
        <v>207</v>
      </c>
      <c r="G13" s="41"/>
      <c r="H13" s="41"/>
      <c r="I13" s="41"/>
      <c r="J13" s="41"/>
      <c r="K13" s="74" t="s">
        <v>156</v>
      </c>
      <c r="L13" s="83"/>
      <c r="M13" s="75"/>
      <c r="O13" s="116" t="s">
        <v>97</v>
      </c>
      <c r="P13">
        <f t="shared" si="0"/>
        <v>5</v>
      </c>
      <c r="Q13">
        <f t="shared" si="0"/>
        <v>0</v>
      </c>
      <c r="R13">
        <f t="shared" si="0"/>
        <v>0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120</v>
      </c>
      <c r="G14" s="41"/>
      <c r="H14" s="41"/>
      <c r="I14" s="41"/>
      <c r="J14" s="41"/>
      <c r="K14" s="74" t="s">
        <v>156</v>
      </c>
      <c r="L14" s="83" t="s">
        <v>156</v>
      </c>
      <c r="M14" s="75" t="s">
        <v>156</v>
      </c>
      <c r="O14" t="s">
        <v>15</v>
      </c>
      <c r="P14">
        <f t="shared" si="0"/>
        <v>5</v>
      </c>
      <c r="Q14">
        <f t="shared" si="0"/>
        <v>5</v>
      </c>
      <c r="R14">
        <f t="shared" si="0"/>
        <v>5</v>
      </c>
    </row>
    <row r="15" spans="2:13" ht="13.5" customHeight="1">
      <c r="B15" s="28">
        <f t="shared" si="1"/>
        <v>5</v>
      </c>
      <c r="C15" s="36" t="s">
        <v>23</v>
      </c>
      <c r="D15" s="34" t="s">
        <v>24</v>
      </c>
      <c r="E15" s="41"/>
      <c r="F15" s="41" t="s">
        <v>107</v>
      </c>
      <c r="G15" s="41"/>
      <c r="H15" s="41"/>
      <c r="I15" s="41"/>
      <c r="J15" s="41"/>
      <c r="K15" s="76">
        <v>650</v>
      </c>
      <c r="L15" s="84">
        <v>3100</v>
      </c>
      <c r="M15" s="77">
        <v>1000</v>
      </c>
    </row>
    <row r="16" spans="2:13" ht="13.5" customHeight="1">
      <c r="B16" s="28">
        <f t="shared" si="1"/>
        <v>6</v>
      </c>
      <c r="C16" s="36" t="s">
        <v>25</v>
      </c>
      <c r="D16" s="34" t="s">
        <v>26</v>
      </c>
      <c r="E16" s="41"/>
      <c r="F16" s="41" t="s">
        <v>389</v>
      </c>
      <c r="G16" s="41"/>
      <c r="H16" s="41"/>
      <c r="I16" s="41"/>
      <c r="J16" s="41"/>
      <c r="K16" s="76">
        <v>15</v>
      </c>
      <c r="L16" s="76">
        <v>20</v>
      </c>
      <c r="M16" s="77">
        <v>35</v>
      </c>
    </row>
    <row r="17" spans="2:13" ht="13.5" customHeight="1">
      <c r="B17" s="28">
        <f t="shared" si="1"/>
        <v>7</v>
      </c>
      <c r="C17" s="36" t="s">
        <v>74</v>
      </c>
      <c r="D17" s="34" t="s">
        <v>17</v>
      </c>
      <c r="E17" s="41"/>
      <c r="F17" s="41" t="s">
        <v>377</v>
      </c>
      <c r="G17" s="41"/>
      <c r="H17" s="41"/>
      <c r="I17" s="41"/>
      <c r="J17" s="41"/>
      <c r="K17" s="76" t="s">
        <v>158</v>
      </c>
      <c r="L17" s="84" t="s">
        <v>158</v>
      </c>
      <c r="M17" s="77"/>
    </row>
    <row r="18" spans="2:13" ht="13.5" customHeight="1">
      <c r="B18" s="28">
        <f t="shared" si="1"/>
        <v>8</v>
      </c>
      <c r="C18" s="37"/>
      <c r="D18" s="44"/>
      <c r="E18" s="41"/>
      <c r="F18" s="41" t="s">
        <v>91</v>
      </c>
      <c r="G18" s="41"/>
      <c r="H18" s="41"/>
      <c r="I18" s="41"/>
      <c r="J18" s="41"/>
      <c r="K18" s="76">
        <v>15</v>
      </c>
      <c r="L18" s="84">
        <v>65</v>
      </c>
      <c r="M18" s="77">
        <v>5</v>
      </c>
    </row>
    <row r="19" spans="2:13" ht="13.5" customHeight="1">
      <c r="B19" s="28">
        <f t="shared" si="1"/>
        <v>9</v>
      </c>
      <c r="C19" s="37"/>
      <c r="D19" s="44"/>
      <c r="E19" s="41"/>
      <c r="F19" s="41" t="s">
        <v>98</v>
      </c>
      <c r="G19" s="41"/>
      <c r="H19" s="41"/>
      <c r="I19" s="41"/>
      <c r="J19" s="41"/>
      <c r="K19" s="76">
        <v>5</v>
      </c>
      <c r="L19" s="76">
        <v>85</v>
      </c>
      <c r="M19" s="77">
        <v>25</v>
      </c>
    </row>
    <row r="20" spans="2:13" ht="13.5" customHeight="1">
      <c r="B20" s="28">
        <f t="shared" si="1"/>
        <v>10</v>
      </c>
      <c r="C20" s="37"/>
      <c r="D20" s="44"/>
      <c r="E20" s="41"/>
      <c r="F20" s="41" t="s">
        <v>290</v>
      </c>
      <c r="G20" s="41"/>
      <c r="H20" s="41"/>
      <c r="I20" s="41"/>
      <c r="J20" s="41"/>
      <c r="K20" s="76">
        <v>180</v>
      </c>
      <c r="L20" s="76">
        <v>30</v>
      </c>
      <c r="M20" s="77">
        <v>550</v>
      </c>
    </row>
    <row r="21" spans="2:17" ht="13.5" customHeight="1">
      <c r="B21" s="28">
        <f t="shared" si="1"/>
        <v>11</v>
      </c>
      <c r="C21" s="37"/>
      <c r="D21" s="46" t="s">
        <v>235</v>
      </c>
      <c r="E21" s="41"/>
      <c r="F21" s="41" t="s">
        <v>234</v>
      </c>
      <c r="G21" s="41"/>
      <c r="H21" s="41"/>
      <c r="I21" s="41"/>
      <c r="J21" s="41"/>
      <c r="K21" s="76" t="s">
        <v>158</v>
      </c>
      <c r="L21" s="76"/>
      <c r="M21" s="77"/>
      <c r="O21">
        <f>COUNTA(K21)</f>
        <v>1</v>
      </c>
      <c r="P21">
        <f>COUNTA(L21)</f>
        <v>0</v>
      </c>
      <c r="Q21">
        <f>COUNTA(M21)</f>
        <v>0</v>
      </c>
    </row>
    <row r="22" spans="2:13" ht="13.5" customHeight="1">
      <c r="B22" s="28">
        <f t="shared" si="1"/>
        <v>12</v>
      </c>
      <c r="C22" s="37"/>
      <c r="D22" s="34" t="s">
        <v>18</v>
      </c>
      <c r="E22" s="41"/>
      <c r="F22" s="41" t="s">
        <v>109</v>
      </c>
      <c r="G22" s="41"/>
      <c r="H22" s="41"/>
      <c r="I22" s="41"/>
      <c r="J22" s="41"/>
      <c r="K22" s="76">
        <v>20</v>
      </c>
      <c r="L22" s="76" t="s">
        <v>158</v>
      </c>
      <c r="M22" s="77">
        <v>28</v>
      </c>
    </row>
    <row r="23" spans="2:13" ht="13.5" customHeight="1">
      <c r="B23" s="28">
        <f t="shared" si="1"/>
        <v>13</v>
      </c>
      <c r="C23" s="37"/>
      <c r="D23" s="44"/>
      <c r="E23" s="41"/>
      <c r="F23" s="41" t="s">
        <v>110</v>
      </c>
      <c r="G23" s="41"/>
      <c r="H23" s="41"/>
      <c r="I23" s="41"/>
      <c r="J23" s="41"/>
      <c r="K23" s="76">
        <v>35</v>
      </c>
      <c r="L23" s="76">
        <v>35</v>
      </c>
      <c r="M23" s="77">
        <v>215</v>
      </c>
    </row>
    <row r="24" spans="2:13" ht="13.5" customHeight="1">
      <c r="B24" s="28">
        <f t="shared" si="1"/>
        <v>14</v>
      </c>
      <c r="C24" s="37"/>
      <c r="D24" s="44"/>
      <c r="E24" s="41"/>
      <c r="F24" s="41" t="s">
        <v>111</v>
      </c>
      <c r="G24" s="41"/>
      <c r="H24" s="41"/>
      <c r="I24" s="41"/>
      <c r="J24" s="41"/>
      <c r="K24" s="76">
        <v>40</v>
      </c>
      <c r="L24" s="76" t="s">
        <v>158</v>
      </c>
      <c r="M24" s="77">
        <v>135</v>
      </c>
    </row>
    <row r="25" spans="2:13" ht="13.5" customHeight="1">
      <c r="B25" s="28">
        <f t="shared" si="1"/>
        <v>15</v>
      </c>
      <c r="C25" s="37"/>
      <c r="D25" s="44"/>
      <c r="E25" s="41"/>
      <c r="F25" s="41" t="s">
        <v>112</v>
      </c>
      <c r="G25" s="41"/>
      <c r="H25" s="41"/>
      <c r="I25" s="41"/>
      <c r="J25" s="41"/>
      <c r="K25" s="76" t="s">
        <v>158</v>
      </c>
      <c r="L25" s="76"/>
      <c r="M25" s="77">
        <v>20</v>
      </c>
    </row>
    <row r="26" spans="2:13" ht="13.5" customHeight="1">
      <c r="B26" s="28">
        <f t="shared" si="1"/>
        <v>16</v>
      </c>
      <c r="C26" s="37"/>
      <c r="D26" s="44"/>
      <c r="E26" s="41"/>
      <c r="F26" s="41" t="s">
        <v>82</v>
      </c>
      <c r="G26" s="41"/>
      <c r="H26" s="41"/>
      <c r="I26" s="41"/>
      <c r="J26" s="41"/>
      <c r="K26" s="76"/>
      <c r="L26" s="84" t="s">
        <v>158</v>
      </c>
      <c r="M26" s="77"/>
    </row>
    <row r="27" spans="2:13" ht="13.5" customHeight="1">
      <c r="B27" s="28">
        <f t="shared" si="1"/>
        <v>17</v>
      </c>
      <c r="C27" s="37"/>
      <c r="D27" s="44"/>
      <c r="E27" s="41"/>
      <c r="F27" s="41" t="s">
        <v>390</v>
      </c>
      <c r="G27" s="41"/>
      <c r="H27" s="41"/>
      <c r="I27" s="41"/>
      <c r="J27" s="41"/>
      <c r="K27" s="76"/>
      <c r="L27" s="84"/>
      <c r="M27" s="77" t="s">
        <v>158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19</v>
      </c>
      <c r="G28" s="41"/>
      <c r="H28" s="41"/>
      <c r="I28" s="41"/>
      <c r="J28" s="41"/>
      <c r="K28" s="76"/>
      <c r="L28" s="84"/>
      <c r="M28" s="77">
        <v>5</v>
      </c>
    </row>
    <row r="29" spans="2:13" ht="13.5" customHeight="1">
      <c r="B29" s="28">
        <f t="shared" si="1"/>
        <v>19</v>
      </c>
      <c r="C29" s="37"/>
      <c r="D29" s="44"/>
      <c r="E29" s="41"/>
      <c r="F29" s="41" t="s">
        <v>391</v>
      </c>
      <c r="G29" s="41"/>
      <c r="H29" s="41"/>
      <c r="I29" s="41"/>
      <c r="J29" s="41"/>
      <c r="K29" s="76">
        <v>5</v>
      </c>
      <c r="L29" s="84">
        <v>5</v>
      </c>
      <c r="M29" s="77"/>
    </row>
    <row r="30" spans="2:13" ht="13.5" customHeight="1">
      <c r="B30" s="28">
        <f t="shared" si="1"/>
        <v>20</v>
      </c>
      <c r="C30" s="37"/>
      <c r="D30" s="44"/>
      <c r="E30" s="41"/>
      <c r="F30" s="41" t="s">
        <v>75</v>
      </c>
      <c r="G30" s="41"/>
      <c r="H30" s="41"/>
      <c r="I30" s="41"/>
      <c r="J30" s="41"/>
      <c r="K30" s="76">
        <v>90</v>
      </c>
      <c r="L30" s="84">
        <v>30</v>
      </c>
      <c r="M30" s="77">
        <v>20</v>
      </c>
    </row>
    <row r="31" spans="2:13" ht="13.5" customHeight="1">
      <c r="B31" s="28">
        <f t="shared" si="1"/>
        <v>21</v>
      </c>
      <c r="C31" s="37"/>
      <c r="D31" s="44"/>
      <c r="E31" s="41"/>
      <c r="F31" s="41" t="s">
        <v>121</v>
      </c>
      <c r="G31" s="41"/>
      <c r="H31" s="41"/>
      <c r="I31" s="41"/>
      <c r="J31" s="41"/>
      <c r="K31" s="76">
        <v>5</v>
      </c>
      <c r="L31" s="84">
        <v>10</v>
      </c>
      <c r="M31" s="77" t="s">
        <v>158</v>
      </c>
    </row>
    <row r="32" spans="2:13" ht="13.5" customHeight="1">
      <c r="B32" s="28">
        <f t="shared" si="1"/>
        <v>22</v>
      </c>
      <c r="C32" s="37"/>
      <c r="D32" s="44"/>
      <c r="E32" s="41"/>
      <c r="F32" s="41" t="s">
        <v>20</v>
      </c>
      <c r="G32" s="41"/>
      <c r="H32" s="41"/>
      <c r="I32" s="41"/>
      <c r="J32" s="41"/>
      <c r="K32" s="76">
        <v>1800</v>
      </c>
      <c r="L32" s="84">
        <v>1750</v>
      </c>
      <c r="M32" s="77">
        <v>2400</v>
      </c>
    </row>
    <row r="33" spans="2:13" ht="13.5" customHeight="1">
      <c r="B33" s="28">
        <f t="shared" si="1"/>
        <v>23</v>
      </c>
      <c r="C33" s="37"/>
      <c r="D33" s="44"/>
      <c r="E33" s="41"/>
      <c r="F33" s="41" t="s">
        <v>21</v>
      </c>
      <c r="G33" s="41"/>
      <c r="H33" s="41"/>
      <c r="I33" s="41"/>
      <c r="J33" s="41"/>
      <c r="K33" s="76">
        <v>45</v>
      </c>
      <c r="L33" s="76">
        <v>40</v>
      </c>
      <c r="M33" s="77">
        <v>30</v>
      </c>
    </row>
    <row r="34" spans="2:13" ht="13.5" customHeight="1">
      <c r="B34" s="28">
        <f t="shared" si="1"/>
        <v>24</v>
      </c>
      <c r="C34" s="37"/>
      <c r="D34" s="44"/>
      <c r="E34" s="41"/>
      <c r="F34" s="41" t="s">
        <v>22</v>
      </c>
      <c r="G34" s="41"/>
      <c r="H34" s="41"/>
      <c r="I34" s="41"/>
      <c r="J34" s="41"/>
      <c r="K34" s="76" t="s">
        <v>387</v>
      </c>
      <c r="L34" s="84">
        <v>5</v>
      </c>
      <c r="M34" s="77">
        <v>10</v>
      </c>
    </row>
    <row r="35" spans="2:17" ht="13.5" customHeight="1">
      <c r="B35" s="28">
        <f t="shared" si="1"/>
        <v>25</v>
      </c>
      <c r="C35" s="36" t="s">
        <v>79</v>
      </c>
      <c r="D35" s="34" t="s">
        <v>76</v>
      </c>
      <c r="E35" s="41"/>
      <c r="F35" s="41" t="s">
        <v>28</v>
      </c>
      <c r="G35" s="41"/>
      <c r="H35" s="41"/>
      <c r="I35" s="41"/>
      <c r="J35" s="41"/>
      <c r="K35" s="76">
        <v>30</v>
      </c>
      <c r="L35" s="76">
        <v>20</v>
      </c>
      <c r="M35" s="77">
        <v>10</v>
      </c>
      <c r="O35">
        <f>COUNTA(K35:K35)</f>
        <v>1</v>
      </c>
      <c r="P35">
        <f>COUNTA(L35:L35)</f>
        <v>1</v>
      </c>
      <c r="Q35">
        <f>COUNTA(M35:M35)</f>
        <v>1</v>
      </c>
    </row>
    <row r="36" spans="2:13" ht="13.5" customHeight="1">
      <c r="B36" s="28">
        <f t="shared" si="1"/>
        <v>26</v>
      </c>
      <c r="C36" s="36" t="s">
        <v>77</v>
      </c>
      <c r="D36" s="34" t="s">
        <v>29</v>
      </c>
      <c r="E36" s="41"/>
      <c r="F36" s="41" t="s">
        <v>133</v>
      </c>
      <c r="G36" s="41"/>
      <c r="H36" s="41"/>
      <c r="I36" s="41"/>
      <c r="J36" s="41"/>
      <c r="K36" s="76">
        <v>20</v>
      </c>
      <c r="L36" s="84">
        <v>5</v>
      </c>
      <c r="M36" s="77">
        <v>5</v>
      </c>
    </row>
    <row r="37" spans="2:13" ht="13.5" customHeight="1">
      <c r="B37" s="28">
        <f t="shared" si="1"/>
        <v>27</v>
      </c>
      <c r="C37" s="37"/>
      <c r="D37" s="44"/>
      <c r="E37" s="41"/>
      <c r="F37" s="41" t="s">
        <v>281</v>
      </c>
      <c r="G37" s="41"/>
      <c r="H37" s="41"/>
      <c r="I37" s="41"/>
      <c r="J37" s="41"/>
      <c r="K37" s="76"/>
      <c r="L37" s="84" t="s">
        <v>158</v>
      </c>
      <c r="M37" s="77"/>
    </row>
    <row r="38" spans="2:13" ht="13.5" customHeight="1">
      <c r="B38" s="28">
        <f t="shared" si="1"/>
        <v>28</v>
      </c>
      <c r="C38" s="37"/>
      <c r="D38" s="44"/>
      <c r="E38" s="41"/>
      <c r="F38" s="41" t="s">
        <v>294</v>
      </c>
      <c r="G38" s="41"/>
      <c r="H38" s="41"/>
      <c r="I38" s="41"/>
      <c r="J38" s="41"/>
      <c r="K38" s="76"/>
      <c r="L38" s="76" t="s">
        <v>158</v>
      </c>
      <c r="M38" s="77"/>
    </row>
    <row r="39" spans="2:13" ht="13.5" customHeight="1">
      <c r="B39" s="28">
        <f t="shared" si="1"/>
        <v>29</v>
      </c>
      <c r="C39" s="37"/>
      <c r="D39" s="44"/>
      <c r="E39" s="41"/>
      <c r="F39" s="41" t="s">
        <v>145</v>
      </c>
      <c r="G39" s="41"/>
      <c r="H39" s="41"/>
      <c r="I39" s="41"/>
      <c r="J39" s="41"/>
      <c r="K39" s="76">
        <v>5</v>
      </c>
      <c r="L39" s="84"/>
      <c r="M39" s="77">
        <v>10</v>
      </c>
    </row>
    <row r="40" spans="2:13" ht="13.5" customHeight="1">
      <c r="B40" s="28">
        <f t="shared" si="1"/>
        <v>30</v>
      </c>
      <c r="C40" s="37"/>
      <c r="D40" s="44"/>
      <c r="E40" s="41"/>
      <c r="F40" s="41" t="s">
        <v>379</v>
      </c>
      <c r="G40" s="41"/>
      <c r="H40" s="41"/>
      <c r="I40" s="41"/>
      <c r="J40" s="41"/>
      <c r="K40" s="76"/>
      <c r="L40" s="84" t="s">
        <v>158</v>
      </c>
      <c r="M40" s="77"/>
    </row>
    <row r="41" spans="2:13" ht="13.5" customHeight="1">
      <c r="B41" s="28">
        <f t="shared" si="1"/>
        <v>31</v>
      </c>
      <c r="C41" s="37"/>
      <c r="D41" s="44"/>
      <c r="E41" s="41"/>
      <c r="F41" s="41" t="s">
        <v>392</v>
      </c>
      <c r="G41" s="41"/>
      <c r="H41" s="41"/>
      <c r="I41" s="41"/>
      <c r="J41" s="41"/>
      <c r="K41" s="76" t="s">
        <v>158</v>
      </c>
      <c r="L41" s="84">
        <v>20</v>
      </c>
      <c r="M41" s="77"/>
    </row>
    <row r="42" spans="2:13" ht="13.5" customHeight="1">
      <c r="B42" s="28">
        <f t="shared" si="1"/>
        <v>32</v>
      </c>
      <c r="C42" s="37"/>
      <c r="D42" s="44"/>
      <c r="E42" s="41"/>
      <c r="F42" s="41" t="s">
        <v>393</v>
      </c>
      <c r="G42" s="41"/>
      <c r="H42" s="41"/>
      <c r="I42" s="41"/>
      <c r="J42" s="41"/>
      <c r="K42" s="76">
        <v>5</v>
      </c>
      <c r="L42" s="84"/>
      <c r="M42" s="77"/>
    </row>
    <row r="43" spans="2:13" ht="13.5" customHeight="1">
      <c r="B43" s="28">
        <f t="shared" si="1"/>
        <v>33</v>
      </c>
      <c r="C43" s="37"/>
      <c r="D43" s="44"/>
      <c r="E43" s="41"/>
      <c r="F43" s="41" t="s">
        <v>142</v>
      </c>
      <c r="G43" s="41"/>
      <c r="H43" s="41"/>
      <c r="I43" s="41"/>
      <c r="J43" s="41"/>
      <c r="K43" s="76">
        <v>5</v>
      </c>
      <c r="L43" s="84"/>
      <c r="M43" s="77"/>
    </row>
    <row r="44" spans="2:13" ht="13.5" customHeight="1">
      <c r="B44" s="28">
        <f t="shared" si="1"/>
        <v>34</v>
      </c>
      <c r="C44" s="37"/>
      <c r="D44" s="44"/>
      <c r="E44" s="41"/>
      <c r="F44" s="41" t="s">
        <v>35</v>
      </c>
      <c r="G44" s="41"/>
      <c r="H44" s="41"/>
      <c r="I44" s="41"/>
      <c r="J44" s="41"/>
      <c r="K44" s="76">
        <v>125</v>
      </c>
      <c r="L44" s="84">
        <v>105</v>
      </c>
      <c r="M44" s="77">
        <v>90</v>
      </c>
    </row>
    <row r="45" spans="2:13" ht="13.5" customHeight="1">
      <c r="B45" s="28">
        <f t="shared" si="1"/>
        <v>35</v>
      </c>
      <c r="C45" s="36" t="s">
        <v>39</v>
      </c>
      <c r="D45" s="34" t="s">
        <v>40</v>
      </c>
      <c r="E45" s="41"/>
      <c r="F45" s="41" t="s">
        <v>394</v>
      </c>
      <c r="G45" s="41"/>
      <c r="H45" s="41"/>
      <c r="I45" s="41"/>
      <c r="J45" s="41"/>
      <c r="K45" s="76" t="s">
        <v>158</v>
      </c>
      <c r="L45" s="84"/>
      <c r="M45" s="77"/>
    </row>
    <row r="46" spans="2:13" ht="13.5" customHeight="1">
      <c r="B46" s="28">
        <f t="shared" si="1"/>
        <v>36</v>
      </c>
      <c r="C46" s="37"/>
      <c r="D46" s="44"/>
      <c r="E46" s="41"/>
      <c r="F46" s="41" t="s">
        <v>395</v>
      </c>
      <c r="G46" s="41"/>
      <c r="H46" s="41"/>
      <c r="I46" s="41"/>
      <c r="J46" s="41"/>
      <c r="K46" s="76" t="s">
        <v>158</v>
      </c>
      <c r="L46" s="84">
        <v>1</v>
      </c>
      <c r="M46" s="77" t="s">
        <v>158</v>
      </c>
    </row>
    <row r="47" spans="2:13" ht="13.5" customHeight="1">
      <c r="B47" s="28">
        <f t="shared" si="1"/>
        <v>37</v>
      </c>
      <c r="C47" s="37"/>
      <c r="D47" s="44"/>
      <c r="E47" s="41"/>
      <c r="F47" s="41" t="s">
        <v>42</v>
      </c>
      <c r="G47" s="41"/>
      <c r="H47" s="41"/>
      <c r="I47" s="41"/>
      <c r="J47" s="41"/>
      <c r="K47" s="76" t="s">
        <v>158</v>
      </c>
      <c r="L47" s="84"/>
      <c r="M47" s="77"/>
    </row>
    <row r="48" spans="2:13" ht="13.5" customHeight="1">
      <c r="B48" s="28">
        <f t="shared" si="1"/>
        <v>38</v>
      </c>
      <c r="C48" s="36" t="s">
        <v>43</v>
      </c>
      <c r="D48" s="34" t="s">
        <v>46</v>
      </c>
      <c r="E48" s="41"/>
      <c r="F48" s="41" t="s">
        <v>104</v>
      </c>
      <c r="G48" s="41"/>
      <c r="H48" s="41"/>
      <c r="I48" s="41"/>
      <c r="J48" s="41"/>
      <c r="K48" s="76">
        <v>2</v>
      </c>
      <c r="L48" s="84" t="s">
        <v>158</v>
      </c>
      <c r="M48" s="77">
        <v>1</v>
      </c>
    </row>
    <row r="49" spans="2:13" ht="13.5" customHeight="1">
      <c r="B49" s="28">
        <f t="shared" si="1"/>
        <v>39</v>
      </c>
      <c r="C49" s="37"/>
      <c r="D49" s="44"/>
      <c r="E49" s="41"/>
      <c r="F49" s="41" t="s">
        <v>381</v>
      </c>
      <c r="G49" s="41"/>
      <c r="H49" s="41"/>
      <c r="I49" s="41"/>
      <c r="J49" s="41"/>
      <c r="K49" s="76"/>
      <c r="L49" s="84" t="s">
        <v>158</v>
      </c>
      <c r="M49" s="77"/>
    </row>
    <row r="50" spans="2:13" ht="13.5" customHeight="1">
      <c r="B50" s="28">
        <f t="shared" si="1"/>
        <v>40</v>
      </c>
      <c r="C50" s="37"/>
      <c r="D50" s="45"/>
      <c r="E50" s="41"/>
      <c r="F50" s="41" t="s">
        <v>47</v>
      </c>
      <c r="G50" s="41"/>
      <c r="H50" s="41"/>
      <c r="I50" s="41"/>
      <c r="J50" s="41"/>
      <c r="K50" s="76">
        <v>10</v>
      </c>
      <c r="L50" s="84">
        <v>10</v>
      </c>
      <c r="M50" s="77">
        <v>10</v>
      </c>
    </row>
    <row r="51" spans="2:13" ht="13.5" customHeight="1">
      <c r="B51" s="28">
        <f t="shared" si="1"/>
        <v>41</v>
      </c>
      <c r="C51" s="38"/>
      <c r="D51" s="46" t="s">
        <v>48</v>
      </c>
      <c r="E51" s="41"/>
      <c r="F51" s="41" t="s">
        <v>49</v>
      </c>
      <c r="G51" s="41"/>
      <c r="H51" s="41"/>
      <c r="I51" s="41"/>
      <c r="J51" s="41"/>
      <c r="K51" s="76">
        <v>5</v>
      </c>
      <c r="L51" s="84">
        <v>20</v>
      </c>
      <c r="M51" s="77" t="s">
        <v>158</v>
      </c>
    </row>
    <row r="52" spans="2:13" ht="13.5" customHeight="1">
      <c r="B52" s="28">
        <f t="shared" si="1"/>
        <v>42</v>
      </c>
      <c r="C52" s="153" t="s">
        <v>53</v>
      </c>
      <c r="D52" s="154"/>
      <c r="E52" s="41"/>
      <c r="F52" s="41" t="s">
        <v>54</v>
      </c>
      <c r="G52" s="41"/>
      <c r="H52" s="41"/>
      <c r="I52" s="41"/>
      <c r="J52" s="41"/>
      <c r="K52" s="76">
        <v>850</v>
      </c>
      <c r="L52" s="84">
        <v>500</v>
      </c>
      <c r="M52" s="77">
        <v>950</v>
      </c>
    </row>
    <row r="53" spans="2:13" ht="13.5" customHeight="1">
      <c r="B53" s="28">
        <f t="shared" si="1"/>
        <v>43</v>
      </c>
      <c r="C53" s="39"/>
      <c r="D53" s="40"/>
      <c r="E53" s="41"/>
      <c r="F53" s="41" t="s">
        <v>55</v>
      </c>
      <c r="G53" s="41"/>
      <c r="H53" s="41"/>
      <c r="I53" s="41"/>
      <c r="J53" s="41"/>
      <c r="K53" s="76">
        <v>550</v>
      </c>
      <c r="L53" s="84">
        <v>550</v>
      </c>
      <c r="M53" s="77">
        <v>50</v>
      </c>
    </row>
    <row r="54" spans="2:13" ht="13.5" customHeight="1" thickBot="1">
      <c r="B54" s="28">
        <f t="shared" si="1"/>
        <v>44</v>
      </c>
      <c r="C54" s="39"/>
      <c r="D54" s="40"/>
      <c r="E54" s="41"/>
      <c r="F54" s="41" t="s">
        <v>56</v>
      </c>
      <c r="G54" s="41"/>
      <c r="H54" s="41"/>
      <c r="I54" s="41"/>
      <c r="J54" s="41"/>
      <c r="K54" s="76">
        <v>150</v>
      </c>
      <c r="L54" s="84">
        <v>700</v>
      </c>
      <c r="M54" s="77">
        <v>300</v>
      </c>
    </row>
    <row r="55" spans="2:17" ht="13.5" customHeight="1">
      <c r="B55" s="79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O55">
        <f>COUNTA(K11:K54)</f>
        <v>37</v>
      </c>
      <c r="P55">
        <f>COUNTA(L11:L54)</f>
        <v>34</v>
      </c>
      <c r="Q55">
        <f>COUNTA(M11:M54)</f>
        <v>29</v>
      </c>
    </row>
    <row r="56" spans="15:17" ht="18" customHeight="1">
      <c r="O56" s="118">
        <f>SUM(K15:K54,P11:P14)</f>
        <v>4677</v>
      </c>
      <c r="P56" s="118">
        <f>SUM(L15:L54,Q11:Q14)</f>
        <v>7121</v>
      </c>
      <c r="Q56" s="118">
        <f>SUM(M15:M54,R11:R14)</f>
        <v>5909</v>
      </c>
    </row>
    <row r="57" ht="18" customHeight="1">
      <c r="B57" s="22"/>
    </row>
    <row r="58" ht="9" customHeight="1" thickBot="1"/>
    <row r="59" spans="2:13" ht="18" customHeight="1">
      <c r="B59" s="1"/>
      <c r="C59" s="2"/>
      <c r="D59" s="155" t="s">
        <v>2</v>
      </c>
      <c r="E59" s="155"/>
      <c r="F59" s="155"/>
      <c r="G59" s="155"/>
      <c r="H59" s="2"/>
      <c r="I59" s="2"/>
      <c r="J59" s="3"/>
      <c r="K59" s="86" t="s">
        <v>83</v>
      </c>
      <c r="L59" s="97" t="s">
        <v>85</v>
      </c>
      <c r="M59" s="106" t="s">
        <v>86</v>
      </c>
    </row>
    <row r="60" spans="2:13" ht="18" customHeight="1" thickBot="1">
      <c r="B60" s="7"/>
      <c r="C60" s="8"/>
      <c r="D60" s="160" t="s">
        <v>3</v>
      </c>
      <c r="E60" s="160"/>
      <c r="F60" s="160"/>
      <c r="G60" s="160"/>
      <c r="H60" s="8"/>
      <c r="I60" s="8"/>
      <c r="J60" s="9"/>
      <c r="K60" s="112" t="str">
        <f>K5</f>
        <v>2019.2.4</v>
      </c>
      <c r="L60" s="113" t="str">
        <f>K60</f>
        <v>2019.2.4</v>
      </c>
      <c r="M60" s="114" t="str">
        <f>L60</f>
        <v>2019.2.4</v>
      </c>
    </row>
    <row r="61" spans="2:13" ht="19.5" customHeight="1" thickTop="1">
      <c r="B61" s="156" t="s">
        <v>58</v>
      </c>
      <c r="C61" s="157"/>
      <c r="D61" s="157"/>
      <c r="E61" s="157"/>
      <c r="F61" s="157"/>
      <c r="G61" s="157"/>
      <c r="H61" s="157"/>
      <c r="I61" s="157"/>
      <c r="J61" s="27"/>
      <c r="K61" s="90">
        <f>SUM(K62:K70)</f>
        <v>4677</v>
      </c>
      <c r="L61" s="90">
        <f>SUM(L62:L70)</f>
        <v>7121</v>
      </c>
      <c r="M61" s="110">
        <f>SUM(M62:M70)</f>
        <v>5909</v>
      </c>
    </row>
    <row r="62" spans="2:13" ht="13.5" customHeight="1">
      <c r="B62" s="143" t="s">
        <v>59</v>
      </c>
      <c r="C62" s="144"/>
      <c r="D62" s="158"/>
      <c r="E62" s="50"/>
      <c r="F62" s="51"/>
      <c r="G62" s="145" t="s">
        <v>14</v>
      </c>
      <c r="H62" s="145"/>
      <c r="I62" s="51"/>
      <c r="J62" s="53"/>
      <c r="K62" s="42">
        <f>SUM(P$11:P$14)</f>
        <v>15</v>
      </c>
      <c r="L62" s="54">
        <f>SUM(Q$11:Q$14)</f>
        <v>15</v>
      </c>
      <c r="M62" s="43">
        <f>SUM(R$11:R$14)</f>
        <v>5</v>
      </c>
    </row>
    <row r="63" spans="2:13" ht="13.5" customHeight="1">
      <c r="B63" s="16"/>
      <c r="C63" s="17"/>
      <c r="D63" s="18"/>
      <c r="E63" s="54"/>
      <c r="F63" s="41"/>
      <c r="G63" s="145" t="s">
        <v>78</v>
      </c>
      <c r="H63" s="145"/>
      <c r="I63" s="52"/>
      <c r="J63" s="55"/>
      <c r="K63" s="42">
        <f>SUM(K$15)</f>
        <v>650</v>
      </c>
      <c r="L63" s="54">
        <f>SUM(L$15)</f>
        <v>3100</v>
      </c>
      <c r="M63" s="43">
        <f>SUM(M$15)</f>
        <v>1000</v>
      </c>
    </row>
    <row r="64" spans="2:13" ht="13.5" customHeight="1">
      <c r="B64" s="16"/>
      <c r="C64" s="17"/>
      <c r="D64" s="18"/>
      <c r="E64" s="54"/>
      <c r="F64" s="41"/>
      <c r="G64" s="145" t="s">
        <v>26</v>
      </c>
      <c r="H64" s="145"/>
      <c r="I64" s="51"/>
      <c r="J64" s="53"/>
      <c r="K64" s="42">
        <f>SUM(K$16:K$16)</f>
        <v>15</v>
      </c>
      <c r="L64" s="54">
        <f>SUM(L$16:L$16)</f>
        <v>20</v>
      </c>
      <c r="M64" s="43">
        <f>SUM(M$16:M$16)</f>
        <v>35</v>
      </c>
    </row>
    <row r="65" spans="2:13" ht="13.5" customHeight="1">
      <c r="B65" s="16"/>
      <c r="C65" s="17"/>
      <c r="D65" s="18"/>
      <c r="E65" s="54"/>
      <c r="F65" s="41"/>
      <c r="G65" s="145" t="s">
        <v>17</v>
      </c>
      <c r="H65" s="145"/>
      <c r="I65" s="51"/>
      <c r="J65" s="53"/>
      <c r="K65" s="42">
        <f>SUM(K$17:K$20)</f>
        <v>200</v>
      </c>
      <c r="L65" s="54">
        <f>SUM(L$17:L$20)</f>
        <v>180</v>
      </c>
      <c r="M65" s="43">
        <f>SUM(M$17:M$20)</f>
        <v>580</v>
      </c>
    </row>
    <row r="66" spans="2:13" ht="13.5" customHeight="1">
      <c r="B66" s="16"/>
      <c r="C66" s="17"/>
      <c r="D66" s="18"/>
      <c r="E66" s="54"/>
      <c r="F66" s="41"/>
      <c r="G66" s="145" t="s">
        <v>18</v>
      </c>
      <c r="H66" s="145"/>
      <c r="I66" s="51"/>
      <c r="J66" s="53"/>
      <c r="K66" s="42">
        <f>SUM(K$22:K$34)</f>
        <v>2040</v>
      </c>
      <c r="L66" s="54">
        <f>SUM(L$22:L$34)</f>
        <v>1875</v>
      </c>
      <c r="M66" s="43">
        <f>SUM(M$22:M$34)</f>
        <v>2863</v>
      </c>
    </row>
    <row r="67" spans="2:13" ht="13.5" customHeight="1">
      <c r="B67" s="16"/>
      <c r="C67" s="17"/>
      <c r="D67" s="18"/>
      <c r="E67" s="54"/>
      <c r="F67" s="41"/>
      <c r="G67" s="145" t="s">
        <v>76</v>
      </c>
      <c r="H67" s="145"/>
      <c r="I67" s="51"/>
      <c r="J67" s="53"/>
      <c r="K67" s="42">
        <f>SUM(K$35:K$35)</f>
        <v>30</v>
      </c>
      <c r="L67" s="54">
        <f>SUM(L$35:L$35)</f>
        <v>20</v>
      </c>
      <c r="M67" s="43">
        <f>SUM(M$35:M$35)</f>
        <v>10</v>
      </c>
    </row>
    <row r="68" spans="2:13" ht="13.5" customHeight="1">
      <c r="B68" s="16"/>
      <c r="C68" s="17"/>
      <c r="D68" s="18"/>
      <c r="E68" s="54"/>
      <c r="F68" s="41"/>
      <c r="G68" s="145" t="s">
        <v>116</v>
      </c>
      <c r="H68" s="145"/>
      <c r="I68" s="51"/>
      <c r="J68" s="53"/>
      <c r="K68" s="42">
        <f>SUM(K$36:K$44)</f>
        <v>160</v>
      </c>
      <c r="L68" s="54">
        <f>SUM(L$36:L$44)</f>
        <v>130</v>
      </c>
      <c r="M68" s="43">
        <f>SUM(M$36:M$44)</f>
        <v>105</v>
      </c>
    </row>
    <row r="69" spans="2:13" ht="13.5" customHeight="1">
      <c r="B69" s="16"/>
      <c r="C69" s="17"/>
      <c r="D69" s="18"/>
      <c r="E69" s="54"/>
      <c r="F69" s="41"/>
      <c r="G69" s="145" t="s">
        <v>60</v>
      </c>
      <c r="H69" s="145"/>
      <c r="I69" s="51"/>
      <c r="J69" s="53"/>
      <c r="K69" s="42">
        <f>SUM(K$21:K$21,K$52:K$53)</f>
        <v>1400</v>
      </c>
      <c r="L69" s="54">
        <f>SUM(L$21:L$21,L$52:L$53)</f>
        <v>1050</v>
      </c>
      <c r="M69" s="43">
        <f>SUM(M$21:M$21,M$52:M$53)</f>
        <v>1000</v>
      </c>
    </row>
    <row r="70" spans="2:13" ht="13.5" customHeight="1" thickBot="1">
      <c r="B70" s="19"/>
      <c r="C70" s="20"/>
      <c r="D70" s="21"/>
      <c r="E70" s="56"/>
      <c r="F70" s="47"/>
      <c r="G70" s="146" t="s">
        <v>57</v>
      </c>
      <c r="H70" s="146"/>
      <c r="I70" s="57"/>
      <c r="J70" s="58"/>
      <c r="K70" s="48">
        <f>SUM(K$45:K$51,K$54)</f>
        <v>167</v>
      </c>
      <c r="L70" s="56">
        <f>SUM(L$45:L$51,L$54)</f>
        <v>731</v>
      </c>
      <c r="M70" s="49">
        <f>SUM(M$45:M$51,M$54)</f>
        <v>311</v>
      </c>
    </row>
    <row r="71" spans="2:13" ht="18" customHeight="1" thickTop="1">
      <c r="B71" s="147" t="s">
        <v>61</v>
      </c>
      <c r="C71" s="148"/>
      <c r="D71" s="149"/>
      <c r="E71" s="64"/>
      <c r="F71" s="29"/>
      <c r="G71" s="150" t="s">
        <v>62</v>
      </c>
      <c r="H71" s="150"/>
      <c r="I71" s="29"/>
      <c r="J71" s="30"/>
      <c r="K71" s="91" t="s">
        <v>63</v>
      </c>
      <c r="L71" s="101"/>
      <c r="M71" s="111"/>
    </row>
    <row r="72" spans="2:13" ht="18" customHeight="1">
      <c r="B72" s="61"/>
      <c r="C72" s="62"/>
      <c r="D72" s="62"/>
      <c r="E72" s="59"/>
      <c r="F72" s="60"/>
      <c r="G72" s="33"/>
      <c r="H72" s="33"/>
      <c r="I72" s="60"/>
      <c r="J72" s="63"/>
      <c r="K72" s="92" t="s">
        <v>64</v>
      </c>
      <c r="L72" s="102"/>
      <c r="M72" s="105"/>
    </row>
    <row r="73" spans="2:13" ht="18" customHeight="1">
      <c r="B73" s="16"/>
      <c r="C73" s="17"/>
      <c r="D73" s="17"/>
      <c r="E73" s="65"/>
      <c r="F73" s="8"/>
      <c r="G73" s="151" t="s">
        <v>65</v>
      </c>
      <c r="H73" s="151"/>
      <c r="I73" s="31"/>
      <c r="J73" s="32"/>
      <c r="K73" s="93" t="s">
        <v>66</v>
      </c>
      <c r="L73" s="103"/>
      <c r="M73" s="103"/>
    </row>
    <row r="74" spans="2:13" ht="18" customHeight="1">
      <c r="B74" s="16"/>
      <c r="C74" s="17"/>
      <c r="D74" s="17"/>
      <c r="E74" s="66"/>
      <c r="F74" s="17"/>
      <c r="G74" s="67"/>
      <c r="H74" s="67"/>
      <c r="I74" s="62"/>
      <c r="J74" s="68"/>
      <c r="K74" s="94" t="s">
        <v>93</v>
      </c>
      <c r="L74" s="104"/>
      <c r="M74" s="104"/>
    </row>
    <row r="75" spans="2:13" ht="18" customHeight="1">
      <c r="B75" s="16"/>
      <c r="C75" s="17"/>
      <c r="D75" s="17"/>
      <c r="E75" s="66"/>
      <c r="F75" s="17"/>
      <c r="G75" s="67"/>
      <c r="H75" s="67"/>
      <c r="I75" s="62"/>
      <c r="J75" s="68"/>
      <c r="K75" s="92" t="s">
        <v>92</v>
      </c>
      <c r="L75" s="102"/>
      <c r="M75" s="105"/>
    </row>
    <row r="76" spans="2:13" ht="18" customHeight="1">
      <c r="B76" s="16"/>
      <c r="C76" s="17"/>
      <c r="D76" s="17"/>
      <c r="E76" s="65"/>
      <c r="F76" s="8"/>
      <c r="G76" s="151" t="s">
        <v>67</v>
      </c>
      <c r="H76" s="151"/>
      <c r="I76" s="31"/>
      <c r="J76" s="32"/>
      <c r="K76" s="93" t="s">
        <v>100</v>
      </c>
      <c r="L76" s="103"/>
      <c r="M76" s="103"/>
    </row>
    <row r="77" spans="2:13" ht="18" customHeight="1">
      <c r="B77" s="16"/>
      <c r="C77" s="17"/>
      <c r="D77" s="17"/>
      <c r="E77" s="66"/>
      <c r="F77" s="17"/>
      <c r="G77" s="67"/>
      <c r="H77" s="67"/>
      <c r="I77" s="62"/>
      <c r="J77" s="68"/>
      <c r="K77" s="94" t="s">
        <v>101</v>
      </c>
      <c r="L77" s="104"/>
      <c r="M77" s="104"/>
    </row>
    <row r="78" spans="2:13" ht="18" customHeight="1">
      <c r="B78" s="16"/>
      <c r="C78" s="17"/>
      <c r="D78" s="17"/>
      <c r="E78" s="66"/>
      <c r="F78" s="17"/>
      <c r="G78" s="67"/>
      <c r="H78" s="67"/>
      <c r="I78" s="62"/>
      <c r="J78" s="68"/>
      <c r="K78" s="94" t="s">
        <v>102</v>
      </c>
      <c r="L78" s="104"/>
      <c r="M78" s="104"/>
    </row>
    <row r="79" spans="2:13" ht="18" customHeight="1">
      <c r="B79" s="16"/>
      <c r="C79" s="17"/>
      <c r="D79" s="17"/>
      <c r="E79" s="13"/>
      <c r="F79" s="14"/>
      <c r="G79" s="33"/>
      <c r="H79" s="33"/>
      <c r="I79" s="60"/>
      <c r="J79" s="63"/>
      <c r="K79" s="94" t="s">
        <v>101</v>
      </c>
      <c r="L79" s="105"/>
      <c r="M79" s="105"/>
    </row>
    <row r="80" spans="2:14" ht="18" customHeight="1">
      <c r="B80" s="143" t="s">
        <v>68</v>
      </c>
      <c r="C80" s="144"/>
      <c r="D80" s="144"/>
      <c r="E80" s="8"/>
      <c r="F80" s="8"/>
      <c r="G80" s="8"/>
      <c r="H80" s="8"/>
      <c r="I80" s="8"/>
      <c r="J80" s="8"/>
      <c r="K80" s="78"/>
      <c r="L80" s="78"/>
      <c r="M80" s="78"/>
      <c r="N80" s="132"/>
    </row>
    <row r="81" spans="2:14" ht="13.5" customHeight="1">
      <c r="B81" s="69"/>
      <c r="C81" s="70" t="s">
        <v>69</v>
      </c>
      <c r="D81" s="71"/>
      <c r="E81" s="70"/>
      <c r="F81" s="70"/>
      <c r="G81" s="70"/>
      <c r="H81" s="70"/>
      <c r="I81" s="70"/>
      <c r="J81" s="70"/>
      <c r="K81" s="95"/>
      <c r="L81" s="95"/>
      <c r="M81" s="95"/>
      <c r="N81" s="130"/>
    </row>
    <row r="82" spans="2:14" ht="13.5" customHeight="1">
      <c r="B82" s="69"/>
      <c r="C82" s="70" t="s">
        <v>70</v>
      </c>
      <c r="D82" s="71"/>
      <c r="E82" s="70"/>
      <c r="F82" s="70"/>
      <c r="G82" s="70"/>
      <c r="H82" s="70"/>
      <c r="I82" s="70"/>
      <c r="J82" s="70"/>
      <c r="K82" s="95"/>
      <c r="L82" s="95"/>
      <c r="M82" s="95"/>
      <c r="N82" s="130"/>
    </row>
    <row r="83" spans="2:14" ht="13.5" customHeight="1">
      <c r="B83" s="69"/>
      <c r="C83" s="70" t="s">
        <v>71</v>
      </c>
      <c r="D83" s="71"/>
      <c r="E83" s="70"/>
      <c r="F83" s="70"/>
      <c r="G83" s="70"/>
      <c r="H83" s="70"/>
      <c r="I83" s="70"/>
      <c r="J83" s="70"/>
      <c r="K83" s="95"/>
      <c r="L83" s="95"/>
      <c r="M83" s="95"/>
      <c r="N83" s="130"/>
    </row>
    <row r="84" spans="2:14" ht="13.5" customHeight="1">
      <c r="B84" s="69"/>
      <c r="C84" s="70" t="s">
        <v>171</v>
      </c>
      <c r="D84" s="71"/>
      <c r="E84" s="70"/>
      <c r="F84" s="70"/>
      <c r="G84" s="70"/>
      <c r="H84" s="70"/>
      <c r="I84" s="70"/>
      <c r="J84" s="70"/>
      <c r="K84" s="95"/>
      <c r="L84" s="95"/>
      <c r="M84" s="95"/>
      <c r="N84" s="130"/>
    </row>
    <row r="85" spans="2:14" ht="13.5" customHeight="1">
      <c r="B85" s="69"/>
      <c r="C85" s="70" t="s">
        <v>153</v>
      </c>
      <c r="D85" s="71"/>
      <c r="E85" s="70"/>
      <c r="F85" s="70"/>
      <c r="G85" s="70"/>
      <c r="H85" s="70"/>
      <c r="I85" s="70"/>
      <c r="J85" s="70"/>
      <c r="K85" s="95"/>
      <c r="L85" s="95"/>
      <c r="M85" s="95"/>
      <c r="N85" s="130"/>
    </row>
    <row r="86" spans="2:14" ht="13.5" customHeight="1">
      <c r="B86" s="72"/>
      <c r="C86" s="70" t="s">
        <v>170</v>
      </c>
      <c r="D86" s="70"/>
      <c r="E86" s="70"/>
      <c r="F86" s="70"/>
      <c r="G86" s="70"/>
      <c r="H86" s="70"/>
      <c r="I86" s="70"/>
      <c r="J86" s="70"/>
      <c r="K86" s="95"/>
      <c r="L86" s="95"/>
      <c r="M86" s="95"/>
      <c r="N86" s="130"/>
    </row>
    <row r="87" spans="2:14" ht="13.5" customHeight="1">
      <c r="B87" s="72"/>
      <c r="C87" s="70" t="s">
        <v>169</v>
      </c>
      <c r="D87" s="70"/>
      <c r="E87" s="70"/>
      <c r="F87" s="70"/>
      <c r="G87" s="70"/>
      <c r="H87" s="70"/>
      <c r="I87" s="70"/>
      <c r="J87" s="70"/>
      <c r="K87" s="95"/>
      <c r="L87" s="95"/>
      <c r="M87" s="95"/>
      <c r="N87" s="130"/>
    </row>
    <row r="88" spans="2:14" ht="13.5" customHeight="1">
      <c r="B88" s="72"/>
      <c r="C88" s="70" t="s">
        <v>148</v>
      </c>
      <c r="D88" s="70"/>
      <c r="E88" s="70"/>
      <c r="F88" s="70"/>
      <c r="G88" s="70"/>
      <c r="H88" s="70"/>
      <c r="I88" s="70"/>
      <c r="J88" s="70"/>
      <c r="K88" s="95"/>
      <c r="L88" s="95"/>
      <c r="M88" s="95"/>
      <c r="N88" s="130"/>
    </row>
    <row r="89" spans="2:14" ht="13.5" customHeight="1">
      <c r="B89" s="72"/>
      <c r="C89" s="70" t="s">
        <v>149</v>
      </c>
      <c r="D89" s="70"/>
      <c r="E89" s="70"/>
      <c r="F89" s="70"/>
      <c r="G89" s="70"/>
      <c r="H89" s="70"/>
      <c r="I89" s="70"/>
      <c r="J89" s="70"/>
      <c r="K89" s="95"/>
      <c r="L89" s="95"/>
      <c r="M89" s="95"/>
      <c r="N89" s="130"/>
    </row>
    <row r="90" spans="2:14" ht="13.5" customHeight="1">
      <c r="B90" s="72"/>
      <c r="C90" s="70" t="s">
        <v>150</v>
      </c>
      <c r="D90" s="70"/>
      <c r="E90" s="70"/>
      <c r="F90" s="70"/>
      <c r="G90" s="70"/>
      <c r="H90" s="70"/>
      <c r="I90" s="70"/>
      <c r="J90" s="70"/>
      <c r="K90" s="95"/>
      <c r="L90" s="95"/>
      <c r="M90" s="95"/>
      <c r="N90" s="130"/>
    </row>
    <row r="91" spans="2:14" ht="13.5" customHeight="1">
      <c r="B91" s="72"/>
      <c r="C91" s="70" t="s">
        <v>172</v>
      </c>
      <c r="D91" s="70"/>
      <c r="E91" s="70"/>
      <c r="F91" s="70"/>
      <c r="G91" s="70"/>
      <c r="H91" s="70"/>
      <c r="I91" s="70"/>
      <c r="J91" s="70"/>
      <c r="K91" s="95"/>
      <c r="L91" s="95"/>
      <c r="M91" s="95"/>
      <c r="N91" s="130"/>
    </row>
    <row r="92" spans="2:14" ht="13.5" customHeight="1">
      <c r="B92" s="72"/>
      <c r="C92" s="95" t="s">
        <v>173</v>
      </c>
      <c r="D92" s="70"/>
      <c r="E92" s="70"/>
      <c r="F92" s="70"/>
      <c r="G92" s="70"/>
      <c r="H92" s="70"/>
      <c r="I92" s="70"/>
      <c r="J92" s="70"/>
      <c r="K92" s="95"/>
      <c r="L92" s="95"/>
      <c r="M92" s="95"/>
      <c r="N92" s="130"/>
    </row>
    <row r="93" spans="2:14" ht="13.5" customHeight="1">
      <c r="B93" s="72"/>
      <c r="C93" s="70" t="s">
        <v>174</v>
      </c>
      <c r="D93" s="70"/>
      <c r="E93" s="70"/>
      <c r="F93" s="70"/>
      <c r="G93" s="70"/>
      <c r="H93" s="70"/>
      <c r="I93" s="70"/>
      <c r="J93" s="70"/>
      <c r="K93" s="95"/>
      <c r="L93" s="95"/>
      <c r="M93" s="95"/>
      <c r="N93" s="130"/>
    </row>
    <row r="94" spans="2:14" ht="13.5" customHeight="1">
      <c r="B94" s="72"/>
      <c r="C94" s="70" t="s">
        <v>175</v>
      </c>
      <c r="D94" s="70"/>
      <c r="E94" s="70"/>
      <c r="F94" s="70"/>
      <c r="G94" s="70"/>
      <c r="H94" s="70"/>
      <c r="I94" s="70"/>
      <c r="J94" s="70"/>
      <c r="K94" s="95"/>
      <c r="L94" s="95"/>
      <c r="M94" s="95"/>
      <c r="N94" s="130"/>
    </row>
    <row r="95" spans="2:14" ht="18" customHeight="1">
      <c r="B95" s="72"/>
      <c r="C95" s="70" t="s">
        <v>151</v>
      </c>
      <c r="D95" s="70"/>
      <c r="E95" s="70"/>
      <c r="F95" s="70"/>
      <c r="G95" s="70"/>
      <c r="H95" s="70"/>
      <c r="I95" s="70"/>
      <c r="J95" s="70"/>
      <c r="K95" s="95"/>
      <c r="L95" s="95"/>
      <c r="M95" s="95"/>
      <c r="N95" s="130"/>
    </row>
    <row r="96" spans="2:14" ht="13.5">
      <c r="B96" s="72"/>
      <c r="C96" s="70" t="s">
        <v>152</v>
      </c>
      <c r="D96" s="70"/>
      <c r="E96" s="70"/>
      <c r="F96" s="70"/>
      <c r="G96" s="70"/>
      <c r="H96" s="70"/>
      <c r="I96" s="70"/>
      <c r="J96" s="70"/>
      <c r="K96" s="95"/>
      <c r="L96" s="95"/>
      <c r="M96" s="95"/>
      <c r="N96" s="130"/>
    </row>
    <row r="97" spans="2:14" ht="13.5">
      <c r="B97" s="72"/>
      <c r="C97" s="70" t="s">
        <v>176</v>
      </c>
      <c r="D97" s="70"/>
      <c r="E97" s="70"/>
      <c r="F97" s="70"/>
      <c r="G97" s="70"/>
      <c r="H97" s="70"/>
      <c r="I97" s="70"/>
      <c r="J97" s="70"/>
      <c r="K97" s="95"/>
      <c r="L97" s="95"/>
      <c r="M97" s="95"/>
      <c r="N97" s="130"/>
    </row>
    <row r="98" spans="2:25" ht="13.5" customHeight="1">
      <c r="B98" s="72"/>
      <c r="C98" s="70" t="s">
        <v>154</v>
      </c>
      <c r="D98" s="70"/>
      <c r="E98" s="70"/>
      <c r="F98" s="70"/>
      <c r="G98" s="70"/>
      <c r="H98" s="70"/>
      <c r="I98" s="70"/>
      <c r="J98" s="70"/>
      <c r="K98" s="95"/>
      <c r="L98" s="95"/>
      <c r="M98" s="95"/>
      <c r="N98" s="130"/>
      <c r="Y98" s="85"/>
    </row>
    <row r="99" spans="2:14" ht="13.5">
      <c r="B99" s="72"/>
      <c r="C99" s="70" t="s">
        <v>80</v>
      </c>
      <c r="D99" s="70"/>
      <c r="E99" s="70"/>
      <c r="F99" s="70"/>
      <c r="G99" s="70"/>
      <c r="H99" s="70"/>
      <c r="I99" s="70"/>
      <c r="J99" s="70"/>
      <c r="K99" s="95"/>
      <c r="L99" s="95"/>
      <c r="M99" s="95"/>
      <c r="N99" s="130"/>
    </row>
    <row r="100" spans="2:14" ht="13.5">
      <c r="B100" s="72"/>
      <c r="C100" s="70" t="s">
        <v>72</v>
      </c>
      <c r="D100" s="70"/>
      <c r="E100" s="70"/>
      <c r="F100" s="70"/>
      <c r="G100" s="70"/>
      <c r="H100" s="70"/>
      <c r="I100" s="70"/>
      <c r="J100" s="70"/>
      <c r="K100" s="95"/>
      <c r="L100" s="95"/>
      <c r="M100" s="95"/>
      <c r="N100" s="130"/>
    </row>
    <row r="101" spans="2:14" ht="13.5">
      <c r="B101" s="125"/>
      <c r="C101" s="95" t="s">
        <v>177</v>
      </c>
      <c r="D101" s="82"/>
      <c r="E101" s="82"/>
      <c r="F101" s="82"/>
      <c r="G101" s="82"/>
      <c r="H101" s="82"/>
      <c r="I101" s="82"/>
      <c r="J101" s="82"/>
      <c r="K101" s="126"/>
      <c r="L101" s="126"/>
      <c r="M101" s="126"/>
      <c r="N101" s="131"/>
    </row>
    <row r="102" spans="2:25" ht="13.5">
      <c r="B102" s="125"/>
      <c r="C102" s="95" t="s">
        <v>178</v>
      </c>
      <c r="D102" s="82"/>
      <c r="E102" s="82"/>
      <c r="F102" s="82"/>
      <c r="G102" s="82"/>
      <c r="H102" s="82"/>
      <c r="I102" s="82"/>
      <c r="J102" s="82"/>
      <c r="K102" s="126"/>
      <c r="L102" s="126"/>
      <c r="M102" s="126"/>
      <c r="N102" s="131"/>
      <c r="Y102" s="85"/>
    </row>
    <row r="103" spans="2:14" ht="13.5">
      <c r="B103" s="125"/>
      <c r="C103" s="95" t="s">
        <v>179</v>
      </c>
      <c r="D103" s="82"/>
      <c r="E103" s="82"/>
      <c r="F103" s="82"/>
      <c r="G103" s="82"/>
      <c r="H103" s="82"/>
      <c r="I103" s="82"/>
      <c r="J103" s="82"/>
      <c r="K103" s="126"/>
      <c r="L103" s="126"/>
      <c r="M103" s="126"/>
      <c r="N103" s="131"/>
    </row>
    <row r="104" spans="2:14" ht="14.25" thickBot="1">
      <c r="B104" s="127"/>
      <c r="C104" s="96" t="s">
        <v>180</v>
      </c>
      <c r="D104" s="128"/>
      <c r="E104" s="128"/>
      <c r="F104" s="128"/>
      <c r="G104" s="128"/>
      <c r="H104" s="128"/>
      <c r="I104" s="128"/>
      <c r="J104" s="128"/>
      <c r="K104" s="129"/>
      <c r="L104" s="129"/>
      <c r="M104" s="129"/>
      <c r="N104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52:D52"/>
    <mergeCell ref="D59:G59"/>
    <mergeCell ref="D60:G60"/>
    <mergeCell ref="B61:I61"/>
    <mergeCell ref="B62:D62"/>
    <mergeCell ref="G62:H62"/>
    <mergeCell ref="G63:H63"/>
    <mergeCell ref="G64:H64"/>
    <mergeCell ref="G65:H65"/>
    <mergeCell ref="G66:H66"/>
    <mergeCell ref="G67:H67"/>
    <mergeCell ref="G68:H68"/>
    <mergeCell ref="B80:D80"/>
    <mergeCell ref="G69:H69"/>
    <mergeCell ref="G70:H70"/>
    <mergeCell ref="B71:D71"/>
    <mergeCell ref="G71:H71"/>
    <mergeCell ref="G73:H73"/>
    <mergeCell ref="G76:H7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Y90"/>
  <sheetViews>
    <sheetView view="pageBreakPreview" zoomScale="75" zoomScaleNormal="75" zoomScaleSheetLayoutView="75" zoomScalePageLayoutView="0" workbookViewId="0" topLeftCell="A1">
      <pane ySplit="10" topLeftCell="A59" activePane="bottomLeft" state="frozen"/>
      <selection pane="topLeft" activeCell="A1" sqref="A1"/>
      <selection pane="bottomLeft" activeCell="I64" sqref="I64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372</v>
      </c>
      <c r="L5" s="50" t="str">
        <f>K5</f>
        <v>2019.1.7</v>
      </c>
      <c r="M5" s="107" t="str">
        <f>K5</f>
        <v>2019.1.7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34">
        <v>0.5625</v>
      </c>
      <c r="L6" s="135">
        <v>0.5875</v>
      </c>
      <c r="M6" s="136">
        <v>0.4930555555555556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37" t="s">
        <v>197</v>
      </c>
      <c r="L7" s="137" t="s">
        <v>373</v>
      </c>
      <c r="M7" s="138" t="s">
        <v>374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187</v>
      </c>
      <c r="G11" s="41"/>
      <c r="H11" s="41"/>
      <c r="I11" s="41"/>
      <c r="J11" s="41"/>
      <c r="K11" s="74" t="s">
        <v>204</v>
      </c>
      <c r="L11" s="83" t="s">
        <v>182</v>
      </c>
      <c r="M11" s="75" t="s">
        <v>375</v>
      </c>
      <c r="O11" t="s">
        <v>15</v>
      </c>
      <c r="P11">
        <f>IF(K11="＋",0,IF(K11="(＋)",0,ABS(K11)))</f>
        <v>0</v>
      </c>
      <c r="Q11">
        <f>IF(L11="＋",0,IF(L11="(＋)",0,ABS(L11)))</f>
        <v>0</v>
      </c>
      <c r="R11">
        <f>IF(M11="＋",0,IF(M11="(＋)",0,ABS(M11)))</f>
        <v>0</v>
      </c>
    </row>
    <row r="12" spans="2:13" ht="13.5" customHeight="1">
      <c r="B12" s="133">
        <f>B11+1</f>
        <v>2</v>
      </c>
      <c r="C12" s="36" t="s">
        <v>23</v>
      </c>
      <c r="D12" s="34" t="s">
        <v>24</v>
      </c>
      <c r="E12" s="41"/>
      <c r="F12" s="41" t="s">
        <v>107</v>
      </c>
      <c r="G12" s="41"/>
      <c r="H12" s="41"/>
      <c r="I12" s="41"/>
      <c r="J12" s="41"/>
      <c r="K12" s="76">
        <v>80</v>
      </c>
      <c r="L12" s="84">
        <v>700</v>
      </c>
      <c r="M12" s="77">
        <v>300</v>
      </c>
    </row>
    <row r="13" spans="2:13" ht="13.5" customHeight="1">
      <c r="B13" s="133">
        <f aca="true" t="shared" si="0" ref="B13:B44">B12+1</f>
        <v>3</v>
      </c>
      <c r="C13" s="36" t="s">
        <v>25</v>
      </c>
      <c r="D13" s="34" t="s">
        <v>26</v>
      </c>
      <c r="E13" s="41"/>
      <c r="F13" s="41" t="s">
        <v>27</v>
      </c>
      <c r="G13" s="41"/>
      <c r="H13" s="41"/>
      <c r="I13" s="41"/>
      <c r="J13" s="41"/>
      <c r="K13" s="76"/>
      <c r="L13" s="84">
        <v>2</v>
      </c>
      <c r="M13" s="77"/>
    </row>
    <row r="14" spans="2:13" ht="13.5" customHeight="1">
      <c r="B14" s="133">
        <f t="shared" si="0"/>
        <v>4</v>
      </c>
      <c r="C14" s="37"/>
      <c r="D14" s="44"/>
      <c r="E14" s="41"/>
      <c r="F14" s="41" t="s">
        <v>376</v>
      </c>
      <c r="G14" s="41"/>
      <c r="H14" s="41"/>
      <c r="I14" s="41"/>
      <c r="J14" s="41"/>
      <c r="K14" s="76"/>
      <c r="L14" s="76">
        <v>5</v>
      </c>
      <c r="M14" s="77"/>
    </row>
    <row r="15" spans="2:13" ht="13.5" customHeight="1">
      <c r="B15" s="133">
        <f t="shared" si="0"/>
        <v>5</v>
      </c>
      <c r="C15" s="36" t="s">
        <v>74</v>
      </c>
      <c r="D15" s="34" t="s">
        <v>17</v>
      </c>
      <c r="E15" s="41"/>
      <c r="F15" s="41" t="s">
        <v>377</v>
      </c>
      <c r="G15" s="41"/>
      <c r="H15" s="41"/>
      <c r="I15" s="41"/>
      <c r="J15" s="41"/>
      <c r="K15" s="76" t="s">
        <v>158</v>
      </c>
      <c r="L15" s="84">
        <v>5</v>
      </c>
      <c r="M15" s="77"/>
    </row>
    <row r="16" spans="2:13" ht="13.5" customHeight="1">
      <c r="B16" s="133">
        <f t="shared" si="0"/>
        <v>6</v>
      </c>
      <c r="C16" s="37"/>
      <c r="D16" s="44"/>
      <c r="E16" s="41"/>
      <c r="F16" s="41" t="s">
        <v>98</v>
      </c>
      <c r="G16" s="41"/>
      <c r="H16" s="41"/>
      <c r="I16" s="41"/>
      <c r="J16" s="41"/>
      <c r="K16" s="76" t="s">
        <v>158</v>
      </c>
      <c r="L16" s="76">
        <v>5</v>
      </c>
      <c r="M16" s="77">
        <v>5</v>
      </c>
    </row>
    <row r="17" spans="2:13" ht="13.5" customHeight="1">
      <c r="B17" s="133">
        <f t="shared" si="0"/>
        <v>7</v>
      </c>
      <c r="C17" s="37"/>
      <c r="D17" s="44"/>
      <c r="E17" s="41"/>
      <c r="F17" s="41" t="s">
        <v>290</v>
      </c>
      <c r="G17" s="41"/>
      <c r="H17" s="41"/>
      <c r="I17" s="41"/>
      <c r="J17" s="41"/>
      <c r="K17" s="76" t="s">
        <v>158</v>
      </c>
      <c r="L17" s="76">
        <v>5</v>
      </c>
      <c r="M17" s="77">
        <v>5</v>
      </c>
    </row>
    <row r="18" spans="2:17" ht="13.5" customHeight="1">
      <c r="B18" s="133">
        <f t="shared" si="0"/>
        <v>8</v>
      </c>
      <c r="C18" s="37"/>
      <c r="D18" s="46" t="s">
        <v>235</v>
      </c>
      <c r="E18" s="41"/>
      <c r="F18" s="41" t="s">
        <v>234</v>
      </c>
      <c r="G18" s="41"/>
      <c r="H18" s="41"/>
      <c r="I18" s="41"/>
      <c r="J18" s="41"/>
      <c r="K18" s="76"/>
      <c r="L18" s="76" t="s">
        <v>158</v>
      </c>
      <c r="M18" s="77">
        <v>1</v>
      </c>
      <c r="O18">
        <f>COUNTA(K18)</f>
        <v>0</v>
      </c>
      <c r="P18">
        <f>COUNTA(L18)</f>
        <v>1</v>
      </c>
      <c r="Q18">
        <f>COUNTA(M18)</f>
        <v>1</v>
      </c>
    </row>
    <row r="19" spans="2:13" ht="13.5" customHeight="1">
      <c r="B19" s="133">
        <f t="shared" si="0"/>
        <v>9</v>
      </c>
      <c r="C19" s="37"/>
      <c r="D19" s="34" t="s">
        <v>18</v>
      </c>
      <c r="E19" s="41"/>
      <c r="F19" s="41" t="s">
        <v>109</v>
      </c>
      <c r="G19" s="41"/>
      <c r="H19" s="41"/>
      <c r="I19" s="41"/>
      <c r="J19" s="41"/>
      <c r="K19" s="76"/>
      <c r="L19" s="76"/>
      <c r="M19" s="77">
        <v>2</v>
      </c>
    </row>
    <row r="20" spans="2:13" ht="13.5" customHeight="1">
      <c r="B20" s="133">
        <f t="shared" si="0"/>
        <v>10</v>
      </c>
      <c r="C20" s="37"/>
      <c r="D20" s="44"/>
      <c r="E20" s="41"/>
      <c r="F20" s="41" t="s">
        <v>110</v>
      </c>
      <c r="G20" s="41"/>
      <c r="H20" s="41"/>
      <c r="I20" s="41"/>
      <c r="J20" s="41"/>
      <c r="K20" s="76">
        <v>20</v>
      </c>
      <c r="L20" s="76">
        <v>150</v>
      </c>
      <c r="M20" s="77">
        <v>180</v>
      </c>
    </row>
    <row r="21" spans="2:13" ht="13.5" customHeight="1">
      <c r="B21" s="133">
        <f t="shared" si="0"/>
        <v>11</v>
      </c>
      <c r="C21" s="37"/>
      <c r="D21" s="44"/>
      <c r="E21" s="41"/>
      <c r="F21" s="41" t="s">
        <v>111</v>
      </c>
      <c r="G21" s="41"/>
      <c r="H21" s="41"/>
      <c r="I21" s="41"/>
      <c r="J21" s="41"/>
      <c r="K21" s="76" t="s">
        <v>158</v>
      </c>
      <c r="L21" s="76" t="s">
        <v>158</v>
      </c>
      <c r="M21" s="77" t="s">
        <v>158</v>
      </c>
    </row>
    <row r="22" spans="2:13" ht="13.5" customHeight="1">
      <c r="B22" s="133">
        <f t="shared" si="0"/>
        <v>12</v>
      </c>
      <c r="C22" s="37"/>
      <c r="D22" s="44"/>
      <c r="E22" s="41"/>
      <c r="F22" s="41" t="s">
        <v>208</v>
      </c>
      <c r="G22" s="41"/>
      <c r="H22" s="41"/>
      <c r="I22" s="41"/>
      <c r="J22" s="41"/>
      <c r="K22" s="76" t="s">
        <v>158</v>
      </c>
      <c r="L22" s="84"/>
      <c r="M22" s="77"/>
    </row>
    <row r="23" spans="2:13" ht="13.5" customHeight="1">
      <c r="B23" s="133">
        <f t="shared" si="0"/>
        <v>13</v>
      </c>
      <c r="C23" s="37"/>
      <c r="D23" s="44"/>
      <c r="E23" s="41"/>
      <c r="F23" s="41" t="s">
        <v>378</v>
      </c>
      <c r="G23" s="41"/>
      <c r="H23" s="41"/>
      <c r="I23" s="41"/>
      <c r="J23" s="41"/>
      <c r="K23" s="76" t="s">
        <v>158</v>
      </c>
      <c r="L23" s="84"/>
      <c r="M23" s="77"/>
    </row>
    <row r="24" spans="2:13" ht="13.5" customHeight="1">
      <c r="B24" s="133">
        <f t="shared" si="0"/>
        <v>14</v>
      </c>
      <c r="C24" s="37"/>
      <c r="D24" s="44"/>
      <c r="E24" s="41"/>
      <c r="F24" s="41" t="s">
        <v>121</v>
      </c>
      <c r="G24" s="41"/>
      <c r="H24" s="41"/>
      <c r="I24" s="41"/>
      <c r="J24" s="41"/>
      <c r="K24" s="76">
        <v>5</v>
      </c>
      <c r="L24" s="84">
        <v>5</v>
      </c>
      <c r="M24" s="77">
        <v>5</v>
      </c>
    </row>
    <row r="25" spans="2:13" ht="13.5" customHeight="1">
      <c r="B25" s="133">
        <f t="shared" si="0"/>
        <v>15</v>
      </c>
      <c r="C25" s="37"/>
      <c r="D25" s="44"/>
      <c r="E25" s="41"/>
      <c r="F25" s="41" t="s">
        <v>20</v>
      </c>
      <c r="G25" s="41"/>
      <c r="H25" s="41"/>
      <c r="I25" s="41"/>
      <c r="J25" s="41"/>
      <c r="K25" s="76">
        <v>300</v>
      </c>
      <c r="L25" s="84">
        <v>200</v>
      </c>
      <c r="M25" s="77">
        <v>300</v>
      </c>
    </row>
    <row r="26" spans="2:13" ht="13.5" customHeight="1">
      <c r="B26" s="133">
        <f t="shared" si="0"/>
        <v>16</v>
      </c>
      <c r="C26" s="37"/>
      <c r="D26" s="44"/>
      <c r="E26" s="41"/>
      <c r="F26" s="41" t="s">
        <v>21</v>
      </c>
      <c r="G26" s="41"/>
      <c r="H26" s="41"/>
      <c r="I26" s="41"/>
      <c r="J26" s="41"/>
      <c r="K26" s="76">
        <v>10</v>
      </c>
      <c r="L26" s="76">
        <v>35</v>
      </c>
      <c r="M26" s="77">
        <v>20</v>
      </c>
    </row>
    <row r="27" spans="2:13" ht="13.5" customHeight="1">
      <c r="B27" s="133">
        <f t="shared" si="0"/>
        <v>17</v>
      </c>
      <c r="C27" s="37"/>
      <c r="D27" s="44"/>
      <c r="E27" s="41"/>
      <c r="F27" s="41" t="s">
        <v>22</v>
      </c>
      <c r="G27" s="41"/>
      <c r="H27" s="41"/>
      <c r="I27" s="41"/>
      <c r="J27" s="41"/>
      <c r="K27" s="76"/>
      <c r="L27" s="84" t="s">
        <v>158</v>
      </c>
      <c r="M27" s="77" t="s">
        <v>158</v>
      </c>
    </row>
    <row r="28" spans="2:17" ht="13.5" customHeight="1">
      <c r="B28" s="133">
        <f t="shared" si="0"/>
        <v>18</v>
      </c>
      <c r="C28" s="36" t="s">
        <v>79</v>
      </c>
      <c r="D28" s="34" t="s">
        <v>76</v>
      </c>
      <c r="E28" s="41"/>
      <c r="F28" s="41" t="s">
        <v>28</v>
      </c>
      <c r="G28" s="41"/>
      <c r="H28" s="41"/>
      <c r="I28" s="41"/>
      <c r="J28" s="41"/>
      <c r="K28" s="76" t="s">
        <v>158</v>
      </c>
      <c r="L28" s="76">
        <v>15</v>
      </c>
      <c r="M28" s="77">
        <v>30</v>
      </c>
      <c r="O28">
        <f>COUNTA(K28:K28)</f>
        <v>1</v>
      </c>
      <c r="P28">
        <f>COUNTA(L28:L28)</f>
        <v>1</v>
      </c>
      <c r="Q28">
        <f>COUNTA(M28:M28)</f>
        <v>1</v>
      </c>
    </row>
    <row r="29" spans="2:13" ht="13.5" customHeight="1">
      <c r="B29" s="133">
        <f t="shared" si="0"/>
        <v>19</v>
      </c>
      <c r="C29" s="36" t="s">
        <v>77</v>
      </c>
      <c r="D29" s="34" t="s">
        <v>29</v>
      </c>
      <c r="E29" s="41"/>
      <c r="F29" s="41" t="s">
        <v>293</v>
      </c>
      <c r="G29" s="41"/>
      <c r="H29" s="41"/>
      <c r="I29" s="41"/>
      <c r="J29" s="41"/>
      <c r="K29" s="76"/>
      <c r="L29" s="84"/>
      <c r="M29" s="77">
        <v>10</v>
      </c>
    </row>
    <row r="30" spans="2:13" ht="13.5" customHeight="1">
      <c r="B30" s="133">
        <f t="shared" si="0"/>
        <v>20</v>
      </c>
      <c r="C30" s="37"/>
      <c r="D30" s="44"/>
      <c r="E30" s="41"/>
      <c r="F30" s="41" t="s">
        <v>133</v>
      </c>
      <c r="G30" s="41"/>
      <c r="H30" s="41"/>
      <c r="I30" s="41"/>
      <c r="J30" s="41"/>
      <c r="K30" s="76">
        <v>5</v>
      </c>
      <c r="L30" s="84" t="s">
        <v>158</v>
      </c>
      <c r="M30" s="77">
        <v>5</v>
      </c>
    </row>
    <row r="31" spans="2:13" ht="13.5" customHeight="1">
      <c r="B31" s="133">
        <f t="shared" si="0"/>
        <v>21</v>
      </c>
      <c r="C31" s="37"/>
      <c r="D31" s="44"/>
      <c r="E31" s="41"/>
      <c r="F31" s="41" t="s">
        <v>145</v>
      </c>
      <c r="G31" s="41"/>
      <c r="H31" s="41"/>
      <c r="I31" s="41"/>
      <c r="J31" s="41"/>
      <c r="K31" s="76"/>
      <c r="L31" s="84"/>
      <c r="M31" s="77">
        <v>10</v>
      </c>
    </row>
    <row r="32" spans="2:13" ht="13.5" customHeight="1">
      <c r="B32" s="133">
        <f t="shared" si="0"/>
        <v>22</v>
      </c>
      <c r="C32" s="37"/>
      <c r="D32" s="44"/>
      <c r="E32" s="41"/>
      <c r="F32" s="41" t="s">
        <v>379</v>
      </c>
      <c r="G32" s="41"/>
      <c r="H32" s="41"/>
      <c r="I32" s="41"/>
      <c r="J32" s="41"/>
      <c r="K32" s="76"/>
      <c r="L32" s="84"/>
      <c r="M32" s="77" t="s">
        <v>158</v>
      </c>
    </row>
    <row r="33" spans="2:13" ht="13.5" customHeight="1">
      <c r="B33" s="133">
        <f t="shared" si="0"/>
        <v>23</v>
      </c>
      <c r="C33" s="37"/>
      <c r="D33" s="44"/>
      <c r="E33" s="41"/>
      <c r="F33" s="41" t="s">
        <v>380</v>
      </c>
      <c r="G33" s="41"/>
      <c r="H33" s="41"/>
      <c r="I33" s="41"/>
      <c r="J33" s="41"/>
      <c r="K33" s="76"/>
      <c r="L33" s="84">
        <v>20</v>
      </c>
      <c r="M33" s="77"/>
    </row>
    <row r="34" spans="2:13" ht="13.5" customHeight="1">
      <c r="B34" s="133">
        <f t="shared" si="0"/>
        <v>24</v>
      </c>
      <c r="C34" s="37"/>
      <c r="D34" s="44"/>
      <c r="E34" s="41"/>
      <c r="F34" s="41" t="s">
        <v>35</v>
      </c>
      <c r="G34" s="41"/>
      <c r="H34" s="41"/>
      <c r="I34" s="41"/>
      <c r="J34" s="41"/>
      <c r="K34" s="76">
        <v>5</v>
      </c>
      <c r="L34" s="84">
        <v>15</v>
      </c>
      <c r="M34" s="77">
        <v>10</v>
      </c>
    </row>
    <row r="35" spans="2:17" ht="13.5" customHeight="1">
      <c r="B35" s="133">
        <f t="shared" si="0"/>
        <v>25</v>
      </c>
      <c r="C35" s="36" t="s">
        <v>36</v>
      </c>
      <c r="D35" s="34" t="s">
        <v>37</v>
      </c>
      <c r="E35" s="41"/>
      <c r="F35" s="41" t="s">
        <v>38</v>
      </c>
      <c r="G35" s="41"/>
      <c r="H35" s="41"/>
      <c r="I35" s="41"/>
      <c r="J35" s="41"/>
      <c r="K35" s="76"/>
      <c r="L35" s="84" t="s">
        <v>158</v>
      </c>
      <c r="M35" s="77"/>
      <c r="O35">
        <f>COUNTA(K29:K34)</f>
        <v>2</v>
      </c>
      <c r="P35">
        <f>COUNTA(L29:L34)</f>
        <v>3</v>
      </c>
      <c r="Q35">
        <f>COUNTA(M29:M34)</f>
        <v>5</v>
      </c>
    </row>
    <row r="36" spans="2:13" ht="13.5" customHeight="1">
      <c r="B36" s="133">
        <f t="shared" si="0"/>
        <v>26</v>
      </c>
      <c r="C36" s="36" t="s">
        <v>39</v>
      </c>
      <c r="D36" s="34" t="s">
        <v>40</v>
      </c>
      <c r="E36" s="41"/>
      <c r="F36" s="41" t="s">
        <v>138</v>
      </c>
      <c r="G36" s="41"/>
      <c r="H36" s="41"/>
      <c r="I36" s="41"/>
      <c r="J36" s="41"/>
      <c r="K36" s="76"/>
      <c r="L36" s="84">
        <v>1</v>
      </c>
      <c r="M36" s="77" t="s">
        <v>158</v>
      </c>
    </row>
    <row r="37" spans="2:13" ht="13.5" customHeight="1">
      <c r="B37" s="133">
        <f t="shared" si="0"/>
        <v>27</v>
      </c>
      <c r="C37" s="36" t="s">
        <v>43</v>
      </c>
      <c r="D37" s="34" t="s">
        <v>46</v>
      </c>
      <c r="E37" s="41"/>
      <c r="F37" s="41" t="s">
        <v>104</v>
      </c>
      <c r="G37" s="41"/>
      <c r="H37" s="41"/>
      <c r="I37" s="41"/>
      <c r="J37" s="41"/>
      <c r="K37" s="76" t="s">
        <v>158</v>
      </c>
      <c r="L37" s="84">
        <v>6</v>
      </c>
      <c r="M37" s="77">
        <v>5</v>
      </c>
    </row>
    <row r="38" spans="2:13" ht="13.5" customHeight="1">
      <c r="B38" s="133">
        <f t="shared" si="0"/>
        <v>28</v>
      </c>
      <c r="C38" s="37"/>
      <c r="D38" s="44"/>
      <c r="E38" s="41"/>
      <c r="F38" s="41" t="s">
        <v>381</v>
      </c>
      <c r="G38" s="41"/>
      <c r="H38" s="41"/>
      <c r="I38" s="41"/>
      <c r="J38" s="41"/>
      <c r="K38" s="76"/>
      <c r="L38" s="84">
        <v>1</v>
      </c>
      <c r="M38" s="77"/>
    </row>
    <row r="39" spans="2:13" ht="13.5" customHeight="1">
      <c r="B39" s="133">
        <f t="shared" si="0"/>
        <v>29</v>
      </c>
      <c r="C39" s="37"/>
      <c r="D39" s="45"/>
      <c r="E39" s="41"/>
      <c r="F39" s="41" t="s">
        <v>47</v>
      </c>
      <c r="G39" s="41"/>
      <c r="H39" s="41"/>
      <c r="I39" s="41"/>
      <c r="J39" s="41"/>
      <c r="K39" s="76" t="s">
        <v>158</v>
      </c>
      <c r="L39" s="84">
        <v>5</v>
      </c>
      <c r="M39" s="77"/>
    </row>
    <row r="40" spans="2:13" ht="13.5" customHeight="1">
      <c r="B40" s="133">
        <f t="shared" si="0"/>
        <v>30</v>
      </c>
      <c r="C40" s="38"/>
      <c r="D40" s="46" t="s">
        <v>48</v>
      </c>
      <c r="E40" s="41"/>
      <c r="F40" s="41" t="s">
        <v>49</v>
      </c>
      <c r="G40" s="41"/>
      <c r="H40" s="41"/>
      <c r="I40" s="41"/>
      <c r="J40" s="41"/>
      <c r="K40" s="76"/>
      <c r="L40" s="84">
        <v>5</v>
      </c>
      <c r="M40" s="77" t="s">
        <v>158</v>
      </c>
    </row>
    <row r="41" spans="2:17" ht="13.5" customHeight="1">
      <c r="B41" s="133">
        <f t="shared" si="0"/>
        <v>31</v>
      </c>
      <c r="C41" s="36" t="s">
        <v>0</v>
      </c>
      <c r="D41" s="46" t="s">
        <v>51</v>
      </c>
      <c r="E41" s="41"/>
      <c r="F41" s="41" t="s">
        <v>52</v>
      </c>
      <c r="G41" s="41"/>
      <c r="H41" s="41"/>
      <c r="I41" s="41"/>
      <c r="J41" s="41"/>
      <c r="K41" s="76" t="s">
        <v>158</v>
      </c>
      <c r="L41" s="84"/>
      <c r="M41" s="77"/>
      <c r="O41">
        <f>COUNTA(K35:K41)</f>
        <v>3</v>
      </c>
      <c r="P41">
        <f>COUNTA(L35:L41)</f>
        <v>6</v>
      </c>
      <c r="Q41">
        <f>COUNTA(M35:M41)</f>
        <v>3</v>
      </c>
    </row>
    <row r="42" spans="2:13" ht="13.5" customHeight="1">
      <c r="B42" s="133">
        <f t="shared" si="0"/>
        <v>32</v>
      </c>
      <c r="C42" s="153" t="s">
        <v>53</v>
      </c>
      <c r="D42" s="154"/>
      <c r="E42" s="41"/>
      <c r="F42" s="41" t="s">
        <v>54</v>
      </c>
      <c r="G42" s="41"/>
      <c r="H42" s="41"/>
      <c r="I42" s="41"/>
      <c r="J42" s="41"/>
      <c r="K42" s="76">
        <v>1300</v>
      </c>
      <c r="L42" s="84">
        <v>800</v>
      </c>
      <c r="M42" s="77">
        <v>450</v>
      </c>
    </row>
    <row r="43" spans="2:13" ht="13.5" customHeight="1">
      <c r="B43" s="133">
        <f t="shared" si="0"/>
        <v>33</v>
      </c>
      <c r="C43" s="39"/>
      <c r="D43" s="40"/>
      <c r="E43" s="41"/>
      <c r="F43" s="41" t="s">
        <v>55</v>
      </c>
      <c r="G43" s="41"/>
      <c r="H43" s="41"/>
      <c r="I43" s="41"/>
      <c r="J43" s="41"/>
      <c r="K43" s="76">
        <v>300</v>
      </c>
      <c r="L43" s="84">
        <v>150</v>
      </c>
      <c r="M43" s="77">
        <v>200</v>
      </c>
    </row>
    <row r="44" spans="2:13" ht="13.5" customHeight="1" thickBot="1">
      <c r="B44" s="133">
        <f t="shared" si="0"/>
        <v>34</v>
      </c>
      <c r="C44" s="39"/>
      <c r="D44" s="40"/>
      <c r="E44" s="41"/>
      <c r="F44" s="41" t="s">
        <v>56</v>
      </c>
      <c r="G44" s="41"/>
      <c r="H44" s="41"/>
      <c r="I44" s="41"/>
      <c r="J44" s="41"/>
      <c r="K44" s="76">
        <v>200</v>
      </c>
      <c r="L44" s="84">
        <v>25</v>
      </c>
      <c r="M44" s="77">
        <v>50</v>
      </c>
    </row>
    <row r="45" spans="2:13" ht="18" customHeight="1">
      <c r="B45" s="1"/>
      <c r="C45" s="2"/>
      <c r="D45" s="155" t="s">
        <v>2</v>
      </c>
      <c r="E45" s="155"/>
      <c r="F45" s="155"/>
      <c r="G45" s="155"/>
      <c r="H45" s="2"/>
      <c r="I45" s="2"/>
      <c r="J45" s="3"/>
      <c r="K45" s="86" t="s">
        <v>83</v>
      </c>
      <c r="L45" s="97" t="s">
        <v>85</v>
      </c>
      <c r="M45" s="106" t="s">
        <v>86</v>
      </c>
    </row>
    <row r="46" spans="2:13" ht="18" customHeight="1" thickBot="1">
      <c r="B46" s="7"/>
      <c r="C46" s="8"/>
      <c r="D46" s="151" t="s">
        <v>3</v>
      </c>
      <c r="E46" s="151"/>
      <c r="F46" s="151"/>
      <c r="G46" s="151"/>
      <c r="H46" s="8"/>
      <c r="I46" s="8"/>
      <c r="J46" s="9"/>
      <c r="K46" s="112" t="str">
        <f>K5</f>
        <v>2019.1.7</v>
      </c>
      <c r="L46" s="113" t="str">
        <f>K46</f>
        <v>2019.1.7</v>
      </c>
      <c r="M46" s="114" t="str">
        <f>L46</f>
        <v>2019.1.7</v>
      </c>
    </row>
    <row r="47" spans="2:13" ht="19.5" customHeight="1" thickTop="1">
      <c r="B47" s="156" t="s">
        <v>58</v>
      </c>
      <c r="C47" s="157"/>
      <c r="D47" s="157"/>
      <c r="E47" s="157"/>
      <c r="F47" s="157"/>
      <c r="G47" s="157"/>
      <c r="H47" s="157"/>
      <c r="I47" s="157"/>
      <c r="J47" s="27"/>
      <c r="K47" s="90">
        <f>SUM(K48:K56)</f>
        <v>2225</v>
      </c>
      <c r="L47" s="90">
        <f>SUM(L48:L56)</f>
        <v>2155</v>
      </c>
      <c r="M47" s="110">
        <f>SUM(M48:M56)</f>
        <v>1588</v>
      </c>
    </row>
    <row r="48" spans="2:13" ht="13.5" customHeight="1">
      <c r="B48" s="143" t="s">
        <v>59</v>
      </c>
      <c r="C48" s="144"/>
      <c r="D48" s="158"/>
      <c r="E48" s="50"/>
      <c r="F48" s="51"/>
      <c r="G48" s="145" t="s">
        <v>14</v>
      </c>
      <c r="H48" s="145"/>
      <c r="I48" s="51"/>
      <c r="J48" s="53"/>
      <c r="K48" s="42">
        <f>SUM(P$11:P$11)</f>
        <v>0</v>
      </c>
      <c r="L48" s="54">
        <f>SUM(Q$11:Q$11)</f>
        <v>0</v>
      </c>
      <c r="M48" s="43">
        <f>SUM(R$11:R$11)</f>
        <v>0</v>
      </c>
    </row>
    <row r="49" spans="2:13" ht="13.5" customHeight="1">
      <c r="B49" s="16"/>
      <c r="C49" s="17"/>
      <c r="D49" s="18"/>
      <c r="E49" s="54"/>
      <c r="F49" s="41"/>
      <c r="G49" s="145" t="s">
        <v>78</v>
      </c>
      <c r="H49" s="145"/>
      <c r="I49" s="52"/>
      <c r="J49" s="55"/>
      <c r="K49" s="42">
        <f>SUM(K$12)</f>
        <v>80</v>
      </c>
      <c r="L49" s="54">
        <f>SUM(L$12)</f>
        <v>700</v>
      </c>
      <c r="M49" s="43">
        <f>SUM(M$12)</f>
        <v>300</v>
      </c>
    </row>
    <row r="50" spans="2:13" ht="13.5" customHeight="1">
      <c r="B50" s="16"/>
      <c r="C50" s="17"/>
      <c r="D50" s="18"/>
      <c r="E50" s="54"/>
      <c r="F50" s="41"/>
      <c r="G50" s="145" t="s">
        <v>26</v>
      </c>
      <c r="H50" s="145"/>
      <c r="I50" s="51"/>
      <c r="J50" s="53"/>
      <c r="K50" s="42">
        <f>SUM(K$13:K$14)</f>
        <v>0</v>
      </c>
      <c r="L50" s="54">
        <f>SUM(L$13:L$14)</f>
        <v>7</v>
      </c>
      <c r="M50" s="43">
        <f>SUM(M$13:M$14)</f>
        <v>0</v>
      </c>
    </row>
    <row r="51" spans="2:13" ht="13.5" customHeight="1">
      <c r="B51" s="16"/>
      <c r="C51" s="17"/>
      <c r="D51" s="18"/>
      <c r="E51" s="54"/>
      <c r="F51" s="41"/>
      <c r="G51" s="145" t="s">
        <v>17</v>
      </c>
      <c r="H51" s="145"/>
      <c r="I51" s="51"/>
      <c r="J51" s="53"/>
      <c r="K51" s="42">
        <f>SUM(K$15:K$17)</f>
        <v>0</v>
      </c>
      <c r="L51" s="54">
        <f>SUM(L$15:L$17)</f>
        <v>15</v>
      </c>
      <c r="M51" s="43">
        <f>SUM(M$15:M$17)</f>
        <v>10</v>
      </c>
    </row>
    <row r="52" spans="2:13" ht="13.5" customHeight="1">
      <c r="B52" s="16"/>
      <c r="C52" s="17"/>
      <c r="D52" s="18"/>
      <c r="E52" s="54"/>
      <c r="F52" s="41"/>
      <c r="G52" s="145" t="s">
        <v>18</v>
      </c>
      <c r="H52" s="145"/>
      <c r="I52" s="51"/>
      <c r="J52" s="53"/>
      <c r="K52" s="42">
        <f>SUM(K$19:K$27)</f>
        <v>335</v>
      </c>
      <c r="L52" s="54">
        <f>SUM(L$19:L$27)</f>
        <v>390</v>
      </c>
      <c r="M52" s="43">
        <f>SUM(M$19:M$27)</f>
        <v>507</v>
      </c>
    </row>
    <row r="53" spans="2:13" ht="13.5" customHeight="1">
      <c r="B53" s="16"/>
      <c r="C53" s="17"/>
      <c r="D53" s="18"/>
      <c r="E53" s="54"/>
      <c r="F53" s="41"/>
      <c r="G53" s="145" t="s">
        <v>76</v>
      </c>
      <c r="H53" s="145"/>
      <c r="I53" s="51"/>
      <c r="J53" s="53"/>
      <c r="K53" s="42">
        <f>SUM(K$28:K$28)</f>
        <v>0</v>
      </c>
      <c r="L53" s="54">
        <f>SUM(L$28:L$28)</f>
        <v>15</v>
      </c>
      <c r="M53" s="43">
        <f>SUM(M$28:M$28)</f>
        <v>30</v>
      </c>
    </row>
    <row r="54" spans="2:13" ht="13.5" customHeight="1">
      <c r="B54" s="16"/>
      <c r="C54" s="17"/>
      <c r="D54" s="18"/>
      <c r="E54" s="54"/>
      <c r="F54" s="41"/>
      <c r="G54" s="145" t="s">
        <v>116</v>
      </c>
      <c r="H54" s="145"/>
      <c r="I54" s="51"/>
      <c r="J54" s="53"/>
      <c r="K54" s="42">
        <f>SUM(K$29:K$34)</f>
        <v>10</v>
      </c>
      <c r="L54" s="54">
        <f>SUM(L$29:L$34)</f>
        <v>35</v>
      </c>
      <c r="M54" s="43">
        <f>SUM(M$29:M$34)</f>
        <v>35</v>
      </c>
    </row>
    <row r="55" spans="2:13" ht="13.5" customHeight="1">
      <c r="B55" s="16"/>
      <c r="C55" s="17"/>
      <c r="D55" s="18"/>
      <c r="E55" s="54"/>
      <c r="F55" s="41"/>
      <c r="G55" s="145" t="s">
        <v>60</v>
      </c>
      <c r="H55" s="145"/>
      <c r="I55" s="51"/>
      <c r="J55" s="53"/>
      <c r="K55" s="42">
        <f>SUM(K$18:K$18,K$42:K$43)</f>
        <v>1600</v>
      </c>
      <c r="L55" s="54">
        <f>SUM(L$18:L$18,L$42:L$43)</f>
        <v>950</v>
      </c>
      <c r="M55" s="43">
        <f>SUM(M$18:M$18,M$42:M$43)</f>
        <v>651</v>
      </c>
    </row>
    <row r="56" spans="2:13" ht="13.5" customHeight="1" thickBot="1">
      <c r="B56" s="19"/>
      <c r="C56" s="20"/>
      <c r="D56" s="21"/>
      <c r="E56" s="56"/>
      <c r="F56" s="47"/>
      <c r="G56" s="146" t="s">
        <v>57</v>
      </c>
      <c r="H56" s="146"/>
      <c r="I56" s="57"/>
      <c r="J56" s="58"/>
      <c r="K56" s="48">
        <f>SUM(K$35:K$41,K$44)</f>
        <v>200</v>
      </c>
      <c r="L56" s="56">
        <f>SUM(L$35:L$41,L$44)</f>
        <v>43</v>
      </c>
      <c r="M56" s="49">
        <f>SUM(M$35:M$41,M$44)</f>
        <v>55</v>
      </c>
    </row>
    <row r="57" spans="2:18" ht="18" customHeight="1" thickTop="1">
      <c r="B57" s="147" t="s">
        <v>61</v>
      </c>
      <c r="C57" s="148"/>
      <c r="D57" s="149"/>
      <c r="E57" s="64"/>
      <c r="F57" s="29"/>
      <c r="G57" s="150" t="s">
        <v>62</v>
      </c>
      <c r="H57" s="150"/>
      <c r="I57" s="29"/>
      <c r="J57" s="30"/>
      <c r="K57" s="91" t="s">
        <v>63</v>
      </c>
      <c r="L57" s="101"/>
      <c r="M57" s="111"/>
      <c r="P57">
        <f>COUNTA(K11:K44)</f>
        <v>21</v>
      </c>
      <c r="Q57">
        <f>COUNTA(L11:L44)</f>
        <v>27</v>
      </c>
      <c r="R57">
        <f>COUNTA(M11:M44)</f>
        <v>24</v>
      </c>
    </row>
    <row r="58" spans="2:13" ht="18" customHeight="1">
      <c r="B58" s="61"/>
      <c r="C58" s="62"/>
      <c r="D58" s="62"/>
      <c r="E58" s="59"/>
      <c r="F58" s="60"/>
      <c r="G58" s="33"/>
      <c r="H58" s="33"/>
      <c r="I58" s="60"/>
      <c r="J58" s="63"/>
      <c r="K58" s="92" t="s">
        <v>64</v>
      </c>
      <c r="L58" s="102"/>
      <c r="M58" s="105"/>
    </row>
    <row r="59" spans="2:13" ht="18" customHeight="1">
      <c r="B59" s="16"/>
      <c r="C59" s="17"/>
      <c r="D59" s="17"/>
      <c r="E59" s="65"/>
      <c r="F59" s="8"/>
      <c r="G59" s="151" t="s">
        <v>65</v>
      </c>
      <c r="H59" s="151"/>
      <c r="I59" s="31"/>
      <c r="J59" s="32"/>
      <c r="K59" s="93" t="s">
        <v>66</v>
      </c>
      <c r="L59" s="103"/>
      <c r="M59" s="103"/>
    </row>
    <row r="60" spans="2:13" ht="18" customHeight="1">
      <c r="B60" s="16"/>
      <c r="C60" s="17"/>
      <c r="D60" s="17"/>
      <c r="E60" s="66"/>
      <c r="F60" s="17"/>
      <c r="G60" s="67"/>
      <c r="H60" s="67"/>
      <c r="I60" s="62"/>
      <c r="J60" s="68"/>
      <c r="K60" s="94" t="s">
        <v>93</v>
      </c>
      <c r="L60" s="104"/>
      <c r="M60" s="104"/>
    </row>
    <row r="61" spans="2:13" ht="18" customHeight="1">
      <c r="B61" s="16"/>
      <c r="C61" s="17"/>
      <c r="D61" s="17"/>
      <c r="E61" s="66"/>
      <c r="F61" s="17"/>
      <c r="G61" s="67"/>
      <c r="H61" s="67"/>
      <c r="I61" s="62"/>
      <c r="J61" s="68"/>
      <c r="K61" s="92" t="s">
        <v>92</v>
      </c>
      <c r="L61" s="102"/>
      <c r="M61" s="105"/>
    </row>
    <row r="62" spans="2:13" ht="18" customHeight="1">
      <c r="B62" s="16"/>
      <c r="C62" s="17"/>
      <c r="D62" s="17"/>
      <c r="E62" s="65"/>
      <c r="F62" s="8"/>
      <c r="G62" s="151" t="s">
        <v>67</v>
      </c>
      <c r="H62" s="151"/>
      <c r="I62" s="31"/>
      <c r="J62" s="32"/>
      <c r="K62" s="93" t="s">
        <v>100</v>
      </c>
      <c r="L62" s="103"/>
      <c r="M62" s="103"/>
    </row>
    <row r="63" spans="2:13" ht="18" customHeight="1">
      <c r="B63" s="16"/>
      <c r="C63" s="17"/>
      <c r="D63" s="17"/>
      <c r="E63" s="66"/>
      <c r="F63" s="17"/>
      <c r="G63" s="67"/>
      <c r="H63" s="67"/>
      <c r="I63" s="62"/>
      <c r="J63" s="68"/>
      <c r="K63" s="94" t="s">
        <v>101</v>
      </c>
      <c r="L63" s="104"/>
      <c r="M63" s="104"/>
    </row>
    <row r="64" spans="2:13" ht="18" customHeight="1">
      <c r="B64" s="16"/>
      <c r="C64" s="17"/>
      <c r="D64" s="17"/>
      <c r="E64" s="66"/>
      <c r="F64" s="17"/>
      <c r="G64" s="67"/>
      <c r="H64" s="67"/>
      <c r="I64" s="62"/>
      <c r="J64" s="68"/>
      <c r="K64" s="94" t="s">
        <v>102</v>
      </c>
      <c r="L64" s="104"/>
      <c r="M64" s="104"/>
    </row>
    <row r="65" spans="2:13" ht="18" customHeight="1">
      <c r="B65" s="16"/>
      <c r="C65" s="17"/>
      <c r="D65" s="17"/>
      <c r="E65" s="13"/>
      <c r="F65" s="14"/>
      <c r="G65" s="33"/>
      <c r="H65" s="33"/>
      <c r="I65" s="60"/>
      <c r="J65" s="63"/>
      <c r="K65" s="94" t="s">
        <v>101</v>
      </c>
      <c r="L65" s="105"/>
      <c r="M65" s="105"/>
    </row>
    <row r="66" spans="2:14" ht="18" customHeight="1">
      <c r="B66" s="143" t="s">
        <v>68</v>
      </c>
      <c r="C66" s="144"/>
      <c r="D66" s="144"/>
      <c r="E66" s="8"/>
      <c r="F66" s="8"/>
      <c r="G66" s="8"/>
      <c r="H66" s="8"/>
      <c r="I66" s="8"/>
      <c r="J66" s="8"/>
      <c r="K66" s="78"/>
      <c r="L66" s="78"/>
      <c r="M66" s="78"/>
      <c r="N66" s="132"/>
    </row>
    <row r="67" spans="2:14" ht="13.5" customHeight="1">
      <c r="B67" s="69"/>
      <c r="C67" s="70" t="s">
        <v>69</v>
      </c>
      <c r="D67" s="71"/>
      <c r="E67" s="70"/>
      <c r="F67" s="70"/>
      <c r="G67" s="70"/>
      <c r="H67" s="70"/>
      <c r="I67" s="70"/>
      <c r="J67" s="70"/>
      <c r="K67" s="95"/>
      <c r="L67" s="95"/>
      <c r="M67" s="95"/>
      <c r="N67" s="130"/>
    </row>
    <row r="68" spans="2:14" ht="13.5" customHeight="1">
      <c r="B68" s="69"/>
      <c r="C68" s="70" t="s">
        <v>70</v>
      </c>
      <c r="D68" s="71"/>
      <c r="E68" s="70"/>
      <c r="F68" s="70"/>
      <c r="G68" s="70"/>
      <c r="H68" s="70"/>
      <c r="I68" s="70"/>
      <c r="J68" s="70"/>
      <c r="K68" s="95"/>
      <c r="L68" s="95"/>
      <c r="M68" s="95"/>
      <c r="N68" s="130"/>
    </row>
    <row r="69" spans="2:14" ht="13.5" customHeight="1">
      <c r="B69" s="69"/>
      <c r="C69" s="70" t="s">
        <v>71</v>
      </c>
      <c r="D69" s="71"/>
      <c r="E69" s="70"/>
      <c r="F69" s="70"/>
      <c r="G69" s="70"/>
      <c r="H69" s="70"/>
      <c r="I69" s="70"/>
      <c r="J69" s="70"/>
      <c r="K69" s="95"/>
      <c r="L69" s="95"/>
      <c r="M69" s="95"/>
      <c r="N69" s="130"/>
    </row>
    <row r="70" spans="2:14" ht="13.5" customHeight="1">
      <c r="B70" s="69"/>
      <c r="C70" s="70" t="s">
        <v>171</v>
      </c>
      <c r="D70" s="71"/>
      <c r="E70" s="70"/>
      <c r="F70" s="70"/>
      <c r="G70" s="70"/>
      <c r="H70" s="70"/>
      <c r="I70" s="70"/>
      <c r="J70" s="70"/>
      <c r="K70" s="95"/>
      <c r="L70" s="95"/>
      <c r="M70" s="95"/>
      <c r="N70" s="130"/>
    </row>
    <row r="71" spans="2:14" ht="13.5" customHeight="1">
      <c r="B71" s="69"/>
      <c r="C71" s="70" t="s">
        <v>153</v>
      </c>
      <c r="D71" s="71"/>
      <c r="E71" s="70"/>
      <c r="F71" s="70"/>
      <c r="G71" s="70"/>
      <c r="H71" s="70"/>
      <c r="I71" s="70"/>
      <c r="J71" s="70"/>
      <c r="K71" s="95"/>
      <c r="L71" s="95"/>
      <c r="M71" s="95"/>
      <c r="N71" s="130"/>
    </row>
    <row r="72" spans="2:14" ht="13.5" customHeight="1">
      <c r="B72" s="72"/>
      <c r="C72" s="70" t="s">
        <v>170</v>
      </c>
      <c r="D72" s="70"/>
      <c r="E72" s="70"/>
      <c r="F72" s="70"/>
      <c r="G72" s="70"/>
      <c r="H72" s="70"/>
      <c r="I72" s="70"/>
      <c r="J72" s="70"/>
      <c r="K72" s="95"/>
      <c r="L72" s="95"/>
      <c r="M72" s="95"/>
      <c r="N72" s="130"/>
    </row>
    <row r="73" spans="2:14" ht="13.5" customHeight="1">
      <c r="B73" s="72"/>
      <c r="C73" s="70" t="s">
        <v>169</v>
      </c>
      <c r="D73" s="70"/>
      <c r="E73" s="70"/>
      <c r="F73" s="70"/>
      <c r="G73" s="70"/>
      <c r="H73" s="70"/>
      <c r="I73" s="70"/>
      <c r="J73" s="70"/>
      <c r="K73" s="95"/>
      <c r="L73" s="95"/>
      <c r="M73" s="95"/>
      <c r="N73" s="130"/>
    </row>
    <row r="74" spans="2:14" ht="13.5" customHeight="1">
      <c r="B74" s="72"/>
      <c r="C74" s="70" t="s">
        <v>148</v>
      </c>
      <c r="D74" s="70"/>
      <c r="E74" s="70"/>
      <c r="F74" s="70"/>
      <c r="G74" s="70"/>
      <c r="H74" s="70"/>
      <c r="I74" s="70"/>
      <c r="J74" s="70"/>
      <c r="K74" s="95"/>
      <c r="L74" s="95"/>
      <c r="M74" s="95"/>
      <c r="N74" s="130"/>
    </row>
    <row r="75" spans="2:14" ht="13.5" customHeight="1">
      <c r="B75" s="72"/>
      <c r="C75" s="70" t="s">
        <v>149</v>
      </c>
      <c r="D75" s="70"/>
      <c r="E75" s="70"/>
      <c r="F75" s="70"/>
      <c r="G75" s="70"/>
      <c r="H75" s="70"/>
      <c r="I75" s="70"/>
      <c r="J75" s="70"/>
      <c r="K75" s="95"/>
      <c r="L75" s="95"/>
      <c r="M75" s="95"/>
      <c r="N75" s="130"/>
    </row>
    <row r="76" spans="2:14" ht="13.5" customHeight="1">
      <c r="B76" s="72"/>
      <c r="C76" s="70" t="s">
        <v>150</v>
      </c>
      <c r="D76" s="70"/>
      <c r="E76" s="70"/>
      <c r="F76" s="70"/>
      <c r="G76" s="70"/>
      <c r="H76" s="70"/>
      <c r="I76" s="70"/>
      <c r="J76" s="70"/>
      <c r="K76" s="95"/>
      <c r="L76" s="95"/>
      <c r="M76" s="95"/>
      <c r="N76" s="130"/>
    </row>
    <row r="77" spans="2:14" ht="13.5" customHeight="1">
      <c r="B77" s="72"/>
      <c r="C77" s="70" t="s">
        <v>172</v>
      </c>
      <c r="D77" s="70"/>
      <c r="E77" s="70"/>
      <c r="F77" s="70"/>
      <c r="G77" s="70"/>
      <c r="H77" s="70"/>
      <c r="I77" s="70"/>
      <c r="J77" s="70"/>
      <c r="K77" s="95"/>
      <c r="L77" s="95"/>
      <c r="M77" s="95"/>
      <c r="N77" s="130"/>
    </row>
    <row r="78" spans="2:14" ht="13.5" customHeight="1">
      <c r="B78" s="72"/>
      <c r="C78" s="95" t="s">
        <v>173</v>
      </c>
      <c r="D78" s="70"/>
      <c r="E78" s="70"/>
      <c r="F78" s="70"/>
      <c r="G78" s="70"/>
      <c r="H78" s="70"/>
      <c r="I78" s="70"/>
      <c r="J78" s="70"/>
      <c r="K78" s="95"/>
      <c r="L78" s="95"/>
      <c r="M78" s="95"/>
      <c r="N78" s="130"/>
    </row>
    <row r="79" spans="2:14" ht="13.5" customHeight="1">
      <c r="B79" s="72"/>
      <c r="C79" s="70" t="s">
        <v>174</v>
      </c>
      <c r="D79" s="70"/>
      <c r="E79" s="70"/>
      <c r="F79" s="70"/>
      <c r="G79" s="70"/>
      <c r="H79" s="70"/>
      <c r="I79" s="70"/>
      <c r="J79" s="70"/>
      <c r="K79" s="95"/>
      <c r="L79" s="95"/>
      <c r="M79" s="95"/>
      <c r="N79" s="130"/>
    </row>
    <row r="80" spans="2:14" ht="13.5" customHeight="1">
      <c r="B80" s="72"/>
      <c r="C80" s="70" t="s">
        <v>175</v>
      </c>
      <c r="D80" s="70"/>
      <c r="E80" s="70"/>
      <c r="F80" s="70"/>
      <c r="G80" s="70"/>
      <c r="H80" s="70"/>
      <c r="I80" s="70"/>
      <c r="J80" s="70"/>
      <c r="K80" s="95"/>
      <c r="L80" s="95"/>
      <c r="M80" s="95"/>
      <c r="N80" s="130"/>
    </row>
    <row r="81" spans="2:14" ht="18" customHeight="1">
      <c r="B81" s="72"/>
      <c r="C81" s="70" t="s">
        <v>151</v>
      </c>
      <c r="D81" s="70"/>
      <c r="E81" s="70"/>
      <c r="F81" s="70"/>
      <c r="G81" s="70"/>
      <c r="H81" s="70"/>
      <c r="I81" s="70"/>
      <c r="J81" s="70"/>
      <c r="K81" s="95"/>
      <c r="L81" s="95"/>
      <c r="M81" s="95"/>
      <c r="N81" s="130"/>
    </row>
    <row r="82" spans="2:14" ht="13.5">
      <c r="B82" s="72"/>
      <c r="C82" s="70" t="s">
        <v>152</v>
      </c>
      <c r="D82" s="70"/>
      <c r="E82" s="70"/>
      <c r="F82" s="70"/>
      <c r="G82" s="70"/>
      <c r="H82" s="70"/>
      <c r="I82" s="70"/>
      <c r="J82" s="70"/>
      <c r="K82" s="95"/>
      <c r="L82" s="95"/>
      <c r="M82" s="95"/>
      <c r="N82" s="130"/>
    </row>
    <row r="83" spans="2:14" ht="13.5">
      <c r="B83" s="72"/>
      <c r="C83" s="70" t="s">
        <v>176</v>
      </c>
      <c r="D83" s="70"/>
      <c r="E83" s="70"/>
      <c r="F83" s="70"/>
      <c r="G83" s="70"/>
      <c r="H83" s="70"/>
      <c r="I83" s="70"/>
      <c r="J83" s="70"/>
      <c r="K83" s="95"/>
      <c r="L83" s="95"/>
      <c r="M83" s="95"/>
      <c r="N83" s="130"/>
    </row>
    <row r="84" spans="2:25" ht="13.5" customHeight="1">
      <c r="B84" s="72"/>
      <c r="C84" s="70" t="s">
        <v>154</v>
      </c>
      <c r="D84" s="70"/>
      <c r="E84" s="70"/>
      <c r="F84" s="70"/>
      <c r="G84" s="70"/>
      <c r="H84" s="70"/>
      <c r="I84" s="70"/>
      <c r="J84" s="70"/>
      <c r="K84" s="95"/>
      <c r="L84" s="95"/>
      <c r="M84" s="95"/>
      <c r="N84" s="130"/>
      <c r="Y84" s="85"/>
    </row>
    <row r="85" spans="2:14" ht="13.5">
      <c r="B85" s="72"/>
      <c r="C85" s="70" t="s">
        <v>80</v>
      </c>
      <c r="D85" s="70"/>
      <c r="E85" s="70"/>
      <c r="F85" s="70"/>
      <c r="G85" s="70"/>
      <c r="H85" s="70"/>
      <c r="I85" s="70"/>
      <c r="J85" s="70"/>
      <c r="K85" s="95"/>
      <c r="L85" s="95"/>
      <c r="M85" s="95"/>
      <c r="N85" s="130"/>
    </row>
    <row r="86" spans="2:14" ht="13.5">
      <c r="B86" s="72"/>
      <c r="C86" s="70" t="s">
        <v>72</v>
      </c>
      <c r="D86" s="70"/>
      <c r="E86" s="70"/>
      <c r="F86" s="70"/>
      <c r="G86" s="70"/>
      <c r="H86" s="70"/>
      <c r="I86" s="70"/>
      <c r="J86" s="70"/>
      <c r="K86" s="95"/>
      <c r="L86" s="95"/>
      <c r="M86" s="95"/>
      <c r="N86" s="130"/>
    </row>
    <row r="87" spans="2:14" ht="13.5">
      <c r="B87" s="125"/>
      <c r="C87" s="95" t="s">
        <v>177</v>
      </c>
      <c r="D87" s="82"/>
      <c r="E87" s="82"/>
      <c r="F87" s="82"/>
      <c r="G87" s="82"/>
      <c r="H87" s="82"/>
      <c r="I87" s="82"/>
      <c r="J87" s="82"/>
      <c r="K87" s="126"/>
      <c r="L87" s="126"/>
      <c r="M87" s="126"/>
      <c r="N87" s="131"/>
    </row>
    <row r="88" spans="2:25" ht="13.5">
      <c r="B88" s="125"/>
      <c r="C88" s="95" t="s">
        <v>178</v>
      </c>
      <c r="D88" s="82"/>
      <c r="E88" s="82"/>
      <c r="F88" s="82"/>
      <c r="G88" s="82"/>
      <c r="H88" s="82"/>
      <c r="I88" s="82"/>
      <c r="J88" s="82"/>
      <c r="K88" s="126"/>
      <c r="L88" s="126"/>
      <c r="M88" s="126"/>
      <c r="N88" s="131"/>
      <c r="Y88" s="85"/>
    </row>
    <row r="89" spans="2:14" ht="13.5">
      <c r="B89" s="125"/>
      <c r="C89" s="95" t="s">
        <v>179</v>
      </c>
      <c r="D89" s="82"/>
      <c r="E89" s="82"/>
      <c r="F89" s="82"/>
      <c r="G89" s="82"/>
      <c r="H89" s="82"/>
      <c r="I89" s="82"/>
      <c r="J89" s="82"/>
      <c r="K89" s="126"/>
      <c r="L89" s="126"/>
      <c r="M89" s="126"/>
      <c r="N89" s="131"/>
    </row>
    <row r="90" spans="2:14" ht="14.25" thickBot="1">
      <c r="B90" s="127"/>
      <c r="C90" s="96" t="s">
        <v>180</v>
      </c>
      <c r="D90" s="128"/>
      <c r="E90" s="128"/>
      <c r="F90" s="128"/>
      <c r="G90" s="128"/>
      <c r="H90" s="128"/>
      <c r="I90" s="128"/>
      <c r="J90" s="128"/>
      <c r="K90" s="129"/>
      <c r="L90" s="129"/>
      <c r="M90" s="129"/>
      <c r="N90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42:D42"/>
    <mergeCell ref="D45:G45"/>
    <mergeCell ref="D46:G46"/>
    <mergeCell ref="B47:I47"/>
    <mergeCell ref="B48:D48"/>
    <mergeCell ref="G48:H48"/>
    <mergeCell ref="G49:H49"/>
    <mergeCell ref="G50:H50"/>
    <mergeCell ref="G51:H51"/>
    <mergeCell ref="G52:H52"/>
    <mergeCell ref="G53:H53"/>
    <mergeCell ref="G54:H54"/>
    <mergeCell ref="B66:D66"/>
    <mergeCell ref="G55:H55"/>
    <mergeCell ref="G56:H56"/>
    <mergeCell ref="B57:D57"/>
    <mergeCell ref="G57:H57"/>
    <mergeCell ref="G59:H59"/>
    <mergeCell ref="G62:H6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3"/>
  <sheetViews>
    <sheetView view="pageBreakPreview" zoomScale="75" zoomScaleNormal="75" zoomScaleSheetLayoutView="75" zoomScalePageLayoutView="0" workbookViewId="0" topLeftCell="A1">
      <pane ySplit="10" topLeftCell="A80" activePane="bottomLeft" state="frozen"/>
      <selection pane="topLeft" activeCell="A1" sqref="A1"/>
      <selection pane="bottomLeft" activeCell="H89" sqref="H89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364</v>
      </c>
      <c r="L5" s="50" t="str">
        <f>K5</f>
        <v>H 30.12.6</v>
      </c>
      <c r="M5" s="107" t="str">
        <f>K5</f>
        <v>H 30.12.6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34">
        <v>0.46527777777777773</v>
      </c>
      <c r="L6" s="135">
        <v>0.4826388888888889</v>
      </c>
      <c r="M6" s="136">
        <v>0.44097222222222227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37" t="s">
        <v>365</v>
      </c>
      <c r="L7" s="137" t="s">
        <v>198</v>
      </c>
      <c r="M7" s="138" t="s">
        <v>217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187</v>
      </c>
      <c r="G11" s="41"/>
      <c r="H11" s="41"/>
      <c r="I11" s="41"/>
      <c r="J11" s="41"/>
      <c r="K11" s="74" t="s">
        <v>182</v>
      </c>
      <c r="L11" s="83" t="s">
        <v>157</v>
      </c>
      <c r="M11" s="75" t="s">
        <v>157</v>
      </c>
      <c r="O11" t="s">
        <v>15</v>
      </c>
      <c r="P11">
        <f aca="true" t="shared" si="0" ref="P11:R18">IF(K11="＋",0,IF(K11="(＋)",0,ABS(K11)))</f>
        <v>0</v>
      </c>
      <c r="Q11">
        <f t="shared" si="0"/>
        <v>10</v>
      </c>
      <c r="R11">
        <f t="shared" si="0"/>
        <v>10</v>
      </c>
    </row>
    <row r="12" spans="2:18" ht="13.5" customHeight="1">
      <c r="B12" s="28">
        <f>B11+1</f>
        <v>2</v>
      </c>
      <c r="C12" s="35"/>
      <c r="D12" s="44"/>
      <c r="E12" s="41"/>
      <c r="F12" s="41" t="s">
        <v>366</v>
      </c>
      <c r="G12" s="41"/>
      <c r="H12" s="41"/>
      <c r="I12" s="41"/>
      <c r="J12" s="41"/>
      <c r="K12" s="74"/>
      <c r="L12" s="83" t="s">
        <v>156</v>
      </c>
      <c r="M12" s="75"/>
      <c r="O12" t="s">
        <v>15</v>
      </c>
      <c r="P12">
        <f t="shared" si="0"/>
        <v>0</v>
      </c>
      <c r="Q12">
        <f t="shared" si="0"/>
        <v>5</v>
      </c>
      <c r="R12">
        <f t="shared" si="0"/>
        <v>0</v>
      </c>
    </row>
    <row r="13" spans="2:18" ht="13.5" customHeight="1">
      <c r="B13" s="28">
        <f aca="true" t="shared" si="1" ref="B13:B63">B12+1</f>
        <v>3</v>
      </c>
      <c r="C13" s="35"/>
      <c r="D13" s="44"/>
      <c r="E13" s="41"/>
      <c r="F13" s="41" t="s">
        <v>367</v>
      </c>
      <c r="G13" s="41"/>
      <c r="H13" s="41"/>
      <c r="I13" s="41"/>
      <c r="J13" s="41"/>
      <c r="K13" s="74"/>
      <c r="L13" s="83" t="s">
        <v>156</v>
      </c>
      <c r="M13" s="75"/>
      <c r="O13" s="73"/>
      <c r="P13">
        <f t="shared" si="0"/>
        <v>0</v>
      </c>
      <c r="Q13">
        <f t="shared" si="0"/>
        <v>5</v>
      </c>
      <c r="R13">
        <f t="shared" si="0"/>
        <v>0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351</v>
      </c>
      <c r="G14" s="41"/>
      <c r="H14" s="41"/>
      <c r="I14" s="41"/>
      <c r="J14" s="41"/>
      <c r="K14" s="74"/>
      <c r="L14" s="74" t="s">
        <v>156</v>
      </c>
      <c r="M14" s="75"/>
      <c r="O14" t="s">
        <v>15</v>
      </c>
      <c r="P14">
        <f t="shared" si="0"/>
        <v>0</v>
      </c>
      <c r="Q14">
        <f t="shared" si="0"/>
        <v>5</v>
      </c>
      <c r="R14">
        <f t="shared" si="0"/>
        <v>0</v>
      </c>
    </row>
    <row r="15" spans="2:18" ht="13.5" customHeight="1">
      <c r="B15" s="28">
        <f t="shared" si="1"/>
        <v>5</v>
      </c>
      <c r="C15" s="35"/>
      <c r="D15" s="44"/>
      <c r="E15" s="41"/>
      <c r="F15" s="41" t="s">
        <v>16</v>
      </c>
      <c r="G15" s="41"/>
      <c r="H15" s="41"/>
      <c r="I15" s="41"/>
      <c r="J15" s="41"/>
      <c r="K15" s="74"/>
      <c r="L15" s="83" t="s">
        <v>158</v>
      </c>
      <c r="M15" s="75" t="s">
        <v>158</v>
      </c>
      <c r="O15" t="s">
        <v>15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2:18" ht="13.5" customHeight="1">
      <c r="B16" s="28">
        <f t="shared" si="1"/>
        <v>6</v>
      </c>
      <c r="C16" s="35"/>
      <c r="D16" s="44"/>
      <c r="E16" s="41"/>
      <c r="F16" s="41" t="s">
        <v>207</v>
      </c>
      <c r="G16" s="41"/>
      <c r="H16" s="41"/>
      <c r="I16" s="41"/>
      <c r="J16" s="41"/>
      <c r="K16" s="74" t="s">
        <v>156</v>
      </c>
      <c r="L16" s="83"/>
      <c r="M16" s="75"/>
      <c r="O16" s="116" t="s">
        <v>97</v>
      </c>
      <c r="P16">
        <f t="shared" si="0"/>
        <v>5</v>
      </c>
      <c r="Q16">
        <f t="shared" si="0"/>
        <v>0</v>
      </c>
      <c r="R16">
        <f t="shared" si="0"/>
        <v>0</v>
      </c>
    </row>
    <row r="17" spans="2:18" ht="13.5" customHeight="1">
      <c r="B17" s="28">
        <f t="shared" si="1"/>
        <v>7</v>
      </c>
      <c r="C17" s="35"/>
      <c r="D17" s="44"/>
      <c r="E17" s="41"/>
      <c r="F17" s="41" t="s">
        <v>118</v>
      </c>
      <c r="G17" s="41"/>
      <c r="H17" s="41"/>
      <c r="I17" s="41"/>
      <c r="J17" s="41"/>
      <c r="K17" s="74"/>
      <c r="L17" s="83" t="s">
        <v>156</v>
      </c>
      <c r="M17" s="75" t="s">
        <v>156</v>
      </c>
      <c r="O17" t="s">
        <v>15</v>
      </c>
      <c r="P17">
        <f t="shared" si="0"/>
        <v>0</v>
      </c>
      <c r="Q17">
        <f t="shared" si="0"/>
        <v>5</v>
      </c>
      <c r="R17">
        <f t="shared" si="0"/>
        <v>5</v>
      </c>
    </row>
    <row r="18" spans="2:18" ht="13.5" customHeight="1">
      <c r="B18" s="28">
        <f t="shared" si="1"/>
        <v>8</v>
      </c>
      <c r="C18" s="35"/>
      <c r="D18" s="44"/>
      <c r="E18" s="41"/>
      <c r="F18" s="41" t="s">
        <v>120</v>
      </c>
      <c r="G18" s="41"/>
      <c r="H18" s="41"/>
      <c r="I18" s="41"/>
      <c r="J18" s="41"/>
      <c r="K18" s="74"/>
      <c r="L18" s="83" t="s">
        <v>156</v>
      </c>
      <c r="M18" s="75" t="s">
        <v>156</v>
      </c>
      <c r="O18" t="s">
        <v>15</v>
      </c>
      <c r="P18">
        <f t="shared" si="0"/>
        <v>0</v>
      </c>
      <c r="Q18">
        <f t="shared" si="0"/>
        <v>5</v>
      </c>
      <c r="R18">
        <f t="shared" si="0"/>
        <v>5</v>
      </c>
    </row>
    <row r="19" spans="2:13" ht="13.5" customHeight="1">
      <c r="B19" s="28">
        <f t="shared" si="1"/>
        <v>9</v>
      </c>
      <c r="C19" s="36" t="s">
        <v>23</v>
      </c>
      <c r="D19" s="34" t="s">
        <v>24</v>
      </c>
      <c r="E19" s="41"/>
      <c r="F19" s="41" t="s">
        <v>107</v>
      </c>
      <c r="G19" s="41"/>
      <c r="H19" s="41"/>
      <c r="I19" s="41"/>
      <c r="J19" s="41"/>
      <c r="K19" s="76">
        <v>1150</v>
      </c>
      <c r="L19" s="84">
        <v>600</v>
      </c>
      <c r="M19" s="77">
        <v>875</v>
      </c>
    </row>
    <row r="20" spans="2:13" ht="13.5" customHeight="1">
      <c r="B20" s="28">
        <f t="shared" si="1"/>
        <v>10</v>
      </c>
      <c r="C20" s="36" t="s">
        <v>25</v>
      </c>
      <c r="D20" s="34" t="s">
        <v>26</v>
      </c>
      <c r="E20" s="41"/>
      <c r="F20" s="41" t="s">
        <v>27</v>
      </c>
      <c r="G20" s="41"/>
      <c r="H20" s="41"/>
      <c r="I20" s="41"/>
      <c r="J20" s="41"/>
      <c r="K20" s="76"/>
      <c r="L20" s="84">
        <v>1</v>
      </c>
      <c r="M20" s="77" t="s">
        <v>158</v>
      </c>
    </row>
    <row r="21" spans="2:13" ht="13.5" customHeight="1">
      <c r="B21" s="28">
        <f t="shared" si="1"/>
        <v>11</v>
      </c>
      <c r="C21" s="37"/>
      <c r="D21" s="44"/>
      <c r="E21" s="41"/>
      <c r="F21" s="41" t="s">
        <v>95</v>
      </c>
      <c r="G21" s="41"/>
      <c r="H21" s="41"/>
      <c r="I21" s="41"/>
      <c r="J21" s="41"/>
      <c r="K21" s="76">
        <v>30</v>
      </c>
      <c r="L21" s="76">
        <v>35</v>
      </c>
      <c r="M21" s="77">
        <v>35</v>
      </c>
    </row>
    <row r="22" spans="2:13" ht="13.5" customHeight="1">
      <c r="B22" s="28">
        <f t="shared" si="1"/>
        <v>12</v>
      </c>
      <c r="C22" s="36" t="s">
        <v>74</v>
      </c>
      <c r="D22" s="34" t="s">
        <v>17</v>
      </c>
      <c r="E22" s="41"/>
      <c r="F22" s="41" t="s">
        <v>91</v>
      </c>
      <c r="G22" s="41"/>
      <c r="H22" s="41"/>
      <c r="I22" s="41"/>
      <c r="J22" s="41"/>
      <c r="K22" s="76">
        <v>20</v>
      </c>
      <c r="L22" s="84">
        <v>35</v>
      </c>
      <c r="M22" s="77">
        <v>15</v>
      </c>
    </row>
    <row r="23" spans="2:13" ht="13.5" customHeight="1">
      <c r="B23" s="28">
        <f t="shared" si="1"/>
        <v>13</v>
      </c>
      <c r="C23" s="37"/>
      <c r="D23" s="44"/>
      <c r="E23" s="41"/>
      <c r="F23" s="41" t="s">
        <v>98</v>
      </c>
      <c r="G23" s="41"/>
      <c r="H23" s="41"/>
      <c r="I23" s="41"/>
      <c r="J23" s="41"/>
      <c r="K23" s="76">
        <v>20</v>
      </c>
      <c r="L23" s="76">
        <v>15</v>
      </c>
      <c r="M23" s="77">
        <v>20</v>
      </c>
    </row>
    <row r="24" spans="2:13" ht="13.5" customHeight="1">
      <c r="B24" s="28">
        <f t="shared" si="1"/>
        <v>14</v>
      </c>
      <c r="C24" s="37"/>
      <c r="D24" s="44"/>
      <c r="E24" s="41"/>
      <c r="F24" s="41" t="s">
        <v>290</v>
      </c>
      <c r="G24" s="41"/>
      <c r="H24" s="41"/>
      <c r="I24" s="41"/>
      <c r="J24" s="41"/>
      <c r="K24" s="76">
        <v>5</v>
      </c>
      <c r="L24" s="76">
        <v>30</v>
      </c>
      <c r="M24" s="77">
        <v>140</v>
      </c>
    </row>
    <row r="25" spans="2:17" ht="13.5" customHeight="1">
      <c r="B25" s="28">
        <f t="shared" si="1"/>
        <v>15</v>
      </c>
      <c r="C25" s="37"/>
      <c r="D25" s="46" t="s">
        <v>235</v>
      </c>
      <c r="E25" s="41"/>
      <c r="F25" s="41" t="s">
        <v>234</v>
      </c>
      <c r="G25" s="41"/>
      <c r="H25" s="41"/>
      <c r="I25" s="41"/>
      <c r="J25" s="41"/>
      <c r="K25" s="76">
        <v>3</v>
      </c>
      <c r="L25" s="76">
        <v>21</v>
      </c>
      <c r="M25" s="77">
        <v>20</v>
      </c>
      <c r="O25">
        <f>COUNTA(K25)</f>
        <v>1</v>
      </c>
      <c r="P25">
        <f>COUNTA(L25)</f>
        <v>1</v>
      </c>
      <c r="Q25">
        <f>COUNTA(M25)</f>
        <v>1</v>
      </c>
    </row>
    <row r="26" spans="2:13" ht="13.5" customHeight="1">
      <c r="B26" s="28">
        <f t="shared" si="1"/>
        <v>16</v>
      </c>
      <c r="C26" s="37"/>
      <c r="D26" s="34" t="s">
        <v>18</v>
      </c>
      <c r="E26" s="41"/>
      <c r="F26" s="41" t="s">
        <v>108</v>
      </c>
      <c r="G26" s="41"/>
      <c r="H26" s="41"/>
      <c r="I26" s="41"/>
      <c r="J26" s="41"/>
      <c r="K26" s="76" t="s">
        <v>158</v>
      </c>
      <c r="L26" s="84" t="s">
        <v>158</v>
      </c>
      <c r="M26" s="77"/>
    </row>
    <row r="27" spans="2:13" ht="13.5" customHeight="1">
      <c r="B27" s="28">
        <f t="shared" si="1"/>
        <v>17</v>
      </c>
      <c r="C27" s="37"/>
      <c r="D27" s="44"/>
      <c r="E27" s="41"/>
      <c r="F27" s="41" t="s">
        <v>109</v>
      </c>
      <c r="G27" s="41"/>
      <c r="H27" s="41"/>
      <c r="I27" s="41"/>
      <c r="J27" s="41"/>
      <c r="K27" s="76">
        <v>115</v>
      </c>
      <c r="L27" s="76">
        <v>210</v>
      </c>
      <c r="M27" s="77">
        <v>120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110</v>
      </c>
      <c r="G28" s="41"/>
      <c r="H28" s="41"/>
      <c r="I28" s="41"/>
      <c r="J28" s="41"/>
      <c r="K28" s="76">
        <v>345</v>
      </c>
      <c r="L28" s="76">
        <v>415</v>
      </c>
      <c r="M28" s="77">
        <v>75</v>
      </c>
    </row>
    <row r="29" spans="2:13" ht="13.5" customHeight="1">
      <c r="B29" s="28">
        <f t="shared" si="1"/>
        <v>19</v>
      </c>
      <c r="C29" s="37"/>
      <c r="D29" s="44"/>
      <c r="E29" s="41"/>
      <c r="F29" s="41" t="s">
        <v>111</v>
      </c>
      <c r="G29" s="41"/>
      <c r="H29" s="41"/>
      <c r="I29" s="41"/>
      <c r="J29" s="41"/>
      <c r="K29" s="76" t="s">
        <v>158</v>
      </c>
      <c r="L29" s="76">
        <v>10</v>
      </c>
      <c r="M29" s="77">
        <v>60</v>
      </c>
    </row>
    <row r="30" spans="2:13" ht="13.5" customHeight="1">
      <c r="B30" s="28">
        <f t="shared" si="1"/>
        <v>20</v>
      </c>
      <c r="C30" s="37"/>
      <c r="D30" s="44"/>
      <c r="E30" s="41"/>
      <c r="F30" s="41" t="s">
        <v>112</v>
      </c>
      <c r="G30" s="41"/>
      <c r="H30" s="41"/>
      <c r="I30" s="41"/>
      <c r="J30" s="41"/>
      <c r="K30" s="76">
        <v>595</v>
      </c>
      <c r="L30" s="76">
        <v>520</v>
      </c>
      <c r="M30" s="77">
        <v>405</v>
      </c>
    </row>
    <row r="31" spans="2:13" ht="13.5" customHeight="1">
      <c r="B31" s="28">
        <f t="shared" si="1"/>
        <v>21</v>
      </c>
      <c r="C31" s="37"/>
      <c r="D31" s="44"/>
      <c r="E31" s="41"/>
      <c r="F31" s="41" t="s">
        <v>208</v>
      </c>
      <c r="G31" s="41"/>
      <c r="H31" s="41"/>
      <c r="I31" s="41"/>
      <c r="J31" s="41"/>
      <c r="K31" s="76">
        <v>5</v>
      </c>
      <c r="L31" s="84"/>
      <c r="M31" s="77"/>
    </row>
    <row r="32" spans="2:13" ht="13.5" customHeight="1">
      <c r="B32" s="28">
        <f t="shared" si="1"/>
        <v>22</v>
      </c>
      <c r="C32" s="37"/>
      <c r="D32" s="44"/>
      <c r="E32" s="41"/>
      <c r="F32" s="41" t="s">
        <v>82</v>
      </c>
      <c r="G32" s="41"/>
      <c r="H32" s="41"/>
      <c r="I32" s="41"/>
      <c r="J32" s="41"/>
      <c r="K32" s="76">
        <v>155</v>
      </c>
      <c r="L32" s="84"/>
      <c r="M32" s="77" t="s">
        <v>158</v>
      </c>
    </row>
    <row r="33" spans="2:13" ht="13.5" customHeight="1">
      <c r="B33" s="28">
        <f t="shared" si="1"/>
        <v>23</v>
      </c>
      <c r="C33" s="37"/>
      <c r="D33" s="44"/>
      <c r="E33" s="41"/>
      <c r="F33" s="41" t="s">
        <v>368</v>
      </c>
      <c r="G33" s="41"/>
      <c r="H33" s="41"/>
      <c r="I33" s="41"/>
      <c r="J33" s="41"/>
      <c r="K33" s="76">
        <v>5</v>
      </c>
      <c r="L33" s="84" t="s">
        <v>158</v>
      </c>
      <c r="M33" s="77"/>
    </row>
    <row r="34" spans="2:13" ht="13.5" customHeight="1">
      <c r="B34" s="28">
        <f t="shared" si="1"/>
        <v>24</v>
      </c>
      <c r="C34" s="37"/>
      <c r="D34" s="44"/>
      <c r="E34" s="41"/>
      <c r="F34" s="41" t="s">
        <v>121</v>
      </c>
      <c r="G34" s="41"/>
      <c r="H34" s="41"/>
      <c r="I34" s="41"/>
      <c r="J34" s="41"/>
      <c r="K34" s="76" t="s">
        <v>158</v>
      </c>
      <c r="L34" s="84"/>
      <c r="M34" s="77" t="s">
        <v>158</v>
      </c>
    </row>
    <row r="35" spans="2:13" ht="13.5" customHeight="1">
      <c r="B35" s="28">
        <f t="shared" si="1"/>
        <v>25</v>
      </c>
      <c r="C35" s="37"/>
      <c r="D35" s="44"/>
      <c r="E35" s="41"/>
      <c r="F35" s="41" t="s">
        <v>20</v>
      </c>
      <c r="G35" s="41"/>
      <c r="H35" s="41"/>
      <c r="I35" s="41"/>
      <c r="J35" s="41"/>
      <c r="K35" s="76">
        <v>50</v>
      </c>
      <c r="L35" s="84">
        <v>125</v>
      </c>
      <c r="M35" s="77">
        <v>100</v>
      </c>
    </row>
    <row r="36" spans="2:13" ht="13.5" customHeight="1">
      <c r="B36" s="28">
        <f t="shared" si="1"/>
        <v>26</v>
      </c>
      <c r="C36" s="37"/>
      <c r="D36" s="44"/>
      <c r="E36" s="41"/>
      <c r="F36" s="41" t="s">
        <v>21</v>
      </c>
      <c r="G36" s="41"/>
      <c r="H36" s="41"/>
      <c r="I36" s="41"/>
      <c r="J36" s="41"/>
      <c r="K36" s="76">
        <v>45</v>
      </c>
      <c r="L36" s="76">
        <v>30</v>
      </c>
      <c r="M36" s="77">
        <v>15</v>
      </c>
    </row>
    <row r="37" spans="2:13" ht="13.5" customHeight="1">
      <c r="B37" s="28">
        <f t="shared" si="1"/>
        <v>27</v>
      </c>
      <c r="C37" s="37"/>
      <c r="D37" s="44"/>
      <c r="E37" s="41"/>
      <c r="F37" s="41" t="s">
        <v>22</v>
      </c>
      <c r="G37" s="41"/>
      <c r="H37" s="41"/>
      <c r="I37" s="41"/>
      <c r="J37" s="41"/>
      <c r="K37" s="76">
        <v>5</v>
      </c>
      <c r="L37" s="84" t="s">
        <v>158</v>
      </c>
      <c r="M37" s="77">
        <v>5</v>
      </c>
    </row>
    <row r="38" spans="2:17" ht="13.5" customHeight="1">
      <c r="B38" s="28">
        <f t="shared" si="1"/>
        <v>28</v>
      </c>
      <c r="C38" s="36" t="s">
        <v>79</v>
      </c>
      <c r="D38" s="34" t="s">
        <v>76</v>
      </c>
      <c r="E38" s="41"/>
      <c r="F38" s="41" t="s">
        <v>28</v>
      </c>
      <c r="G38" s="41"/>
      <c r="H38" s="41"/>
      <c r="I38" s="41"/>
      <c r="J38" s="41"/>
      <c r="K38" s="76">
        <v>55</v>
      </c>
      <c r="L38" s="76">
        <v>85</v>
      </c>
      <c r="M38" s="77">
        <v>90</v>
      </c>
      <c r="O38">
        <f>COUNTA(K38:K38)</f>
        <v>1</v>
      </c>
      <c r="P38">
        <f>COUNTA(L38:L38)</f>
        <v>1</v>
      </c>
      <c r="Q38">
        <f>COUNTA(M38:M38)</f>
        <v>1</v>
      </c>
    </row>
    <row r="39" spans="2:13" ht="13.5" customHeight="1">
      <c r="B39" s="28">
        <f t="shared" si="1"/>
        <v>29</v>
      </c>
      <c r="C39" s="36" t="s">
        <v>77</v>
      </c>
      <c r="D39" s="34" t="s">
        <v>29</v>
      </c>
      <c r="E39" s="41"/>
      <c r="F39" s="41" t="s">
        <v>133</v>
      </c>
      <c r="G39" s="41"/>
      <c r="H39" s="41"/>
      <c r="I39" s="41"/>
      <c r="J39" s="41"/>
      <c r="K39" s="76">
        <v>25</v>
      </c>
      <c r="L39" s="84" t="s">
        <v>158</v>
      </c>
      <c r="M39" s="77">
        <v>10</v>
      </c>
    </row>
    <row r="40" spans="2:13" ht="13.5" customHeight="1">
      <c r="B40" s="28">
        <f t="shared" si="1"/>
        <v>30</v>
      </c>
      <c r="C40" s="37"/>
      <c r="D40" s="44"/>
      <c r="E40" s="41"/>
      <c r="F40" s="41" t="s">
        <v>281</v>
      </c>
      <c r="G40" s="41"/>
      <c r="H40" s="41"/>
      <c r="I40" s="41"/>
      <c r="J40" s="41"/>
      <c r="K40" s="76" t="s">
        <v>158</v>
      </c>
      <c r="L40" s="84"/>
      <c r="M40" s="77"/>
    </row>
    <row r="41" spans="2:13" ht="13.5" customHeight="1">
      <c r="B41" s="28">
        <f t="shared" si="1"/>
        <v>31</v>
      </c>
      <c r="C41" s="37"/>
      <c r="D41" s="44"/>
      <c r="E41" s="41"/>
      <c r="F41" s="41" t="s">
        <v>30</v>
      </c>
      <c r="G41" s="41"/>
      <c r="H41" s="41"/>
      <c r="I41" s="41"/>
      <c r="J41" s="41"/>
      <c r="K41" s="76"/>
      <c r="L41" s="76"/>
      <c r="M41" s="77" t="s">
        <v>158</v>
      </c>
    </row>
    <row r="42" spans="2:13" ht="13.5" customHeight="1">
      <c r="B42" s="28">
        <f t="shared" si="1"/>
        <v>32</v>
      </c>
      <c r="C42" s="37"/>
      <c r="D42" s="44"/>
      <c r="E42" s="41"/>
      <c r="F42" s="41" t="s">
        <v>282</v>
      </c>
      <c r="G42" s="41"/>
      <c r="H42" s="41"/>
      <c r="I42" s="41"/>
      <c r="J42" s="41"/>
      <c r="K42" s="76"/>
      <c r="L42" s="84">
        <v>80</v>
      </c>
      <c r="M42" s="77"/>
    </row>
    <row r="43" spans="2:13" ht="13.5" customHeight="1">
      <c r="B43" s="28">
        <f t="shared" si="1"/>
        <v>33</v>
      </c>
      <c r="C43" s="37"/>
      <c r="D43" s="44"/>
      <c r="E43" s="41"/>
      <c r="F43" s="41" t="s">
        <v>114</v>
      </c>
      <c r="G43" s="41"/>
      <c r="H43" s="41"/>
      <c r="I43" s="41"/>
      <c r="J43" s="41"/>
      <c r="K43" s="76"/>
      <c r="L43" s="84">
        <v>40</v>
      </c>
      <c r="M43" s="77"/>
    </row>
    <row r="44" spans="2:13" ht="13.5" customHeight="1">
      <c r="B44" s="28">
        <f t="shared" si="1"/>
        <v>34</v>
      </c>
      <c r="C44" s="37"/>
      <c r="D44" s="44"/>
      <c r="E44" s="41"/>
      <c r="F44" s="41" t="s">
        <v>369</v>
      </c>
      <c r="G44" s="41"/>
      <c r="H44" s="41"/>
      <c r="I44" s="41"/>
      <c r="J44" s="41"/>
      <c r="K44" s="76">
        <v>60</v>
      </c>
      <c r="L44" s="84" t="s">
        <v>158</v>
      </c>
      <c r="M44" s="77"/>
    </row>
    <row r="45" spans="2:13" ht="13.5" customHeight="1">
      <c r="B45" s="28">
        <f t="shared" si="1"/>
        <v>35</v>
      </c>
      <c r="C45" s="37"/>
      <c r="D45" s="44"/>
      <c r="E45" s="41"/>
      <c r="F45" s="41" t="s">
        <v>210</v>
      </c>
      <c r="G45" s="41"/>
      <c r="H45" s="41"/>
      <c r="I45" s="41"/>
      <c r="J45" s="41"/>
      <c r="K45" s="76">
        <v>16</v>
      </c>
      <c r="L45" s="84" t="s">
        <v>158</v>
      </c>
      <c r="M45" s="77"/>
    </row>
    <row r="46" spans="2:13" ht="13.5" customHeight="1">
      <c r="B46" s="28">
        <f t="shared" si="1"/>
        <v>36</v>
      </c>
      <c r="C46" s="37"/>
      <c r="D46" s="44"/>
      <c r="E46" s="41"/>
      <c r="F46" s="41" t="s">
        <v>146</v>
      </c>
      <c r="G46" s="41"/>
      <c r="H46" s="41"/>
      <c r="I46" s="41"/>
      <c r="J46" s="41"/>
      <c r="K46" s="76" t="s">
        <v>158</v>
      </c>
      <c r="L46" s="84">
        <v>30</v>
      </c>
      <c r="M46" s="77">
        <v>20</v>
      </c>
    </row>
    <row r="47" spans="2:13" ht="13.5" customHeight="1">
      <c r="B47" s="28">
        <f t="shared" si="1"/>
        <v>37</v>
      </c>
      <c r="C47" s="37"/>
      <c r="D47" s="44"/>
      <c r="E47" s="41"/>
      <c r="F47" s="41" t="s">
        <v>32</v>
      </c>
      <c r="G47" s="41"/>
      <c r="H47" s="41"/>
      <c r="I47" s="41"/>
      <c r="J47" s="41"/>
      <c r="K47" s="76"/>
      <c r="L47" s="84" t="s">
        <v>158</v>
      </c>
      <c r="M47" s="77"/>
    </row>
    <row r="48" spans="2:13" ht="13.5" customHeight="1">
      <c r="B48" s="28">
        <f t="shared" si="1"/>
        <v>38</v>
      </c>
      <c r="C48" s="37"/>
      <c r="D48" s="44"/>
      <c r="E48" s="41"/>
      <c r="F48" s="41" t="s">
        <v>147</v>
      </c>
      <c r="G48" s="41"/>
      <c r="H48" s="41"/>
      <c r="I48" s="41"/>
      <c r="J48" s="41"/>
      <c r="K48" s="76">
        <v>10</v>
      </c>
      <c r="L48" s="84">
        <v>10</v>
      </c>
      <c r="M48" s="77"/>
    </row>
    <row r="49" spans="2:13" ht="13.5" customHeight="1">
      <c r="B49" s="28">
        <f t="shared" si="1"/>
        <v>39</v>
      </c>
      <c r="C49" s="37"/>
      <c r="D49" s="44"/>
      <c r="E49" s="41"/>
      <c r="F49" s="41" t="s">
        <v>191</v>
      </c>
      <c r="G49" s="41"/>
      <c r="H49" s="41"/>
      <c r="I49" s="41"/>
      <c r="J49" s="41"/>
      <c r="K49" s="76"/>
      <c r="L49" s="84">
        <v>5</v>
      </c>
      <c r="M49" s="77">
        <v>20</v>
      </c>
    </row>
    <row r="50" spans="2:13" ht="13.5" customHeight="1">
      <c r="B50" s="28">
        <f t="shared" si="1"/>
        <v>40</v>
      </c>
      <c r="C50" s="37"/>
      <c r="D50" s="44"/>
      <c r="E50" s="41"/>
      <c r="F50" s="41" t="s">
        <v>35</v>
      </c>
      <c r="G50" s="41"/>
      <c r="H50" s="41"/>
      <c r="I50" s="41"/>
      <c r="J50" s="41"/>
      <c r="K50" s="76">
        <v>5</v>
      </c>
      <c r="L50" s="84">
        <v>5</v>
      </c>
      <c r="M50" s="77">
        <v>25</v>
      </c>
    </row>
    <row r="51" spans="2:17" ht="13.5" customHeight="1">
      <c r="B51" s="28">
        <f t="shared" si="1"/>
        <v>41</v>
      </c>
      <c r="C51" s="36" t="s">
        <v>36</v>
      </c>
      <c r="D51" s="34" t="s">
        <v>37</v>
      </c>
      <c r="E51" s="41"/>
      <c r="F51" s="41" t="s">
        <v>38</v>
      </c>
      <c r="G51" s="41"/>
      <c r="H51" s="41"/>
      <c r="I51" s="41"/>
      <c r="J51" s="41"/>
      <c r="K51" s="76"/>
      <c r="L51" s="84">
        <v>5</v>
      </c>
      <c r="M51" s="77"/>
      <c r="O51">
        <f>COUNTA(K39:K50)</f>
        <v>7</v>
      </c>
      <c r="P51">
        <f>COUNTA(L39:L50)</f>
        <v>10</v>
      </c>
      <c r="Q51">
        <f>COUNTA(M39:M50)</f>
        <v>5</v>
      </c>
    </row>
    <row r="52" spans="2:13" ht="13.5" customHeight="1">
      <c r="B52" s="28">
        <f t="shared" si="1"/>
        <v>42</v>
      </c>
      <c r="C52" s="36" t="s">
        <v>39</v>
      </c>
      <c r="D52" s="34" t="s">
        <v>40</v>
      </c>
      <c r="E52" s="41"/>
      <c r="F52" s="41" t="s">
        <v>138</v>
      </c>
      <c r="G52" s="41"/>
      <c r="H52" s="41"/>
      <c r="I52" s="41"/>
      <c r="J52" s="41"/>
      <c r="K52" s="76"/>
      <c r="L52" s="84">
        <v>1</v>
      </c>
      <c r="M52" s="77" t="s">
        <v>158</v>
      </c>
    </row>
    <row r="53" spans="2:13" ht="13.5" customHeight="1">
      <c r="B53" s="28">
        <f t="shared" si="1"/>
        <v>43</v>
      </c>
      <c r="C53" s="37"/>
      <c r="D53" s="44"/>
      <c r="E53" s="41"/>
      <c r="F53" s="41" t="s">
        <v>141</v>
      </c>
      <c r="G53" s="41"/>
      <c r="H53" s="41"/>
      <c r="I53" s="41"/>
      <c r="J53" s="41"/>
      <c r="K53" s="76"/>
      <c r="L53" s="84"/>
      <c r="M53" s="77" t="s">
        <v>158</v>
      </c>
    </row>
    <row r="54" spans="2:13" ht="13.5" customHeight="1">
      <c r="B54" s="28">
        <f t="shared" si="1"/>
        <v>44</v>
      </c>
      <c r="C54" s="37"/>
      <c r="D54" s="44"/>
      <c r="E54" s="41"/>
      <c r="F54" s="41" t="s">
        <v>41</v>
      </c>
      <c r="G54" s="41"/>
      <c r="H54" s="41"/>
      <c r="I54" s="41"/>
      <c r="J54" s="41"/>
      <c r="K54" s="76"/>
      <c r="L54" s="84">
        <v>1</v>
      </c>
      <c r="M54" s="77"/>
    </row>
    <row r="55" spans="2:13" ht="13.5" customHeight="1">
      <c r="B55" s="28">
        <f t="shared" si="1"/>
        <v>45</v>
      </c>
      <c r="C55" s="36" t="s">
        <v>43</v>
      </c>
      <c r="D55" s="34" t="s">
        <v>44</v>
      </c>
      <c r="E55" s="41"/>
      <c r="F55" s="41" t="s">
        <v>370</v>
      </c>
      <c r="G55" s="41"/>
      <c r="H55" s="41"/>
      <c r="I55" s="41"/>
      <c r="J55" s="41"/>
      <c r="K55" s="76"/>
      <c r="L55" s="84"/>
      <c r="M55" s="77" t="s">
        <v>158</v>
      </c>
    </row>
    <row r="56" spans="2:13" ht="13.5" customHeight="1">
      <c r="B56" s="28">
        <f t="shared" si="1"/>
        <v>46</v>
      </c>
      <c r="C56" s="37"/>
      <c r="D56" s="34" t="s">
        <v>46</v>
      </c>
      <c r="E56" s="41"/>
      <c r="F56" s="41" t="s">
        <v>371</v>
      </c>
      <c r="G56" s="41"/>
      <c r="H56" s="41"/>
      <c r="I56" s="41"/>
      <c r="J56" s="41"/>
      <c r="K56" s="76">
        <v>1</v>
      </c>
      <c r="L56" s="84">
        <v>1</v>
      </c>
      <c r="M56" s="77">
        <v>3</v>
      </c>
    </row>
    <row r="57" spans="2:13" ht="13.5" customHeight="1">
      <c r="B57" s="28">
        <f t="shared" si="1"/>
        <v>47</v>
      </c>
      <c r="C57" s="37"/>
      <c r="D57" s="44"/>
      <c r="E57" s="41"/>
      <c r="F57" s="41" t="s">
        <v>139</v>
      </c>
      <c r="G57" s="41"/>
      <c r="H57" s="41"/>
      <c r="I57" s="41"/>
      <c r="J57" s="41"/>
      <c r="K57" s="76">
        <v>1</v>
      </c>
      <c r="L57" s="84">
        <v>5</v>
      </c>
      <c r="M57" s="77"/>
    </row>
    <row r="58" spans="2:13" ht="13.5" customHeight="1">
      <c r="B58" s="28">
        <f t="shared" si="1"/>
        <v>48</v>
      </c>
      <c r="C58" s="37"/>
      <c r="D58" s="45"/>
      <c r="E58" s="41"/>
      <c r="F58" s="41" t="s">
        <v>47</v>
      </c>
      <c r="G58" s="41"/>
      <c r="H58" s="41"/>
      <c r="I58" s="41"/>
      <c r="J58" s="41"/>
      <c r="K58" s="76">
        <v>10</v>
      </c>
      <c r="L58" s="84">
        <v>10</v>
      </c>
      <c r="M58" s="77">
        <v>30</v>
      </c>
    </row>
    <row r="59" spans="2:13" ht="13.5" customHeight="1">
      <c r="B59" s="28">
        <f t="shared" si="1"/>
        <v>49</v>
      </c>
      <c r="C59" s="38"/>
      <c r="D59" s="46" t="s">
        <v>48</v>
      </c>
      <c r="E59" s="41"/>
      <c r="F59" s="41" t="s">
        <v>49</v>
      </c>
      <c r="G59" s="41"/>
      <c r="H59" s="41"/>
      <c r="I59" s="41"/>
      <c r="J59" s="41"/>
      <c r="K59" s="76">
        <v>10</v>
      </c>
      <c r="L59" s="84">
        <v>10</v>
      </c>
      <c r="M59" s="77">
        <v>5</v>
      </c>
    </row>
    <row r="60" spans="2:17" ht="13.5" customHeight="1">
      <c r="B60" s="28">
        <f t="shared" si="1"/>
        <v>50</v>
      </c>
      <c r="C60" s="36" t="s">
        <v>0</v>
      </c>
      <c r="D60" s="46" t="s">
        <v>51</v>
      </c>
      <c r="E60" s="41"/>
      <c r="F60" s="41" t="s">
        <v>52</v>
      </c>
      <c r="G60" s="41"/>
      <c r="H60" s="41"/>
      <c r="I60" s="41"/>
      <c r="J60" s="41"/>
      <c r="K60" s="76">
        <v>10</v>
      </c>
      <c r="L60" s="84">
        <v>25</v>
      </c>
      <c r="M60" s="77">
        <v>5</v>
      </c>
      <c r="O60">
        <f>COUNTA(K51:K60)</f>
        <v>5</v>
      </c>
      <c r="P60">
        <f>COUNTA(L51:L60)</f>
        <v>8</v>
      </c>
      <c r="Q60">
        <f>COUNTA(M51:M60)</f>
        <v>7</v>
      </c>
    </row>
    <row r="61" spans="2:13" ht="13.5" customHeight="1">
      <c r="B61" s="28">
        <f t="shared" si="1"/>
        <v>51</v>
      </c>
      <c r="C61" s="153" t="s">
        <v>53</v>
      </c>
      <c r="D61" s="154"/>
      <c r="E61" s="41"/>
      <c r="F61" s="41" t="s">
        <v>54</v>
      </c>
      <c r="G61" s="41"/>
      <c r="H61" s="41"/>
      <c r="I61" s="41"/>
      <c r="J61" s="41"/>
      <c r="K61" s="76">
        <v>600</v>
      </c>
      <c r="L61" s="84">
        <v>325</v>
      </c>
      <c r="M61" s="77">
        <v>350</v>
      </c>
    </row>
    <row r="62" spans="2:13" ht="13.5" customHeight="1">
      <c r="B62" s="28">
        <f t="shared" si="1"/>
        <v>52</v>
      </c>
      <c r="C62" s="39"/>
      <c r="D62" s="40"/>
      <c r="E62" s="41"/>
      <c r="F62" s="41" t="s">
        <v>55</v>
      </c>
      <c r="G62" s="41"/>
      <c r="H62" s="41"/>
      <c r="I62" s="41"/>
      <c r="J62" s="41"/>
      <c r="K62" s="76">
        <v>500</v>
      </c>
      <c r="L62" s="84">
        <v>325</v>
      </c>
      <c r="M62" s="77">
        <v>225</v>
      </c>
    </row>
    <row r="63" spans="2:13" ht="13.5" customHeight="1" thickBot="1">
      <c r="B63" s="28">
        <f t="shared" si="1"/>
        <v>53</v>
      </c>
      <c r="C63" s="39"/>
      <c r="D63" s="40"/>
      <c r="E63" s="41"/>
      <c r="F63" s="41" t="s">
        <v>56</v>
      </c>
      <c r="G63" s="41"/>
      <c r="H63" s="41"/>
      <c r="I63" s="41"/>
      <c r="J63" s="41"/>
      <c r="K63" s="76">
        <v>100</v>
      </c>
      <c r="L63" s="84">
        <v>175</v>
      </c>
      <c r="M63" s="77">
        <v>225</v>
      </c>
    </row>
    <row r="64" spans="2:17" ht="13.5" customHeight="1">
      <c r="B64" s="79"/>
      <c r="C64" s="80"/>
      <c r="D64" s="80"/>
      <c r="E64" s="81"/>
      <c r="F64" s="81"/>
      <c r="G64" s="81"/>
      <c r="H64" s="81"/>
      <c r="I64" s="81"/>
      <c r="J64" s="81"/>
      <c r="K64" s="81"/>
      <c r="L64" s="81"/>
      <c r="M64" s="81"/>
      <c r="O64">
        <f>COUNTA(K11:K63)</f>
        <v>36</v>
      </c>
      <c r="P64">
        <f>COUNTA(L11:L63)</f>
        <v>45</v>
      </c>
      <c r="Q64">
        <f>COUNTA(M11:M63)</f>
        <v>36</v>
      </c>
    </row>
    <row r="65" spans="15:17" ht="18" customHeight="1">
      <c r="O65" s="118">
        <f>SUM(K19:K63,P11:P18)</f>
        <v>3956</v>
      </c>
      <c r="P65" s="118">
        <f>SUM(L19:L63,Q11:Q18)</f>
        <v>3220</v>
      </c>
      <c r="Q65" s="118">
        <f>SUM(M19:M63,R11:R18)</f>
        <v>2913</v>
      </c>
    </row>
    <row r="66" ht="18" customHeight="1">
      <c r="B66" s="22"/>
    </row>
    <row r="67" ht="9" customHeight="1" thickBot="1"/>
    <row r="68" spans="2:13" ht="18" customHeight="1">
      <c r="B68" s="1"/>
      <c r="C68" s="2"/>
      <c r="D68" s="155" t="s">
        <v>2</v>
      </c>
      <c r="E68" s="155"/>
      <c r="F68" s="155"/>
      <c r="G68" s="155"/>
      <c r="H68" s="2"/>
      <c r="I68" s="2"/>
      <c r="J68" s="3"/>
      <c r="K68" s="86" t="s">
        <v>83</v>
      </c>
      <c r="L68" s="97" t="s">
        <v>85</v>
      </c>
      <c r="M68" s="106" t="s">
        <v>86</v>
      </c>
    </row>
    <row r="69" spans="2:13" ht="18" customHeight="1" thickBot="1">
      <c r="B69" s="7"/>
      <c r="C69" s="8"/>
      <c r="D69" s="151" t="s">
        <v>3</v>
      </c>
      <c r="E69" s="151"/>
      <c r="F69" s="151"/>
      <c r="G69" s="151"/>
      <c r="H69" s="8"/>
      <c r="I69" s="8"/>
      <c r="J69" s="9"/>
      <c r="K69" s="112" t="str">
        <f>K5</f>
        <v>H 30.12.6</v>
      </c>
      <c r="L69" s="113" t="str">
        <f>K69</f>
        <v>H 30.12.6</v>
      </c>
      <c r="M69" s="114" t="str">
        <f>L69</f>
        <v>H 30.12.6</v>
      </c>
    </row>
    <row r="70" spans="2:13" ht="19.5" customHeight="1" thickTop="1">
      <c r="B70" s="156" t="s">
        <v>58</v>
      </c>
      <c r="C70" s="157"/>
      <c r="D70" s="157"/>
      <c r="E70" s="157"/>
      <c r="F70" s="157"/>
      <c r="G70" s="157"/>
      <c r="H70" s="157"/>
      <c r="I70" s="157"/>
      <c r="J70" s="27"/>
      <c r="K70" s="90">
        <f>SUM(K71:K79)</f>
        <v>3956</v>
      </c>
      <c r="L70" s="90">
        <f>SUM(L71:L79)</f>
        <v>3220</v>
      </c>
      <c r="M70" s="110">
        <f>SUM(M71:M79)</f>
        <v>2913</v>
      </c>
    </row>
    <row r="71" spans="2:13" ht="13.5" customHeight="1">
      <c r="B71" s="143" t="s">
        <v>59</v>
      </c>
      <c r="C71" s="144"/>
      <c r="D71" s="158"/>
      <c r="E71" s="50"/>
      <c r="F71" s="51"/>
      <c r="G71" s="145" t="s">
        <v>14</v>
      </c>
      <c r="H71" s="145"/>
      <c r="I71" s="51"/>
      <c r="J71" s="53"/>
      <c r="K71" s="42">
        <f>SUM(P$11:P$18)</f>
        <v>5</v>
      </c>
      <c r="L71" s="54">
        <f>SUM(Q$11:Q$18)</f>
        <v>35</v>
      </c>
      <c r="M71" s="43">
        <f>SUM(R$11:R$18)</f>
        <v>20</v>
      </c>
    </row>
    <row r="72" spans="2:13" ht="13.5" customHeight="1">
      <c r="B72" s="16"/>
      <c r="C72" s="17"/>
      <c r="D72" s="18"/>
      <c r="E72" s="54"/>
      <c r="F72" s="41"/>
      <c r="G72" s="145" t="s">
        <v>78</v>
      </c>
      <c r="H72" s="145"/>
      <c r="I72" s="52"/>
      <c r="J72" s="55"/>
      <c r="K72" s="42">
        <f>SUM(K$19)</f>
        <v>1150</v>
      </c>
      <c r="L72" s="54">
        <f>SUM(L$19)</f>
        <v>600</v>
      </c>
      <c r="M72" s="43">
        <f>SUM(M$19)</f>
        <v>875</v>
      </c>
    </row>
    <row r="73" spans="2:13" ht="13.5" customHeight="1">
      <c r="B73" s="16"/>
      <c r="C73" s="17"/>
      <c r="D73" s="18"/>
      <c r="E73" s="54"/>
      <c r="F73" s="41"/>
      <c r="G73" s="145" t="s">
        <v>26</v>
      </c>
      <c r="H73" s="145"/>
      <c r="I73" s="51"/>
      <c r="J73" s="53"/>
      <c r="K73" s="42">
        <f>SUM(K$20:K$21)</f>
        <v>30</v>
      </c>
      <c r="L73" s="54">
        <f>SUM(L$20:L$21)</f>
        <v>36</v>
      </c>
      <c r="M73" s="43">
        <f>SUM(M$20:M$21)</f>
        <v>35</v>
      </c>
    </row>
    <row r="74" spans="2:13" ht="13.5" customHeight="1">
      <c r="B74" s="16"/>
      <c r="C74" s="17"/>
      <c r="D74" s="18"/>
      <c r="E74" s="54"/>
      <c r="F74" s="41"/>
      <c r="G74" s="145" t="s">
        <v>17</v>
      </c>
      <c r="H74" s="145"/>
      <c r="I74" s="51"/>
      <c r="J74" s="53"/>
      <c r="K74" s="42">
        <f>SUM(K$22:K$24)</f>
        <v>45</v>
      </c>
      <c r="L74" s="54">
        <f>SUM(L$22:L$24)</f>
        <v>80</v>
      </c>
      <c r="M74" s="43">
        <f>SUM(M$22:M$24)</f>
        <v>175</v>
      </c>
    </row>
    <row r="75" spans="2:13" ht="13.5" customHeight="1">
      <c r="B75" s="16"/>
      <c r="C75" s="17"/>
      <c r="D75" s="18"/>
      <c r="E75" s="54"/>
      <c r="F75" s="41"/>
      <c r="G75" s="145" t="s">
        <v>18</v>
      </c>
      <c r="H75" s="145"/>
      <c r="I75" s="51"/>
      <c r="J75" s="53"/>
      <c r="K75" s="42">
        <f>SUM(K$26:K$37)</f>
        <v>1320</v>
      </c>
      <c r="L75" s="54">
        <f>SUM(L$26:L$37)</f>
        <v>1310</v>
      </c>
      <c r="M75" s="43">
        <f>SUM(M$26:M$37)</f>
        <v>780</v>
      </c>
    </row>
    <row r="76" spans="2:13" ht="13.5" customHeight="1">
      <c r="B76" s="16"/>
      <c r="C76" s="17"/>
      <c r="D76" s="18"/>
      <c r="E76" s="54"/>
      <c r="F76" s="41"/>
      <c r="G76" s="145" t="s">
        <v>76</v>
      </c>
      <c r="H76" s="145"/>
      <c r="I76" s="51"/>
      <c r="J76" s="53"/>
      <c r="K76" s="42">
        <f>SUM(K$38:K$38)</f>
        <v>55</v>
      </c>
      <c r="L76" s="54">
        <f>SUM(L$38:L$38)</f>
        <v>85</v>
      </c>
      <c r="M76" s="43">
        <f>SUM(M$38:M$38)</f>
        <v>90</v>
      </c>
    </row>
    <row r="77" spans="2:13" ht="13.5" customHeight="1">
      <c r="B77" s="16"/>
      <c r="C77" s="17"/>
      <c r="D77" s="18"/>
      <c r="E77" s="54"/>
      <c r="F77" s="41"/>
      <c r="G77" s="145" t="s">
        <v>116</v>
      </c>
      <c r="H77" s="145"/>
      <c r="I77" s="51"/>
      <c r="J77" s="53"/>
      <c r="K77" s="42">
        <f>SUM(K$39:K$50)</f>
        <v>116</v>
      </c>
      <c r="L77" s="54">
        <f>SUM(L$39:L$50)</f>
        <v>170</v>
      </c>
      <c r="M77" s="43">
        <f>SUM(M$39:M$50)</f>
        <v>75</v>
      </c>
    </row>
    <row r="78" spans="2:13" ht="13.5" customHeight="1">
      <c r="B78" s="16"/>
      <c r="C78" s="17"/>
      <c r="D78" s="18"/>
      <c r="E78" s="54"/>
      <c r="F78" s="41"/>
      <c r="G78" s="145" t="s">
        <v>60</v>
      </c>
      <c r="H78" s="145"/>
      <c r="I78" s="51"/>
      <c r="J78" s="53"/>
      <c r="K78" s="42">
        <f>SUM(K$25:K$25,K$61:K$62)</f>
        <v>1103</v>
      </c>
      <c r="L78" s="54">
        <f>SUM(L$25:L$25,L$61:L$62)</f>
        <v>671</v>
      </c>
      <c r="M78" s="43">
        <f>SUM(M$25:M$25,M$61:M$62)</f>
        <v>595</v>
      </c>
    </row>
    <row r="79" spans="2:13" ht="13.5" customHeight="1" thickBot="1">
      <c r="B79" s="19"/>
      <c r="C79" s="20"/>
      <c r="D79" s="21"/>
      <c r="E79" s="56"/>
      <c r="F79" s="47"/>
      <c r="G79" s="146" t="s">
        <v>57</v>
      </c>
      <c r="H79" s="146"/>
      <c r="I79" s="57"/>
      <c r="J79" s="58"/>
      <c r="K79" s="48">
        <f>SUM(K$51:K$60,K$63)</f>
        <v>132</v>
      </c>
      <c r="L79" s="56">
        <f>SUM(L$51:L$60,L$63)</f>
        <v>233</v>
      </c>
      <c r="M79" s="49">
        <f>SUM(M$51:M$60,M$63)</f>
        <v>268</v>
      </c>
    </row>
    <row r="80" spans="2:13" ht="18" customHeight="1" thickTop="1">
      <c r="B80" s="147" t="s">
        <v>61</v>
      </c>
      <c r="C80" s="148"/>
      <c r="D80" s="149"/>
      <c r="E80" s="64"/>
      <c r="F80" s="29"/>
      <c r="G80" s="150" t="s">
        <v>62</v>
      </c>
      <c r="H80" s="150"/>
      <c r="I80" s="29"/>
      <c r="J80" s="30"/>
      <c r="K80" s="91" t="s">
        <v>63</v>
      </c>
      <c r="L80" s="101"/>
      <c r="M80" s="111"/>
    </row>
    <row r="81" spans="2:13" ht="18" customHeight="1">
      <c r="B81" s="61"/>
      <c r="C81" s="62"/>
      <c r="D81" s="62"/>
      <c r="E81" s="59"/>
      <c r="F81" s="60"/>
      <c r="G81" s="33"/>
      <c r="H81" s="33"/>
      <c r="I81" s="60"/>
      <c r="J81" s="63"/>
      <c r="K81" s="92" t="s">
        <v>64</v>
      </c>
      <c r="L81" s="102"/>
      <c r="M81" s="105"/>
    </row>
    <row r="82" spans="2:13" ht="18" customHeight="1">
      <c r="B82" s="16"/>
      <c r="C82" s="17"/>
      <c r="D82" s="17"/>
      <c r="E82" s="65"/>
      <c r="F82" s="8"/>
      <c r="G82" s="151" t="s">
        <v>65</v>
      </c>
      <c r="H82" s="151"/>
      <c r="I82" s="31"/>
      <c r="J82" s="32"/>
      <c r="K82" s="93" t="s">
        <v>66</v>
      </c>
      <c r="L82" s="103"/>
      <c r="M82" s="103"/>
    </row>
    <row r="83" spans="2:13" ht="18" customHeight="1">
      <c r="B83" s="16"/>
      <c r="C83" s="17"/>
      <c r="D83" s="17"/>
      <c r="E83" s="66"/>
      <c r="F83" s="17"/>
      <c r="G83" s="67"/>
      <c r="H83" s="67"/>
      <c r="I83" s="62"/>
      <c r="J83" s="68"/>
      <c r="K83" s="94" t="s">
        <v>93</v>
      </c>
      <c r="L83" s="104"/>
      <c r="M83" s="104"/>
    </row>
    <row r="84" spans="2:13" ht="18" customHeight="1">
      <c r="B84" s="16"/>
      <c r="C84" s="17"/>
      <c r="D84" s="17"/>
      <c r="E84" s="66"/>
      <c r="F84" s="17"/>
      <c r="G84" s="67"/>
      <c r="H84" s="67"/>
      <c r="I84" s="62"/>
      <c r="J84" s="68"/>
      <c r="K84" s="92" t="s">
        <v>92</v>
      </c>
      <c r="L84" s="102"/>
      <c r="M84" s="105"/>
    </row>
    <row r="85" spans="2:13" ht="18" customHeight="1">
      <c r="B85" s="16"/>
      <c r="C85" s="17"/>
      <c r="D85" s="17"/>
      <c r="E85" s="65"/>
      <c r="F85" s="8"/>
      <c r="G85" s="151" t="s">
        <v>67</v>
      </c>
      <c r="H85" s="151"/>
      <c r="I85" s="31"/>
      <c r="J85" s="32"/>
      <c r="K85" s="93" t="s">
        <v>100</v>
      </c>
      <c r="L85" s="103"/>
      <c r="M85" s="103"/>
    </row>
    <row r="86" spans="2:13" ht="18" customHeight="1">
      <c r="B86" s="16"/>
      <c r="C86" s="17"/>
      <c r="D86" s="17"/>
      <c r="E86" s="66"/>
      <c r="F86" s="17"/>
      <c r="G86" s="67"/>
      <c r="H86" s="67"/>
      <c r="I86" s="62"/>
      <c r="J86" s="68"/>
      <c r="K86" s="94" t="s">
        <v>101</v>
      </c>
      <c r="L86" s="104"/>
      <c r="M86" s="104"/>
    </row>
    <row r="87" spans="2:13" ht="18" customHeight="1">
      <c r="B87" s="16"/>
      <c r="C87" s="17"/>
      <c r="D87" s="17"/>
      <c r="E87" s="66"/>
      <c r="F87" s="17"/>
      <c r="G87" s="67"/>
      <c r="H87" s="67"/>
      <c r="I87" s="62"/>
      <c r="J87" s="68"/>
      <c r="K87" s="94" t="s">
        <v>102</v>
      </c>
      <c r="L87" s="104"/>
      <c r="M87" s="104"/>
    </row>
    <row r="88" spans="2:13" ht="18" customHeight="1">
      <c r="B88" s="16"/>
      <c r="C88" s="17"/>
      <c r="D88" s="17"/>
      <c r="E88" s="13"/>
      <c r="F88" s="14"/>
      <c r="G88" s="33"/>
      <c r="H88" s="33"/>
      <c r="I88" s="60"/>
      <c r="J88" s="63"/>
      <c r="K88" s="94" t="s">
        <v>101</v>
      </c>
      <c r="L88" s="105"/>
      <c r="M88" s="105"/>
    </row>
    <row r="89" spans="2:14" ht="18" customHeight="1">
      <c r="B89" s="143" t="s">
        <v>68</v>
      </c>
      <c r="C89" s="144"/>
      <c r="D89" s="144"/>
      <c r="E89" s="8"/>
      <c r="F89" s="8"/>
      <c r="G89" s="8"/>
      <c r="H89" s="8"/>
      <c r="I89" s="8"/>
      <c r="J89" s="8"/>
      <c r="K89" s="78"/>
      <c r="L89" s="78"/>
      <c r="M89" s="78"/>
      <c r="N89" s="132"/>
    </row>
    <row r="90" spans="2:14" ht="13.5" customHeight="1">
      <c r="B90" s="69"/>
      <c r="C90" s="70" t="s">
        <v>69</v>
      </c>
      <c r="D90" s="71"/>
      <c r="E90" s="70"/>
      <c r="F90" s="70"/>
      <c r="G90" s="70"/>
      <c r="H90" s="70"/>
      <c r="I90" s="70"/>
      <c r="J90" s="70"/>
      <c r="K90" s="95"/>
      <c r="L90" s="95"/>
      <c r="M90" s="95"/>
      <c r="N90" s="130"/>
    </row>
    <row r="91" spans="2:14" ht="13.5" customHeight="1">
      <c r="B91" s="69"/>
      <c r="C91" s="70" t="s">
        <v>70</v>
      </c>
      <c r="D91" s="71"/>
      <c r="E91" s="70"/>
      <c r="F91" s="70"/>
      <c r="G91" s="70"/>
      <c r="H91" s="70"/>
      <c r="I91" s="70"/>
      <c r="J91" s="70"/>
      <c r="K91" s="95"/>
      <c r="L91" s="95"/>
      <c r="M91" s="95"/>
      <c r="N91" s="130"/>
    </row>
    <row r="92" spans="2:14" ht="13.5" customHeight="1">
      <c r="B92" s="69"/>
      <c r="C92" s="70" t="s">
        <v>71</v>
      </c>
      <c r="D92" s="71"/>
      <c r="E92" s="70"/>
      <c r="F92" s="70"/>
      <c r="G92" s="70"/>
      <c r="H92" s="70"/>
      <c r="I92" s="70"/>
      <c r="J92" s="70"/>
      <c r="K92" s="95"/>
      <c r="L92" s="95"/>
      <c r="M92" s="95"/>
      <c r="N92" s="130"/>
    </row>
    <row r="93" spans="2:14" ht="13.5" customHeight="1">
      <c r="B93" s="69"/>
      <c r="C93" s="70" t="s">
        <v>171</v>
      </c>
      <c r="D93" s="71"/>
      <c r="E93" s="70"/>
      <c r="F93" s="70"/>
      <c r="G93" s="70"/>
      <c r="H93" s="70"/>
      <c r="I93" s="70"/>
      <c r="J93" s="70"/>
      <c r="K93" s="95"/>
      <c r="L93" s="95"/>
      <c r="M93" s="95"/>
      <c r="N93" s="130"/>
    </row>
    <row r="94" spans="2:14" ht="13.5" customHeight="1">
      <c r="B94" s="69"/>
      <c r="C94" s="70" t="s">
        <v>153</v>
      </c>
      <c r="D94" s="71"/>
      <c r="E94" s="70"/>
      <c r="F94" s="70"/>
      <c r="G94" s="70"/>
      <c r="H94" s="70"/>
      <c r="I94" s="70"/>
      <c r="J94" s="70"/>
      <c r="K94" s="95"/>
      <c r="L94" s="95"/>
      <c r="M94" s="95"/>
      <c r="N94" s="130"/>
    </row>
    <row r="95" spans="2:14" ht="13.5" customHeight="1">
      <c r="B95" s="72"/>
      <c r="C95" s="70" t="s">
        <v>170</v>
      </c>
      <c r="D95" s="70"/>
      <c r="E95" s="70"/>
      <c r="F95" s="70"/>
      <c r="G95" s="70"/>
      <c r="H95" s="70"/>
      <c r="I95" s="70"/>
      <c r="J95" s="70"/>
      <c r="K95" s="95"/>
      <c r="L95" s="95"/>
      <c r="M95" s="95"/>
      <c r="N95" s="130"/>
    </row>
    <row r="96" spans="2:14" ht="13.5" customHeight="1">
      <c r="B96" s="72"/>
      <c r="C96" s="70" t="s">
        <v>169</v>
      </c>
      <c r="D96" s="70"/>
      <c r="E96" s="70"/>
      <c r="F96" s="70"/>
      <c r="G96" s="70"/>
      <c r="H96" s="70"/>
      <c r="I96" s="70"/>
      <c r="J96" s="70"/>
      <c r="K96" s="95"/>
      <c r="L96" s="95"/>
      <c r="M96" s="95"/>
      <c r="N96" s="130"/>
    </row>
    <row r="97" spans="2:14" ht="13.5" customHeight="1">
      <c r="B97" s="72"/>
      <c r="C97" s="70" t="s">
        <v>148</v>
      </c>
      <c r="D97" s="70"/>
      <c r="E97" s="70"/>
      <c r="F97" s="70"/>
      <c r="G97" s="70"/>
      <c r="H97" s="70"/>
      <c r="I97" s="70"/>
      <c r="J97" s="70"/>
      <c r="K97" s="95"/>
      <c r="L97" s="95"/>
      <c r="M97" s="95"/>
      <c r="N97" s="130"/>
    </row>
    <row r="98" spans="2:14" ht="13.5" customHeight="1">
      <c r="B98" s="72"/>
      <c r="C98" s="70" t="s">
        <v>149</v>
      </c>
      <c r="D98" s="70"/>
      <c r="E98" s="70"/>
      <c r="F98" s="70"/>
      <c r="G98" s="70"/>
      <c r="H98" s="70"/>
      <c r="I98" s="70"/>
      <c r="J98" s="70"/>
      <c r="K98" s="95"/>
      <c r="L98" s="95"/>
      <c r="M98" s="95"/>
      <c r="N98" s="130"/>
    </row>
    <row r="99" spans="2:14" ht="13.5" customHeight="1">
      <c r="B99" s="72"/>
      <c r="C99" s="70" t="s">
        <v>150</v>
      </c>
      <c r="D99" s="70"/>
      <c r="E99" s="70"/>
      <c r="F99" s="70"/>
      <c r="G99" s="70"/>
      <c r="H99" s="70"/>
      <c r="I99" s="70"/>
      <c r="J99" s="70"/>
      <c r="K99" s="95"/>
      <c r="L99" s="95"/>
      <c r="M99" s="95"/>
      <c r="N99" s="130"/>
    </row>
    <row r="100" spans="2:14" ht="13.5" customHeight="1">
      <c r="B100" s="72"/>
      <c r="C100" s="70" t="s">
        <v>172</v>
      </c>
      <c r="D100" s="70"/>
      <c r="E100" s="70"/>
      <c r="F100" s="70"/>
      <c r="G100" s="70"/>
      <c r="H100" s="70"/>
      <c r="I100" s="70"/>
      <c r="J100" s="70"/>
      <c r="K100" s="95"/>
      <c r="L100" s="95"/>
      <c r="M100" s="95"/>
      <c r="N100" s="130"/>
    </row>
    <row r="101" spans="2:14" ht="13.5" customHeight="1">
      <c r="B101" s="72"/>
      <c r="C101" s="95" t="s">
        <v>173</v>
      </c>
      <c r="D101" s="70"/>
      <c r="E101" s="70"/>
      <c r="F101" s="70"/>
      <c r="G101" s="70"/>
      <c r="H101" s="70"/>
      <c r="I101" s="70"/>
      <c r="J101" s="70"/>
      <c r="K101" s="95"/>
      <c r="L101" s="95"/>
      <c r="M101" s="95"/>
      <c r="N101" s="130"/>
    </row>
    <row r="102" spans="2:14" ht="13.5" customHeight="1">
      <c r="B102" s="72"/>
      <c r="C102" s="70" t="s">
        <v>174</v>
      </c>
      <c r="D102" s="70"/>
      <c r="E102" s="70"/>
      <c r="F102" s="70"/>
      <c r="G102" s="70"/>
      <c r="H102" s="70"/>
      <c r="I102" s="70"/>
      <c r="J102" s="70"/>
      <c r="K102" s="95"/>
      <c r="L102" s="95"/>
      <c r="M102" s="95"/>
      <c r="N102" s="130"/>
    </row>
    <row r="103" spans="2:14" ht="13.5" customHeight="1">
      <c r="B103" s="72"/>
      <c r="C103" s="70" t="s">
        <v>175</v>
      </c>
      <c r="D103" s="70"/>
      <c r="E103" s="70"/>
      <c r="F103" s="70"/>
      <c r="G103" s="70"/>
      <c r="H103" s="70"/>
      <c r="I103" s="70"/>
      <c r="J103" s="70"/>
      <c r="K103" s="95"/>
      <c r="L103" s="95"/>
      <c r="M103" s="95"/>
      <c r="N103" s="130"/>
    </row>
    <row r="104" spans="2:14" ht="18" customHeight="1">
      <c r="B104" s="72"/>
      <c r="C104" s="70" t="s">
        <v>151</v>
      </c>
      <c r="D104" s="70"/>
      <c r="E104" s="70"/>
      <c r="F104" s="70"/>
      <c r="G104" s="70"/>
      <c r="H104" s="70"/>
      <c r="I104" s="70"/>
      <c r="J104" s="70"/>
      <c r="K104" s="95"/>
      <c r="L104" s="95"/>
      <c r="M104" s="95"/>
      <c r="N104" s="130"/>
    </row>
    <row r="105" spans="2:14" ht="13.5">
      <c r="B105" s="72"/>
      <c r="C105" s="70" t="s">
        <v>152</v>
      </c>
      <c r="D105" s="70"/>
      <c r="E105" s="70"/>
      <c r="F105" s="70"/>
      <c r="G105" s="70"/>
      <c r="H105" s="70"/>
      <c r="I105" s="70"/>
      <c r="J105" s="70"/>
      <c r="K105" s="95"/>
      <c r="L105" s="95"/>
      <c r="M105" s="95"/>
      <c r="N105" s="130"/>
    </row>
    <row r="106" spans="2:14" ht="13.5">
      <c r="B106" s="72"/>
      <c r="C106" s="70" t="s">
        <v>176</v>
      </c>
      <c r="D106" s="70"/>
      <c r="E106" s="70"/>
      <c r="F106" s="70"/>
      <c r="G106" s="70"/>
      <c r="H106" s="70"/>
      <c r="I106" s="70"/>
      <c r="J106" s="70"/>
      <c r="K106" s="95"/>
      <c r="L106" s="95"/>
      <c r="M106" s="95"/>
      <c r="N106" s="130"/>
    </row>
    <row r="107" spans="2:25" ht="13.5" customHeight="1">
      <c r="B107" s="72"/>
      <c r="C107" s="70" t="s">
        <v>154</v>
      </c>
      <c r="D107" s="70"/>
      <c r="E107" s="70"/>
      <c r="F107" s="70"/>
      <c r="G107" s="70"/>
      <c r="H107" s="70"/>
      <c r="I107" s="70"/>
      <c r="J107" s="70"/>
      <c r="K107" s="95"/>
      <c r="L107" s="95"/>
      <c r="M107" s="95"/>
      <c r="N107" s="130"/>
      <c r="Y107" s="85"/>
    </row>
    <row r="108" spans="2:14" ht="13.5">
      <c r="B108" s="72"/>
      <c r="C108" s="70" t="s">
        <v>80</v>
      </c>
      <c r="D108" s="70"/>
      <c r="E108" s="70"/>
      <c r="F108" s="70"/>
      <c r="G108" s="70"/>
      <c r="H108" s="70"/>
      <c r="I108" s="70"/>
      <c r="J108" s="70"/>
      <c r="K108" s="95"/>
      <c r="L108" s="95"/>
      <c r="M108" s="95"/>
      <c r="N108" s="130"/>
    </row>
    <row r="109" spans="2:14" ht="13.5">
      <c r="B109" s="72"/>
      <c r="C109" s="70" t="s">
        <v>72</v>
      </c>
      <c r="D109" s="70"/>
      <c r="E109" s="70"/>
      <c r="F109" s="70"/>
      <c r="G109" s="70"/>
      <c r="H109" s="70"/>
      <c r="I109" s="70"/>
      <c r="J109" s="70"/>
      <c r="K109" s="95"/>
      <c r="L109" s="95"/>
      <c r="M109" s="95"/>
      <c r="N109" s="130"/>
    </row>
    <row r="110" spans="2:14" ht="13.5">
      <c r="B110" s="125"/>
      <c r="C110" s="95" t="s">
        <v>177</v>
      </c>
      <c r="D110" s="82"/>
      <c r="E110" s="82"/>
      <c r="F110" s="82"/>
      <c r="G110" s="82"/>
      <c r="H110" s="82"/>
      <c r="I110" s="82"/>
      <c r="J110" s="82"/>
      <c r="K110" s="126"/>
      <c r="L110" s="126"/>
      <c r="M110" s="126"/>
      <c r="N110" s="131"/>
    </row>
    <row r="111" spans="2:25" ht="13.5">
      <c r="B111" s="125"/>
      <c r="C111" s="95" t="s">
        <v>178</v>
      </c>
      <c r="D111" s="82"/>
      <c r="E111" s="82"/>
      <c r="F111" s="82"/>
      <c r="G111" s="82"/>
      <c r="H111" s="82"/>
      <c r="I111" s="82"/>
      <c r="J111" s="82"/>
      <c r="K111" s="126"/>
      <c r="L111" s="126"/>
      <c r="M111" s="126"/>
      <c r="N111" s="131"/>
      <c r="Y111" s="85"/>
    </row>
    <row r="112" spans="2:14" ht="13.5">
      <c r="B112" s="125"/>
      <c r="C112" s="95" t="s">
        <v>179</v>
      </c>
      <c r="D112" s="82"/>
      <c r="E112" s="82"/>
      <c r="F112" s="82"/>
      <c r="G112" s="82"/>
      <c r="H112" s="82"/>
      <c r="I112" s="82"/>
      <c r="J112" s="82"/>
      <c r="K112" s="126"/>
      <c r="L112" s="126"/>
      <c r="M112" s="126"/>
      <c r="N112" s="131"/>
    </row>
    <row r="113" spans="2:14" ht="14.25" thickBot="1">
      <c r="B113" s="127"/>
      <c r="C113" s="96" t="s">
        <v>180</v>
      </c>
      <c r="D113" s="128"/>
      <c r="E113" s="128"/>
      <c r="F113" s="128"/>
      <c r="G113" s="128"/>
      <c r="H113" s="128"/>
      <c r="I113" s="128"/>
      <c r="J113" s="128"/>
      <c r="K113" s="129"/>
      <c r="L113" s="129"/>
      <c r="M113" s="129"/>
      <c r="N113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61:D61"/>
    <mergeCell ref="D68:G68"/>
    <mergeCell ref="D69:G69"/>
    <mergeCell ref="B70:I70"/>
    <mergeCell ref="B71:D71"/>
    <mergeCell ref="G71:H71"/>
    <mergeCell ref="G72:H72"/>
    <mergeCell ref="G73:H73"/>
    <mergeCell ref="G74:H74"/>
    <mergeCell ref="G75:H75"/>
    <mergeCell ref="G76:H76"/>
    <mergeCell ref="G77:H77"/>
    <mergeCell ref="B89:D89"/>
    <mergeCell ref="G78:H78"/>
    <mergeCell ref="G79:H79"/>
    <mergeCell ref="B80:D80"/>
    <mergeCell ref="G80:H80"/>
    <mergeCell ref="G82:H82"/>
    <mergeCell ref="G85:H8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0"/>
  <sheetViews>
    <sheetView view="pageBreakPreview" zoomScale="78" zoomScaleNormal="75" zoomScaleSheetLayoutView="78" zoomScalePageLayoutView="0" workbookViewId="0" topLeftCell="A1">
      <pane ySplit="10" topLeftCell="A77" activePane="bottomLeft" state="frozen"/>
      <selection pane="topLeft" activeCell="A1" sqref="A1"/>
      <selection pane="bottomLeft" activeCell="K89" sqref="K89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345</v>
      </c>
      <c r="L5" s="50" t="str">
        <f>K5</f>
        <v>H 30.11.6</v>
      </c>
      <c r="M5" s="107" t="str">
        <f>K5</f>
        <v>H 30.11.6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34">
        <v>0.5291666666666667</v>
      </c>
      <c r="L6" s="135">
        <v>0.56875</v>
      </c>
      <c r="M6" s="136">
        <v>0.48680555555555555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37" t="s">
        <v>346</v>
      </c>
      <c r="L7" s="137" t="s">
        <v>347</v>
      </c>
      <c r="M7" s="138" t="s">
        <v>184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187</v>
      </c>
      <c r="G11" s="41"/>
      <c r="H11" s="41"/>
      <c r="I11" s="41"/>
      <c r="J11" s="41"/>
      <c r="K11" s="74" t="s">
        <v>157</v>
      </c>
      <c r="L11" s="83" t="s">
        <v>223</v>
      </c>
      <c r="M11" s="75" t="s">
        <v>156</v>
      </c>
      <c r="O11" t="s">
        <v>15</v>
      </c>
      <c r="P11">
        <f aca="true" t="shared" si="0" ref="P11:R18">IF(K11="＋",0,IF(K11="(＋)",0,ABS(K11)))</f>
        <v>10</v>
      </c>
      <c r="Q11">
        <f t="shared" si="0"/>
        <v>15</v>
      </c>
      <c r="R11">
        <f t="shared" si="0"/>
        <v>5</v>
      </c>
    </row>
    <row r="12" spans="2:18" ht="13.5" customHeight="1">
      <c r="B12" s="28">
        <f>B11+1</f>
        <v>2</v>
      </c>
      <c r="C12" s="35"/>
      <c r="D12" s="44"/>
      <c r="E12" s="41"/>
      <c r="F12" s="41" t="s">
        <v>350</v>
      </c>
      <c r="G12" s="41"/>
      <c r="H12" s="41"/>
      <c r="I12" s="41"/>
      <c r="J12" s="41"/>
      <c r="K12" s="74" t="s">
        <v>182</v>
      </c>
      <c r="L12" s="74"/>
      <c r="M12" s="75" t="s">
        <v>182</v>
      </c>
      <c r="O12" t="s">
        <v>15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2:18" ht="13.5" customHeight="1">
      <c r="B13" s="28">
        <f aca="true" t="shared" si="1" ref="B13:B60">B12+1</f>
        <v>3</v>
      </c>
      <c r="C13" s="35"/>
      <c r="D13" s="44"/>
      <c r="E13" s="41"/>
      <c r="F13" s="41" t="s">
        <v>126</v>
      </c>
      <c r="G13" s="41"/>
      <c r="H13" s="41"/>
      <c r="I13" s="41"/>
      <c r="J13" s="41"/>
      <c r="K13" s="74"/>
      <c r="L13" s="83" t="s">
        <v>182</v>
      </c>
      <c r="M13" s="75" t="s">
        <v>182</v>
      </c>
      <c r="O13" s="73"/>
      <c r="P13">
        <f t="shared" si="0"/>
        <v>0</v>
      </c>
      <c r="Q13">
        <f t="shared" si="0"/>
        <v>0</v>
      </c>
      <c r="R13">
        <f t="shared" si="0"/>
        <v>0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351</v>
      </c>
      <c r="G14" s="41"/>
      <c r="H14" s="41"/>
      <c r="I14" s="41"/>
      <c r="J14" s="41"/>
      <c r="K14" s="74"/>
      <c r="L14" s="74"/>
      <c r="M14" s="75" t="s">
        <v>156</v>
      </c>
      <c r="O14" t="s">
        <v>15</v>
      </c>
      <c r="P14">
        <f t="shared" si="0"/>
        <v>0</v>
      </c>
      <c r="Q14">
        <f t="shared" si="0"/>
        <v>0</v>
      </c>
      <c r="R14">
        <f t="shared" si="0"/>
        <v>5</v>
      </c>
    </row>
    <row r="15" spans="2:18" ht="13.5" customHeight="1">
      <c r="B15" s="28">
        <f t="shared" si="1"/>
        <v>5</v>
      </c>
      <c r="C15" s="35"/>
      <c r="D15" s="44"/>
      <c r="E15" s="41"/>
      <c r="F15" s="41" t="s">
        <v>16</v>
      </c>
      <c r="G15" s="41"/>
      <c r="H15" s="41"/>
      <c r="I15" s="41"/>
      <c r="J15" s="41"/>
      <c r="K15" s="74" t="s">
        <v>348</v>
      </c>
      <c r="L15" s="83" t="s">
        <v>349</v>
      </c>
      <c r="M15" s="75" t="s">
        <v>201</v>
      </c>
      <c r="O15" t="s">
        <v>15</v>
      </c>
      <c r="P15">
        <f t="shared" si="0"/>
        <v>1770</v>
      </c>
      <c r="Q15">
        <f t="shared" si="0"/>
        <v>35</v>
      </c>
      <c r="R15">
        <f t="shared" si="0"/>
        <v>220</v>
      </c>
    </row>
    <row r="16" spans="2:18" ht="13.5" customHeight="1">
      <c r="B16" s="28">
        <f t="shared" si="1"/>
        <v>6</v>
      </c>
      <c r="C16" s="35"/>
      <c r="D16" s="44"/>
      <c r="E16" s="41"/>
      <c r="F16" s="41" t="s">
        <v>352</v>
      </c>
      <c r="G16" s="41"/>
      <c r="H16" s="41"/>
      <c r="I16" s="41"/>
      <c r="J16" s="41"/>
      <c r="K16" s="74" t="s">
        <v>156</v>
      </c>
      <c r="L16" s="83"/>
      <c r="M16" s="75"/>
      <c r="O16" s="116" t="s">
        <v>97</v>
      </c>
      <c r="P16">
        <f t="shared" si="0"/>
        <v>5</v>
      </c>
      <c r="Q16">
        <f t="shared" si="0"/>
        <v>0</v>
      </c>
      <c r="R16">
        <f t="shared" si="0"/>
        <v>0</v>
      </c>
    </row>
    <row r="17" spans="2:18" ht="13.5" customHeight="1">
      <c r="B17" s="28">
        <f t="shared" si="1"/>
        <v>7</v>
      </c>
      <c r="C17" s="35"/>
      <c r="D17" s="44"/>
      <c r="E17" s="41"/>
      <c r="F17" s="41" t="s">
        <v>118</v>
      </c>
      <c r="G17" s="41"/>
      <c r="H17" s="41"/>
      <c r="I17" s="41"/>
      <c r="J17" s="41"/>
      <c r="K17" s="74" t="s">
        <v>159</v>
      </c>
      <c r="L17" s="83" t="s">
        <v>182</v>
      </c>
      <c r="M17" s="75" t="s">
        <v>223</v>
      </c>
      <c r="O17" t="s">
        <v>15</v>
      </c>
      <c r="P17">
        <f t="shared" si="0"/>
        <v>30</v>
      </c>
      <c r="Q17">
        <f t="shared" si="0"/>
        <v>0</v>
      </c>
      <c r="R17">
        <f t="shared" si="0"/>
        <v>15</v>
      </c>
    </row>
    <row r="18" spans="2:18" ht="13.5" customHeight="1">
      <c r="B18" s="28">
        <f t="shared" si="1"/>
        <v>8</v>
      </c>
      <c r="C18" s="35"/>
      <c r="D18" s="44"/>
      <c r="E18" s="41"/>
      <c r="F18" s="41" t="s">
        <v>120</v>
      </c>
      <c r="G18" s="41"/>
      <c r="H18" s="41"/>
      <c r="I18" s="41"/>
      <c r="J18" s="41"/>
      <c r="K18" s="74" t="s">
        <v>156</v>
      </c>
      <c r="L18" s="83" t="s">
        <v>182</v>
      </c>
      <c r="M18" s="75" t="s">
        <v>223</v>
      </c>
      <c r="O18" t="s">
        <v>15</v>
      </c>
      <c r="P18">
        <f t="shared" si="0"/>
        <v>5</v>
      </c>
      <c r="Q18">
        <f t="shared" si="0"/>
        <v>0</v>
      </c>
      <c r="R18">
        <f t="shared" si="0"/>
        <v>15</v>
      </c>
    </row>
    <row r="19" spans="2:13" ht="13.5" customHeight="1">
      <c r="B19" s="28">
        <f t="shared" si="1"/>
        <v>9</v>
      </c>
      <c r="C19" s="36" t="s">
        <v>23</v>
      </c>
      <c r="D19" s="34" t="s">
        <v>24</v>
      </c>
      <c r="E19" s="41"/>
      <c r="F19" s="41" t="s">
        <v>107</v>
      </c>
      <c r="G19" s="41"/>
      <c r="H19" s="41"/>
      <c r="I19" s="41"/>
      <c r="J19" s="41"/>
      <c r="K19" s="76">
        <v>4050</v>
      </c>
      <c r="L19" s="84">
        <v>1150</v>
      </c>
      <c r="M19" s="77">
        <v>380</v>
      </c>
    </row>
    <row r="20" spans="2:13" ht="13.5" customHeight="1">
      <c r="B20" s="28">
        <f t="shared" si="1"/>
        <v>10</v>
      </c>
      <c r="C20" s="36" t="s">
        <v>25</v>
      </c>
      <c r="D20" s="34" t="s">
        <v>26</v>
      </c>
      <c r="E20" s="41"/>
      <c r="F20" s="41" t="s">
        <v>27</v>
      </c>
      <c r="G20" s="41"/>
      <c r="H20" s="41"/>
      <c r="I20" s="41"/>
      <c r="J20" s="41"/>
      <c r="K20" s="76">
        <v>12</v>
      </c>
      <c r="L20" s="84">
        <v>117</v>
      </c>
      <c r="M20" s="77"/>
    </row>
    <row r="21" spans="2:13" ht="13.5" customHeight="1">
      <c r="B21" s="28">
        <f t="shared" si="1"/>
        <v>11</v>
      </c>
      <c r="C21" s="37"/>
      <c r="D21" s="44"/>
      <c r="E21" s="41"/>
      <c r="F21" s="41" t="s">
        <v>95</v>
      </c>
      <c r="G21" s="41"/>
      <c r="H21" s="41"/>
      <c r="I21" s="41"/>
      <c r="J21" s="41"/>
      <c r="K21" s="76">
        <v>50</v>
      </c>
      <c r="L21" s="76">
        <v>50</v>
      </c>
      <c r="M21" s="77" t="s">
        <v>158</v>
      </c>
    </row>
    <row r="22" spans="2:13" ht="13.5" customHeight="1">
      <c r="B22" s="28">
        <f t="shared" si="1"/>
        <v>12</v>
      </c>
      <c r="C22" s="36" t="s">
        <v>74</v>
      </c>
      <c r="D22" s="34" t="s">
        <v>17</v>
      </c>
      <c r="E22" s="41"/>
      <c r="F22" s="41" t="s">
        <v>91</v>
      </c>
      <c r="G22" s="41"/>
      <c r="H22" s="41"/>
      <c r="I22" s="41"/>
      <c r="J22" s="41"/>
      <c r="K22" s="76">
        <v>95</v>
      </c>
      <c r="L22" s="84">
        <v>105</v>
      </c>
      <c r="M22" s="77">
        <v>10</v>
      </c>
    </row>
    <row r="23" spans="2:13" ht="13.5" customHeight="1">
      <c r="B23" s="28">
        <f t="shared" si="1"/>
        <v>13</v>
      </c>
      <c r="C23" s="37"/>
      <c r="D23" s="44"/>
      <c r="E23" s="41"/>
      <c r="F23" s="41" t="s">
        <v>98</v>
      </c>
      <c r="G23" s="41"/>
      <c r="H23" s="41"/>
      <c r="I23" s="41"/>
      <c r="J23" s="41"/>
      <c r="K23" s="76">
        <v>75</v>
      </c>
      <c r="L23" s="76">
        <v>10</v>
      </c>
      <c r="M23" s="77">
        <v>20</v>
      </c>
    </row>
    <row r="24" spans="2:13" ht="13.5" customHeight="1">
      <c r="B24" s="28">
        <f t="shared" si="1"/>
        <v>14</v>
      </c>
      <c r="C24" s="37"/>
      <c r="D24" s="44"/>
      <c r="E24" s="41"/>
      <c r="F24" s="41" t="s">
        <v>290</v>
      </c>
      <c r="G24" s="41"/>
      <c r="H24" s="41"/>
      <c r="I24" s="41"/>
      <c r="J24" s="41"/>
      <c r="K24" s="76">
        <v>45</v>
      </c>
      <c r="L24" s="76" t="s">
        <v>158</v>
      </c>
      <c r="M24" s="77">
        <v>5</v>
      </c>
    </row>
    <row r="25" spans="2:17" ht="13.5" customHeight="1">
      <c r="B25" s="28">
        <f t="shared" si="1"/>
        <v>15</v>
      </c>
      <c r="C25" s="37"/>
      <c r="D25" s="46" t="s">
        <v>235</v>
      </c>
      <c r="E25" s="41"/>
      <c r="F25" s="41" t="s">
        <v>234</v>
      </c>
      <c r="G25" s="41"/>
      <c r="H25" s="41"/>
      <c r="I25" s="41"/>
      <c r="J25" s="41"/>
      <c r="K25" s="76">
        <v>19</v>
      </c>
      <c r="L25" s="76">
        <v>102</v>
      </c>
      <c r="M25" s="77"/>
      <c r="O25">
        <f>COUNTA(K25)</f>
        <v>1</v>
      </c>
      <c r="P25">
        <f>COUNTA(L25)</f>
        <v>1</v>
      </c>
      <c r="Q25">
        <f>COUNTA(M25)</f>
        <v>0</v>
      </c>
    </row>
    <row r="26" spans="2:13" ht="13.5" customHeight="1">
      <c r="B26" s="28">
        <f t="shared" si="1"/>
        <v>16</v>
      </c>
      <c r="C26" s="37"/>
      <c r="D26" s="34" t="s">
        <v>18</v>
      </c>
      <c r="E26" s="41"/>
      <c r="F26" s="41" t="s">
        <v>108</v>
      </c>
      <c r="G26" s="41"/>
      <c r="H26" s="41"/>
      <c r="I26" s="41"/>
      <c r="J26" s="41"/>
      <c r="K26" s="76">
        <v>10</v>
      </c>
      <c r="L26" s="84">
        <v>10</v>
      </c>
      <c r="M26" s="77"/>
    </row>
    <row r="27" spans="2:13" ht="13.5" customHeight="1">
      <c r="B27" s="28">
        <f t="shared" si="1"/>
        <v>17</v>
      </c>
      <c r="C27" s="37"/>
      <c r="D27" s="44"/>
      <c r="E27" s="41"/>
      <c r="F27" s="41" t="s">
        <v>110</v>
      </c>
      <c r="G27" s="41"/>
      <c r="H27" s="41"/>
      <c r="I27" s="41"/>
      <c r="J27" s="41"/>
      <c r="K27" s="76" t="s">
        <v>158</v>
      </c>
      <c r="L27" s="76" t="s">
        <v>158</v>
      </c>
      <c r="M27" s="77">
        <v>25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112</v>
      </c>
      <c r="G28" s="41"/>
      <c r="H28" s="41"/>
      <c r="I28" s="41"/>
      <c r="J28" s="41"/>
      <c r="K28" s="76">
        <v>30</v>
      </c>
      <c r="L28" s="76" t="s">
        <v>158</v>
      </c>
      <c r="M28" s="77">
        <v>60</v>
      </c>
    </row>
    <row r="29" spans="2:13" ht="13.5" customHeight="1">
      <c r="B29" s="28">
        <f t="shared" si="1"/>
        <v>19</v>
      </c>
      <c r="C29" s="37"/>
      <c r="D29" s="44"/>
      <c r="E29" s="41"/>
      <c r="F29" s="41" t="s">
        <v>353</v>
      </c>
      <c r="G29" s="41"/>
      <c r="H29" s="41"/>
      <c r="I29" s="41"/>
      <c r="J29" s="41"/>
      <c r="K29" s="76">
        <v>5</v>
      </c>
      <c r="L29" s="84"/>
      <c r="M29" s="77"/>
    </row>
    <row r="30" spans="2:13" ht="13.5" customHeight="1">
      <c r="B30" s="28">
        <f t="shared" si="1"/>
        <v>20</v>
      </c>
      <c r="C30" s="37"/>
      <c r="D30" s="44"/>
      <c r="E30" s="41"/>
      <c r="F30" s="41" t="s">
        <v>19</v>
      </c>
      <c r="G30" s="41"/>
      <c r="H30" s="41"/>
      <c r="I30" s="41"/>
      <c r="J30" s="41"/>
      <c r="K30" s="76" t="s">
        <v>158</v>
      </c>
      <c r="L30" s="84"/>
      <c r="M30" s="77"/>
    </row>
    <row r="31" spans="2:13" ht="13.5" customHeight="1">
      <c r="B31" s="28">
        <f t="shared" si="1"/>
        <v>21</v>
      </c>
      <c r="C31" s="37"/>
      <c r="D31" s="44"/>
      <c r="E31" s="41"/>
      <c r="F31" s="41" t="s">
        <v>354</v>
      </c>
      <c r="G31" s="41"/>
      <c r="H31" s="41"/>
      <c r="I31" s="41"/>
      <c r="J31" s="41"/>
      <c r="K31" s="76" t="s">
        <v>158</v>
      </c>
      <c r="L31" s="84"/>
      <c r="M31" s="77"/>
    </row>
    <row r="32" spans="2:13" ht="13.5" customHeight="1">
      <c r="B32" s="28">
        <f t="shared" si="1"/>
        <v>22</v>
      </c>
      <c r="C32" s="37"/>
      <c r="D32" s="44"/>
      <c r="E32" s="41"/>
      <c r="F32" s="41" t="s">
        <v>21</v>
      </c>
      <c r="G32" s="41"/>
      <c r="H32" s="41"/>
      <c r="I32" s="41"/>
      <c r="J32" s="41"/>
      <c r="K32" s="76">
        <v>5</v>
      </c>
      <c r="L32" s="76"/>
      <c r="M32" s="77" t="s">
        <v>158</v>
      </c>
    </row>
    <row r="33" spans="2:13" ht="13.5" customHeight="1">
      <c r="B33" s="28">
        <f t="shared" si="1"/>
        <v>23</v>
      </c>
      <c r="C33" s="36" t="s">
        <v>79</v>
      </c>
      <c r="D33" s="34" t="s">
        <v>76</v>
      </c>
      <c r="E33" s="41"/>
      <c r="F33" s="41" t="s">
        <v>355</v>
      </c>
      <c r="G33" s="41"/>
      <c r="H33" s="41"/>
      <c r="I33" s="41"/>
      <c r="J33" s="41"/>
      <c r="K33" s="76"/>
      <c r="L33" s="84"/>
      <c r="M33" s="77" t="s">
        <v>158</v>
      </c>
    </row>
    <row r="34" spans="2:17" ht="13.5" customHeight="1">
      <c r="B34" s="28">
        <f t="shared" si="1"/>
        <v>24</v>
      </c>
      <c r="C34" s="37"/>
      <c r="D34" s="44"/>
      <c r="E34" s="41"/>
      <c r="F34" s="41" t="s">
        <v>28</v>
      </c>
      <c r="G34" s="41"/>
      <c r="H34" s="41"/>
      <c r="I34" s="41"/>
      <c r="J34" s="41"/>
      <c r="K34" s="76">
        <v>140</v>
      </c>
      <c r="L34" s="76">
        <v>75</v>
      </c>
      <c r="M34" s="77">
        <v>25</v>
      </c>
      <c r="O34">
        <f>COUNTA(K33:K34)</f>
        <v>1</v>
      </c>
      <c r="P34">
        <f>COUNTA(L33:L34)</f>
        <v>1</v>
      </c>
      <c r="Q34">
        <f>COUNTA(M33:M34)</f>
        <v>2</v>
      </c>
    </row>
    <row r="35" spans="2:13" ht="13.5" customHeight="1">
      <c r="B35" s="28">
        <f t="shared" si="1"/>
        <v>25</v>
      </c>
      <c r="C35" s="36" t="s">
        <v>77</v>
      </c>
      <c r="D35" s="34" t="s">
        <v>29</v>
      </c>
      <c r="E35" s="41"/>
      <c r="F35" s="41" t="s">
        <v>133</v>
      </c>
      <c r="G35" s="41"/>
      <c r="H35" s="41"/>
      <c r="I35" s="41"/>
      <c r="J35" s="41"/>
      <c r="K35" s="76" t="s">
        <v>158</v>
      </c>
      <c r="L35" s="84" t="s">
        <v>158</v>
      </c>
      <c r="M35" s="77">
        <v>5</v>
      </c>
    </row>
    <row r="36" spans="2:13" ht="13.5" customHeight="1">
      <c r="B36" s="28">
        <f t="shared" si="1"/>
        <v>26</v>
      </c>
      <c r="C36" s="37"/>
      <c r="D36" s="44"/>
      <c r="E36" s="41"/>
      <c r="F36" s="41" t="s">
        <v>356</v>
      </c>
      <c r="G36" s="41"/>
      <c r="H36" s="41"/>
      <c r="I36" s="41"/>
      <c r="J36" s="41"/>
      <c r="K36" s="76"/>
      <c r="L36" s="84"/>
      <c r="M36" s="77" t="s">
        <v>158</v>
      </c>
    </row>
    <row r="37" spans="2:13" ht="13.5" customHeight="1">
      <c r="B37" s="28">
        <f t="shared" si="1"/>
        <v>27</v>
      </c>
      <c r="C37" s="37"/>
      <c r="D37" s="44"/>
      <c r="E37" s="41"/>
      <c r="F37" s="41" t="s">
        <v>357</v>
      </c>
      <c r="G37" s="41"/>
      <c r="H37" s="41"/>
      <c r="I37" s="41"/>
      <c r="J37" s="41"/>
      <c r="K37" s="76"/>
      <c r="L37" s="84"/>
      <c r="M37" s="77" t="s">
        <v>158</v>
      </c>
    </row>
    <row r="38" spans="2:13" ht="13.5" customHeight="1">
      <c r="B38" s="28">
        <f t="shared" si="1"/>
        <v>28</v>
      </c>
      <c r="C38" s="37"/>
      <c r="D38" s="44"/>
      <c r="E38" s="41"/>
      <c r="F38" s="41" t="s">
        <v>358</v>
      </c>
      <c r="G38" s="41"/>
      <c r="H38" s="41"/>
      <c r="I38" s="41"/>
      <c r="J38" s="41"/>
      <c r="K38" s="76" t="s">
        <v>158</v>
      </c>
      <c r="L38" s="84"/>
      <c r="M38" s="77"/>
    </row>
    <row r="39" spans="2:13" ht="13.5" customHeight="1">
      <c r="B39" s="28">
        <f t="shared" si="1"/>
        <v>29</v>
      </c>
      <c r="C39" s="37"/>
      <c r="D39" s="44"/>
      <c r="E39" s="41"/>
      <c r="F39" s="41" t="s">
        <v>210</v>
      </c>
      <c r="G39" s="41"/>
      <c r="H39" s="41"/>
      <c r="I39" s="41"/>
      <c r="J39" s="41"/>
      <c r="K39" s="76">
        <v>80</v>
      </c>
      <c r="L39" s="84">
        <v>208</v>
      </c>
      <c r="M39" s="77"/>
    </row>
    <row r="40" spans="2:13" ht="13.5" customHeight="1">
      <c r="B40" s="28">
        <f t="shared" si="1"/>
        <v>30</v>
      </c>
      <c r="C40" s="37"/>
      <c r="D40" s="44"/>
      <c r="E40" s="41"/>
      <c r="F40" s="41" t="s">
        <v>359</v>
      </c>
      <c r="G40" s="41"/>
      <c r="H40" s="41"/>
      <c r="I40" s="41"/>
      <c r="J40" s="41"/>
      <c r="K40" s="76" t="s">
        <v>158</v>
      </c>
      <c r="L40" s="84"/>
      <c r="M40" s="77"/>
    </row>
    <row r="41" spans="2:13" ht="13.5" customHeight="1">
      <c r="B41" s="28">
        <f t="shared" si="1"/>
        <v>31</v>
      </c>
      <c r="C41" s="37"/>
      <c r="D41" s="44"/>
      <c r="E41" s="41"/>
      <c r="F41" s="41" t="s">
        <v>360</v>
      </c>
      <c r="G41" s="41"/>
      <c r="H41" s="41"/>
      <c r="I41" s="41"/>
      <c r="J41" s="41"/>
      <c r="K41" s="76">
        <v>160</v>
      </c>
      <c r="L41" s="84"/>
      <c r="M41" s="77"/>
    </row>
    <row r="42" spans="2:13" ht="13.5" customHeight="1">
      <c r="B42" s="28">
        <f t="shared" si="1"/>
        <v>32</v>
      </c>
      <c r="C42" s="37"/>
      <c r="D42" s="44"/>
      <c r="E42" s="41"/>
      <c r="F42" s="41" t="s">
        <v>146</v>
      </c>
      <c r="G42" s="41"/>
      <c r="H42" s="41"/>
      <c r="I42" s="41"/>
      <c r="J42" s="41"/>
      <c r="K42" s="76">
        <v>20</v>
      </c>
      <c r="L42" s="84"/>
      <c r="M42" s="77" t="s">
        <v>158</v>
      </c>
    </row>
    <row r="43" spans="2:13" ht="13.5" customHeight="1">
      <c r="B43" s="28">
        <f t="shared" si="1"/>
        <v>33</v>
      </c>
      <c r="C43" s="37"/>
      <c r="D43" s="44"/>
      <c r="E43" s="41"/>
      <c r="F43" s="41" t="s">
        <v>34</v>
      </c>
      <c r="G43" s="41"/>
      <c r="H43" s="41"/>
      <c r="I43" s="41"/>
      <c r="J43" s="41"/>
      <c r="K43" s="76">
        <v>8</v>
      </c>
      <c r="L43" s="84"/>
      <c r="M43" s="77">
        <v>40</v>
      </c>
    </row>
    <row r="44" spans="2:13" ht="13.5" customHeight="1">
      <c r="B44" s="28">
        <f t="shared" si="1"/>
        <v>34</v>
      </c>
      <c r="C44" s="37"/>
      <c r="D44" s="44"/>
      <c r="E44" s="41"/>
      <c r="F44" s="41" t="s">
        <v>147</v>
      </c>
      <c r="G44" s="41"/>
      <c r="H44" s="41"/>
      <c r="I44" s="41"/>
      <c r="J44" s="41"/>
      <c r="K44" s="76" t="s">
        <v>158</v>
      </c>
      <c r="L44" s="84" t="s">
        <v>158</v>
      </c>
      <c r="M44" s="77" t="s">
        <v>158</v>
      </c>
    </row>
    <row r="45" spans="2:13" ht="13.5" customHeight="1">
      <c r="B45" s="28">
        <f t="shared" si="1"/>
        <v>35</v>
      </c>
      <c r="C45" s="37"/>
      <c r="D45" s="44"/>
      <c r="E45" s="41"/>
      <c r="F45" s="41" t="s">
        <v>361</v>
      </c>
      <c r="G45" s="41"/>
      <c r="H45" s="41"/>
      <c r="I45" s="41"/>
      <c r="J45" s="41"/>
      <c r="K45" s="76"/>
      <c r="L45" s="84"/>
      <c r="M45" s="77">
        <v>5</v>
      </c>
    </row>
    <row r="46" spans="2:13" ht="13.5" customHeight="1">
      <c r="B46" s="28">
        <f t="shared" si="1"/>
        <v>36</v>
      </c>
      <c r="C46" s="37"/>
      <c r="D46" s="44"/>
      <c r="E46" s="41"/>
      <c r="F46" s="41" t="s">
        <v>115</v>
      </c>
      <c r="G46" s="41"/>
      <c r="H46" s="41"/>
      <c r="I46" s="41"/>
      <c r="J46" s="41"/>
      <c r="K46" s="76">
        <v>32</v>
      </c>
      <c r="L46" s="84">
        <v>32</v>
      </c>
      <c r="M46" s="77">
        <v>32</v>
      </c>
    </row>
    <row r="47" spans="2:13" ht="13.5" customHeight="1">
      <c r="B47" s="28">
        <f t="shared" si="1"/>
        <v>37</v>
      </c>
      <c r="C47" s="37"/>
      <c r="D47" s="44"/>
      <c r="E47" s="41"/>
      <c r="F47" s="41" t="s">
        <v>35</v>
      </c>
      <c r="G47" s="41"/>
      <c r="H47" s="41"/>
      <c r="I47" s="41"/>
      <c r="J47" s="41"/>
      <c r="K47" s="76">
        <v>60</v>
      </c>
      <c r="L47" s="84">
        <v>15</v>
      </c>
      <c r="M47" s="77">
        <v>45</v>
      </c>
    </row>
    <row r="48" spans="2:13" ht="13.5" customHeight="1">
      <c r="B48" s="28">
        <f t="shared" si="1"/>
        <v>38</v>
      </c>
      <c r="C48" s="37"/>
      <c r="D48" s="44"/>
      <c r="E48" s="41"/>
      <c r="F48" s="41" t="s">
        <v>236</v>
      </c>
      <c r="G48" s="41"/>
      <c r="H48" s="41"/>
      <c r="I48" s="41"/>
      <c r="J48" s="41"/>
      <c r="K48" s="76"/>
      <c r="L48" s="84">
        <v>4520</v>
      </c>
      <c r="M48" s="77"/>
    </row>
    <row r="49" spans="2:17" ht="13.5" customHeight="1">
      <c r="B49" s="28">
        <f t="shared" si="1"/>
        <v>39</v>
      </c>
      <c r="C49" s="36" t="s">
        <v>36</v>
      </c>
      <c r="D49" s="34" t="s">
        <v>37</v>
      </c>
      <c r="E49" s="41"/>
      <c r="F49" s="41" t="s">
        <v>38</v>
      </c>
      <c r="G49" s="41"/>
      <c r="H49" s="41"/>
      <c r="I49" s="41"/>
      <c r="J49" s="41"/>
      <c r="K49" s="76"/>
      <c r="L49" s="84" t="s">
        <v>158</v>
      </c>
      <c r="M49" s="77">
        <v>1</v>
      </c>
      <c r="O49">
        <f>COUNTA(K35:K48)</f>
        <v>10</v>
      </c>
      <c r="P49">
        <f>COUNTA(L35:L48)</f>
        <v>6</v>
      </c>
      <c r="Q49">
        <f>COUNTA(M35:M48)</f>
        <v>9</v>
      </c>
    </row>
    <row r="50" spans="2:13" ht="13.5" customHeight="1">
      <c r="B50" s="28">
        <f t="shared" si="1"/>
        <v>40</v>
      </c>
      <c r="C50" s="36" t="s">
        <v>39</v>
      </c>
      <c r="D50" s="34" t="s">
        <v>40</v>
      </c>
      <c r="E50" s="41"/>
      <c r="F50" s="41" t="s">
        <v>362</v>
      </c>
      <c r="G50" s="41"/>
      <c r="H50" s="41"/>
      <c r="I50" s="41"/>
      <c r="J50" s="41"/>
      <c r="K50" s="76" t="s">
        <v>158</v>
      </c>
      <c r="L50" s="84"/>
      <c r="M50" s="77"/>
    </row>
    <row r="51" spans="2:13" ht="13.5" customHeight="1">
      <c r="B51" s="28">
        <f t="shared" si="1"/>
        <v>41</v>
      </c>
      <c r="C51" s="37"/>
      <c r="D51" s="44"/>
      <c r="E51" s="41"/>
      <c r="F51" s="41" t="s">
        <v>138</v>
      </c>
      <c r="G51" s="41"/>
      <c r="H51" s="41"/>
      <c r="I51" s="41"/>
      <c r="J51" s="41"/>
      <c r="K51" s="76">
        <v>3</v>
      </c>
      <c r="L51" s="84">
        <v>1</v>
      </c>
      <c r="M51" s="77" t="s">
        <v>158</v>
      </c>
    </row>
    <row r="52" spans="2:13" ht="13.5" customHeight="1">
      <c r="B52" s="28">
        <f t="shared" si="1"/>
        <v>42</v>
      </c>
      <c r="C52" s="37"/>
      <c r="D52" s="44"/>
      <c r="E52" s="41"/>
      <c r="F52" s="41" t="s">
        <v>41</v>
      </c>
      <c r="G52" s="41"/>
      <c r="H52" s="41"/>
      <c r="I52" s="41"/>
      <c r="J52" s="41"/>
      <c r="K52" s="76">
        <v>1</v>
      </c>
      <c r="L52" s="84" t="s">
        <v>158</v>
      </c>
      <c r="M52" s="77"/>
    </row>
    <row r="53" spans="2:13" ht="13.5" customHeight="1">
      <c r="B53" s="28">
        <f t="shared" si="1"/>
        <v>43</v>
      </c>
      <c r="C53" s="36" t="s">
        <v>43</v>
      </c>
      <c r="D53" s="34" t="s">
        <v>46</v>
      </c>
      <c r="E53" s="41"/>
      <c r="F53" s="41" t="s">
        <v>363</v>
      </c>
      <c r="G53" s="41"/>
      <c r="H53" s="41"/>
      <c r="I53" s="41"/>
      <c r="J53" s="41"/>
      <c r="K53" s="76" t="s">
        <v>158</v>
      </c>
      <c r="L53" s="84"/>
      <c r="M53" s="77"/>
    </row>
    <row r="54" spans="2:13" ht="13.5" customHeight="1">
      <c r="B54" s="28">
        <f t="shared" si="1"/>
        <v>44</v>
      </c>
      <c r="C54" s="37"/>
      <c r="D54" s="44"/>
      <c r="E54" s="41"/>
      <c r="F54" s="41" t="s">
        <v>139</v>
      </c>
      <c r="G54" s="41"/>
      <c r="H54" s="41"/>
      <c r="I54" s="41"/>
      <c r="J54" s="41"/>
      <c r="K54" s="76">
        <v>5</v>
      </c>
      <c r="L54" s="84" t="s">
        <v>158</v>
      </c>
      <c r="M54" s="77">
        <v>6</v>
      </c>
    </row>
    <row r="55" spans="2:13" ht="13.5" customHeight="1">
      <c r="B55" s="28">
        <f t="shared" si="1"/>
        <v>45</v>
      </c>
      <c r="C55" s="37"/>
      <c r="D55" s="45"/>
      <c r="E55" s="41"/>
      <c r="F55" s="41" t="s">
        <v>47</v>
      </c>
      <c r="G55" s="41"/>
      <c r="H55" s="41"/>
      <c r="I55" s="41"/>
      <c r="J55" s="41"/>
      <c r="K55" s="76">
        <v>20</v>
      </c>
      <c r="L55" s="84"/>
      <c r="M55" s="77">
        <v>10</v>
      </c>
    </row>
    <row r="56" spans="2:13" ht="13.5" customHeight="1">
      <c r="B56" s="28">
        <f t="shared" si="1"/>
        <v>46</v>
      </c>
      <c r="C56" s="38"/>
      <c r="D56" s="46" t="s">
        <v>48</v>
      </c>
      <c r="E56" s="41"/>
      <c r="F56" s="41" t="s">
        <v>49</v>
      </c>
      <c r="G56" s="41"/>
      <c r="H56" s="41"/>
      <c r="I56" s="41"/>
      <c r="J56" s="41"/>
      <c r="K56" s="76">
        <v>25</v>
      </c>
      <c r="L56" s="84"/>
      <c r="M56" s="77">
        <v>5</v>
      </c>
    </row>
    <row r="57" spans="2:17" ht="13.5" customHeight="1">
      <c r="B57" s="28">
        <f t="shared" si="1"/>
        <v>47</v>
      </c>
      <c r="C57" s="36" t="s">
        <v>0</v>
      </c>
      <c r="D57" s="46" t="s">
        <v>51</v>
      </c>
      <c r="E57" s="41"/>
      <c r="F57" s="41" t="s">
        <v>52</v>
      </c>
      <c r="G57" s="41"/>
      <c r="H57" s="41"/>
      <c r="I57" s="41"/>
      <c r="J57" s="41"/>
      <c r="K57" s="76"/>
      <c r="L57" s="84"/>
      <c r="M57" s="77" t="s">
        <v>158</v>
      </c>
      <c r="O57">
        <f>COUNTA(K49:K57)</f>
        <v>7</v>
      </c>
      <c r="P57">
        <f>COUNTA(L49:L57)</f>
        <v>4</v>
      </c>
      <c r="Q57">
        <f>COUNTA(M49:M57)</f>
        <v>6</v>
      </c>
    </row>
    <row r="58" spans="2:13" ht="13.5" customHeight="1">
      <c r="B58" s="28">
        <f t="shared" si="1"/>
        <v>48</v>
      </c>
      <c r="C58" s="153" t="s">
        <v>53</v>
      </c>
      <c r="D58" s="154"/>
      <c r="E58" s="41"/>
      <c r="F58" s="41" t="s">
        <v>54</v>
      </c>
      <c r="G58" s="41"/>
      <c r="H58" s="41"/>
      <c r="I58" s="41"/>
      <c r="J58" s="41"/>
      <c r="K58" s="76">
        <v>350</v>
      </c>
      <c r="L58" s="84">
        <v>325</v>
      </c>
      <c r="M58" s="77">
        <v>450</v>
      </c>
    </row>
    <row r="59" spans="2:13" ht="13.5" customHeight="1">
      <c r="B59" s="28">
        <f t="shared" si="1"/>
        <v>49</v>
      </c>
      <c r="C59" s="39"/>
      <c r="D59" s="40"/>
      <c r="E59" s="41"/>
      <c r="F59" s="41" t="s">
        <v>55</v>
      </c>
      <c r="G59" s="41"/>
      <c r="H59" s="41"/>
      <c r="I59" s="41"/>
      <c r="J59" s="41"/>
      <c r="K59" s="76">
        <v>1250</v>
      </c>
      <c r="L59" s="84">
        <v>75</v>
      </c>
      <c r="M59" s="77">
        <v>150</v>
      </c>
    </row>
    <row r="60" spans="2:13" ht="13.5" customHeight="1" thickBot="1">
      <c r="B60" s="28">
        <f t="shared" si="1"/>
        <v>50</v>
      </c>
      <c r="C60" s="39"/>
      <c r="D60" s="40"/>
      <c r="E60" s="41"/>
      <c r="F60" s="41" t="s">
        <v>56</v>
      </c>
      <c r="G60" s="41"/>
      <c r="H60" s="41"/>
      <c r="I60" s="41"/>
      <c r="J60" s="41"/>
      <c r="K60" s="76">
        <v>50</v>
      </c>
      <c r="L60" s="84">
        <v>50</v>
      </c>
      <c r="M60" s="77">
        <v>100</v>
      </c>
    </row>
    <row r="61" spans="2:17" ht="13.5" customHeight="1">
      <c r="B61" s="79"/>
      <c r="C61" s="80"/>
      <c r="D61" s="80"/>
      <c r="E61" s="81"/>
      <c r="F61" s="81"/>
      <c r="G61" s="81"/>
      <c r="H61" s="81"/>
      <c r="I61" s="81"/>
      <c r="J61" s="81"/>
      <c r="K61" s="81"/>
      <c r="L61" s="81"/>
      <c r="M61" s="81"/>
      <c r="O61">
        <f>COUNTA(K11:K60)</f>
        <v>41</v>
      </c>
      <c r="P61">
        <f>COUNTA(L11:L60)</f>
        <v>29</v>
      </c>
      <c r="Q61">
        <f>COUNTA(M11:M60)</f>
        <v>35</v>
      </c>
    </row>
    <row r="62" spans="15:17" ht="18" customHeight="1">
      <c r="O62" s="118">
        <f>SUM(K19:K60,P11:P18)</f>
        <v>8420</v>
      </c>
      <c r="P62" s="118">
        <f>SUM(L19:L60,Q11:Q18)</f>
        <v>6895</v>
      </c>
      <c r="Q62" s="118">
        <f>SUM(M19:M60,R11:R18)</f>
        <v>1634</v>
      </c>
    </row>
    <row r="63" ht="18" customHeight="1">
      <c r="B63" s="22"/>
    </row>
    <row r="64" ht="9" customHeight="1" thickBot="1"/>
    <row r="65" spans="2:13" ht="18" customHeight="1">
      <c r="B65" s="1"/>
      <c r="C65" s="2"/>
      <c r="D65" s="155" t="s">
        <v>2</v>
      </c>
      <c r="E65" s="155"/>
      <c r="F65" s="155"/>
      <c r="G65" s="155"/>
      <c r="H65" s="2"/>
      <c r="I65" s="2"/>
      <c r="J65" s="3"/>
      <c r="K65" s="86" t="s">
        <v>83</v>
      </c>
      <c r="L65" s="97" t="s">
        <v>85</v>
      </c>
      <c r="M65" s="106" t="s">
        <v>86</v>
      </c>
    </row>
    <row r="66" spans="2:13" ht="18" customHeight="1" thickBot="1">
      <c r="B66" s="7"/>
      <c r="C66" s="8"/>
      <c r="D66" s="151" t="s">
        <v>3</v>
      </c>
      <c r="E66" s="151"/>
      <c r="F66" s="151"/>
      <c r="G66" s="151"/>
      <c r="H66" s="8"/>
      <c r="I66" s="8"/>
      <c r="J66" s="9"/>
      <c r="K66" s="112" t="str">
        <f>K5</f>
        <v>H 30.11.6</v>
      </c>
      <c r="L66" s="113" t="str">
        <f>K66</f>
        <v>H 30.11.6</v>
      </c>
      <c r="M66" s="114" t="str">
        <f>L66</f>
        <v>H 30.11.6</v>
      </c>
    </row>
    <row r="67" spans="2:13" ht="19.5" customHeight="1" thickTop="1">
      <c r="B67" s="156" t="s">
        <v>58</v>
      </c>
      <c r="C67" s="157"/>
      <c r="D67" s="157"/>
      <c r="E67" s="157"/>
      <c r="F67" s="157"/>
      <c r="G67" s="157"/>
      <c r="H67" s="157"/>
      <c r="I67" s="157"/>
      <c r="J67" s="27"/>
      <c r="K67" s="90">
        <f>SUM(K68:K76)</f>
        <v>8420</v>
      </c>
      <c r="L67" s="90">
        <f>SUM(L68:L76)</f>
        <v>6895</v>
      </c>
      <c r="M67" s="110">
        <f>SUM(M68:M76)</f>
        <v>1634</v>
      </c>
    </row>
    <row r="68" spans="2:13" ht="13.5" customHeight="1">
      <c r="B68" s="143" t="s">
        <v>59</v>
      </c>
      <c r="C68" s="144"/>
      <c r="D68" s="158"/>
      <c r="E68" s="50"/>
      <c r="F68" s="51"/>
      <c r="G68" s="145" t="s">
        <v>14</v>
      </c>
      <c r="H68" s="145"/>
      <c r="I68" s="51"/>
      <c r="J68" s="53"/>
      <c r="K68" s="42">
        <f>SUM(P$11:P$18)</f>
        <v>1820</v>
      </c>
      <c r="L68" s="54">
        <f>SUM(Q$11:Q$18)</f>
        <v>50</v>
      </c>
      <c r="M68" s="43">
        <f>SUM(R$11:R$18)</f>
        <v>260</v>
      </c>
    </row>
    <row r="69" spans="2:13" ht="13.5" customHeight="1">
      <c r="B69" s="16"/>
      <c r="C69" s="17"/>
      <c r="D69" s="18"/>
      <c r="E69" s="54"/>
      <c r="F69" s="41"/>
      <c r="G69" s="145" t="s">
        <v>78</v>
      </c>
      <c r="H69" s="145"/>
      <c r="I69" s="52"/>
      <c r="J69" s="55"/>
      <c r="K69" s="42">
        <f>SUM(K$19)</f>
        <v>4050</v>
      </c>
      <c r="L69" s="54">
        <f>SUM(L$19)</f>
        <v>1150</v>
      </c>
      <c r="M69" s="43">
        <f>SUM(M$19)</f>
        <v>380</v>
      </c>
    </row>
    <row r="70" spans="2:13" ht="13.5" customHeight="1">
      <c r="B70" s="16"/>
      <c r="C70" s="17"/>
      <c r="D70" s="18"/>
      <c r="E70" s="54"/>
      <c r="F70" s="41"/>
      <c r="G70" s="145" t="s">
        <v>26</v>
      </c>
      <c r="H70" s="145"/>
      <c r="I70" s="51"/>
      <c r="J70" s="53"/>
      <c r="K70" s="42">
        <f>SUM(K$20:K$21)</f>
        <v>62</v>
      </c>
      <c r="L70" s="54">
        <f>SUM(L$20:L$21)</f>
        <v>167</v>
      </c>
      <c r="M70" s="43">
        <f>SUM(M$20:M$21)</f>
        <v>0</v>
      </c>
    </row>
    <row r="71" spans="2:13" ht="13.5" customHeight="1">
      <c r="B71" s="16"/>
      <c r="C71" s="17"/>
      <c r="D71" s="18"/>
      <c r="E71" s="54"/>
      <c r="F71" s="41"/>
      <c r="G71" s="145" t="s">
        <v>17</v>
      </c>
      <c r="H71" s="145"/>
      <c r="I71" s="51"/>
      <c r="J71" s="53"/>
      <c r="K71" s="42">
        <f>SUM(K$22:K$24)</f>
        <v>215</v>
      </c>
      <c r="L71" s="54">
        <f>SUM(L$22:L$24)</f>
        <v>115</v>
      </c>
      <c r="M71" s="43">
        <f>SUM(M$22:M$24)</f>
        <v>35</v>
      </c>
    </row>
    <row r="72" spans="2:13" ht="13.5" customHeight="1">
      <c r="B72" s="16"/>
      <c r="C72" s="17"/>
      <c r="D72" s="18"/>
      <c r="E72" s="54"/>
      <c r="F72" s="41"/>
      <c r="G72" s="145" t="s">
        <v>18</v>
      </c>
      <c r="H72" s="145"/>
      <c r="I72" s="51"/>
      <c r="J72" s="53"/>
      <c r="K72" s="42">
        <f>SUM(K$26:K$32)</f>
        <v>50</v>
      </c>
      <c r="L72" s="54">
        <f>SUM(L$26:L$32)</f>
        <v>10</v>
      </c>
      <c r="M72" s="43">
        <f>SUM(M$26:M$32)</f>
        <v>85</v>
      </c>
    </row>
    <row r="73" spans="2:13" ht="13.5" customHeight="1">
      <c r="B73" s="16"/>
      <c r="C73" s="17"/>
      <c r="D73" s="18"/>
      <c r="E73" s="54"/>
      <c r="F73" s="41"/>
      <c r="G73" s="145" t="s">
        <v>76</v>
      </c>
      <c r="H73" s="145"/>
      <c r="I73" s="51"/>
      <c r="J73" s="53"/>
      <c r="K73" s="42">
        <f>SUM(K$33:K$34)</f>
        <v>140</v>
      </c>
      <c r="L73" s="54">
        <f>SUM(L$33:L$34)</f>
        <v>75</v>
      </c>
      <c r="M73" s="43">
        <f>SUM(M$33:M$34)</f>
        <v>25</v>
      </c>
    </row>
    <row r="74" spans="2:13" ht="13.5" customHeight="1">
      <c r="B74" s="16"/>
      <c r="C74" s="17"/>
      <c r="D74" s="18"/>
      <c r="E74" s="54"/>
      <c r="F74" s="41"/>
      <c r="G74" s="145" t="s">
        <v>116</v>
      </c>
      <c r="H74" s="145"/>
      <c r="I74" s="51"/>
      <c r="J74" s="53"/>
      <c r="K74" s="42">
        <f>SUM(K$35:K$48)</f>
        <v>360</v>
      </c>
      <c r="L74" s="54">
        <f>SUM(L$35:L$48)</f>
        <v>4775</v>
      </c>
      <c r="M74" s="43">
        <f>SUM(M$35:M$48)</f>
        <v>127</v>
      </c>
    </row>
    <row r="75" spans="2:13" ht="13.5" customHeight="1">
      <c r="B75" s="16"/>
      <c r="C75" s="17"/>
      <c r="D75" s="18"/>
      <c r="E75" s="54"/>
      <c r="F75" s="41"/>
      <c r="G75" s="145" t="s">
        <v>60</v>
      </c>
      <c r="H75" s="145"/>
      <c r="I75" s="51"/>
      <c r="J75" s="53"/>
      <c r="K75" s="42">
        <f>SUM(K$25:K$25,K$58:K$59)</f>
        <v>1619</v>
      </c>
      <c r="L75" s="54">
        <f>SUM(L$25:L$25,L$58:L$59)</f>
        <v>502</v>
      </c>
      <c r="M75" s="43">
        <f>SUM(M$25:M$25,M$58:M$59)</f>
        <v>600</v>
      </c>
    </row>
    <row r="76" spans="2:13" ht="13.5" customHeight="1" thickBot="1">
      <c r="B76" s="19"/>
      <c r="C76" s="20"/>
      <c r="D76" s="21"/>
      <c r="E76" s="56"/>
      <c r="F76" s="47"/>
      <c r="G76" s="146" t="s">
        <v>57</v>
      </c>
      <c r="H76" s="146"/>
      <c r="I76" s="57"/>
      <c r="J76" s="58"/>
      <c r="K76" s="48">
        <f>SUM(K$49:K$57,K$60)</f>
        <v>104</v>
      </c>
      <c r="L76" s="56">
        <f>SUM(L$49:L$57,L$60)</f>
        <v>51</v>
      </c>
      <c r="M76" s="49">
        <f>SUM(M$49:M$57,M$60)</f>
        <v>122</v>
      </c>
    </row>
    <row r="77" spans="2:13" ht="18" customHeight="1" thickTop="1">
      <c r="B77" s="147" t="s">
        <v>61</v>
      </c>
      <c r="C77" s="148"/>
      <c r="D77" s="149"/>
      <c r="E77" s="64"/>
      <c r="F77" s="29"/>
      <c r="G77" s="150" t="s">
        <v>62</v>
      </c>
      <c r="H77" s="150"/>
      <c r="I77" s="29"/>
      <c r="J77" s="30"/>
      <c r="K77" s="91" t="s">
        <v>63</v>
      </c>
      <c r="L77" s="101"/>
      <c r="M77" s="111"/>
    </row>
    <row r="78" spans="2:13" ht="18" customHeight="1">
      <c r="B78" s="61"/>
      <c r="C78" s="62"/>
      <c r="D78" s="62"/>
      <c r="E78" s="59"/>
      <c r="F78" s="60"/>
      <c r="G78" s="33"/>
      <c r="H78" s="33"/>
      <c r="I78" s="60"/>
      <c r="J78" s="63"/>
      <c r="K78" s="92" t="s">
        <v>64</v>
      </c>
      <c r="L78" s="102"/>
      <c r="M78" s="105"/>
    </row>
    <row r="79" spans="2:13" ht="18" customHeight="1">
      <c r="B79" s="16"/>
      <c r="C79" s="17"/>
      <c r="D79" s="17"/>
      <c r="E79" s="65"/>
      <c r="F79" s="8"/>
      <c r="G79" s="151" t="s">
        <v>65</v>
      </c>
      <c r="H79" s="151"/>
      <c r="I79" s="31"/>
      <c r="J79" s="32"/>
      <c r="K79" s="93" t="s">
        <v>66</v>
      </c>
      <c r="L79" s="103"/>
      <c r="M79" s="103"/>
    </row>
    <row r="80" spans="2:13" ht="18" customHeight="1">
      <c r="B80" s="16"/>
      <c r="C80" s="17"/>
      <c r="D80" s="17"/>
      <c r="E80" s="66"/>
      <c r="F80" s="17"/>
      <c r="G80" s="67"/>
      <c r="H80" s="67"/>
      <c r="I80" s="62"/>
      <c r="J80" s="68"/>
      <c r="K80" s="94" t="s">
        <v>93</v>
      </c>
      <c r="L80" s="104"/>
      <c r="M80" s="104"/>
    </row>
    <row r="81" spans="2:13" ht="18" customHeight="1">
      <c r="B81" s="16"/>
      <c r="C81" s="17"/>
      <c r="D81" s="17"/>
      <c r="E81" s="66"/>
      <c r="F81" s="17"/>
      <c r="G81" s="67"/>
      <c r="H81" s="67"/>
      <c r="I81" s="62"/>
      <c r="J81" s="68"/>
      <c r="K81" s="92" t="s">
        <v>92</v>
      </c>
      <c r="L81" s="102"/>
      <c r="M81" s="105"/>
    </row>
    <row r="82" spans="2:13" ht="18" customHeight="1">
      <c r="B82" s="16"/>
      <c r="C82" s="17"/>
      <c r="D82" s="17"/>
      <c r="E82" s="65"/>
      <c r="F82" s="8"/>
      <c r="G82" s="151" t="s">
        <v>67</v>
      </c>
      <c r="H82" s="151"/>
      <c r="I82" s="31"/>
      <c r="J82" s="32"/>
      <c r="K82" s="93" t="s">
        <v>100</v>
      </c>
      <c r="L82" s="103"/>
      <c r="M82" s="103"/>
    </row>
    <row r="83" spans="2:13" ht="18" customHeight="1">
      <c r="B83" s="16"/>
      <c r="C83" s="17"/>
      <c r="D83" s="17"/>
      <c r="E83" s="66"/>
      <c r="F83" s="17"/>
      <c r="G83" s="67"/>
      <c r="H83" s="67"/>
      <c r="I83" s="62"/>
      <c r="J83" s="68"/>
      <c r="K83" s="94" t="s">
        <v>101</v>
      </c>
      <c r="L83" s="104"/>
      <c r="M83" s="104"/>
    </row>
    <row r="84" spans="2:13" ht="18" customHeight="1">
      <c r="B84" s="16"/>
      <c r="C84" s="17"/>
      <c r="D84" s="17"/>
      <c r="E84" s="66"/>
      <c r="F84" s="17"/>
      <c r="G84" s="67"/>
      <c r="H84" s="67"/>
      <c r="I84" s="62"/>
      <c r="J84" s="68"/>
      <c r="K84" s="94" t="s">
        <v>102</v>
      </c>
      <c r="L84" s="104"/>
      <c r="M84" s="104"/>
    </row>
    <row r="85" spans="2:13" ht="18" customHeight="1">
      <c r="B85" s="16"/>
      <c r="C85" s="17"/>
      <c r="D85" s="17"/>
      <c r="E85" s="13"/>
      <c r="F85" s="14"/>
      <c r="G85" s="33"/>
      <c r="H85" s="33"/>
      <c r="I85" s="60"/>
      <c r="J85" s="63"/>
      <c r="K85" s="94" t="s">
        <v>101</v>
      </c>
      <c r="L85" s="105"/>
      <c r="M85" s="105"/>
    </row>
    <row r="86" spans="2:14" ht="18" customHeight="1">
      <c r="B86" s="143" t="s">
        <v>68</v>
      </c>
      <c r="C86" s="144"/>
      <c r="D86" s="144"/>
      <c r="E86" s="8"/>
      <c r="F86" s="8"/>
      <c r="G86" s="8"/>
      <c r="H86" s="8"/>
      <c r="I86" s="8"/>
      <c r="J86" s="8"/>
      <c r="K86" s="78"/>
      <c r="L86" s="78"/>
      <c r="M86" s="78"/>
      <c r="N86" s="132"/>
    </row>
    <row r="87" spans="2:14" ht="13.5" customHeight="1">
      <c r="B87" s="69"/>
      <c r="C87" s="70" t="s">
        <v>69</v>
      </c>
      <c r="D87" s="71"/>
      <c r="E87" s="70"/>
      <c r="F87" s="70"/>
      <c r="G87" s="70"/>
      <c r="H87" s="70"/>
      <c r="I87" s="70"/>
      <c r="J87" s="70"/>
      <c r="K87" s="95"/>
      <c r="L87" s="95"/>
      <c r="M87" s="95"/>
      <c r="N87" s="130"/>
    </row>
    <row r="88" spans="2:14" ht="13.5" customHeight="1">
      <c r="B88" s="69"/>
      <c r="C88" s="70" t="s">
        <v>70</v>
      </c>
      <c r="D88" s="71"/>
      <c r="E88" s="70"/>
      <c r="F88" s="70"/>
      <c r="G88" s="70"/>
      <c r="H88" s="70"/>
      <c r="I88" s="70"/>
      <c r="J88" s="70"/>
      <c r="K88" s="95"/>
      <c r="L88" s="95"/>
      <c r="M88" s="95"/>
      <c r="N88" s="130"/>
    </row>
    <row r="89" spans="2:14" ht="13.5" customHeight="1">
      <c r="B89" s="69"/>
      <c r="C89" s="70" t="s">
        <v>71</v>
      </c>
      <c r="D89" s="71"/>
      <c r="E89" s="70"/>
      <c r="F89" s="70"/>
      <c r="G89" s="70"/>
      <c r="H89" s="70"/>
      <c r="I89" s="70"/>
      <c r="J89" s="70"/>
      <c r="K89" s="95"/>
      <c r="L89" s="95"/>
      <c r="M89" s="95"/>
      <c r="N89" s="130"/>
    </row>
    <row r="90" spans="2:14" ht="13.5" customHeight="1">
      <c r="B90" s="69"/>
      <c r="C90" s="70" t="s">
        <v>171</v>
      </c>
      <c r="D90" s="71"/>
      <c r="E90" s="70"/>
      <c r="F90" s="70"/>
      <c r="G90" s="70"/>
      <c r="H90" s="70"/>
      <c r="I90" s="70"/>
      <c r="J90" s="70"/>
      <c r="K90" s="95"/>
      <c r="L90" s="95"/>
      <c r="M90" s="95"/>
      <c r="N90" s="130"/>
    </row>
    <row r="91" spans="2:14" ht="13.5" customHeight="1">
      <c r="B91" s="69"/>
      <c r="C91" s="70" t="s">
        <v>153</v>
      </c>
      <c r="D91" s="71"/>
      <c r="E91" s="70"/>
      <c r="F91" s="70"/>
      <c r="G91" s="70"/>
      <c r="H91" s="70"/>
      <c r="I91" s="70"/>
      <c r="J91" s="70"/>
      <c r="K91" s="95"/>
      <c r="L91" s="95"/>
      <c r="M91" s="95"/>
      <c r="N91" s="130"/>
    </row>
    <row r="92" spans="2:14" ht="13.5" customHeight="1">
      <c r="B92" s="72"/>
      <c r="C92" s="70" t="s">
        <v>170</v>
      </c>
      <c r="D92" s="70"/>
      <c r="E92" s="70"/>
      <c r="F92" s="70"/>
      <c r="G92" s="70"/>
      <c r="H92" s="70"/>
      <c r="I92" s="70"/>
      <c r="J92" s="70"/>
      <c r="K92" s="95"/>
      <c r="L92" s="95"/>
      <c r="M92" s="95"/>
      <c r="N92" s="130"/>
    </row>
    <row r="93" spans="2:14" ht="13.5" customHeight="1">
      <c r="B93" s="72"/>
      <c r="C93" s="70" t="s">
        <v>169</v>
      </c>
      <c r="D93" s="70"/>
      <c r="E93" s="70"/>
      <c r="F93" s="70"/>
      <c r="G93" s="70"/>
      <c r="H93" s="70"/>
      <c r="I93" s="70"/>
      <c r="J93" s="70"/>
      <c r="K93" s="95"/>
      <c r="L93" s="95"/>
      <c r="M93" s="95"/>
      <c r="N93" s="130"/>
    </row>
    <row r="94" spans="2:14" ht="13.5" customHeight="1">
      <c r="B94" s="72"/>
      <c r="C94" s="70" t="s">
        <v>148</v>
      </c>
      <c r="D94" s="70"/>
      <c r="E94" s="70"/>
      <c r="F94" s="70"/>
      <c r="G94" s="70"/>
      <c r="H94" s="70"/>
      <c r="I94" s="70"/>
      <c r="J94" s="70"/>
      <c r="K94" s="95"/>
      <c r="L94" s="95"/>
      <c r="M94" s="95"/>
      <c r="N94" s="130"/>
    </row>
    <row r="95" spans="2:14" ht="13.5" customHeight="1">
      <c r="B95" s="72"/>
      <c r="C95" s="70" t="s">
        <v>149</v>
      </c>
      <c r="D95" s="70"/>
      <c r="E95" s="70"/>
      <c r="F95" s="70"/>
      <c r="G95" s="70"/>
      <c r="H95" s="70"/>
      <c r="I95" s="70"/>
      <c r="J95" s="70"/>
      <c r="K95" s="95"/>
      <c r="L95" s="95"/>
      <c r="M95" s="95"/>
      <c r="N95" s="130"/>
    </row>
    <row r="96" spans="2:14" ht="13.5" customHeight="1">
      <c r="B96" s="72"/>
      <c r="C96" s="70" t="s">
        <v>150</v>
      </c>
      <c r="D96" s="70"/>
      <c r="E96" s="70"/>
      <c r="F96" s="70"/>
      <c r="G96" s="70"/>
      <c r="H96" s="70"/>
      <c r="I96" s="70"/>
      <c r="J96" s="70"/>
      <c r="K96" s="95"/>
      <c r="L96" s="95"/>
      <c r="M96" s="95"/>
      <c r="N96" s="130"/>
    </row>
    <row r="97" spans="2:14" ht="13.5" customHeight="1">
      <c r="B97" s="72"/>
      <c r="C97" s="70" t="s">
        <v>172</v>
      </c>
      <c r="D97" s="70"/>
      <c r="E97" s="70"/>
      <c r="F97" s="70"/>
      <c r="G97" s="70"/>
      <c r="H97" s="70"/>
      <c r="I97" s="70"/>
      <c r="J97" s="70"/>
      <c r="K97" s="95"/>
      <c r="L97" s="95"/>
      <c r="M97" s="95"/>
      <c r="N97" s="130"/>
    </row>
    <row r="98" spans="2:14" ht="13.5" customHeight="1">
      <c r="B98" s="72"/>
      <c r="C98" s="95" t="s">
        <v>173</v>
      </c>
      <c r="D98" s="70"/>
      <c r="E98" s="70"/>
      <c r="F98" s="70"/>
      <c r="G98" s="70"/>
      <c r="H98" s="70"/>
      <c r="I98" s="70"/>
      <c r="J98" s="70"/>
      <c r="K98" s="95"/>
      <c r="L98" s="95"/>
      <c r="M98" s="95"/>
      <c r="N98" s="130"/>
    </row>
    <row r="99" spans="2:14" ht="13.5" customHeight="1">
      <c r="B99" s="72"/>
      <c r="C99" s="70" t="s">
        <v>174</v>
      </c>
      <c r="D99" s="70"/>
      <c r="E99" s="70"/>
      <c r="F99" s="70"/>
      <c r="G99" s="70"/>
      <c r="H99" s="70"/>
      <c r="I99" s="70"/>
      <c r="J99" s="70"/>
      <c r="K99" s="95"/>
      <c r="L99" s="95"/>
      <c r="M99" s="95"/>
      <c r="N99" s="130"/>
    </row>
    <row r="100" spans="2:14" ht="13.5" customHeight="1">
      <c r="B100" s="72"/>
      <c r="C100" s="70" t="s">
        <v>175</v>
      </c>
      <c r="D100" s="70"/>
      <c r="E100" s="70"/>
      <c r="F100" s="70"/>
      <c r="G100" s="70"/>
      <c r="H100" s="70"/>
      <c r="I100" s="70"/>
      <c r="J100" s="70"/>
      <c r="K100" s="95"/>
      <c r="L100" s="95"/>
      <c r="M100" s="95"/>
      <c r="N100" s="130"/>
    </row>
    <row r="101" spans="2:14" ht="18" customHeight="1">
      <c r="B101" s="72"/>
      <c r="C101" s="70" t="s">
        <v>151</v>
      </c>
      <c r="D101" s="70"/>
      <c r="E101" s="70"/>
      <c r="F101" s="70"/>
      <c r="G101" s="70"/>
      <c r="H101" s="70"/>
      <c r="I101" s="70"/>
      <c r="J101" s="70"/>
      <c r="K101" s="95"/>
      <c r="L101" s="95"/>
      <c r="M101" s="95"/>
      <c r="N101" s="130"/>
    </row>
    <row r="102" spans="2:14" ht="13.5">
      <c r="B102" s="72"/>
      <c r="C102" s="70" t="s">
        <v>152</v>
      </c>
      <c r="D102" s="70"/>
      <c r="E102" s="70"/>
      <c r="F102" s="70"/>
      <c r="G102" s="70"/>
      <c r="H102" s="70"/>
      <c r="I102" s="70"/>
      <c r="J102" s="70"/>
      <c r="K102" s="95"/>
      <c r="L102" s="95"/>
      <c r="M102" s="95"/>
      <c r="N102" s="130"/>
    </row>
    <row r="103" spans="2:14" ht="13.5">
      <c r="B103" s="72"/>
      <c r="C103" s="70" t="s">
        <v>176</v>
      </c>
      <c r="D103" s="70"/>
      <c r="E103" s="70"/>
      <c r="F103" s="70"/>
      <c r="G103" s="70"/>
      <c r="H103" s="70"/>
      <c r="I103" s="70"/>
      <c r="J103" s="70"/>
      <c r="K103" s="95"/>
      <c r="L103" s="95"/>
      <c r="M103" s="95"/>
      <c r="N103" s="130"/>
    </row>
    <row r="104" spans="2:25" ht="13.5" customHeight="1">
      <c r="B104" s="72"/>
      <c r="C104" s="70" t="s">
        <v>154</v>
      </c>
      <c r="D104" s="70"/>
      <c r="E104" s="70"/>
      <c r="F104" s="70"/>
      <c r="G104" s="70"/>
      <c r="H104" s="70"/>
      <c r="I104" s="70"/>
      <c r="J104" s="70"/>
      <c r="K104" s="95"/>
      <c r="L104" s="95"/>
      <c r="M104" s="95"/>
      <c r="N104" s="130"/>
      <c r="Y104" s="85"/>
    </row>
    <row r="105" spans="2:14" ht="13.5">
      <c r="B105" s="72"/>
      <c r="C105" s="70" t="s">
        <v>80</v>
      </c>
      <c r="D105" s="70"/>
      <c r="E105" s="70"/>
      <c r="F105" s="70"/>
      <c r="G105" s="70"/>
      <c r="H105" s="70"/>
      <c r="I105" s="70"/>
      <c r="J105" s="70"/>
      <c r="K105" s="95"/>
      <c r="L105" s="95"/>
      <c r="M105" s="95"/>
      <c r="N105" s="130"/>
    </row>
    <row r="106" spans="2:14" ht="13.5">
      <c r="B106" s="72"/>
      <c r="C106" s="70" t="s">
        <v>72</v>
      </c>
      <c r="D106" s="70"/>
      <c r="E106" s="70"/>
      <c r="F106" s="70"/>
      <c r="G106" s="70"/>
      <c r="H106" s="70"/>
      <c r="I106" s="70"/>
      <c r="J106" s="70"/>
      <c r="K106" s="95"/>
      <c r="L106" s="95"/>
      <c r="M106" s="95"/>
      <c r="N106" s="130"/>
    </row>
    <row r="107" spans="2:14" ht="13.5">
      <c r="B107" s="125"/>
      <c r="C107" s="95" t="s">
        <v>177</v>
      </c>
      <c r="D107" s="82"/>
      <c r="E107" s="82"/>
      <c r="F107" s="82"/>
      <c r="G107" s="82"/>
      <c r="H107" s="82"/>
      <c r="I107" s="82"/>
      <c r="J107" s="82"/>
      <c r="K107" s="126"/>
      <c r="L107" s="126"/>
      <c r="M107" s="126"/>
      <c r="N107" s="131"/>
    </row>
    <row r="108" spans="2:25" ht="13.5">
      <c r="B108" s="125"/>
      <c r="C108" s="95" t="s">
        <v>178</v>
      </c>
      <c r="D108" s="82"/>
      <c r="E108" s="82"/>
      <c r="F108" s="82"/>
      <c r="G108" s="82"/>
      <c r="H108" s="82"/>
      <c r="I108" s="82"/>
      <c r="J108" s="82"/>
      <c r="K108" s="126"/>
      <c r="L108" s="126"/>
      <c r="M108" s="126"/>
      <c r="N108" s="131"/>
      <c r="Y108" s="85"/>
    </row>
    <row r="109" spans="2:14" ht="13.5">
      <c r="B109" s="125"/>
      <c r="C109" s="95" t="s">
        <v>179</v>
      </c>
      <c r="D109" s="82"/>
      <c r="E109" s="82"/>
      <c r="F109" s="82"/>
      <c r="G109" s="82"/>
      <c r="H109" s="82"/>
      <c r="I109" s="82"/>
      <c r="J109" s="82"/>
      <c r="K109" s="126"/>
      <c r="L109" s="126"/>
      <c r="M109" s="126"/>
      <c r="N109" s="131"/>
    </row>
    <row r="110" spans="2:14" ht="14.25" thickBot="1">
      <c r="B110" s="127"/>
      <c r="C110" s="96" t="s">
        <v>180</v>
      </c>
      <c r="D110" s="128"/>
      <c r="E110" s="128"/>
      <c r="F110" s="128"/>
      <c r="G110" s="128"/>
      <c r="H110" s="128"/>
      <c r="I110" s="128"/>
      <c r="J110" s="128"/>
      <c r="K110" s="129"/>
      <c r="L110" s="129"/>
      <c r="M110" s="129"/>
      <c r="N110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58:D58"/>
    <mergeCell ref="D65:G65"/>
    <mergeCell ref="D66:G66"/>
    <mergeCell ref="B67:I67"/>
    <mergeCell ref="B68:D68"/>
    <mergeCell ref="G68:H68"/>
    <mergeCell ref="G69:H69"/>
    <mergeCell ref="G70:H70"/>
    <mergeCell ref="G71:H71"/>
    <mergeCell ref="G72:H72"/>
    <mergeCell ref="G73:H73"/>
    <mergeCell ref="G74:H74"/>
    <mergeCell ref="B86:D86"/>
    <mergeCell ref="G75:H75"/>
    <mergeCell ref="G76:H76"/>
    <mergeCell ref="B77:D77"/>
    <mergeCell ref="G77:H77"/>
    <mergeCell ref="G79:H79"/>
    <mergeCell ref="G82:H8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7"/>
  <sheetViews>
    <sheetView view="pageBreakPreview" zoomScale="78" zoomScaleNormal="75" zoomScaleSheetLayoutView="78" zoomScalePageLayoutView="0" workbookViewId="0" topLeftCell="A1">
      <pane ySplit="10" topLeftCell="A98" activePane="bottomLeft" state="frozen"/>
      <selection pane="topLeft" activeCell="A1" sqref="A1"/>
      <selection pane="bottomLeft" activeCell="K105" sqref="K105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333</v>
      </c>
      <c r="L5" s="50" t="str">
        <f>K5</f>
        <v>H 30.10.9</v>
      </c>
      <c r="M5" s="107" t="str">
        <f>K5</f>
        <v>H 30.10.9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34">
        <v>0.4395833333333334</v>
      </c>
      <c r="L6" s="135">
        <v>0.4680555555555555</v>
      </c>
      <c r="M6" s="136">
        <v>0.41805555555555557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37" t="s">
        <v>344</v>
      </c>
      <c r="L7" s="137" t="s">
        <v>198</v>
      </c>
      <c r="M7" s="138" t="s">
        <v>217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139">
        <v>0.5</v>
      </c>
      <c r="L8" s="140">
        <v>0.5</v>
      </c>
      <c r="M8" s="141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140</v>
      </c>
      <c r="G11" s="41"/>
      <c r="H11" s="41"/>
      <c r="I11" s="41"/>
      <c r="J11" s="41"/>
      <c r="K11" s="74" t="s">
        <v>318</v>
      </c>
      <c r="L11" s="83"/>
      <c r="M11" s="75"/>
      <c r="O11" t="s">
        <v>15</v>
      </c>
      <c r="P11">
        <f aca="true" t="shared" si="0" ref="P11:R19">IF(K11="＋",0,IF(K11="(＋)",0,ABS(K11)))</f>
        <v>0</v>
      </c>
      <c r="Q11">
        <f t="shared" si="0"/>
        <v>0</v>
      </c>
      <c r="R11">
        <f t="shared" si="0"/>
        <v>0</v>
      </c>
    </row>
    <row r="12" spans="2:18" ht="13.5" customHeight="1">
      <c r="B12" s="28">
        <f>B11+1</f>
        <v>2</v>
      </c>
      <c r="C12" s="35"/>
      <c r="D12" s="44"/>
      <c r="E12" s="41"/>
      <c r="F12" s="41" t="s">
        <v>334</v>
      </c>
      <c r="G12" s="41"/>
      <c r="H12" s="41"/>
      <c r="I12" s="41"/>
      <c r="J12" s="41"/>
      <c r="K12" s="74" t="s">
        <v>319</v>
      </c>
      <c r="L12" s="74" t="s">
        <v>320</v>
      </c>
      <c r="M12" s="75" t="s">
        <v>319</v>
      </c>
      <c r="O12" t="s">
        <v>15</v>
      </c>
      <c r="P12">
        <f t="shared" si="0"/>
        <v>25</v>
      </c>
      <c r="Q12">
        <f t="shared" si="0"/>
        <v>5</v>
      </c>
      <c r="R12">
        <f t="shared" si="0"/>
        <v>25</v>
      </c>
    </row>
    <row r="13" spans="2:18" ht="13.5" customHeight="1">
      <c r="B13" s="28">
        <f aca="true" t="shared" si="1" ref="B13:B76">B12+1</f>
        <v>3</v>
      </c>
      <c r="C13" s="35"/>
      <c r="D13" s="44"/>
      <c r="E13" s="41"/>
      <c r="F13" s="41" t="s">
        <v>335</v>
      </c>
      <c r="G13" s="41"/>
      <c r="H13" s="41"/>
      <c r="I13" s="41"/>
      <c r="J13" s="41"/>
      <c r="K13" s="74"/>
      <c r="L13" s="83"/>
      <c r="M13" s="75" t="s">
        <v>320</v>
      </c>
      <c r="O13" s="73" t="s">
        <v>96</v>
      </c>
      <c r="P13">
        <f t="shared" si="0"/>
        <v>0</v>
      </c>
      <c r="Q13">
        <f t="shared" si="0"/>
        <v>0</v>
      </c>
      <c r="R13">
        <f t="shared" si="0"/>
        <v>5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126</v>
      </c>
      <c r="G14" s="41"/>
      <c r="H14" s="41"/>
      <c r="I14" s="41"/>
      <c r="J14" s="41"/>
      <c r="K14" s="74" t="s">
        <v>320</v>
      </c>
      <c r="L14" s="83" t="s">
        <v>320</v>
      </c>
      <c r="M14" s="75"/>
      <c r="O14" s="73"/>
      <c r="P14">
        <f t="shared" si="0"/>
        <v>5</v>
      </c>
      <c r="Q14">
        <f t="shared" si="0"/>
        <v>5</v>
      </c>
      <c r="R14">
        <f t="shared" si="0"/>
        <v>0</v>
      </c>
    </row>
    <row r="15" spans="2:18" ht="13.5" customHeight="1">
      <c r="B15" s="28">
        <f t="shared" si="1"/>
        <v>5</v>
      </c>
      <c r="C15" s="35"/>
      <c r="D15" s="44"/>
      <c r="E15" s="41"/>
      <c r="F15" s="41" t="s">
        <v>16</v>
      </c>
      <c r="G15" s="41"/>
      <c r="H15" s="41"/>
      <c r="I15" s="41"/>
      <c r="J15" s="41"/>
      <c r="K15" s="74" t="s">
        <v>321</v>
      </c>
      <c r="L15" s="83" t="s">
        <v>326</v>
      </c>
      <c r="M15" s="75" t="s">
        <v>330</v>
      </c>
      <c r="O15" t="s">
        <v>15</v>
      </c>
      <c r="P15">
        <f t="shared" si="0"/>
        <v>30</v>
      </c>
      <c r="Q15">
        <f t="shared" si="0"/>
        <v>375</v>
      </c>
      <c r="R15">
        <f t="shared" si="0"/>
        <v>235</v>
      </c>
    </row>
    <row r="16" spans="2:18" ht="13.5" customHeight="1">
      <c r="B16" s="28">
        <f t="shared" si="1"/>
        <v>6</v>
      </c>
      <c r="C16" s="35"/>
      <c r="D16" s="44"/>
      <c r="E16" s="41"/>
      <c r="F16" s="41" t="s">
        <v>128</v>
      </c>
      <c r="G16" s="41"/>
      <c r="H16" s="41"/>
      <c r="I16" s="41"/>
      <c r="J16" s="41"/>
      <c r="K16" s="74" t="s">
        <v>322</v>
      </c>
      <c r="L16" s="83" t="s">
        <v>327</v>
      </c>
      <c r="M16" s="75" t="s">
        <v>328</v>
      </c>
      <c r="O16" s="116" t="s">
        <v>97</v>
      </c>
      <c r="P16">
        <f t="shared" si="0"/>
        <v>10</v>
      </c>
      <c r="Q16">
        <f t="shared" si="0"/>
        <v>20</v>
      </c>
      <c r="R16">
        <f t="shared" si="0"/>
        <v>40</v>
      </c>
    </row>
    <row r="17" spans="2:18" ht="13.5" customHeight="1">
      <c r="B17" s="28">
        <f t="shared" si="1"/>
        <v>7</v>
      </c>
      <c r="C17" s="35"/>
      <c r="D17" s="44"/>
      <c r="E17" s="41"/>
      <c r="F17" s="41" t="s">
        <v>118</v>
      </c>
      <c r="G17" s="41"/>
      <c r="H17" s="41"/>
      <c r="I17" s="41"/>
      <c r="J17" s="41"/>
      <c r="K17" s="74" t="s">
        <v>323</v>
      </c>
      <c r="L17" s="83" t="s">
        <v>328</v>
      </c>
      <c r="M17" s="75" t="s">
        <v>331</v>
      </c>
      <c r="O17" t="s">
        <v>15</v>
      </c>
      <c r="P17">
        <f t="shared" si="0"/>
        <v>35</v>
      </c>
      <c r="Q17">
        <f t="shared" si="0"/>
        <v>40</v>
      </c>
      <c r="R17">
        <f t="shared" si="0"/>
        <v>55</v>
      </c>
    </row>
    <row r="18" spans="2:18" ht="13.5" customHeight="1">
      <c r="B18" s="28">
        <f t="shared" si="1"/>
        <v>8</v>
      </c>
      <c r="C18" s="35"/>
      <c r="D18" s="44"/>
      <c r="E18" s="41"/>
      <c r="F18" s="41" t="s">
        <v>119</v>
      </c>
      <c r="G18" s="41"/>
      <c r="H18" s="41"/>
      <c r="I18" s="41"/>
      <c r="J18" s="41"/>
      <c r="K18" s="74"/>
      <c r="L18" s="83"/>
      <c r="M18" s="75" t="s">
        <v>318</v>
      </c>
      <c r="O18" t="s">
        <v>15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2:18" ht="13.5" customHeight="1">
      <c r="B19" s="28">
        <f t="shared" si="1"/>
        <v>9</v>
      </c>
      <c r="C19" s="35"/>
      <c r="D19" s="44"/>
      <c r="E19" s="41"/>
      <c r="F19" s="41" t="s">
        <v>120</v>
      </c>
      <c r="G19" s="41"/>
      <c r="H19" s="41"/>
      <c r="I19" s="41"/>
      <c r="J19" s="41"/>
      <c r="K19" s="74" t="s">
        <v>324</v>
      </c>
      <c r="L19" s="83" t="s">
        <v>329</v>
      </c>
      <c r="M19" s="75" t="s">
        <v>332</v>
      </c>
      <c r="O19" t="s">
        <v>15</v>
      </c>
      <c r="P19">
        <f t="shared" si="0"/>
        <v>320</v>
      </c>
      <c r="Q19">
        <f t="shared" si="0"/>
        <v>100</v>
      </c>
      <c r="R19">
        <f t="shared" si="0"/>
        <v>240</v>
      </c>
    </row>
    <row r="20" spans="2:13" ht="13.5" customHeight="1">
      <c r="B20" s="28">
        <f t="shared" si="1"/>
        <v>10</v>
      </c>
      <c r="C20" s="36" t="s">
        <v>23</v>
      </c>
      <c r="D20" s="34" t="s">
        <v>24</v>
      </c>
      <c r="E20" s="41"/>
      <c r="F20" s="41" t="s">
        <v>107</v>
      </c>
      <c r="G20" s="41"/>
      <c r="H20" s="41"/>
      <c r="I20" s="41"/>
      <c r="J20" s="41"/>
      <c r="K20" s="76">
        <v>1250</v>
      </c>
      <c r="L20" s="84">
        <v>725</v>
      </c>
      <c r="M20" s="77">
        <v>1050</v>
      </c>
    </row>
    <row r="21" spans="2:13" ht="13.5" customHeight="1">
      <c r="B21" s="28">
        <f t="shared" si="1"/>
        <v>11</v>
      </c>
      <c r="C21" s="36" t="s">
        <v>25</v>
      </c>
      <c r="D21" s="34" t="s">
        <v>26</v>
      </c>
      <c r="E21" s="41"/>
      <c r="F21" s="41" t="s">
        <v>27</v>
      </c>
      <c r="G21" s="41"/>
      <c r="H21" s="41"/>
      <c r="I21" s="41"/>
      <c r="J21" s="41"/>
      <c r="K21" s="76" t="s">
        <v>325</v>
      </c>
      <c r="L21" s="84">
        <v>8</v>
      </c>
      <c r="M21" s="77">
        <v>3</v>
      </c>
    </row>
    <row r="22" spans="2:13" ht="13.5" customHeight="1">
      <c r="B22" s="28">
        <f t="shared" si="1"/>
        <v>12</v>
      </c>
      <c r="C22" s="37"/>
      <c r="D22" s="44"/>
      <c r="E22" s="41"/>
      <c r="F22" s="41" t="s">
        <v>95</v>
      </c>
      <c r="G22" s="41"/>
      <c r="H22" s="41"/>
      <c r="I22" s="41"/>
      <c r="J22" s="41"/>
      <c r="K22" s="76">
        <v>25</v>
      </c>
      <c r="L22" s="76">
        <v>75</v>
      </c>
      <c r="M22" s="77">
        <v>85</v>
      </c>
    </row>
    <row r="23" spans="2:13" ht="13.5" customHeight="1">
      <c r="B23" s="28">
        <f t="shared" si="1"/>
        <v>13</v>
      </c>
      <c r="C23" s="36" t="s">
        <v>74</v>
      </c>
      <c r="D23" s="34" t="s">
        <v>17</v>
      </c>
      <c r="E23" s="41"/>
      <c r="F23" s="41" t="s">
        <v>91</v>
      </c>
      <c r="G23" s="41"/>
      <c r="H23" s="41"/>
      <c r="I23" s="41"/>
      <c r="J23" s="41"/>
      <c r="K23" s="76"/>
      <c r="L23" s="84">
        <v>5</v>
      </c>
      <c r="M23" s="77"/>
    </row>
    <row r="24" spans="2:13" ht="13.5" customHeight="1">
      <c r="B24" s="28">
        <f t="shared" si="1"/>
        <v>14</v>
      </c>
      <c r="C24" s="37"/>
      <c r="D24" s="44"/>
      <c r="E24" s="41"/>
      <c r="F24" s="41" t="s">
        <v>98</v>
      </c>
      <c r="G24" s="41"/>
      <c r="H24" s="41"/>
      <c r="I24" s="41"/>
      <c r="J24" s="41"/>
      <c r="K24" s="76">
        <v>90</v>
      </c>
      <c r="L24" s="76">
        <v>160</v>
      </c>
      <c r="M24" s="77">
        <v>650</v>
      </c>
    </row>
    <row r="25" spans="2:13" ht="13.5" customHeight="1">
      <c r="B25" s="28">
        <f t="shared" si="1"/>
        <v>15</v>
      </c>
      <c r="C25" s="37"/>
      <c r="D25" s="44"/>
      <c r="E25" s="41"/>
      <c r="F25" s="41" t="s">
        <v>336</v>
      </c>
      <c r="G25" s="41"/>
      <c r="H25" s="41"/>
      <c r="I25" s="41"/>
      <c r="J25" s="41"/>
      <c r="K25" s="76"/>
      <c r="L25" s="76"/>
      <c r="M25" s="77" t="s">
        <v>325</v>
      </c>
    </row>
    <row r="26" spans="2:17" ht="13.5" customHeight="1">
      <c r="B26" s="28">
        <f t="shared" si="1"/>
        <v>16</v>
      </c>
      <c r="C26" s="37"/>
      <c r="D26" s="46" t="s">
        <v>235</v>
      </c>
      <c r="E26" s="41"/>
      <c r="F26" s="41" t="s">
        <v>234</v>
      </c>
      <c r="G26" s="41"/>
      <c r="H26" s="41"/>
      <c r="I26" s="41"/>
      <c r="J26" s="41"/>
      <c r="K26" s="76">
        <v>10</v>
      </c>
      <c r="L26" s="76">
        <v>34</v>
      </c>
      <c r="M26" s="77">
        <v>6</v>
      </c>
      <c r="O26">
        <f>COUNTA(K26)</f>
        <v>1</v>
      </c>
      <c r="P26">
        <f>COUNTA(L26)</f>
        <v>1</v>
      </c>
      <c r="Q26">
        <f>COUNTA(M26)</f>
        <v>1</v>
      </c>
    </row>
    <row r="27" spans="2:13" ht="13.5" customHeight="1">
      <c r="B27" s="28">
        <f t="shared" si="1"/>
        <v>17</v>
      </c>
      <c r="C27" s="37"/>
      <c r="D27" s="34" t="s">
        <v>18</v>
      </c>
      <c r="E27" s="41"/>
      <c r="F27" s="41" t="s">
        <v>108</v>
      </c>
      <c r="G27" s="41"/>
      <c r="H27" s="41"/>
      <c r="I27" s="41"/>
      <c r="J27" s="41"/>
      <c r="K27" s="76">
        <v>15</v>
      </c>
      <c r="L27" s="84">
        <v>10</v>
      </c>
      <c r="M27" s="77">
        <v>15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110</v>
      </c>
      <c r="G28" s="41"/>
      <c r="H28" s="41"/>
      <c r="I28" s="41"/>
      <c r="J28" s="41"/>
      <c r="K28" s="76"/>
      <c r="L28" s="76" t="s">
        <v>325</v>
      </c>
      <c r="M28" s="77" t="s">
        <v>325</v>
      </c>
    </row>
    <row r="29" spans="2:13" ht="13.5" customHeight="1">
      <c r="B29" s="28">
        <f t="shared" si="1"/>
        <v>19</v>
      </c>
      <c r="C29" s="37"/>
      <c r="D29" s="44"/>
      <c r="E29" s="41"/>
      <c r="F29" s="41" t="s">
        <v>111</v>
      </c>
      <c r="G29" s="41"/>
      <c r="H29" s="41"/>
      <c r="I29" s="41"/>
      <c r="J29" s="41"/>
      <c r="K29" s="76"/>
      <c r="L29" s="76">
        <v>35</v>
      </c>
      <c r="M29" s="77">
        <v>25</v>
      </c>
    </row>
    <row r="30" spans="2:13" ht="13.5" customHeight="1">
      <c r="B30" s="28">
        <f t="shared" si="1"/>
        <v>20</v>
      </c>
      <c r="C30" s="37"/>
      <c r="D30" s="44"/>
      <c r="E30" s="41"/>
      <c r="F30" s="41" t="s">
        <v>112</v>
      </c>
      <c r="G30" s="41"/>
      <c r="H30" s="41"/>
      <c r="I30" s="41"/>
      <c r="J30" s="41"/>
      <c r="K30" s="76" t="s">
        <v>325</v>
      </c>
      <c r="L30" s="76" t="s">
        <v>325</v>
      </c>
      <c r="M30" s="77" t="s">
        <v>325</v>
      </c>
    </row>
    <row r="31" spans="2:13" ht="13.5" customHeight="1">
      <c r="B31" s="28">
        <f t="shared" si="1"/>
        <v>21</v>
      </c>
      <c r="C31" s="37"/>
      <c r="D31" s="44"/>
      <c r="E31" s="41"/>
      <c r="F31" s="41" t="s">
        <v>337</v>
      </c>
      <c r="G31" s="41"/>
      <c r="H31" s="41"/>
      <c r="I31" s="41"/>
      <c r="J31" s="41"/>
      <c r="K31" s="76"/>
      <c r="L31" s="84"/>
      <c r="M31" s="77" t="s">
        <v>325</v>
      </c>
    </row>
    <row r="32" spans="2:13" ht="13.5" customHeight="1">
      <c r="B32" s="28">
        <f t="shared" si="1"/>
        <v>22</v>
      </c>
      <c r="C32" s="37"/>
      <c r="D32" s="44"/>
      <c r="E32" s="41"/>
      <c r="F32" s="41" t="s">
        <v>19</v>
      </c>
      <c r="G32" s="41"/>
      <c r="H32" s="41"/>
      <c r="I32" s="41"/>
      <c r="J32" s="41"/>
      <c r="K32" s="76" t="s">
        <v>325</v>
      </c>
      <c r="L32" s="84"/>
      <c r="M32" s="77">
        <v>5</v>
      </c>
    </row>
    <row r="33" spans="2:13" ht="13.5" customHeight="1">
      <c r="B33" s="28">
        <f t="shared" si="1"/>
        <v>23</v>
      </c>
      <c r="C33" s="37"/>
      <c r="D33" s="44"/>
      <c r="E33" s="41"/>
      <c r="F33" s="41" t="s">
        <v>291</v>
      </c>
      <c r="G33" s="41"/>
      <c r="H33" s="41"/>
      <c r="I33" s="41"/>
      <c r="J33" s="41"/>
      <c r="K33" s="76"/>
      <c r="L33" s="84"/>
      <c r="M33" s="77" t="s">
        <v>325</v>
      </c>
    </row>
    <row r="34" spans="2:13" ht="13.5" customHeight="1">
      <c r="B34" s="28">
        <f t="shared" si="1"/>
        <v>24</v>
      </c>
      <c r="C34" s="37"/>
      <c r="D34" s="44"/>
      <c r="E34" s="41"/>
      <c r="F34" s="41" t="s">
        <v>209</v>
      </c>
      <c r="G34" s="41"/>
      <c r="H34" s="41"/>
      <c r="I34" s="41"/>
      <c r="J34" s="41"/>
      <c r="K34" s="76">
        <v>5</v>
      </c>
      <c r="L34" s="84">
        <v>5</v>
      </c>
      <c r="M34" s="77">
        <v>5</v>
      </c>
    </row>
    <row r="35" spans="2:13" ht="13.5" customHeight="1">
      <c r="B35" s="28">
        <f t="shared" si="1"/>
        <v>25</v>
      </c>
      <c r="C35" s="37"/>
      <c r="D35" s="44"/>
      <c r="E35" s="41"/>
      <c r="F35" s="41" t="s">
        <v>75</v>
      </c>
      <c r="G35" s="41"/>
      <c r="H35" s="41"/>
      <c r="I35" s="41"/>
      <c r="J35" s="41"/>
      <c r="K35" s="76"/>
      <c r="L35" s="84"/>
      <c r="M35" s="77" t="s">
        <v>325</v>
      </c>
    </row>
    <row r="36" spans="2:13" ht="13.5" customHeight="1">
      <c r="B36" s="28">
        <f t="shared" si="1"/>
        <v>26</v>
      </c>
      <c r="C36" s="37"/>
      <c r="D36" s="44"/>
      <c r="E36" s="41"/>
      <c r="F36" s="41" t="s">
        <v>121</v>
      </c>
      <c r="G36" s="41"/>
      <c r="H36" s="41"/>
      <c r="I36" s="41"/>
      <c r="J36" s="41"/>
      <c r="K36" s="76">
        <v>10</v>
      </c>
      <c r="L36" s="84">
        <v>5</v>
      </c>
      <c r="M36" s="77" t="s">
        <v>325</v>
      </c>
    </row>
    <row r="37" spans="2:13" ht="13.5" customHeight="1">
      <c r="B37" s="28">
        <f t="shared" si="1"/>
        <v>27</v>
      </c>
      <c r="C37" s="37"/>
      <c r="D37" s="44"/>
      <c r="E37" s="41"/>
      <c r="F37" s="41" t="s">
        <v>129</v>
      </c>
      <c r="G37" s="41"/>
      <c r="H37" s="41"/>
      <c r="I37" s="41"/>
      <c r="J37" s="41"/>
      <c r="K37" s="76" t="s">
        <v>325</v>
      </c>
      <c r="L37" s="76">
        <v>5</v>
      </c>
      <c r="M37" s="77">
        <v>20</v>
      </c>
    </row>
    <row r="38" spans="2:13" ht="13.5" customHeight="1">
      <c r="B38" s="28">
        <f t="shared" si="1"/>
        <v>28</v>
      </c>
      <c r="C38" s="37"/>
      <c r="D38" s="44"/>
      <c r="E38" s="41"/>
      <c r="F38" s="41" t="s">
        <v>20</v>
      </c>
      <c r="G38" s="41"/>
      <c r="H38" s="41"/>
      <c r="I38" s="41"/>
      <c r="J38" s="41"/>
      <c r="K38" s="76">
        <v>30</v>
      </c>
      <c r="L38" s="84">
        <v>10</v>
      </c>
      <c r="M38" s="77">
        <v>100</v>
      </c>
    </row>
    <row r="39" spans="2:13" ht="13.5" customHeight="1">
      <c r="B39" s="28">
        <f t="shared" si="1"/>
        <v>29</v>
      </c>
      <c r="C39" s="37"/>
      <c r="D39" s="44"/>
      <c r="E39" s="41"/>
      <c r="F39" s="41" t="s">
        <v>21</v>
      </c>
      <c r="G39" s="41"/>
      <c r="H39" s="41"/>
      <c r="I39" s="41"/>
      <c r="J39" s="41"/>
      <c r="K39" s="76">
        <v>30</v>
      </c>
      <c r="L39" s="76">
        <v>45</v>
      </c>
      <c r="M39" s="77">
        <v>50</v>
      </c>
    </row>
    <row r="40" spans="2:13" ht="13.5" customHeight="1">
      <c r="B40" s="28">
        <f t="shared" si="1"/>
        <v>30</v>
      </c>
      <c r="C40" s="37"/>
      <c r="D40" s="44"/>
      <c r="E40" s="41"/>
      <c r="F40" s="41" t="s">
        <v>22</v>
      </c>
      <c r="G40" s="41"/>
      <c r="H40" s="41"/>
      <c r="I40" s="41"/>
      <c r="J40" s="41"/>
      <c r="K40" s="76" t="s">
        <v>325</v>
      </c>
      <c r="L40" s="84" t="s">
        <v>325</v>
      </c>
      <c r="M40" s="77">
        <v>5</v>
      </c>
    </row>
    <row r="41" spans="2:13" ht="13.5" customHeight="1">
      <c r="B41" s="28">
        <f t="shared" si="1"/>
        <v>31</v>
      </c>
      <c r="C41" s="36" t="s">
        <v>79</v>
      </c>
      <c r="D41" s="34" t="s">
        <v>76</v>
      </c>
      <c r="E41" s="41"/>
      <c r="F41" s="41" t="s">
        <v>343</v>
      </c>
      <c r="G41" s="41"/>
      <c r="H41" s="41"/>
      <c r="I41" s="41"/>
      <c r="J41" s="41"/>
      <c r="K41" s="76"/>
      <c r="L41" s="84"/>
      <c r="M41" s="77">
        <v>5</v>
      </c>
    </row>
    <row r="42" spans="2:17" ht="13.5" customHeight="1">
      <c r="B42" s="28">
        <f t="shared" si="1"/>
        <v>32</v>
      </c>
      <c r="C42" s="37"/>
      <c r="D42" s="44"/>
      <c r="E42" s="41"/>
      <c r="F42" s="41" t="s">
        <v>28</v>
      </c>
      <c r="G42" s="41"/>
      <c r="H42" s="41"/>
      <c r="I42" s="41"/>
      <c r="J42" s="41"/>
      <c r="K42" s="76">
        <v>20</v>
      </c>
      <c r="L42" s="76">
        <v>25</v>
      </c>
      <c r="M42" s="77">
        <v>35</v>
      </c>
      <c r="O42">
        <f>COUNTA(K41:K42)</f>
        <v>1</v>
      </c>
      <c r="P42">
        <f>COUNTA(L41:L42)</f>
        <v>1</v>
      </c>
      <c r="Q42">
        <f>COUNTA(M41:M42)</f>
        <v>2</v>
      </c>
    </row>
    <row r="43" spans="2:13" ht="13.5" customHeight="1">
      <c r="B43" s="28">
        <f t="shared" si="1"/>
        <v>33</v>
      </c>
      <c r="C43" s="36" t="s">
        <v>77</v>
      </c>
      <c r="D43" s="34" t="s">
        <v>29</v>
      </c>
      <c r="E43" s="41"/>
      <c r="F43" s="41" t="s">
        <v>342</v>
      </c>
      <c r="G43" s="41"/>
      <c r="H43" s="41"/>
      <c r="I43" s="41"/>
      <c r="J43" s="41"/>
      <c r="K43" s="76"/>
      <c r="L43" s="84"/>
      <c r="M43" s="77" t="s">
        <v>325</v>
      </c>
    </row>
    <row r="44" spans="2:13" ht="13.5" customHeight="1">
      <c r="B44" s="28">
        <f t="shared" si="1"/>
        <v>34</v>
      </c>
      <c r="C44" s="37"/>
      <c r="D44" s="44"/>
      <c r="E44" s="41"/>
      <c r="F44" s="41" t="s">
        <v>133</v>
      </c>
      <c r="G44" s="41"/>
      <c r="H44" s="41"/>
      <c r="I44" s="41"/>
      <c r="J44" s="41"/>
      <c r="K44" s="76">
        <v>15</v>
      </c>
      <c r="L44" s="84" t="s">
        <v>325</v>
      </c>
      <c r="M44" s="77">
        <v>5</v>
      </c>
    </row>
    <row r="45" spans="2:13" ht="13.5" customHeight="1">
      <c r="B45" s="28">
        <f t="shared" si="1"/>
        <v>35</v>
      </c>
      <c r="C45" s="37"/>
      <c r="D45" s="44"/>
      <c r="E45" s="41"/>
      <c r="F45" s="41" t="s">
        <v>341</v>
      </c>
      <c r="G45" s="41"/>
      <c r="H45" s="41"/>
      <c r="I45" s="41"/>
      <c r="J45" s="41"/>
      <c r="K45" s="76" t="s">
        <v>325</v>
      </c>
      <c r="L45" s="84">
        <v>80</v>
      </c>
      <c r="M45" s="77"/>
    </row>
    <row r="46" spans="2:13" ht="13.5" customHeight="1">
      <c r="B46" s="28">
        <f t="shared" si="1"/>
        <v>36</v>
      </c>
      <c r="C46" s="37"/>
      <c r="D46" s="44"/>
      <c r="E46" s="41"/>
      <c r="F46" s="41" t="s">
        <v>340</v>
      </c>
      <c r="G46" s="41"/>
      <c r="H46" s="41"/>
      <c r="I46" s="41"/>
      <c r="J46" s="41"/>
      <c r="K46" s="76"/>
      <c r="L46" s="84">
        <v>5</v>
      </c>
      <c r="M46" s="77"/>
    </row>
    <row r="47" spans="2:13" ht="13.5" customHeight="1">
      <c r="B47" s="28">
        <f t="shared" si="1"/>
        <v>37</v>
      </c>
      <c r="C47" s="37"/>
      <c r="D47" s="44"/>
      <c r="E47" s="41"/>
      <c r="F47" s="41" t="s">
        <v>295</v>
      </c>
      <c r="G47" s="41"/>
      <c r="H47" s="41"/>
      <c r="I47" s="41"/>
      <c r="J47" s="41"/>
      <c r="K47" s="76">
        <v>80</v>
      </c>
      <c r="L47" s="84">
        <v>20</v>
      </c>
      <c r="M47" s="77"/>
    </row>
    <row r="48" spans="2:13" ht="13.5" customHeight="1">
      <c r="B48" s="28">
        <f t="shared" si="1"/>
        <v>38</v>
      </c>
      <c r="C48" s="37"/>
      <c r="D48" s="44"/>
      <c r="E48" s="41"/>
      <c r="F48" s="41" t="s">
        <v>114</v>
      </c>
      <c r="G48" s="41"/>
      <c r="H48" s="41"/>
      <c r="I48" s="41"/>
      <c r="J48" s="41"/>
      <c r="K48" s="76">
        <v>40</v>
      </c>
      <c r="L48" s="84"/>
      <c r="M48" s="77" t="s">
        <v>325</v>
      </c>
    </row>
    <row r="49" spans="2:13" ht="13.5" customHeight="1">
      <c r="B49" s="28">
        <f t="shared" si="1"/>
        <v>39</v>
      </c>
      <c r="C49" s="37"/>
      <c r="D49" s="44"/>
      <c r="E49" s="41"/>
      <c r="F49" s="41" t="s">
        <v>189</v>
      </c>
      <c r="G49" s="41"/>
      <c r="H49" s="41"/>
      <c r="I49" s="41"/>
      <c r="J49" s="41"/>
      <c r="K49" s="76" t="s">
        <v>325</v>
      </c>
      <c r="L49" s="84">
        <v>80</v>
      </c>
      <c r="M49" s="77">
        <v>120</v>
      </c>
    </row>
    <row r="50" spans="2:13" ht="13.5" customHeight="1">
      <c r="B50" s="28">
        <f t="shared" si="1"/>
        <v>40</v>
      </c>
      <c r="C50" s="37"/>
      <c r="D50" s="44"/>
      <c r="E50" s="41"/>
      <c r="F50" s="41" t="s">
        <v>210</v>
      </c>
      <c r="G50" s="41"/>
      <c r="H50" s="41"/>
      <c r="I50" s="41"/>
      <c r="J50" s="41"/>
      <c r="K50" s="76">
        <v>176</v>
      </c>
      <c r="L50" s="84">
        <v>144</v>
      </c>
      <c r="M50" s="77">
        <v>544</v>
      </c>
    </row>
    <row r="51" spans="2:13" ht="13.5" customHeight="1">
      <c r="B51" s="28">
        <f t="shared" si="1"/>
        <v>41</v>
      </c>
      <c r="C51" s="37"/>
      <c r="D51" s="44"/>
      <c r="E51" s="41"/>
      <c r="F51" s="41" t="s">
        <v>297</v>
      </c>
      <c r="G51" s="41"/>
      <c r="H51" s="41"/>
      <c r="I51" s="41"/>
      <c r="J51" s="41"/>
      <c r="K51" s="76">
        <v>10</v>
      </c>
      <c r="L51" s="84">
        <v>10</v>
      </c>
      <c r="M51" s="77"/>
    </row>
    <row r="52" spans="2:13" ht="13.5" customHeight="1">
      <c r="B52" s="28">
        <f t="shared" si="1"/>
        <v>42</v>
      </c>
      <c r="C52" s="37"/>
      <c r="D52" s="44"/>
      <c r="E52" s="41"/>
      <c r="F52" s="41" t="s">
        <v>339</v>
      </c>
      <c r="G52" s="41"/>
      <c r="H52" s="41"/>
      <c r="I52" s="41"/>
      <c r="J52" s="41"/>
      <c r="K52" s="76">
        <v>100</v>
      </c>
      <c r="L52" s="84" t="s">
        <v>325</v>
      </c>
      <c r="M52" s="77">
        <v>240</v>
      </c>
    </row>
    <row r="53" spans="2:13" ht="13.5" customHeight="1">
      <c r="B53" s="28">
        <f t="shared" si="1"/>
        <v>43</v>
      </c>
      <c r="C53" s="37"/>
      <c r="D53" s="44"/>
      <c r="E53" s="41"/>
      <c r="F53" s="41" t="s">
        <v>145</v>
      </c>
      <c r="G53" s="41"/>
      <c r="H53" s="41"/>
      <c r="I53" s="41"/>
      <c r="J53" s="41"/>
      <c r="K53" s="76">
        <v>60</v>
      </c>
      <c r="L53" s="84">
        <v>5</v>
      </c>
      <c r="M53" s="77">
        <v>10</v>
      </c>
    </row>
    <row r="54" spans="2:13" ht="13.5" customHeight="1">
      <c r="B54" s="28">
        <f t="shared" si="1"/>
        <v>44</v>
      </c>
      <c r="C54" s="37"/>
      <c r="D54" s="44"/>
      <c r="E54" s="41"/>
      <c r="F54" s="41" t="s">
        <v>135</v>
      </c>
      <c r="G54" s="41"/>
      <c r="H54" s="41"/>
      <c r="I54" s="41"/>
      <c r="J54" s="41"/>
      <c r="K54" s="76" t="s">
        <v>325</v>
      </c>
      <c r="L54" s="84" t="s">
        <v>325</v>
      </c>
      <c r="M54" s="77"/>
    </row>
    <row r="55" spans="2:13" ht="13.5" customHeight="1">
      <c r="B55" s="28">
        <f t="shared" si="1"/>
        <v>45</v>
      </c>
      <c r="C55" s="37"/>
      <c r="D55" s="44"/>
      <c r="E55" s="41"/>
      <c r="F55" s="41" t="s">
        <v>146</v>
      </c>
      <c r="G55" s="41"/>
      <c r="H55" s="41"/>
      <c r="I55" s="41"/>
      <c r="J55" s="41"/>
      <c r="K55" s="76">
        <v>25</v>
      </c>
      <c r="L55" s="84">
        <v>15</v>
      </c>
      <c r="M55" s="77">
        <v>40</v>
      </c>
    </row>
    <row r="56" spans="2:13" ht="13.5" customHeight="1">
      <c r="B56" s="28">
        <f t="shared" si="1"/>
        <v>46</v>
      </c>
      <c r="C56" s="37"/>
      <c r="D56" s="44"/>
      <c r="E56" s="41"/>
      <c r="F56" s="41" t="s">
        <v>31</v>
      </c>
      <c r="G56" s="41"/>
      <c r="H56" s="41"/>
      <c r="I56" s="41"/>
      <c r="J56" s="41"/>
      <c r="K56" s="76"/>
      <c r="L56" s="84">
        <v>16</v>
      </c>
      <c r="M56" s="77">
        <v>32</v>
      </c>
    </row>
    <row r="57" spans="2:13" ht="13.5" customHeight="1">
      <c r="B57" s="28">
        <f t="shared" si="1"/>
        <v>47</v>
      </c>
      <c r="C57" s="37"/>
      <c r="D57" s="44"/>
      <c r="E57" s="41"/>
      <c r="F57" s="41" t="s">
        <v>32</v>
      </c>
      <c r="G57" s="41"/>
      <c r="H57" s="41"/>
      <c r="I57" s="41"/>
      <c r="J57" s="41"/>
      <c r="K57" s="76" t="s">
        <v>325</v>
      </c>
      <c r="L57" s="84"/>
      <c r="M57" s="77"/>
    </row>
    <row r="58" spans="2:13" ht="13.5" customHeight="1">
      <c r="B58" s="28">
        <f t="shared" si="1"/>
        <v>48</v>
      </c>
      <c r="C58" s="37"/>
      <c r="D58" s="44"/>
      <c r="E58" s="41"/>
      <c r="F58" s="41" t="s">
        <v>34</v>
      </c>
      <c r="G58" s="41"/>
      <c r="H58" s="41"/>
      <c r="I58" s="41"/>
      <c r="J58" s="41"/>
      <c r="K58" s="76" t="s">
        <v>325</v>
      </c>
      <c r="L58" s="84"/>
      <c r="M58" s="77"/>
    </row>
    <row r="59" spans="2:13" ht="13.5" customHeight="1">
      <c r="B59" s="28">
        <f t="shared" si="1"/>
        <v>49</v>
      </c>
      <c r="C59" s="37"/>
      <c r="D59" s="44"/>
      <c r="E59" s="41"/>
      <c r="F59" s="41" t="s">
        <v>298</v>
      </c>
      <c r="G59" s="41"/>
      <c r="H59" s="41"/>
      <c r="I59" s="41"/>
      <c r="J59" s="41"/>
      <c r="K59" s="76"/>
      <c r="L59" s="84"/>
      <c r="M59" s="77">
        <v>5</v>
      </c>
    </row>
    <row r="60" spans="2:13" ht="13.5" customHeight="1">
      <c r="B60" s="28">
        <f t="shared" si="1"/>
        <v>50</v>
      </c>
      <c r="C60" s="37"/>
      <c r="D60" s="44"/>
      <c r="E60" s="41"/>
      <c r="F60" s="41" t="s">
        <v>299</v>
      </c>
      <c r="G60" s="41"/>
      <c r="H60" s="41"/>
      <c r="I60" s="41"/>
      <c r="J60" s="41"/>
      <c r="K60" s="76"/>
      <c r="L60" s="84" t="s">
        <v>325</v>
      </c>
      <c r="M60" s="77"/>
    </row>
    <row r="61" spans="2:13" ht="13.5" customHeight="1">
      <c r="B61" s="28">
        <f t="shared" si="1"/>
        <v>51</v>
      </c>
      <c r="C61" s="37"/>
      <c r="D61" s="44"/>
      <c r="E61" s="41"/>
      <c r="F61" s="41" t="s">
        <v>147</v>
      </c>
      <c r="G61" s="41"/>
      <c r="H61" s="41"/>
      <c r="I61" s="41"/>
      <c r="J61" s="41"/>
      <c r="K61" s="76" t="s">
        <v>325</v>
      </c>
      <c r="L61" s="84"/>
      <c r="M61" s="77">
        <v>30</v>
      </c>
    </row>
    <row r="62" spans="2:13" ht="13.5" customHeight="1">
      <c r="B62" s="28">
        <f t="shared" si="1"/>
        <v>52</v>
      </c>
      <c r="C62" s="37"/>
      <c r="D62" s="44"/>
      <c r="E62" s="41"/>
      <c r="F62" s="41" t="s">
        <v>191</v>
      </c>
      <c r="G62" s="41"/>
      <c r="H62" s="41"/>
      <c r="I62" s="41"/>
      <c r="J62" s="41"/>
      <c r="K62" s="76">
        <v>20</v>
      </c>
      <c r="L62" s="84">
        <v>20</v>
      </c>
      <c r="M62" s="77">
        <v>40</v>
      </c>
    </row>
    <row r="63" spans="2:13" ht="13.5" customHeight="1">
      <c r="B63" s="28">
        <f t="shared" si="1"/>
        <v>53</v>
      </c>
      <c r="C63" s="37"/>
      <c r="D63" s="44"/>
      <c r="E63" s="41"/>
      <c r="F63" s="41" t="s">
        <v>136</v>
      </c>
      <c r="G63" s="41"/>
      <c r="H63" s="41"/>
      <c r="I63" s="41"/>
      <c r="J63" s="41"/>
      <c r="K63" s="76" t="s">
        <v>325</v>
      </c>
      <c r="L63" s="84"/>
      <c r="M63" s="77">
        <v>2</v>
      </c>
    </row>
    <row r="64" spans="2:13" ht="13.5" customHeight="1">
      <c r="B64" s="28">
        <f t="shared" si="1"/>
        <v>54</v>
      </c>
      <c r="C64" s="37"/>
      <c r="D64" s="44"/>
      <c r="E64" s="41"/>
      <c r="F64" s="41" t="s">
        <v>142</v>
      </c>
      <c r="G64" s="41"/>
      <c r="H64" s="41"/>
      <c r="I64" s="41"/>
      <c r="J64" s="41"/>
      <c r="K64" s="76"/>
      <c r="L64" s="84">
        <v>5</v>
      </c>
      <c r="M64" s="77"/>
    </row>
    <row r="65" spans="2:13" ht="13.5" customHeight="1">
      <c r="B65" s="28">
        <f t="shared" si="1"/>
        <v>55</v>
      </c>
      <c r="C65" s="37"/>
      <c r="D65" s="44"/>
      <c r="E65" s="41"/>
      <c r="F65" s="41" t="s">
        <v>115</v>
      </c>
      <c r="G65" s="41"/>
      <c r="H65" s="41"/>
      <c r="I65" s="41"/>
      <c r="J65" s="41"/>
      <c r="K65" s="76">
        <v>96</v>
      </c>
      <c r="L65" s="84">
        <v>224</v>
      </c>
      <c r="M65" s="77">
        <v>192</v>
      </c>
    </row>
    <row r="66" spans="2:13" ht="13.5" customHeight="1">
      <c r="B66" s="28">
        <f t="shared" si="1"/>
        <v>56</v>
      </c>
      <c r="C66" s="37"/>
      <c r="D66" s="44"/>
      <c r="E66" s="41"/>
      <c r="F66" s="41" t="s">
        <v>35</v>
      </c>
      <c r="G66" s="41"/>
      <c r="H66" s="41"/>
      <c r="I66" s="41"/>
      <c r="J66" s="41"/>
      <c r="K66" s="76">
        <v>145</v>
      </c>
      <c r="L66" s="84">
        <v>60</v>
      </c>
      <c r="M66" s="77">
        <v>80</v>
      </c>
    </row>
    <row r="67" spans="2:17" ht="13.5" customHeight="1">
      <c r="B67" s="28">
        <f t="shared" si="1"/>
        <v>57</v>
      </c>
      <c r="C67" s="36" t="s">
        <v>36</v>
      </c>
      <c r="D67" s="34" t="s">
        <v>37</v>
      </c>
      <c r="E67" s="41"/>
      <c r="F67" s="41" t="s">
        <v>38</v>
      </c>
      <c r="G67" s="41"/>
      <c r="H67" s="41"/>
      <c r="I67" s="41"/>
      <c r="J67" s="41"/>
      <c r="K67" s="76"/>
      <c r="L67" s="84">
        <v>1</v>
      </c>
      <c r="M67" s="77">
        <v>1</v>
      </c>
      <c r="O67">
        <f>COUNTA(K43:K66)</f>
        <v>18</v>
      </c>
      <c r="P67">
        <f>COUNTA(L43:L66)</f>
        <v>17</v>
      </c>
      <c r="Q67">
        <f>COUNTA(M43:M66)</f>
        <v>15</v>
      </c>
    </row>
    <row r="68" spans="2:13" ht="13.5" customHeight="1">
      <c r="B68" s="28">
        <f t="shared" si="1"/>
        <v>58</v>
      </c>
      <c r="C68" s="36" t="s">
        <v>39</v>
      </c>
      <c r="D68" s="34" t="s">
        <v>40</v>
      </c>
      <c r="E68" s="41"/>
      <c r="F68" s="41" t="s">
        <v>138</v>
      </c>
      <c r="G68" s="41"/>
      <c r="H68" s="41"/>
      <c r="I68" s="41"/>
      <c r="J68" s="41"/>
      <c r="K68" s="76" t="s">
        <v>325</v>
      </c>
      <c r="L68" s="84"/>
      <c r="M68" s="77">
        <v>1</v>
      </c>
    </row>
    <row r="69" spans="2:13" ht="13.5" customHeight="1">
      <c r="B69" s="28">
        <f t="shared" si="1"/>
        <v>59</v>
      </c>
      <c r="C69" s="37"/>
      <c r="D69" s="44"/>
      <c r="E69" s="41"/>
      <c r="F69" s="41" t="s">
        <v>41</v>
      </c>
      <c r="G69" s="41"/>
      <c r="H69" s="41"/>
      <c r="I69" s="41"/>
      <c r="J69" s="41"/>
      <c r="K69" s="76"/>
      <c r="L69" s="84" t="s">
        <v>325</v>
      </c>
      <c r="M69" s="77" t="s">
        <v>325</v>
      </c>
    </row>
    <row r="70" spans="2:13" ht="13.5" customHeight="1">
      <c r="B70" s="28">
        <f t="shared" si="1"/>
        <v>60</v>
      </c>
      <c r="C70" s="36" t="s">
        <v>43</v>
      </c>
      <c r="D70" s="34" t="s">
        <v>44</v>
      </c>
      <c r="E70" s="41"/>
      <c r="F70" s="41" t="s">
        <v>338</v>
      </c>
      <c r="G70" s="41"/>
      <c r="H70" s="41"/>
      <c r="I70" s="41"/>
      <c r="J70" s="41"/>
      <c r="K70" s="76" t="s">
        <v>325</v>
      </c>
      <c r="L70" s="84"/>
      <c r="M70" s="77"/>
    </row>
    <row r="71" spans="2:13" ht="13.5" customHeight="1">
      <c r="B71" s="28">
        <f t="shared" si="1"/>
        <v>61</v>
      </c>
      <c r="C71" s="37"/>
      <c r="D71" s="34" t="s">
        <v>46</v>
      </c>
      <c r="E71" s="41"/>
      <c r="F71" s="41" t="s">
        <v>139</v>
      </c>
      <c r="G71" s="41"/>
      <c r="H71" s="41"/>
      <c r="I71" s="41"/>
      <c r="J71" s="41"/>
      <c r="K71" s="76">
        <v>2</v>
      </c>
      <c r="L71" s="84">
        <v>2</v>
      </c>
      <c r="M71" s="77">
        <v>8</v>
      </c>
    </row>
    <row r="72" spans="2:13" ht="13.5" customHeight="1">
      <c r="B72" s="28">
        <f t="shared" si="1"/>
        <v>62</v>
      </c>
      <c r="C72" s="37"/>
      <c r="D72" s="45"/>
      <c r="E72" s="41"/>
      <c r="F72" s="41" t="s">
        <v>47</v>
      </c>
      <c r="G72" s="41"/>
      <c r="H72" s="41"/>
      <c r="I72" s="41"/>
      <c r="J72" s="41"/>
      <c r="K72" s="76"/>
      <c r="L72" s="84">
        <v>10</v>
      </c>
      <c r="M72" s="77"/>
    </row>
    <row r="73" spans="2:13" ht="13.5" customHeight="1">
      <c r="B73" s="28">
        <f t="shared" si="1"/>
        <v>63</v>
      </c>
      <c r="C73" s="38"/>
      <c r="D73" s="46" t="s">
        <v>48</v>
      </c>
      <c r="E73" s="41"/>
      <c r="F73" s="41" t="s">
        <v>49</v>
      </c>
      <c r="G73" s="41"/>
      <c r="H73" s="41"/>
      <c r="I73" s="41"/>
      <c r="J73" s="41"/>
      <c r="K73" s="76"/>
      <c r="L73" s="84"/>
      <c r="M73" s="77">
        <v>5</v>
      </c>
    </row>
    <row r="74" spans="2:17" ht="13.5" customHeight="1">
      <c r="B74" s="28">
        <f t="shared" si="1"/>
        <v>64</v>
      </c>
      <c r="C74" s="36" t="s">
        <v>0</v>
      </c>
      <c r="D74" s="46" t="s">
        <v>51</v>
      </c>
      <c r="E74" s="41"/>
      <c r="F74" s="41" t="s">
        <v>52</v>
      </c>
      <c r="G74" s="41"/>
      <c r="H74" s="41"/>
      <c r="I74" s="41"/>
      <c r="J74" s="41"/>
      <c r="K74" s="76" t="s">
        <v>325</v>
      </c>
      <c r="L74" s="84"/>
      <c r="M74" s="77"/>
      <c r="O74">
        <f>COUNTA(K67:K74)</f>
        <v>4</v>
      </c>
      <c r="P74">
        <f>COUNTA(L67:L74)</f>
        <v>4</v>
      </c>
      <c r="Q74">
        <f>COUNTA(M67:M74)</f>
        <v>5</v>
      </c>
    </row>
    <row r="75" spans="2:13" ht="13.5" customHeight="1">
      <c r="B75" s="28">
        <f t="shared" si="1"/>
        <v>65</v>
      </c>
      <c r="C75" s="153" t="s">
        <v>53</v>
      </c>
      <c r="D75" s="154"/>
      <c r="E75" s="41"/>
      <c r="F75" s="41" t="s">
        <v>54</v>
      </c>
      <c r="G75" s="41"/>
      <c r="H75" s="41"/>
      <c r="I75" s="41"/>
      <c r="J75" s="41"/>
      <c r="K75" s="76">
        <v>225</v>
      </c>
      <c r="L75" s="84">
        <v>325</v>
      </c>
      <c r="M75" s="77">
        <v>850</v>
      </c>
    </row>
    <row r="76" spans="2:13" ht="13.5" customHeight="1">
      <c r="B76" s="28">
        <f t="shared" si="1"/>
        <v>66</v>
      </c>
      <c r="C76" s="39"/>
      <c r="D76" s="40"/>
      <c r="E76" s="41"/>
      <c r="F76" s="41" t="s">
        <v>55</v>
      </c>
      <c r="G76" s="41"/>
      <c r="H76" s="41"/>
      <c r="I76" s="41"/>
      <c r="J76" s="41"/>
      <c r="K76" s="76">
        <v>125</v>
      </c>
      <c r="L76" s="84">
        <v>275</v>
      </c>
      <c r="M76" s="77">
        <v>500</v>
      </c>
    </row>
    <row r="77" spans="2:13" ht="13.5" customHeight="1" thickBot="1">
      <c r="B77" s="28">
        <f>B76+1</f>
        <v>67</v>
      </c>
      <c r="C77" s="39"/>
      <c r="D77" s="40"/>
      <c r="E77" s="41"/>
      <c r="F77" s="41" t="s">
        <v>56</v>
      </c>
      <c r="G77" s="41"/>
      <c r="H77" s="41"/>
      <c r="I77" s="41"/>
      <c r="J77" s="41"/>
      <c r="K77" s="76">
        <v>25</v>
      </c>
      <c r="L77" s="84">
        <v>250</v>
      </c>
      <c r="M77" s="77">
        <v>150</v>
      </c>
    </row>
    <row r="78" spans="2:17" ht="13.5" customHeight="1">
      <c r="B78" s="79"/>
      <c r="C78" s="80"/>
      <c r="D78" s="80"/>
      <c r="E78" s="81"/>
      <c r="F78" s="81"/>
      <c r="G78" s="81"/>
      <c r="H78" s="81"/>
      <c r="I78" s="81"/>
      <c r="J78" s="81"/>
      <c r="K78" s="81"/>
      <c r="L78" s="81"/>
      <c r="M78" s="81"/>
      <c r="O78">
        <f>COUNTA(K11:K77)</f>
        <v>47</v>
      </c>
      <c r="P78">
        <f>COUNTA(L11:L77)</f>
        <v>47</v>
      </c>
      <c r="Q78">
        <f>COUNTA(M11:M77)</f>
        <v>52</v>
      </c>
    </row>
    <row r="79" spans="15:17" ht="18" customHeight="1">
      <c r="O79" s="118">
        <f>SUM(K20:K77,P11:P19)</f>
        <v>3054</v>
      </c>
      <c r="P79" s="118">
        <f>SUM(L20:L77,Q11:Q19)</f>
        <v>3239</v>
      </c>
      <c r="Q79" s="118">
        <f>SUM(M20:M77,R11:R19)</f>
        <v>5514</v>
      </c>
    </row>
    <row r="80" ht="18" customHeight="1">
      <c r="B80" s="22"/>
    </row>
    <row r="81" ht="9" customHeight="1" thickBot="1"/>
    <row r="82" spans="2:13" ht="18" customHeight="1">
      <c r="B82" s="1"/>
      <c r="C82" s="2"/>
      <c r="D82" s="155" t="s">
        <v>2</v>
      </c>
      <c r="E82" s="155"/>
      <c r="F82" s="155"/>
      <c r="G82" s="155"/>
      <c r="H82" s="2"/>
      <c r="I82" s="2"/>
      <c r="J82" s="3"/>
      <c r="K82" s="86" t="s">
        <v>83</v>
      </c>
      <c r="L82" s="97" t="s">
        <v>85</v>
      </c>
      <c r="M82" s="106" t="s">
        <v>86</v>
      </c>
    </row>
    <row r="83" spans="2:13" ht="18" customHeight="1" thickBot="1">
      <c r="B83" s="7"/>
      <c r="C83" s="8"/>
      <c r="D83" s="151" t="s">
        <v>3</v>
      </c>
      <c r="E83" s="151"/>
      <c r="F83" s="151"/>
      <c r="G83" s="151"/>
      <c r="H83" s="8"/>
      <c r="I83" s="8"/>
      <c r="J83" s="9"/>
      <c r="K83" s="112" t="str">
        <f>K5</f>
        <v>H 30.10.9</v>
      </c>
      <c r="L83" s="113" t="str">
        <f>K83</f>
        <v>H 30.10.9</v>
      </c>
      <c r="M83" s="114" t="str">
        <f>L83</f>
        <v>H 30.10.9</v>
      </c>
    </row>
    <row r="84" spans="2:13" ht="19.5" customHeight="1" thickTop="1">
      <c r="B84" s="156" t="s">
        <v>58</v>
      </c>
      <c r="C84" s="157"/>
      <c r="D84" s="157"/>
      <c r="E84" s="157"/>
      <c r="F84" s="157"/>
      <c r="G84" s="157"/>
      <c r="H84" s="157"/>
      <c r="I84" s="157"/>
      <c r="J84" s="27"/>
      <c r="K84" s="90">
        <f>SUM(K85:K93)</f>
        <v>3054</v>
      </c>
      <c r="L84" s="90">
        <f>SUM(L85:L93)</f>
        <v>3239</v>
      </c>
      <c r="M84" s="110">
        <f>SUM(M85:M93)</f>
        <v>5514</v>
      </c>
    </row>
    <row r="85" spans="2:13" ht="13.5" customHeight="1">
      <c r="B85" s="143" t="s">
        <v>59</v>
      </c>
      <c r="C85" s="144"/>
      <c r="D85" s="158"/>
      <c r="E85" s="50"/>
      <c r="F85" s="51"/>
      <c r="G85" s="145" t="s">
        <v>14</v>
      </c>
      <c r="H85" s="145"/>
      <c r="I85" s="51"/>
      <c r="J85" s="53"/>
      <c r="K85" s="42">
        <f>SUM(P$11:P$19)</f>
        <v>425</v>
      </c>
      <c r="L85" s="54">
        <f>SUM(Q$11:Q$19)</f>
        <v>545</v>
      </c>
      <c r="M85" s="43">
        <f>SUM(R$11:R$19)</f>
        <v>600</v>
      </c>
    </row>
    <row r="86" spans="2:13" ht="13.5" customHeight="1">
      <c r="B86" s="16"/>
      <c r="C86" s="17"/>
      <c r="D86" s="18"/>
      <c r="E86" s="54"/>
      <c r="F86" s="41"/>
      <c r="G86" s="145" t="s">
        <v>78</v>
      </c>
      <c r="H86" s="145"/>
      <c r="I86" s="52"/>
      <c r="J86" s="55"/>
      <c r="K86" s="42">
        <f>SUM(K$20)</f>
        <v>1250</v>
      </c>
      <c r="L86" s="54">
        <f>SUM(L$20)</f>
        <v>725</v>
      </c>
      <c r="M86" s="43">
        <f>SUM(M$20)</f>
        <v>1050</v>
      </c>
    </row>
    <row r="87" spans="2:13" ht="13.5" customHeight="1">
      <c r="B87" s="16"/>
      <c r="C87" s="17"/>
      <c r="D87" s="18"/>
      <c r="E87" s="54"/>
      <c r="F87" s="41"/>
      <c r="G87" s="145" t="s">
        <v>26</v>
      </c>
      <c r="H87" s="145"/>
      <c r="I87" s="51"/>
      <c r="J87" s="53"/>
      <c r="K87" s="42">
        <f>SUM(K$21:K$22)</f>
        <v>25</v>
      </c>
      <c r="L87" s="54">
        <f>SUM(L$21:L$22)</f>
        <v>83</v>
      </c>
      <c r="M87" s="43">
        <f>SUM(M$21:M$22)</f>
        <v>88</v>
      </c>
    </row>
    <row r="88" spans="2:13" ht="13.5" customHeight="1">
      <c r="B88" s="16"/>
      <c r="C88" s="17"/>
      <c r="D88" s="18"/>
      <c r="E88" s="54"/>
      <c r="F88" s="41"/>
      <c r="G88" s="145" t="s">
        <v>17</v>
      </c>
      <c r="H88" s="145"/>
      <c r="I88" s="51"/>
      <c r="J88" s="53"/>
      <c r="K88" s="42">
        <f>SUM(K$23:K$25)</f>
        <v>90</v>
      </c>
      <c r="L88" s="54">
        <f>SUM(L$23:L$25)</f>
        <v>165</v>
      </c>
      <c r="M88" s="43">
        <f>SUM(M$23:M$25)</f>
        <v>650</v>
      </c>
    </row>
    <row r="89" spans="2:13" ht="13.5" customHeight="1">
      <c r="B89" s="16"/>
      <c r="C89" s="17"/>
      <c r="D89" s="18"/>
      <c r="E89" s="54"/>
      <c r="F89" s="41"/>
      <c r="G89" s="145" t="s">
        <v>18</v>
      </c>
      <c r="H89" s="145"/>
      <c r="I89" s="51"/>
      <c r="J89" s="53"/>
      <c r="K89" s="42">
        <f>SUM(K$27:K$40)</f>
        <v>90</v>
      </c>
      <c r="L89" s="54">
        <f>SUM(L$27:L$40)</f>
        <v>115</v>
      </c>
      <c r="M89" s="43">
        <f>SUM(M$27:M$40)</f>
        <v>225</v>
      </c>
    </row>
    <row r="90" spans="2:13" ht="13.5" customHeight="1">
      <c r="B90" s="16"/>
      <c r="C90" s="17"/>
      <c r="D90" s="18"/>
      <c r="E90" s="54"/>
      <c r="F90" s="41"/>
      <c r="G90" s="145" t="s">
        <v>76</v>
      </c>
      <c r="H90" s="145"/>
      <c r="I90" s="51"/>
      <c r="J90" s="53"/>
      <c r="K90" s="42">
        <f>SUM(K$41:K$42)</f>
        <v>20</v>
      </c>
      <c r="L90" s="54">
        <f>SUM(L$41:L$42)</f>
        <v>25</v>
      </c>
      <c r="M90" s="43">
        <f>SUM(M$41:M$42)</f>
        <v>40</v>
      </c>
    </row>
    <row r="91" spans="2:13" ht="13.5" customHeight="1">
      <c r="B91" s="16"/>
      <c r="C91" s="17"/>
      <c r="D91" s="18"/>
      <c r="E91" s="54"/>
      <c r="F91" s="41"/>
      <c r="G91" s="145" t="s">
        <v>116</v>
      </c>
      <c r="H91" s="145"/>
      <c r="I91" s="51"/>
      <c r="J91" s="53"/>
      <c r="K91" s="42">
        <f>SUM(K$43:K$66)</f>
        <v>767</v>
      </c>
      <c r="L91" s="54">
        <f>SUM(L$43:L$66)</f>
        <v>684</v>
      </c>
      <c r="M91" s="43">
        <f>SUM(M$43:M$66)</f>
        <v>1340</v>
      </c>
    </row>
    <row r="92" spans="2:13" ht="13.5" customHeight="1">
      <c r="B92" s="16"/>
      <c r="C92" s="17"/>
      <c r="D92" s="18"/>
      <c r="E92" s="54"/>
      <c r="F92" s="41"/>
      <c r="G92" s="145" t="s">
        <v>60</v>
      </c>
      <c r="H92" s="145"/>
      <c r="I92" s="51"/>
      <c r="J92" s="53"/>
      <c r="K92" s="42">
        <f>SUM(K$26:K$26,K$75:K$76)</f>
        <v>360</v>
      </c>
      <c r="L92" s="54">
        <f>SUM(L$26:L$26,L$75:L$76)</f>
        <v>634</v>
      </c>
      <c r="M92" s="43">
        <f>SUM(M$26:M$26,M$75:M$76)</f>
        <v>1356</v>
      </c>
    </row>
    <row r="93" spans="2:13" ht="13.5" customHeight="1" thickBot="1">
      <c r="B93" s="19"/>
      <c r="C93" s="20"/>
      <c r="D93" s="21"/>
      <c r="E93" s="56"/>
      <c r="F93" s="47"/>
      <c r="G93" s="146" t="s">
        <v>57</v>
      </c>
      <c r="H93" s="146"/>
      <c r="I93" s="57"/>
      <c r="J93" s="58"/>
      <c r="K93" s="48">
        <f>SUM(K$67:K$74,K$77)</f>
        <v>27</v>
      </c>
      <c r="L93" s="56">
        <f>SUM(L$67:L$74,L$77)</f>
        <v>263</v>
      </c>
      <c r="M93" s="49">
        <f>SUM(M$67:M$74,M$77)</f>
        <v>165</v>
      </c>
    </row>
    <row r="94" spans="2:13" ht="18" customHeight="1" thickTop="1">
      <c r="B94" s="147" t="s">
        <v>61</v>
      </c>
      <c r="C94" s="148"/>
      <c r="D94" s="149"/>
      <c r="E94" s="64"/>
      <c r="F94" s="29"/>
      <c r="G94" s="150" t="s">
        <v>62</v>
      </c>
      <c r="H94" s="150"/>
      <c r="I94" s="29"/>
      <c r="J94" s="30"/>
      <c r="K94" s="91" t="s">
        <v>63</v>
      </c>
      <c r="L94" s="101"/>
      <c r="M94" s="111"/>
    </row>
    <row r="95" spans="2:13" ht="18" customHeight="1">
      <c r="B95" s="61"/>
      <c r="C95" s="62"/>
      <c r="D95" s="62"/>
      <c r="E95" s="59"/>
      <c r="F95" s="60"/>
      <c r="G95" s="33"/>
      <c r="H95" s="33"/>
      <c r="I95" s="60"/>
      <c r="J95" s="63"/>
      <c r="K95" s="92" t="s">
        <v>64</v>
      </c>
      <c r="L95" s="102"/>
      <c r="M95" s="105"/>
    </row>
    <row r="96" spans="2:13" ht="18" customHeight="1">
      <c r="B96" s="16"/>
      <c r="C96" s="17"/>
      <c r="D96" s="17"/>
      <c r="E96" s="65"/>
      <c r="F96" s="8"/>
      <c r="G96" s="151" t="s">
        <v>65</v>
      </c>
      <c r="H96" s="151"/>
      <c r="I96" s="31"/>
      <c r="J96" s="32"/>
      <c r="K96" s="93" t="s">
        <v>66</v>
      </c>
      <c r="L96" s="103"/>
      <c r="M96" s="103"/>
    </row>
    <row r="97" spans="2:13" ht="18" customHeight="1">
      <c r="B97" s="16"/>
      <c r="C97" s="17"/>
      <c r="D97" s="17"/>
      <c r="E97" s="66"/>
      <c r="F97" s="17"/>
      <c r="G97" s="67"/>
      <c r="H97" s="67"/>
      <c r="I97" s="62"/>
      <c r="J97" s="68"/>
      <c r="K97" s="94" t="s">
        <v>93</v>
      </c>
      <c r="L97" s="104"/>
      <c r="M97" s="104"/>
    </row>
    <row r="98" spans="2:13" ht="18" customHeight="1">
      <c r="B98" s="16"/>
      <c r="C98" s="17"/>
      <c r="D98" s="17"/>
      <c r="E98" s="66"/>
      <c r="F98" s="17"/>
      <c r="G98" s="67"/>
      <c r="H98" s="67"/>
      <c r="I98" s="62"/>
      <c r="J98" s="68"/>
      <c r="K98" s="92" t="s">
        <v>92</v>
      </c>
      <c r="L98" s="102"/>
      <c r="M98" s="105"/>
    </row>
    <row r="99" spans="2:13" ht="18" customHeight="1">
      <c r="B99" s="16"/>
      <c r="C99" s="17"/>
      <c r="D99" s="17"/>
      <c r="E99" s="65"/>
      <c r="F99" s="8"/>
      <c r="G99" s="151" t="s">
        <v>67</v>
      </c>
      <c r="H99" s="151"/>
      <c r="I99" s="31"/>
      <c r="J99" s="32"/>
      <c r="K99" s="93" t="s">
        <v>100</v>
      </c>
      <c r="L99" s="103"/>
      <c r="M99" s="103"/>
    </row>
    <row r="100" spans="2:13" ht="18" customHeight="1">
      <c r="B100" s="16"/>
      <c r="C100" s="17"/>
      <c r="D100" s="17"/>
      <c r="E100" s="66"/>
      <c r="F100" s="17"/>
      <c r="G100" s="67"/>
      <c r="H100" s="67"/>
      <c r="I100" s="62"/>
      <c r="J100" s="68"/>
      <c r="K100" s="94" t="s">
        <v>101</v>
      </c>
      <c r="L100" s="104"/>
      <c r="M100" s="104"/>
    </row>
    <row r="101" spans="2:13" ht="18" customHeight="1">
      <c r="B101" s="16"/>
      <c r="C101" s="17"/>
      <c r="D101" s="17"/>
      <c r="E101" s="66"/>
      <c r="F101" s="17"/>
      <c r="G101" s="67"/>
      <c r="H101" s="67"/>
      <c r="I101" s="62"/>
      <c r="J101" s="68"/>
      <c r="K101" s="94" t="s">
        <v>102</v>
      </c>
      <c r="L101" s="104"/>
      <c r="M101" s="104"/>
    </row>
    <row r="102" spans="2:13" ht="18" customHeight="1">
      <c r="B102" s="16"/>
      <c r="C102" s="17"/>
      <c r="D102" s="17"/>
      <c r="E102" s="13"/>
      <c r="F102" s="14"/>
      <c r="G102" s="33"/>
      <c r="H102" s="33"/>
      <c r="I102" s="60"/>
      <c r="J102" s="63"/>
      <c r="K102" s="94" t="s">
        <v>101</v>
      </c>
      <c r="L102" s="105"/>
      <c r="M102" s="105"/>
    </row>
    <row r="103" spans="2:14" ht="18" customHeight="1">
      <c r="B103" s="143" t="s">
        <v>68</v>
      </c>
      <c r="C103" s="144"/>
      <c r="D103" s="144"/>
      <c r="E103" s="8"/>
      <c r="F103" s="8"/>
      <c r="G103" s="8"/>
      <c r="H103" s="8"/>
      <c r="I103" s="8"/>
      <c r="J103" s="8"/>
      <c r="K103" s="78"/>
      <c r="L103" s="78"/>
      <c r="M103" s="78"/>
      <c r="N103" s="132"/>
    </row>
    <row r="104" spans="2:14" ht="13.5" customHeight="1">
      <c r="B104" s="69"/>
      <c r="C104" s="70" t="s">
        <v>69</v>
      </c>
      <c r="D104" s="71"/>
      <c r="E104" s="70"/>
      <c r="F104" s="70"/>
      <c r="G104" s="70"/>
      <c r="H104" s="70"/>
      <c r="I104" s="70"/>
      <c r="J104" s="70"/>
      <c r="K104" s="95"/>
      <c r="L104" s="95"/>
      <c r="M104" s="95"/>
      <c r="N104" s="130"/>
    </row>
    <row r="105" spans="2:14" ht="13.5" customHeight="1">
      <c r="B105" s="69"/>
      <c r="C105" s="70" t="s">
        <v>70</v>
      </c>
      <c r="D105" s="71"/>
      <c r="E105" s="70"/>
      <c r="F105" s="70"/>
      <c r="G105" s="70"/>
      <c r="H105" s="70"/>
      <c r="I105" s="70"/>
      <c r="J105" s="70"/>
      <c r="K105" s="95"/>
      <c r="L105" s="95"/>
      <c r="M105" s="95"/>
      <c r="N105" s="130"/>
    </row>
    <row r="106" spans="2:14" ht="13.5" customHeight="1">
      <c r="B106" s="69"/>
      <c r="C106" s="70" t="s">
        <v>71</v>
      </c>
      <c r="D106" s="71"/>
      <c r="E106" s="70"/>
      <c r="F106" s="70"/>
      <c r="G106" s="70"/>
      <c r="H106" s="70"/>
      <c r="I106" s="70"/>
      <c r="J106" s="70"/>
      <c r="K106" s="95"/>
      <c r="L106" s="95"/>
      <c r="M106" s="95"/>
      <c r="N106" s="130"/>
    </row>
    <row r="107" spans="2:14" ht="13.5" customHeight="1">
      <c r="B107" s="69"/>
      <c r="C107" s="70" t="s">
        <v>171</v>
      </c>
      <c r="D107" s="71"/>
      <c r="E107" s="70"/>
      <c r="F107" s="70"/>
      <c r="G107" s="70"/>
      <c r="H107" s="70"/>
      <c r="I107" s="70"/>
      <c r="J107" s="70"/>
      <c r="K107" s="95"/>
      <c r="L107" s="95"/>
      <c r="M107" s="95"/>
      <c r="N107" s="130"/>
    </row>
    <row r="108" spans="2:14" ht="13.5" customHeight="1">
      <c r="B108" s="69"/>
      <c r="C108" s="70" t="s">
        <v>153</v>
      </c>
      <c r="D108" s="71"/>
      <c r="E108" s="70"/>
      <c r="F108" s="70"/>
      <c r="G108" s="70"/>
      <c r="H108" s="70"/>
      <c r="I108" s="70"/>
      <c r="J108" s="70"/>
      <c r="K108" s="95"/>
      <c r="L108" s="95"/>
      <c r="M108" s="95"/>
      <c r="N108" s="130"/>
    </row>
    <row r="109" spans="2:14" ht="13.5" customHeight="1">
      <c r="B109" s="72"/>
      <c r="C109" s="70" t="s">
        <v>170</v>
      </c>
      <c r="D109" s="70"/>
      <c r="E109" s="70"/>
      <c r="F109" s="70"/>
      <c r="G109" s="70"/>
      <c r="H109" s="70"/>
      <c r="I109" s="70"/>
      <c r="J109" s="70"/>
      <c r="K109" s="95"/>
      <c r="L109" s="95"/>
      <c r="M109" s="95"/>
      <c r="N109" s="130"/>
    </row>
    <row r="110" spans="2:14" ht="13.5" customHeight="1">
      <c r="B110" s="72"/>
      <c r="C110" s="70" t="s">
        <v>169</v>
      </c>
      <c r="D110" s="70"/>
      <c r="E110" s="70"/>
      <c r="F110" s="70"/>
      <c r="G110" s="70"/>
      <c r="H110" s="70"/>
      <c r="I110" s="70"/>
      <c r="J110" s="70"/>
      <c r="K110" s="95"/>
      <c r="L110" s="95"/>
      <c r="M110" s="95"/>
      <c r="N110" s="130"/>
    </row>
    <row r="111" spans="2:14" ht="13.5" customHeight="1">
      <c r="B111" s="72"/>
      <c r="C111" s="70" t="s">
        <v>148</v>
      </c>
      <c r="D111" s="70"/>
      <c r="E111" s="70"/>
      <c r="F111" s="70"/>
      <c r="G111" s="70"/>
      <c r="H111" s="70"/>
      <c r="I111" s="70"/>
      <c r="J111" s="70"/>
      <c r="K111" s="95"/>
      <c r="L111" s="95"/>
      <c r="M111" s="95"/>
      <c r="N111" s="130"/>
    </row>
    <row r="112" spans="2:14" ht="13.5" customHeight="1">
      <c r="B112" s="72"/>
      <c r="C112" s="70" t="s">
        <v>149</v>
      </c>
      <c r="D112" s="70"/>
      <c r="E112" s="70"/>
      <c r="F112" s="70"/>
      <c r="G112" s="70"/>
      <c r="H112" s="70"/>
      <c r="I112" s="70"/>
      <c r="J112" s="70"/>
      <c r="K112" s="95"/>
      <c r="L112" s="95"/>
      <c r="M112" s="95"/>
      <c r="N112" s="130"/>
    </row>
    <row r="113" spans="2:14" ht="13.5" customHeight="1">
      <c r="B113" s="72"/>
      <c r="C113" s="70" t="s">
        <v>150</v>
      </c>
      <c r="D113" s="70"/>
      <c r="E113" s="70"/>
      <c r="F113" s="70"/>
      <c r="G113" s="70"/>
      <c r="H113" s="70"/>
      <c r="I113" s="70"/>
      <c r="J113" s="70"/>
      <c r="K113" s="95"/>
      <c r="L113" s="95"/>
      <c r="M113" s="95"/>
      <c r="N113" s="130"/>
    </row>
    <row r="114" spans="2:14" ht="13.5" customHeight="1">
      <c r="B114" s="72"/>
      <c r="C114" s="70" t="s">
        <v>172</v>
      </c>
      <c r="D114" s="70"/>
      <c r="E114" s="70"/>
      <c r="F114" s="70"/>
      <c r="G114" s="70"/>
      <c r="H114" s="70"/>
      <c r="I114" s="70"/>
      <c r="J114" s="70"/>
      <c r="K114" s="95"/>
      <c r="L114" s="95"/>
      <c r="M114" s="95"/>
      <c r="N114" s="130"/>
    </row>
    <row r="115" spans="2:14" ht="13.5" customHeight="1">
      <c r="B115" s="72"/>
      <c r="C115" s="95" t="s">
        <v>173</v>
      </c>
      <c r="D115" s="70"/>
      <c r="E115" s="70"/>
      <c r="F115" s="70"/>
      <c r="G115" s="70"/>
      <c r="H115" s="70"/>
      <c r="I115" s="70"/>
      <c r="J115" s="70"/>
      <c r="K115" s="95"/>
      <c r="L115" s="95"/>
      <c r="M115" s="95"/>
      <c r="N115" s="130"/>
    </row>
    <row r="116" spans="2:14" ht="13.5" customHeight="1">
      <c r="B116" s="72"/>
      <c r="C116" s="70" t="s">
        <v>174</v>
      </c>
      <c r="D116" s="70"/>
      <c r="E116" s="70"/>
      <c r="F116" s="70"/>
      <c r="G116" s="70"/>
      <c r="H116" s="70"/>
      <c r="I116" s="70"/>
      <c r="J116" s="70"/>
      <c r="K116" s="95"/>
      <c r="L116" s="95"/>
      <c r="M116" s="95"/>
      <c r="N116" s="130"/>
    </row>
    <row r="117" spans="2:14" ht="13.5" customHeight="1">
      <c r="B117" s="72"/>
      <c r="C117" s="70" t="s">
        <v>175</v>
      </c>
      <c r="D117" s="70"/>
      <c r="E117" s="70"/>
      <c r="F117" s="70"/>
      <c r="G117" s="70"/>
      <c r="H117" s="70"/>
      <c r="I117" s="70"/>
      <c r="J117" s="70"/>
      <c r="K117" s="95"/>
      <c r="L117" s="95"/>
      <c r="M117" s="95"/>
      <c r="N117" s="130"/>
    </row>
    <row r="118" spans="2:14" ht="18" customHeight="1">
      <c r="B118" s="72"/>
      <c r="C118" s="70" t="s">
        <v>151</v>
      </c>
      <c r="D118" s="70"/>
      <c r="E118" s="70"/>
      <c r="F118" s="70"/>
      <c r="G118" s="70"/>
      <c r="H118" s="70"/>
      <c r="I118" s="70"/>
      <c r="J118" s="70"/>
      <c r="K118" s="95"/>
      <c r="L118" s="95"/>
      <c r="M118" s="95"/>
      <c r="N118" s="130"/>
    </row>
    <row r="119" spans="2:14" ht="13.5">
      <c r="B119" s="72"/>
      <c r="C119" s="70" t="s">
        <v>152</v>
      </c>
      <c r="D119" s="70"/>
      <c r="E119" s="70"/>
      <c r="F119" s="70"/>
      <c r="G119" s="70"/>
      <c r="H119" s="70"/>
      <c r="I119" s="70"/>
      <c r="J119" s="70"/>
      <c r="K119" s="95"/>
      <c r="L119" s="95"/>
      <c r="M119" s="95"/>
      <c r="N119" s="130"/>
    </row>
    <row r="120" spans="2:14" ht="13.5">
      <c r="B120" s="72"/>
      <c r="C120" s="70" t="s">
        <v>176</v>
      </c>
      <c r="D120" s="70"/>
      <c r="E120" s="70"/>
      <c r="F120" s="70"/>
      <c r="G120" s="70"/>
      <c r="H120" s="70"/>
      <c r="I120" s="70"/>
      <c r="J120" s="70"/>
      <c r="K120" s="95"/>
      <c r="L120" s="95"/>
      <c r="M120" s="95"/>
      <c r="N120" s="130"/>
    </row>
    <row r="121" spans="2:25" ht="13.5" customHeight="1">
      <c r="B121" s="72"/>
      <c r="C121" s="70" t="s">
        <v>154</v>
      </c>
      <c r="D121" s="70"/>
      <c r="E121" s="70"/>
      <c r="F121" s="70"/>
      <c r="G121" s="70"/>
      <c r="H121" s="70"/>
      <c r="I121" s="70"/>
      <c r="J121" s="70"/>
      <c r="K121" s="95"/>
      <c r="L121" s="95"/>
      <c r="M121" s="95"/>
      <c r="N121" s="130"/>
      <c r="Y121" s="85"/>
    </row>
    <row r="122" spans="2:14" ht="13.5">
      <c r="B122" s="72"/>
      <c r="C122" s="70" t="s">
        <v>80</v>
      </c>
      <c r="D122" s="70"/>
      <c r="E122" s="70"/>
      <c r="F122" s="70"/>
      <c r="G122" s="70"/>
      <c r="H122" s="70"/>
      <c r="I122" s="70"/>
      <c r="J122" s="70"/>
      <c r="K122" s="95"/>
      <c r="L122" s="95"/>
      <c r="M122" s="95"/>
      <c r="N122" s="130"/>
    </row>
    <row r="123" spans="2:14" ht="13.5">
      <c r="B123" s="72"/>
      <c r="C123" s="70" t="s">
        <v>72</v>
      </c>
      <c r="D123" s="70"/>
      <c r="E123" s="70"/>
      <c r="F123" s="70"/>
      <c r="G123" s="70"/>
      <c r="H123" s="70"/>
      <c r="I123" s="70"/>
      <c r="J123" s="70"/>
      <c r="K123" s="95"/>
      <c r="L123" s="95"/>
      <c r="M123" s="95"/>
      <c r="N123" s="130"/>
    </row>
    <row r="124" spans="2:14" ht="13.5">
      <c r="B124" s="125"/>
      <c r="C124" s="95" t="s">
        <v>177</v>
      </c>
      <c r="D124" s="82"/>
      <c r="E124" s="82"/>
      <c r="F124" s="82"/>
      <c r="G124" s="82"/>
      <c r="H124" s="82"/>
      <c r="I124" s="82"/>
      <c r="J124" s="82"/>
      <c r="K124" s="126"/>
      <c r="L124" s="126"/>
      <c r="M124" s="126"/>
      <c r="N124" s="131"/>
    </row>
    <row r="125" spans="2:25" ht="13.5">
      <c r="B125" s="125"/>
      <c r="C125" s="95" t="s">
        <v>178</v>
      </c>
      <c r="D125" s="82"/>
      <c r="E125" s="82"/>
      <c r="F125" s="82"/>
      <c r="G125" s="82"/>
      <c r="H125" s="82"/>
      <c r="I125" s="82"/>
      <c r="J125" s="82"/>
      <c r="K125" s="126"/>
      <c r="L125" s="126"/>
      <c r="M125" s="126"/>
      <c r="N125" s="131"/>
      <c r="Y125" s="85"/>
    </row>
    <row r="126" spans="2:14" ht="13.5">
      <c r="B126" s="125"/>
      <c r="C126" s="95" t="s">
        <v>179</v>
      </c>
      <c r="D126" s="82"/>
      <c r="E126" s="82"/>
      <c r="F126" s="82"/>
      <c r="G126" s="82"/>
      <c r="H126" s="82"/>
      <c r="I126" s="82"/>
      <c r="J126" s="82"/>
      <c r="K126" s="126"/>
      <c r="L126" s="126"/>
      <c r="M126" s="126"/>
      <c r="N126" s="131"/>
    </row>
    <row r="127" spans="2:14" ht="14.25" thickBot="1">
      <c r="B127" s="127"/>
      <c r="C127" s="96" t="s">
        <v>180</v>
      </c>
      <c r="D127" s="128"/>
      <c r="E127" s="128"/>
      <c r="F127" s="128"/>
      <c r="G127" s="128"/>
      <c r="H127" s="128"/>
      <c r="I127" s="128"/>
      <c r="J127" s="128"/>
      <c r="K127" s="129"/>
      <c r="L127" s="129"/>
      <c r="M127" s="129"/>
      <c r="N127" s="131"/>
    </row>
  </sheetData>
  <sheetProtection/>
  <mergeCells count="26">
    <mergeCell ref="B103:D103"/>
    <mergeCell ref="G92:H92"/>
    <mergeCell ref="G93:H93"/>
    <mergeCell ref="B94:D94"/>
    <mergeCell ref="G94:H94"/>
    <mergeCell ref="G96:H96"/>
    <mergeCell ref="G99:H99"/>
    <mergeCell ref="G86:H86"/>
    <mergeCell ref="G87:H87"/>
    <mergeCell ref="G88:H88"/>
    <mergeCell ref="G89:H89"/>
    <mergeCell ref="G90:H90"/>
    <mergeCell ref="G91:H91"/>
    <mergeCell ref="G10:H10"/>
    <mergeCell ref="C75:D75"/>
    <mergeCell ref="D82:G82"/>
    <mergeCell ref="D83:G83"/>
    <mergeCell ref="B84:I84"/>
    <mergeCell ref="B85:D85"/>
    <mergeCell ref="G85:H85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4"/>
  <sheetViews>
    <sheetView view="pageBreakPreview" zoomScale="78" zoomScaleNormal="75" zoomScaleSheetLayoutView="78" zoomScalePageLayoutView="0" workbookViewId="0" topLeftCell="A1">
      <pane ySplit="10" topLeftCell="A77" activePane="bottomLeft" state="frozen"/>
      <selection pane="topLeft" activeCell="A1" sqref="A1"/>
      <selection pane="bottomLeft" activeCell="I89" sqref="I89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300</v>
      </c>
      <c r="L5" s="50" t="str">
        <f>K5</f>
        <v>H 30.9.10</v>
      </c>
      <c r="M5" s="107" t="str">
        <f>K5</f>
        <v>H 30.9.10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19">
        <v>0.5902777777777778</v>
      </c>
      <c r="L6" s="120">
        <v>0.6118055555555556</v>
      </c>
      <c r="M6" s="121">
        <v>0.5347222222222222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23" t="s">
        <v>301</v>
      </c>
      <c r="L7" s="123" t="s">
        <v>162</v>
      </c>
      <c r="M7" s="124" t="s">
        <v>252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123</v>
      </c>
      <c r="G11" s="41"/>
      <c r="H11" s="41"/>
      <c r="I11" s="41"/>
      <c r="J11" s="41"/>
      <c r="K11" s="74" t="s">
        <v>223</v>
      </c>
      <c r="L11" s="74" t="s">
        <v>156</v>
      </c>
      <c r="M11" s="75" t="s">
        <v>156</v>
      </c>
      <c r="O11" t="s">
        <v>15</v>
      </c>
      <c r="P11">
        <f aca="true" t="shared" si="0" ref="P11:R20">IF(K11="＋",0,IF(K11="(＋)",0,ABS(K11)))</f>
        <v>15</v>
      </c>
      <c r="Q11">
        <f t="shared" si="0"/>
        <v>5</v>
      </c>
      <c r="R11">
        <f t="shared" si="0"/>
        <v>5</v>
      </c>
    </row>
    <row r="12" spans="2:18" ht="13.5" customHeight="1">
      <c r="B12" s="28">
        <f>B11+1</f>
        <v>2</v>
      </c>
      <c r="C12" s="35"/>
      <c r="D12" s="44"/>
      <c r="E12" s="41"/>
      <c r="F12" s="41" t="s">
        <v>311</v>
      </c>
      <c r="G12" s="41"/>
      <c r="H12" s="41"/>
      <c r="I12" s="41"/>
      <c r="J12" s="41"/>
      <c r="K12" s="74" t="s">
        <v>263</v>
      </c>
      <c r="L12" s="74" t="s">
        <v>224</v>
      </c>
      <c r="M12" s="75" t="s">
        <v>159</v>
      </c>
      <c r="O12" t="s">
        <v>15</v>
      </c>
      <c r="P12">
        <f t="shared" si="0"/>
        <v>65</v>
      </c>
      <c r="Q12">
        <f t="shared" si="0"/>
        <v>35</v>
      </c>
      <c r="R12">
        <f t="shared" si="0"/>
        <v>30</v>
      </c>
    </row>
    <row r="13" spans="2:18" ht="13.5" customHeight="1">
      <c r="B13" s="28">
        <f aca="true" t="shared" si="1" ref="B13:B64">B12+1</f>
        <v>3</v>
      </c>
      <c r="C13" s="35"/>
      <c r="D13" s="44"/>
      <c r="E13" s="41"/>
      <c r="F13" s="41" t="s">
        <v>312</v>
      </c>
      <c r="G13" s="41"/>
      <c r="H13" s="41"/>
      <c r="I13" s="41"/>
      <c r="J13" s="41"/>
      <c r="K13" s="74" t="s">
        <v>182</v>
      </c>
      <c r="L13" s="83"/>
      <c r="M13" s="75"/>
      <c r="O13" t="s">
        <v>15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125</v>
      </c>
      <c r="G14" s="41"/>
      <c r="H14" s="41"/>
      <c r="I14" s="41"/>
      <c r="J14" s="41"/>
      <c r="K14" s="74" t="s">
        <v>233</v>
      </c>
      <c r="L14" s="83" t="s">
        <v>304</v>
      </c>
      <c r="M14" s="75" t="s">
        <v>307</v>
      </c>
      <c r="O14" s="73" t="s">
        <v>96</v>
      </c>
      <c r="P14">
        <f t="shared" si="0"/>
        <v>50</v>
      </c>
      <c r="Q14">
        <f t="shared" si="0"/>
        <v>300</v>
      </c>
      <c r="R14">
        <f t="shared" si="0"/>
        <v>150</v>
      </c>
    </row>
    <row r="15" spans="2:18" ht="13.5" customHeight="1">
      <c r="B15" s="28">
        <f t="shared" si="1"/>
        <v>5</v>
      </c>
      <c r="C15" s="35"/>
      <c r="D15" s="44"/>
      <c r="E15" s="41"/>
      <c r="F15" s="41" t="s">
        <v>126</v>
      </c>
      <c r="G15" s="41"/>
      <c r="H15" s="41"/>
      <c r="I15" s="41"/>
      <c r="J15" s="41"/>
      <c r="K15" s="74" t="s">
        <v>204</v>
      </c>
      <c r="L15" s="83" t="s">
        <v>182</v>
      </c>
      <c r="M15" s="75" t="s">
        <v>156</v>
      </c>
      <c r="O15" s="73"/>
      <c r="P15">
        <f t="shared" si="0"/>
        <v>0</v>
      </c>
      <c r="Q15">
        <f t="shared" si="0"/>
        <v>0</v>
      </c>
      <c r="R15">
        <f t="shared" si="0"/>
        <v>5</v>
      </c>
    </row>
    <row r="16" spans="2:18" ht="13.5" customHeight="1">
      <c r="B16" s="28">
        <f t="shared" si="1"/>
        <v>6</v>
      </c>
      <c r="C16" s="35"/>
      <c r="D16" s="44"/>
      <c r="E16" s="41"/>
      <c r="F16" s="41" t="s">
        <v>16</v>
      </c>
      <c r="G16" s="41"/>
      <c r="H16" s="41"/>
      <c r="I16" s="41"/>
      <c r="J16" s="41"/>
      <c r="K16" s="74" t="s">
        <v>158</v>
      </c>
      <c r="L16" s="83" t="s">
        <v>158</v>
      </c>
      <c r="M16" s="75" t="s">
        <v>308</v>
      </c>
      <c r="O16" t="s">
        <v>15</v>
      </c>
      <c r="P16">
        <f t="shared" si="0"/>
        <v>0</v>
      </c>
      <c r="Q16">
        <f t="shared" si="0"/>
        <v>0</v>
      </c>
      <c r="R16">
        <f t="shared" si="0"/>
        <v>65</v>
      </c>
    </row>
    <row r="17" spans="2:18" ht="13.5" customHeight="1">
      <c r="B17" s="28">
        <f t="shared" si="1"/>
        <v>7</v>
      </c>
      <c r="C17" s="35"/>
      <c r="D17" s="44"/>
      <c r="E17" s="41"/>
      <c r="F17" s="41" t="s">
        <v>128</v>
      </c>
      <c r="G17" s="41"/>
      <c r="H17" s="41"/>
      <c r="I17" s="41"/>
      <c r="J17" s="41"/>
      <c r="K17" s="74" t="s">
        <v>182</v>
      </c>
      <c r="L17" s="83" t="s">
        <v>182</v>
      </c>
      <c r="M17" s="75" t="s">
        <v>255</v>
      </c>
      <c r="O17" s="116" t="s">
        <v>97</v>
      </c>
      <c r="P17">
        <f t="shared" si="0"/>
        <v>0</v>
      </c>
      <c r="Q17">
        <f t="shared" si="0"/>
        <v>0</v>
      </c>
      <c r="R17">
        <f t="shared" si="0"/>
        <v>80</v>
      </c>
    </row>
    <row r="18" spans="2:18" ht="13.5" customHeight="1">
      <c r="B18" s="28">
        <f t="shared" si="1"/>
        <v>8</v>
      </c>
      <c r="C18" s="35"/>
      <c r="D18" s="44"/>
      <c r="E18" s="41"/>
      <c r="F18" s="41" t="s">
        <v>118</v>
      </c>
      <c r="G18" s="41"/>
      <c r="H18" s="41"/>
      <c r="I18" s="41"/>
      <c r="J18" s="41"/>
      <c r="K18" s="74" t="s">
        <v>302</v>
      </c>
      <c r="L18" s="83" t="s">
        <v>305</v>
      </c>
      <c r="M18" s="75" t="s">
        <v>309</v>
      </c>
      <c r="O18" t="s">
        <v>15</v>
      </c>
      <c r="P18">
        <f t="shared" si="0"/>
        <v>675</v>
      </c>
      <c r="Q18">
        <f t="shared" si="0"/>
        <v>525</v>
      </c>
      <c r="R18">
        <f t="shared" si="0"/>
        <v>500</v>
      </c>
    </row>
    <row r="19" spans="2:18" ht="13.5" customHeight="1">
      <c r="B19" s="28">
        <f t="shared" si="1"/>
        <v>9</v>
      </c>
      <c r="C19" s="35"/>
      <c r="D19" s="44"/>
      <c r="E19" s="41"/>
      <c r="F19" s="41" t="s">
        <v>119</v>
      </c>
      <c r="G19" s="41"/>
      <c r="H19" s="41"/>
      <c r="I19" s="41"/>
      <c r="J19" s="41"/>
      <c r="K19" s="74"/>
      <c r="L19" s="83" t="s">
        <v>182</v>
      </c>
      <c r="M19" s="75"/>
      <c r="O19" t="s">
        <v>15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2:18" ht="13.5" customHeight="1">
      <c r="B20" s="28">
        <f t="shared" si="1"/>
        <v>10</v>
      </c>
      <c r="C20" s="35"/>
      <c r="D20" s="44"/>
      <c r="E20" s="41"/>
      <c r="F20" s="41" t="s">
        <v>120</v>
      </c>
      <c r="G20" s="41"/>
      <c r="H20" s="41"/>
      <c r="I20" s="41"/>
      <c r="J20" s="41"/>
      <c r="K20" s="74" t="s">
        <v>303</v>
      </c>
      <c r="L20" s="83" t="s">
        <v>306</v>
      </c>
      <c r="M20" s="75" t="s">
        <v>310</v>
      </c>
      <c r="O20" t="s">
        <v>15</v>
      </c>
      <c r="P20">
        <f t="shared" si="0"/>
        <v>2100</v>
      </c>
      <c r="Q20">
        <f t="shared" si="0"/>
        <v>1950</v>
      </c>
      <c r="R20">
        <f t="shared" si="0"/>
        <v>1600</v>
      </c>
    </row>
    <row r="21" spans="2:13" ht="13.5" customHeight="1">
      <c r="B21" s="28">
        <f t="shared" si="1"/>
        <v>11</v>
      </c>
      <c r="C21" s="36" t="s">
        <v>23</v>
      </c>
      <c r="D21" s="34" t="s">
        <v>24</v>
      </c>
      <c r="E21" s="41"/>
      <c r="F21" s="41" t="s">
        <v>107</v>
      </c>
      <c r="G21" s="41"/>
      <c r="H21" s="41"/>
      <c r="I21" s="41"/>
      <c r="J21" s="41"/>
      <c r="K21" s="76">
        <v>150</v>
      </c>
      <c r="L21" s="84">
        <v>230</v>
      </c>
      <c r="M21" s="77">
        <v>375</v>
      </c>
    </row>
    <row r="22" spans="2:13" ht="13.5" customHeight="1">
      <c r="B22" s="28">
        <f t="shared" si="1"/>
        <v>12</v>
      </c>
      <c r="C22" s="36" t="s">
        <v>25</v>
      </c>
      <c r="D22" s="34" t="s">
        <v>26</v>
      </c>
      <c r="E22" s="41"/>
      <c r="F22" s="41" t="s">
        <v>27</v>
      </c>
      <c r="G22" s="41"/>
      <c r="H22" s="41"/>
      <c r="I22" s="41"/>
      <c r="J22" s="41"/>
      <c r="K22" s="76" t="s">
        <v>158</v>
      </c>
      <c r="L22" s="84">
        <v>1</v>
      </c>
      <c r="M22" s="77">
        <v>4</v>
      </c>
    </row>
    <row r="23" spans="2:13" ht="13.5" customHeight="1">
      <c r="B23" s="28">
        <f t="shared" si="1"/>
        <v>13</v>
      </c>
      <c r="C23" s="37"/>
      <c r="D23" s="44"/>
      <c r="E23" s="41"/>
      <c r="F23" s="41" t="s">
        <v>95</v>
      </c>
      <c r="G23" s="41"/>
      <c r="H23" s="41"/>
      <c r="I23" s="41"/>
      <c r="J23" s="41"/>
      <c r="K23" s="76">
        <v>330</v>
      </c>
      <c r="L23" s="76" t="s">
        <v>158</v>
      </c>
      <c r="M23" s="77">
        <v>105</v>
      </c>
    </row>
    <row r="24" spans="2:13" ht="13.5" customHeight="1">
      <c r="B24" s="28">
        <f t="shared" si="1"/>
        <v>14</v>
      </c>
      <c r="C24" s="36" t="s">
        <v>74</v>
      </c>
      <c r="D24" s="34" t="s">
        <v>17</v>
      </c>
      <c r="E24" s="41"/>
      <c r="F24" s="41" t="s">
        <v>98</v>
      </c>
      <c r="G24" s="41"/>
      <c r="H24" s="41"/>
      <c r="I24" s="41"/>
      <c r="J24" s="41"/>
      <c r="K24" s="76">
        <v>10</v>
      </c>
      <c r="L24" s="76">
        <v>30</v>
      </c>
      <c r="M24" s="77">
        <v>5</v>
      </c>
    </row>
    <row r="25" spans="2:17" ht="13.5" customHeight="1">
      <c r="B25" s="28">
        <f t="shared" si="1"/>
        <v>15</v>
      </c>
      <c r="C25" s="37"/>
      <c r="D25" s="46" t="s">
        <v>235</v>
      </c>
      <c r="E25" s="41"/>
      <c r="F25" s="41" t="s">
        <v>234</v>
      </c>
      <c r="G25" s="41"/>
      <c r="H25" s="41"/>
      <c r="I25" s="41"/>
      <c r="J25" s="41"/>
      <c r="K25" s="76"/>
      <c r="L25" s="76">
        <v>22</v>
      </c>
      <c r="M25" s="77">
        <v>16</v>
      </c>
      <c r="O25">
        <f>COUNTA(K25)</f>
        <v>0</v>
      </c>
      <c r="P25">
        <f>COUNTA(L25)</f>
        <v>1</v>
      </c>
      <c r="Q25">
        <f>COUNTA(M25)</f>
        <v>1</v>
      </c>
    </row>
    <row r="26" spans="2:13" ht="13.5" customHeight="1">
      <c r="B26" s="28">
        <f t="shared" si="1"/>
        <v>16</v>
      </c>
      <c r="C26" s="37"/>
      <c r="D26" s="34" t="s">
        <v>18</v>
      </c>
      <c r="E26" s="41"/>
      <c r="F26" s="41" t="s">
        <v>108</v>
      </c>
      <c r="G26" s="41"/>
      <c r="H26" s="41"/>
      <c r="I26" s="41"/>
      <c r="J26" s="41"/>
      <c r="K26" s="76"/>
      <c r="L26" s="84"/>
      <c r="M26" s="77">
        <v>5</v>
      </c>
    </row>
    <row r="27" spans="2:13" ht="13.5" customHeight="1">
      <c r="B27" s="28">
        <f t="shared" si="1"/>
        <v>17</v>
      </c>
      <c r="C27" s="37"/>
      <c r="D27" s="44"/>
      <c r="E27" s="41"/>
      <c r="F27" s="41" t="s">
        <v>19</v>
      </c>
      <c r="G27" s="41"/>
      <c r="H27" s="41"/>
      <c r="I27" s="41"/>
      <c r="J27" s="41"/>
      <c r="K27" s="76" t="s">
        <v>158</v>
      </c>
      <c r="L27" s="84" t="s">
        <v>158</v>
      </c>
      <c r="M27" s="77">
        <v>5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209</v>
      </c>
      <c r="G28" s="41"/>
      <c r="H28" s="41"/>
      <c r="I28" s="41"/>
      <c r="J28" s="41"/>
      <c r="K28" s="76">
        <v>30</v>
      </c>
      <c r="L28" s="84"/>
      <c r="M28" s="77"/>
    </row>
    <row r="29" spans="2:13" ht="13.5" customHeight="1">
      <c r="B29" s="28">
        <f t="shared" si="1"/>
        <v>19</v>
      </c>
      <c r="C29" s="37"/>
      <c r="D29" s="44"/>
      <c r="E29" s="41"/>
      <c r="F29" s="41" t="s">
        <v>121</v>
      </c>
      <c r="G29" s="41"/>
      <c r="H29" s="41"/>
      <c r="I29" s="41"/>
      <c r="J29" s="41"/>
      <c r="K29" s="76"/>
      <c r="L29" s="84">
        <v>5</v>
      </c>
      <c r="M29" s="77"/>
    </row>
    <row r="30" spans="2:13" ht="13.5" customHeight="1">
      <c r="B30" s="28">
        <f t="shared" si="1"/>
        <v>20</v>
      </c>
      <c r="C30" s="37"/>
      <c r="D30" s="44"/>
      <c r="E30" s="41"/>
      <c r="F30" s="41" t="s">
        <v>129</v>
      </c>
      <c r="G30" s="41"/>
      <c r="H30" s="41"/>
      <c r="I30" s="41"/>
      <c r="J30" s="41"/>
      <c r="K30" s="76">
        <v>15</v>
      </c>
      <c r="L30" s="76">
        <v>5</v>
      </c>
      <c r="M30" s="77"/>
    </row>
    <row r="31" spans="2:13" ht="13.5" customHeight="1">
      <c r="B31" s="28">
        <f t="shared" si="1"/>
        <v>21</v>
      </c>
      <c r="C31" s="37"/>
      <c r="D31" s="44"/>
      <c r="E31" s="41"/>
      <c r="F31" s="41" t="s">
        <v>20</v>
      </c>
      <c r="G31" s="41"/>
      <c r="H31" s="41"/>
      <c r="I31" s="41"/>
      <c r="J31" s="41"/>
      <c r="K31" s="76">
        <v>25</v>
      </c>
      <c r="L31" s="84">
        <v>20</v>
      </c>
      <c r="M31" s="77">
        <v>100</v>
      </c>
    </row>
    <row r="32" spans="2:13" ht="13.5" customHeight="1">
      <c r="B32" s="28">
        <f t="shared" si="1"/>
        <v>22</v>
      </c>
      <c r="C32" s="37"/>
      <c r="D32" s="44"/>
      <c r="E32" s="41"/>
      <c r="F32" s="41" t="s">
        <v>21</v>
      </c>
      <c r="G32" s="41"/>
      <c r="H32" s="41"/>
      <c r="I32" s="41"/>
      <c r="J32" s="41"/>
      <c r="K32" s="76" t="s">
        <v>158</v>
      </c>
      <c r="L32" s="76" t="s">
        <v>158</v>
      </c>
      <c r="M32" s="77">
        <v>5</v>
      </c>
    </row>
    <row r="33" spans="2:13" ht="13.5" customHeight="1">
      <c r="B33" s="28">
        <f t="shared" si="1"/>
        <v>23</v>
      </c>
      <c r="C33" s="36" t="s">
        <v>79</v>
      </c>
      <c r="D33" s="34" t="s">
        <v>76</v>
      </c>
      <c r="E33" s="41"/>
      <c r="F33" s="41" t="s">
        <v>292</v>
      </c>
      <c r="G33" s="41"/>
      <c r="H33" s="41"/>
      <c r="I33" s="41"/>
      <c r="J33" s="41"/>
      <c r="K33" s="76"/>
      <c r="L33" s="84">
        <v>15</v>
      </c>
      <c r="M33" s="77"/>
    </row>
    <row r="34" spans="2:17" ht="13.5" customHeight="1">
      <c r="B34" s="28">
        <f t="shared" si="1"/>
        <v>24</v>
      </c>
      <c r="C34" s="37"/>
      <c r="D34" s="44"/>
      <c r="E34" s="41"/>
      <c r="F34" s="41" t="s">
        <v>28</v>
      </c>
      <c r="G34" s="41"/>
      <c r="H34" s="41"/>
      <c r="I34" s="41"/>
      <c r="J34" s="41"/>
      <c r="K34" s="76">
        <v>200</v>
      </c>
      <c r="L34" s="76">
        <v>25</v>
      </c>
      <c r="M34" s="77">
        <v>85</v>
      </c>
      <c r="O34">
        <f>COUNTA(K33:K34)</f>
        <v>1</v>
      </c>
      <c r="P34">
        <f>COUNTA(L33:L34)</f>
        <v>2</v>
      </c>
      <c r="Q34">
        <f>COUNTA(M33:M34)</f>
        <v>1</v>
      </c>
    </row>
    <row r="35" spans="2:13" ht="13.5" customHeight="1">
      <c r="B35" s="28">
        <f t="shared" si="1"/>
        <v>25</v>
      </c>
      <c r="C35" s="36" t="s">
        <v>77</v>
      </c>
      <c r="D35" s="34" t="s">
        <v>29</v>
      </c>
      <c r="E35" s="41"/>
      <c r="F35" s="41" t="s">
        <v>165</v>
      </c>
      <c r="G35" s="41"/>
      <c r="H35" s="41"/>
      <c r="I35" s="41"/>
      <c r="J35" s="41"/>
      <c r="K35" s="76" t="s">
        <v>158</v>
      </c>
      <c r="L35" s="84"/>
      <c r="M35" s="77"/>
    </row>
    <row r="36" spans="2:13" ht="13.5" customHeight="1">
      <c r="B36" s="28">
        <f t="shared" si="1"/>
        <v>26</v>
      </c>
      <c r="C36" s="37"/>
      <c r="D36" s="44"/>
      <c r="E36" s="41"/>
      <c r="F36" s="41" t="s">
        <v>133</v>
      </c>
      <c r="G36" s="41"/>
      <c r="H36" s="41"/>
      <c r="I36" s="41"/>
      <c r="J36" s="41"/>
      <c r="K36" s="76">
        <v>10</v>
      </c>
      <c r="L36" s="84">
        <v>10</v>
      </c>
      <c r="M36" s="77">
        <v>5</v>
      </c>
    </row>
    <row r="37" spans="2:13" ht="13.5" customHeight="1">
      <c r="B37" s="28">
        <f t="shared" si="1"/>
        <v>27</v>
      </c>
      <c r="C37" s="37"/>
      <c r="D37" s="44"/>
      <c r="E37" s="41"/>
      <c r="F37" s="41" t="s">
        <v>114</v>
      </c>
      <c r="G37" s="41"/>
      <c r="H37" s="41"/>
      <c r="I37" s="41"/>
      <c r="J37" s="41"/>
      <c r="K37" s="76">
        <v>80</v>
      </c>
      <c r="L37" s="84"/>
      <c r="M37" s="77"/>
    </row>
    <row r="38" spans="2:13" ht="13.5" customHeight="1">
      <c r="B38" s="28">
        <f t="shared" si="1"/>
        <v>28</v>
      </c>
      <c r="C38" s="37"/>
      <c r="D38" s="44"/>
      <c r="E38" s="41"/>
      <c r="F38" s="41" t="s">
        <v>296</v>
      </c>
      <c r="G38" s="41"/>
      <c r="H38" s="41"/>
      <c r="I38" s="41"/>
      <c r="J38" s="41"/>
      <c r="K38" s="76"/>
      <c r="L38" s="84"/>
      <c r="M38" s="77">
        <v>40</v>
      </c>
    </row>
    <row r="39" spans="2:13" ht="13.5" customHeight="1">
      <c r="B39" s="28">
        <f t="shared" si="1"/>
        <v>29</v>
      </c>
      <c r="C39" s="37"/>
      <c r="D39" s="44"/>
      <c r="E39" s="41"/>
      <c r="F39" s="41" t="s">
        <v>189</v>
      </c>
      <c r="G39" s="41"/>
      <c r="H39" s="41"/>
      <c r="I39" s="41"/>
      <c r="J39" s="41"/>
      <c r="K39" s="76" t="s">
        <v>158</v>
      </c>
      <c r="L39" s="84">
        <v>20</v>
      </c>
      <c r="M39" s="77" t="s">
        <v>158</v>
      </c>
    </row>
    <row r="40" spans="2:13" ht="13.5" customHeight="1">
      <c r="B40" s="28">
        <f t="shared" si="1"/>
        <v>30</v>
      </c>
      <c r="C40" s="37"/>
      <c r="D40" s="44"/>
      <c r="E40" s="41"/>
      <c r="F40" s="41" t="s">
        <v>313</v>
      </c>
      <c r="G40" s="41"/>
      <c r="H40" s="41"/>
      <c r="I40" s="41"/>
      <c r="J40" s="41"/>
      <c r="K40" s="76"/>
      <c r="L40" s="84">
        <v>10</v>
      </c>
      <c r="M40" s="77"/>
    </row>
    <row r="41" spans="2:13" ht="13.5" customHeight="1">
      <c r="B41" s="28">
        <f t="shared" si="1"/>
        <v>31</v>
      </c>
      <c r="C41" s="37"/>
      <c r="D41" s="44"/>
      <c r="E41" s="41"/>
      <c r="F41" s="41" t="s">
        <v>210</v>
      </c>
      <c r="G41" s="41"/>
      <c r="H41" s="41"/>
      <c r="I41" s="41"/>
      <c r="J41" s="41"/>
      <c r="K41" s="76"/>
      <c r="L41" s="84" t="s">
        <v>158</v>
      </c>
      <c r="M41" s="77">
        <v>96</v>
      </c>
    </row>
    <row r="42" spans="2:13" ht="13.5" customHeight="1">
      <c r="B42" s="28">
        <f t="shared" si="1"/>
        <v>32</v>
      </c>
      <c r="C42" s="37"/>
      <c r="D42" s="44"/>
      <c r="E42" s="41"/>
      <c r="F42" s="41" t="s">
        <v>145</v>
      </c>
      <c r="G42" s="41"/>
      <c r="H42" s="41"/>
      <c r="I42" s="41"/>
      <c r="J42" s="41"/>
      <c r="K42" s="76">
        <v>5</v>
      </c>
      <c r="L42" s="84">
        <v>5</v>
      </c>
      <c r="M42" s="77"/>
    </row>
    <row r="43" spans="2:13" ht="13.5" customHeight="1">
      <c r="B43" s="28">
        <f t="shared" si="1"/>
        <v>33</v>
      </c>
      <c r="C43" s="37"/>
      <c r="D43" s="44"/>
      <c r="E43" s="41"/>
      <c r="F43" s="41" t="s">
        <v>135</v>
      </c>
      <c r="G43" s="41"/>
      <c r="H43" s="41"/>
      <c r="I43" s="41"/>
      <c r="J43" s="41"/>
      <c r="K43" s="76">
        <v>20</v>
      </c>
      <c r="L43" s="84">
        <v>20</v>
      </c>
      <c r="M43" s="77"/>
    </row>
    <row r="44" spans="2:13" ht="13.5" customHeight="1">
      <c r="B44" s="28">
        <f t="shared" si="1"/>
        <v>34</v>
      </c>
      <c r="C44" s="37"/>
      <c r="D44" s="44"/>
      <c r="E44" s="41"/>
      <c r="F44" s="41" t="s">
        <v>146</v>
      </c>
      <c r="G44" s="41"/>
      <c r="H44" s="41"/>
      <c r="I44" s="41"/>
      <c r="J44" s="41"/>
      <c r="K44" s="76"/>
      <c r="L44" s="84">
        <v>20</v>
      </c>
      <c r="M44" s="77">
        <v>10</v>
      </c>
    </row>
    <row r="45" spans="2:13" ht="13.5" customHeight="1">
      <c r="B45" s="28">
        <f t="shared" si="1"/>
        <v>35</v>
      </c>
      <c r="C45" s="37"/>
      <c r="D45" s="44"/>
      <c r="E45" s="41"/>
      <c r="F45" s="41" t="s">
        <v>33</v>
      </c>
      <c r="G45" s="41"/>
      <c r="H45" s="41"/>
      <c r="I45" s="41"/>
      <c r="J45" s="41"/>
      <c r="K45" s="76" t="s">
        <v>158</v>
      </c>
      <c r="L45" s="84"/>
      <c r="M45" s="77"/>
    </row>
    <row r="46" spans="2:13" ht="13.5" customHeight="1">
      <c r="B46" s="28">
        <f t="shared" si="1"/>
        <v>36</v>
      </c>
      <c r="C46" s="37"/>
      <c r="D46" s="44"/>
      <c r="E46" s="41"/>
      <c r="F46" s="41" t="s">
        <v>298</v>
      </c>
      <c r="G46" s="41"/>
      <c r="H46" s="41"/>
      <c r="I46" s="41"/>
      <c r="J46" s="41"/>
      <c r="K46" s="76" t="s">
        <v>158</v>
      </c>
      <c r="L46" s="84"/>
      <c r="M46" s="77"/>
    </row>
    <row r="47" spans="2:13" ht="13.5" customHeight="1">
      <c r="B47" s="28">
        <f t="shared" si="1"/>
        <v>37</v>
      </c>
      <c r="C47" s="37"/>
      <c r="D47" s="44"/>
      <c r="E47" s="41"/>
      <c r="F47" s="41" t="s">
        <v>314</v>
      </c>
      <c r="G47" s="41"/>
      <c r="H47" s="41"/>
      <c r="I47" s="41"/>
      <c r="J47" s="41"/>
      <c r="K47" s="76"/>
      <c r="L47" s="84"/>
      <c r="M47" s="77">
        <v>10</v>
      </c>
    </row>
    <row r="48" spans="2:13" ht="13.5" customHeight="1">
      <c r="B48" s="28">
        <f t="shared" si="1"/>
        <v>38</v>
      </c>
      <c r="C48" s="37"/>
      <c r="D48" s="44"/>
      <c r="E48" s="41"/>
      <c r="F48" s="41" t="s">
        <v>136</v>
      </c>
      <c r="G48" s="41"/>
      <c r="H48" s="41"/>
      <c r="I48" s="41"/>
      <c r="J48" s="41"/>
      <c r="K48" s="76" t="s">
        <v>158</v>
      </c>
      <c r="L48" s="84" t="s">
        <v>158</v>
      </c>
      <c r="M48" s="77" t="s">
        <v>158</v>
      </c>
    </row>
    <row r="49" spans="2:13" ht="13.5" customHeight="1">
      <c r="B49" s="28">
        <f t="shared" si="1"/>
        <v>39</v>
      </c>
      <c r="C49" s="37"/>
      <c r="D49" s="44"/>
      <c r="E49" s="41"/>
      <c r="F49" s="41" t="s">
        <v>142</v>
      </c>
      <c r="G49" s="41"/>
      <c r="H49" s="41"/>
      <c r="I49" s="41"/>
      <c r="J49" s="41"/>
      <c r="K49" s="76" t="s">
        <v>158</v>
      </c>
      <c r="L49" s="84"/>
      <c r="M49" s="77"/>
    </row>
    <row r="50" spans="2:13" ht="13.5" customHeight="1">
      <c r="B50" s="28">
        <f t="shared" si="1"/>
        <v>40</v>
      </c>
      <c r="C50" s="37"/>
      <c r="D50" s="44"/>
      <c r="E50" s="41"/>
      <c r="F50" s="41" t="s">
        <v>315</v>
      </c>
      <c r="G50" s="41"/>
      <c r="H50" s="41"/>
      <c r="I50" s="41"/>
      <c r="J50" s="41"/>
      <c r="K50" s="76"/>
      <c r="L50" s="84"/>
      <c r="M50" s="77">
        <v>5</v>
      </c>
    </row>
    <row r="51" spans="2:13" ht="13.5" customHeight="1">
      <c r="B51" s="28">
        <f t="shared" si="1"/>
        <v>41</v>
      </c>
      <c r="C51" s="37"/>
      <c r="D51" s="44"/>
      <c r="E51" s="41"/>
      <c r="F51" s="41" t="s">
        <v>115</v>
      </c>
      <c r="G51" s="41"/>
      <c r="H51" s="41"/>
      <c r="I51" s="41"/>
      <c r="J51" s="41"/>
      <c r="K51" s="76">
        <v>32</v>
      </c>
      <c r="L51" s="84"/>
      <c r="M51" s="77"/>
    </row>
    <row r="52" spans="2:13" ht="13.5" customHeight="1">
      <c r="B52" s="28">
        <f t="shared" si="1"/>
        <v>42</v>
      </c>
      <c r="C52" s="37"/>
      <c r="D52" s="44"/>
      <c r="E52" s="41"/>
      <c r="F52" s="41" t="s">
        <v>35</v>
      </c>
      <c r="G52" s="41"/>
      <c r="H52" s="41"/>
      <c r="I52" s="41"/>
      <c r="J52" s="41"/>
      <c r="K52" s="76">
        <v>170</v>
      </c>
      <c r="L52" s="84">
        <v>75</v>
      </c>
      <c r="M52" s="77">
        <v>40</v>
      </c>
    </row>
    <row r="53" spans="2:17" ht="13.5" customHeight="1">
      <c r="B53" s="28">
        <f t="shared" si="1"/>
        <v>43</v>
      </c>
      <c r="C53" s="36" t="s">
        <v>36</v>
      </c>
      <c r="D53" s="34" t="s">
        <v>37</v>
      </c>
      <c r="E53" s="41"/>
      <c r="F53" s="41" t="s">
        <v>38</v>
      </c>
      <c r="G53" s="41"/>
      <c r="H53" s="41"/>
      <c r="I53" s="41"/>
      <c r="J53" s="41"/>
      <c r="K53" s="76"/>
      <c r="L53" s="84"/>
      <c r="M53" s="77" t="s">
        <v>158</v>
      </c>
      <c r="O53">
        <f>COUNTA(K35:K52)</f>
        <v>12</v>
      </c>
      <c r="P53">
        <f>COUNTA(L35:L52)</f>
        <v>9</v>
      </c>
      <c r="Q53">
        <f>COUNTA(M35:M52)</f>
        <v>9</v>
      </c>
    </row>
    <row r="54" spans="2:13" ht="13.5" customHeight="1">
      <c r="B54" s="28">
        <f t="shared" si="1"/>
        <v>44</v>
      </c>
      <c r="C54" s="36" t="s">
        <v>39</v>
      </c>
      <c r="D54" s="34" t="s">
        <v>40</v>
      </c>
      <c r="E54" s="41"/>
      <c r="F54" s="41" t="s">
        <v>317</v>
      </c>
      <c r="G54" s="41"/>
      <c r="H54" s="41"/>
      <c r="I54" s="41"/>
      <c r="J54" s="41"/>
      <c r="K54" s="76">
        <v>1</v>
      </c>
      <c r="L54" s="84"/>
      <c r="M54" s="77"/>
    </row>
    <row r="55" spans="2:13" ht="13.5" customHeight="1">
      <c r="B55" s="28">
        <f t="shared" si="1"/>
        <v>45</v>
      </c>
      <c r="C55" s="37"/>
      <c r="D55" s="44"/>
      <c r="E55" s="41"/>
      <c r="F55" s="41" t="s">
        <v>316</v>
      </c>
      <c r="G55" s="41"/>
      <c r="H55" s="41"/>
      <c r="I55" s="41"/>
      <c r="J55" s="41"/>
      <c r="K55" s="76"/>
      <c r="L55" s="84"/>
      <c r="M55" s="77">
        <v>1</v>
      </c>
    </row>
    <row r="56" spans="2:13" ht="13.5" customHeight="1">
      <c r="B56" s="28">
        <f t="shared" si="1"/>
        <v>46</v>
      </c>
      <c r="C56" s="37"/>
      <c r="D56" s="44"/>
      <c r="E56" s="41"/>
      <c r="F56" s="41" t="s">
        <v>138</v>
      </c>
      <c r="G56" s="41"/>
      <c r="H56" s="41"/>
      <c r="I56" s="41"/>
      <c r="J56" s="41"/>
      <c r="K56" s="76">
        <v>2</v>
      </c>
      <c r="L56" s="84">
        <v>1</v>
      </c>
      <c r="M56" s="77"/>
    </row>
    <row r="57" spans="2:13" ht="13.5" customHeight="1">
      <c r="B57" s="28">
        <f t="shared" si="1"/>
        <v>47</v>
      </c>
      <c r="C57" s="37"/>
      <c r="D57" s="44"/>
      <c r="E57" s="41"/>
      <c r="F57" s="41" t="s">
        <v>42</v>
      </c>
      <c r="G57" s="41"/>
      <c r="H57" s="41"/>
      <c r="I57" s="41"/>
      <c r="J57" s="41"/>
      <c r="K57" s="76">
        <v>1</v>
      </c>
      <c r="L57" s="84" t="s">
        <v>158</v>
      </c>
      <c r="M57" s="77"/>
    </row>
    <row r="58" spans="2:13" ht="13.5" customHeight="1">
      <c r="B58" s="28">
        <f t="shared" si="1"/>
        <v>48</v>
      </c>
      <c r="C58" s="36" t="s">
        <v>43</v>
      </c>
      <c r="D58" s="34" t="s">
        <v>46</v>
      </c>
      <c r="E58" s="41"/>
      <c r="F58" s="41" t="s">
        <v>139</v>
      </c>
      <c r="G58" s="41"/>
      <c r="H58" s="41"/>
      <c r="I58" s="41"/>
      <c r="J58" s="41"/>
      <c r="K58" s="76"/>
      <c r="L58" s="84"/>
      <c r="M58" s="77">
        <v>2</v>
      </c>
    </row>
    <row r="59" spans="2:13" ht="13.5" customHeight="1">
      <c r="B59" s="28">
        <f t="shared" si="1"/>
        <v>49</v>
      </c>
      <c r="C59" s="37"/>
      <c r="D59" s="45"/>
      <c r="E59" s="41"/>
      <c r="F59" s="41" t="s">
        <v>47</v>
      </c>
      <c r="G59" s="41"/>
      <c r="H59" s="41"/>
      <c r="I59" s="41"/>
      <c r="J59" s="41"/>
      <c r="K59" s="76"/>
      <c r="L59" s="84">
        <v>5</v>
      </c>
      <c r="M59" s="77">
        <v>20</v>
      </c>
    </row>
    <row r="60" spans="2:13" ht="13.5" customHeight="1">
      <c r="B60" s="28">
        <f t="shared" si="1"/>
        <v>50</v>
      </c>
      <c r="C60" s="38"/>
      <c r="D60" s="46" t="s">
        <v>48</v>
      </c>
      <c r="E60" s="41"/>
      <c r="F60" s="41" t="s">
        <v>49</v>
      </c>
      <c r="G60" s="41"/>
      <c r="H60" s="41"/>
      <c r="I60" s="41"/>
      <c r="J60" s="41"/>
      <c r="K60" s="76">
        <v>25</v>
      </c>
      <c r="L60" s="84">
        <v>55</v>
      </c>
      <c r="M60" s="77">
        <v>10</v>
      </c>
    </row>
    <row r="61" spans="2:13" ht="13.5" customHeight="1">
      <c r="B61" s="28">
        <f t="shared" si="1"/>
        <v>51</v>
      </c>
      <c r="C61" s="36" t="s">
        <v>0</v>
      </c>
      <c r="D61" s="34" t="s">
        <v>50</v>
      </c>
      <c r="E61" s="41"/>
      <c r="F61" s="41" t="s">
        <v>1</v>
      </c>
      <c r="G61" s="41"/>
      <c r="H61" s="41"/>
      <c r="I61" s="41"/>
      <c r="J61" s="41"/>
      <c r="K61" s="76"/>
      <c r="L61" s="84"/>
      <c r="M61" s="77" t="s">
        <v>158</v>
      </c>
    </row>
    <row r="62" spans="2:13" ht="13.5" customHeight="1">
      <c r="B62" s="28">
        <f t="shared" si="1"/>
        <v>52</v>
      </c>
      <c r="C62" s="153" t="s">
        <v>53</v>
      </c>
      <c r="D62" s="154"/>
      <c r="E62" s="41"/>
      <c r="F62" s="41" t="s">
        <v>54</v>
      </c>
      <c r="G62" s="41"/>
      <c r="H62" s="41"/>
      <c r="I62" s="41"/>
      <c r="J62" s="41"/>
      <c r="K62" s="76">
        <v>350</v>
      </c>
      <c r="L62" s="84">
        <v>350</v>
      </c>
      <c r="M62" s="77">
        <v>600</v>
      </c>
    </row>
    <row r="63" spans="2:13" ht="13.5" customHeight="1">
      <c r="B63" s="28">
        <f t="shared" si="1"/>
        <v>53</v>
      </c>
      <c r="C63" s="39"/>
      <c r="D63" s="40"/>
      <c r="E63" s="41"/>
      <c r="F63" s="41" t="s">
        <v>55</v>
      </c>
      <c r="G63" s="41"/>
      <c r="H63" s="41"/>
      <c r="I63" s="41"/>
      <c r="J63" s="41"/>
      <c r="K63" s="76">
        <v>250</v>
      </c>
      <c r="L63" s="84">
        <v>175</v>
      </c>
      <c r="M63" s="77">
        <v>350</v>
      </c>
    </row>
    <row r="64" spans="2:13" ht="13.5" customHeight="1" thickBot="1">
      <c r="B64" s="28">
        <f t="shared" si="1"/>
        <v>54</v>
      </c>
      <c r="C64" s="39"/>
      <c r="D64" s="40"/>
      <c r="E64" s="41"/>
      <c r="F64" s="41" t="s">
        <v>56</v>
      </c>
      <c r="G64" s="41"/>
      <c r="H64" s="41"/>
      <c r="I64" s="41"/>
      <c r="J64" s="41"/>
      <c r="K64" s="76">
        <v>20</v>
      </c>
      <c r="L64" s="84">
        <v>175</v>
      </c>
      <c r="M64" s="77">
        <v>200</v>
      </c>
    </row>
    <row r="65" spans="2:17" ht="13.5" customHeight="1">
      <c r="B65" s="79"/>
      <c r="C65" s="80"/>
      <c r="D65" s="80"/>
      <c r="E65" s="81"/>
      <c r="F65" s="81"/>
      <c r="G65" s="81"/>
      <c r="H65" s="81"/>
      <c r="I65" s="81"/>
      <c r="J65" s="81"/>
      <c r="K65" s="81"/>
      <c r="L65" s="81"/>
      <c r="M65" s="81"/>
      <c r="O65">
        <f>COUNTA(K11:K64)</f>
        <v>38</v>
      </c>
      <c r="P65">
        <f>COUNTA(L11:L64)</f>
        <v>37</v>
      </c>
      <c r="Q65">
        <f>COUNTA(M11:M64)</f>
        <v>36</v>
      </c>
    </row>
    <row r="66" spans="15:17" ht="18" customHeight="1">
      <c r="O66" s="118">
        <f>SUM(K21:K64,P11:P20)</f>
        <v>4631</v>
      </c>
      <c r="P66" s="118">
        <f>SUM(L21:L64,Q11:Q20)</f>
        <v>4089</v>
      </c>
      <c r="Q66" s="118">
        <f>SUM(M21:M64,R11:R20)</f>
        <v>4529</v>
      </c>
    </row>
    <row r="67" ht="18" customHeight="1">
      <c r="B67" s="22"/>
    </row>
    <row r="68" ht="9" customHeight="1" thickBot="1"/>
    <row r="69" spans="2:13" ht="18" customHeight="1">
      <c r="B69" s="1"/>
      <c r="C69" s="2"/>
      <c r="D69" s="155" t="s">
        <v>2</v>
      </c>
      <c r="E69" s="155"/>
      <c r="F69" s="155"/>
      <c r="G69" s="155"/>
      <c r="H69" s="2"/>
      <c r="I69" s="2"/>
      <c r="J69" s="3"/>
      <c r="K69" s="86" t="s">
        <v>83</v>
      </c>
      <c r="L69" s="97" t="s">
        <v>85</v>
      </c>
      <c r="M69" s="106" t="s">
        <v>86</v>
      </c>
    </row>
    <row r="70" spans="2:13" ht="18" customHeight="1" thickBot="1">
      <c r="B70" s="7"/>
      <c r="C70" s="8"/>
      <c r="D70" s="151" t="s">
        <v>3</v>
      </c>
      <c r="E70" s="151"/>
      <c r="F70" s="151"/>
      <c r="G70" s="151"/>
      <c r="H70" s="8"/>
      <c r="I70" s="8"/>
      <c r="J70" s="9"/>
      <c r="K70" s="112" t="str">
        <f>K5</f>
        <v>H 30.9.10</v>
      </c>
      <c r="L70" s="113" t="str">
        <f>K70</f>
        <v>H 30.9.10</v>
      </c>
      <c r="M70" s="114" t="str">
        <f>L70</f>
        <v>H 30.9.10</v>
      </c>
    </row>
    <row r="71" spans="2:13" ht="19.5" customHeight="1" thickTop="1">
      <c r="B71" s="156" t="s">
        <v>58</v>
      </c>
      <c r="C71" s="157"/>
      <c r="D71" s="157"/>
      <c r="E71" s="157"/>
      <c r="F71" s="157"/>
      <c r="G71" s="157"/>
      <c r="H71" s="157"/>
      <c r="I71" s="157"/>
      <c r="J71" s="27"/>
      <c r="K71" s="90">
        <f>SUM(K72:K80)</f>
        <v>4631</v>
      </c>
      <c r="L71" s="90">
        <f>SUM(L72:L80)</f>
        <v>4089</v>
      </c>
      <c r="M71" s="110">
        <f>SUM(M72:M80)</f>
        <v>4529</v>
      </c>
    </row>
    <row r="72" spans="2:13" ht="13.5" customHeight="1">
      <c r="B72" s="143" t="s">
        <v>59</v>
      </c>
      <c r="C72" s="144"/>
      <c r="D72" s="158"/>
      <c r="E72" s="50"/>
      <c r="F72" s="51"/>
      <c r="G72" s="145" t="s">
        <v>14</v>
      </c>
      <c r="H72" s="145"/>
      <c r="I72" s="51"/>
      <c r="J72" s="53"/>
      <c r="K72" s="42">
        <f>SUM(P$11:P$20)</f>
        <v>2905</v>
      </c>
      <c r="L72" s="54">
        <f>SUM(Q$11:Q$20)</f>
        <v>2815</v>
      </c>
      <c r="M72" s="43">
        <f>SUM(R$11:R$20)</f>
        <v>2435</v>
      </c>
    </row>
    <row r="73" spans="2:13" ht="13.5" customHeight="1">
      <c r="B73" s="16"/>
      <c r="C73" s="17"/>
      <c r="D73" s="18"/>
      <c r="E73" s="54"/>
      <c r="F73" s="41"/>
      <c r="G73" s="145" t="s">
        <v>78</v>
      </c>
      <c r="H73" s="145"/>
      <c r="I73" s="52"/>
      <c r="J73" s="55"/>
      <c r="K73" s="42">
        <f>SUM(K$21)</f>
        <v>150</v>
      </c>
      <c r="L73" s="54">
        <f>SUM(L$21)</f>
        <v>230</v>
      </c>
      <c r="M73" s="43">
        <f>SUM(M$21)</f>
        <v>375</v>
      </c>
    </row>
    <row r="74" spans="2:13" ht="13.5" customHeight="1">
      <c r="B74" s="16"/>
      <c r="C74" s="17"/>
      <c r="D74" s="18"/>
      <c r="E74" s="54"/>
      <c r="F74" s="41"/>
      <c r="G74" s="145" t="s">
        <v>26</v>
      </c>
      <c r="H74" s="145"/>
      <c r="I74" s="51"/>
      <c r="J74" s="53"/>
      <c r="K74" s="42">
        <f>SUM(K$22:K$23)</f>
        <v>330</v>
      </c>
      <c r="L74" s="54">
        <f>SUM(L$22:L$23)</f>
        <v>1</v>
      </c>
      <c r="M74" s="43">
        <f>SUM(M$22:M$23)</f>
        <v>109</v>
      </c>
    </row>
    <row r="75" spans="2:13" ht="13.5" customHeight="1">
      <c r="B75" s="16"/>
      <c r="C75" s="17"/>
      <c r="D75" s="18"/>
      <c r="E75" s="54"/>
      <c r="F75" s="41"/>
      <c r="G75" s="145" t="s">
        <v>17</v>
      </c>
      <c r="H75" s="145"/>
      <c r="I75" s="51"/>
      <c r="J75" s="53"/>
      <c r="K75" s="42">
        <f>SUM(K$24:K$24)</f>
        <v>10</v>
      </c>
      <c r="L75" s="54">
        <f>SUM(L$24:L$24)</f>
        <v>30</v>
      </c>
      <c r="M75" s="43">
        <f>SUM(M$24:M$24)</f>
        <v>5</v>
      </c>
    </row>
    <row r="76" spans="2:13" ht="13.5" customHeight="1">
      <c r="B76" s="16"/>
      <c r="C76" s="17"/>
      <c r="D76" s="18"/>
      <c r="E76" s="54"/>
      <c r="F76" s="41"/>
      <c r="G76" s="145" t="s">
        <v>18</v>
      </c>
      <c r="H76" s="145"/>
      <c r="I76" s="51"/>
      <c r="J76" s="53"/>
      <c r="K76" s="42">
        <f>SUM(K$26:K$32)</f>
        <v>70</v>
      </c>
      <c r="L76" s="54">
        <f>SUM(L$26:L$32)</f>
        <v>30</v>
      </c>
      <c r="M76" s="43">
        <f>SUM(M$26:M$32)</f>
        <v>115</v>
      </c>
    </row>
    <row r="77" spans="2:13" ht="13.5" customHeight="1">
      <c r="B77" s="16"/>
      <c r="C77" s="17"/>
      <c r="D77" s="18"/>
      <c r="E77" s="54"/>
      <c r="F77" s="41"/>
      <c r="G77" s="145" t="s">
        <v>76</v>
      </c>
      <c r="H77" s="145"/>
      <c r="I77" s="51"/>
      <c r="J77" s="53"/>
      <c r="K77" s="42">
        <f>SUM(K$33:K$34)</f>
        <v>200</v>
      </c>
      <c r="L77" s="54">
        <f>SUM(L$33:L$34)</f>
        <v>40</v>
      </c>
      <c r="M77" s="43">
        <f>SUM(M$33:M$34)</f>
        <v>85</v>
      </c>
    </row>
    <row r="78" spans="2:13" ht="13.5" customHeight="1">
      <c r="B78" s="16"/>
      <c r="C78" s="17"/>
      <c r="D78" s="18"/>
      <c r="E78" s="54"/>
      <c r="F78" s="41"/>
      <c r="G78" s="145" t="s">
        <v>116</v>
      </c>
      <c r="H78" s="145"/>
      <c r="I78" s="51"/>
      <c r="J78" s="53"/>
      <c r="K78" s="42">
        <f>SUM(K$35:K$52)</f>
        <v>317</v>
      </c>
      <c r="L78" s="54">
        <f>SUM(L$35:L$52)</f>
        <v>160</v>
      </c>
      <c r="M78" s="43">
        <f>SUM(M$35:M$52)</f>
        <v>206</v>
      </c>
    </row>
    <row r="79" spans="2:13" ht="13.5" customHeight="1">
      <c r="B79" s="16"/>
      <c r="C79" s="17"/>
      <c r="D79" s="18"/>
      <c r="E79" s="54"/>
      <c r="F79" s="41"/>
      <c r="G79" s="145" t="s">
        <v>60</v>
      </c>
      <c r="H79" s="145"/>
      <c r="I79" s="51"/>
      <c r="J79" s="53"/>
      <c r="K79" s="42">
        <f>SUM(K$25:K$25,K$62:K$63)</f>
        <v>600</v>
      </c>
      <c r="L79" s="54">
        <f>SUM(L$25:L$25,L$62:L$63)</f>
        <v>547</v>
      </c>
      <c r="M79" s="43">
        <f>SUM(M$25:M$25,M$62:M$63)</f>
        <v>966</v>
      </c>
    </row>
    <row r="80" spans="2:13" ht="13.5" customHeight="1" thickBot="1">
      <c r="B80" s="19"/>
      <c r="C80" s="20"/>
      <c r="D80" s="21"/>
      <c r="E80" s="56"/>
      <c r="F80" s="47"/>
      <c r="G80" s="146" t="s">
        <v>57</v>
      </c>
      <c r="H80" s="146"/>
      <c r="I80" s="57"/>
      <c r="J80" s="58"/>
      <c r="K80" s="48">
        <f>SUM(K$53:K$61,K$64)</f>
        <v>49</v>
      </c>
      <c r="L80" s="56">
        <f>SUM(L$53:L$61,L$64)</f>
        <v>236</v>
      </c>
      <c r="M80" s="49">
        <f>SUM(M$53:M$61,M$64)</f>
        <v>233</v>
      </c>
    </row>
    <row r="81" spans="2:13" ht="18" customHeight="1" thickTop="1">
      <c r="B81" s="147" t="s">
        <v>61</v>
      </c>
      <c r="C81" s="148"/>
      <c r="D81" s="149"/>
      <c r="E81" s="64"/>
      <c r="F81" s="29"/>
      <c r="G81" s="150" t="s">
        <v>62</v>
      </c>
      <c r="H81" s="150"/>
      <c r="I81" s="29"/>
      <c r="J81" s="30"/>
      <c r="K81" s="91" t="s">
        <v>63</v>
      </c>
      <c r="L81" s="101"/>
      <c r="M81" s="111"/>
    </row>
    <row r="82" spans="2:13" ht="18" customHeight="1">
      <c r="B82" s="61"/>
      <c r="C82" s="62"/>
      <c r="D82" s="62"/>
      <c r="E82" s="59"/>
      <c r="F82" s="60"/>
      <c r="G82" s="33"/>
      <c r="H82" s="33"/>
      <c r="I82" s="60"/>
      <c r="J82" s="63"/>
      <c r="K82" s="92" t="s">
        <v>64</v>
      </c>
      <c r="L82" s="102"/>
      <c r="M82" s="105"/>
    </row>
    <row r="83" spans="2:13" ht="18" customHeight="1">
      <c r="B83" s="16"/>
      <c r="C83" s="17"/>
      <c r="D83" s="17"/>
      <c r="E83" s="65"/>
      <c r="F83" s="8"/>
      <c r="G83" s="151" t="s">
        <v>65</v>
      </c>
      <c r="H83" s="151"/>
      <c r="I83" s="31"/>
      <c r="J83" s="32"/>
      <c r="K83" s="93" t="s">
        <v>66</v>
      </c>
      <c r="L83" s="103"/>
      <c r="M83" s="103"/>
    </row>
    <row r="84" spans="2:13" ht="18" customHeight="1">
      <c r="B84" s="16"/>
      <c r="C84" s="17"/>
      <c r="D84" s="17"/>
      <c r="E84" s="66"/>
      <c r="F84" s="17"/>
      <c r="G84" s="67"/>
      <c r="H84" s="67"/>
      <c r="I84" s="62"/>
      <c r="J84" s="68"/>
      <c r="K84" s="94" t="s">
        <v>93</v>
      </c>
      <c r="L84" s="104"/>
      <c r="M84" s="104"/>
    </row>
    <row r="85" spans="2:13" ht="18" customHeight="1">
      <c r="B85" s="16"/>
      <c r="C85" s="17"/>
      <c r="D85" s="17"/>
      <c r="E85" s="66"/>
      <c r="F85" s="17"/>
      <c r="G85" s="67"/>
      <c r="H85" s="67"/>
      <c r="I85" s="62"/>
      <c r="J85" s="68"/>
      <c r="K85" s="92" t="s">
        <v>92</v>
      </c>
      <c r="L85" s="102"/>
      <c r="M85" s="105"/>
    </row>
    <row r="86" spans="2:13" ht="18" customHeight="1">
      <c r="B86" s="16"/>
      <c r="C86" s="17"/>
      <c r="D86" s="17"/>
      <c r="E86" s="65"/>
      <c r="F86" s="8"/>
      <c r="G86" s="151" t="s">
        <v>67</v>
      </c>
      <c r="H86" s="151"/>
      <c r="I86" s="31"/>
      <c r="J86" s="32"/>
      <c r="K86" s="93" t="s">
        <v>100</v>
      </c>
      <c r="L86" s="103"/>
      <c r="M86" s="103"/>
    </row>
    <row r="87" spans="2:13" ht="18" customHeight="1">
      <c r="B87" s="16"/>
      <c r="C87" s="17"/>
      <c r="D87" s="17"/>
      <c r="E87" s="66"/>
      <c r="F87" s="17"/>
      <c r="G87" s="67"/>
      <c r="H87" s="67"/>
      <c r="I87" s="62"/>
      <c r="J87" s="68"/>
      <c r="K87" s="94" t="s">
        <v>101</v>
      </c>
      <c r="L87" s="104"/>
      <c r="M87" s="104"/>
    </row>
    <row r="88" spans="2:13" ht="18" customHeight="1">
      <c r="B88" s="16"/>
      <c r="C88" s="17"/>
      <c r="D88" s="17"/>
      <c r="E88" s="66"/>
      <c r="F88" s="17"/>
      <c r="G88" s="67"/>
      <c r="H88" s="67"/>
      <c r="I88" s="62"/>
      <c r="J88" s="68"/>
      <c r="K88" s="94" t="s">
        <v>102</v>
      </c>
      <c r="L88" s="104"/>
      <c r="M88" s="104"/>
    </row>
    <row r="89" spans="2:13" ht="18" customHeight="1">
      <c r="B89" s="16"/>
      <c r="C89" s="17"/>
      <c r="D89" s="17"/>
      <c r="E89" s="13"/>
      <c r="F89" s="14"/>
      <c r="G89" s="33"/>
      <c r="H89" s="33"/>
      <c r="I89" s="60"/>
      <c r="J89" s="63"/>
      <c r="K89" s="94" t="s">
        <v>101</v>
      </c>
      <c r="L89" s="105"/>
      <c r="M89" s="105"/>
    </row>
    <row r="90" spans="2:14" ht="18" customHeight="1">
      <c r="B90" s="143" t="s">
        <v>68</v>
      </c>
      <c r="C90" s="144"/>
      <c r="D90" s="144"/>
      <c r="E90" s="8"/>
      <c r="F90" s="8"/>
      <c r="G90" s="8"/>
      <c r="H90" s="8"/>
      <c r="I90" s="8"/>
      <c r="J90" s="8"/>
      <c r="K90" s="78"/>
      <c r="L90" s="78"/>
      <c r="M90" s="78"/>
      <c r="N90" s="132"/>
    </row>
    <row r="91" spans="2:14" ht="13.5" customHeight="1">
      <c r="B91" s="69"/>
      <c r="C91" s="70" t="s">
        <v>69</v>
      </c>
      <c r="D91" s="71"/>
      <c r="E91" s="70"/>
      <c r="F91" s="70"/>
      <c r="G91" s="70"/>
      <c r="H91" s="70"/>
      <c r="I91" s="70"/>
      <c r="J91" s="70"/>
      <c r="K91" s="95"/>
      <c r="L91" s="95"/>
      <c r="M91" s="95"/>
      <c r="N91" s="130"/>
    </row>
    <row r="92" spans="2:14" ht="13.5" customHeight="1">
      <c r="B92" s="69"/>
      <c r="C92" s="70" t="s">
        <v>70</v>
      </c>
      <c r="D92" s="71"/>
      <c r="E92" s="70"/>
      <c r="F92" s="70"/>
      <c r="G92" s="70"/>
      <c r="H92" s="70"/>
      <c r="I92" s="70"/>
      <c r="J92" s="70"/>
      <c r="K92" s="95"/>
      <c r="L92" s="95"/>
      <c r="M92" s="95"/>
      <c r="N92" s="130"/>
    </row>
    <row r="93" spans="2:14" ht="13.5" customHeight="1">
      <c r="B93" s="69"/>
      <c r="C93" s="70" t="s">
        <v>71</v>
      </c>
      <c r="D93" s="71"/>
      <c r="E93" s="70"/>
      <c r="F93" s="70"/>
      <c r="G93" s="70"/>
      <c r="H93" s="70"/>
      <c r="I93" s="70"/>
      <c r="J93" s="70"/>
      <c r="K93" s="95"/>
      <c r="L93" s="95"/>
      <c r="M93" s="95"/>
      <c r="N93" s="130"/>
    </row>
    <row r="94" spans="2:14" ht="13.5" customHeight="1">
      <c r="B94" s="69"/>
      <c r="C94" s="70" t="s">
        <v>171</v>
      </c>
      <c r="D94" s="71"/>
      <c r="E94" s="70"/>
      <c r="F94" s="70"/>
      <c r="G94" s="70"/>
      <c r="H94" s="70"/>
      <c r="I94" s="70"/>
      <c r="J94" s="70"/>
      <c r="K94" s="95"/>
      <c r="L94" s="95"/>
      <c r="M94" s="95"/>
      <c r="N94" s="130"/>
    </row>
    <row r="95" spans="2:14" ht="13.5" customHeight="1">
      <c r="B95" s="69"/>
      <c r="C95" s="70" t="s">
        <v>153</v>
      </c>
      <c r="D95" s="71"/>
      <c r="E95" s="70"/>
      <c r="F95" s="70"/>
      <c r="G95" s="70"/>
      <c r="H95" s="70"/>
      <c r="I95" s="70"/>
      <c r="J95" s="70"/>
      <c r="K95" s="95"/>
      <c r="L95" s="95"/>
      <c r="M95" s="95"/>
      <c r="N95" s="130"/>
    </row>
    <row r="96" spans="2:14" ht="13.5" customHeight="1">
      <c r="B96" s="72"/>
      <c r="C96" s="70" t="s">
        <v>170</v>
      </c>
      <c r="D96" s="70"/>
      <c r="E96" s="70"/>
      <c r="F96" s="70"/>
      <c r="G96" s="70"/>
      <c r="H96" s="70"/>
      <c r="I96" s="70"/>
      <c r="J96" s="70"/>
      <c r="K96" s="95"/>
      <c r="L96" s="95"/>
      <c r="M96" s="95"/>
      <c r="N96" s="130"/>
    </row>
    <row r="97" spans="2:14" ht="13.5" customHeight="1">
      <c r="B97" s="72"/>
      <c r="C97" s="70" t="s">
        <v>169</v>
      </c>
      <c r="D97" s="70"/>
      <c r="E97" s="70"/>
      <c r="F97" s="70"/>
      <c r="G97" s="70"/>
      <c r="H97" s="70"/>
      <c r="I97" s="70"/>
      <c r="J97" s="70"/>
      <c r="K97" s="95"/>
      <c r="L97" s="95"/>
      <c r="M97" s="95"/>
      <c r="N97" s="130"/>
    </row>
    <row r="98" spans="2:14" ht="13.5" customHeight="1">
      <c r="B98" s="72"/>
      <c r="C98" s="70" t="s">
        <v>148</v>
      </c>
      <c r="D98" s="70"/>
      <c r="E98" s="70"/>
      <c r="F98" s="70"/>
      <c r="G98" s="70"/>
      <c r="H98" s="70"/>
      <c r="I98" s="70"/>
      <c r="J98" s="70"/>
      <c r="K98" s="95"/>
      <c r="L98" s="95"/>
      <c r="M98" s="95"/>
      <c r="N98" s="130"/>
    </row>
    <row r="99" spans="2:14" ht="13.5" customHeight="1">
      <c r="B99" s="72"/>
      <c r="C99" s="70" t="s">
        <v>149</v>
      </c>
      <c r="D99" s="70"/>
      <c r="E99" s="70"/>
      <c r="F99" s="70"/>
      <c r="G99" s="70"/>
      <c r="H99" s="70"/>
      <c r="I99" s="70"/>
      <c r="J99" s="70"/>
      <c r="K99" s="95"/>
      <c r="L99" s="95"/>
      <c r="M99" s="95"/>
      <c r="N99" s="130"/>
    </row>
    <row r="100" spans="2:14" ht="13.5" customHeight="1">
      <c r="B100" s="72"/>
      <c r="C100" s="70" t="s">
        <v>150</v>
      </c>
      <c r="D100" s="70"/>
      <c r="E100" s="70"/>
      <c r="F100" s="70"/>
      <c r="G100" s="70"/>
      <c r="H100" s="70"/>
      <c r="I100" s="70"/>
      <c r="J100" s="70"/>
      <c r="K100" s="95"/>
      <c r="L100" s="95"/>
      <c r="M100" s="95"/>
      <c r="N100" s="130"/>
    </row>
    <row r="101" spans="2:14" ht="13.5" customHeight="1">
      <c r="B101" s="72"/>
      <c r="C101" s="70" t="s">
        <v>172</v>
      </c>
      <c r="D101" s="70"/>
      <c r="E101" s="70"/>
      <c r="F101" s="70"/>
      <c r="G101" s="70"/>
      <c r="H101" s="70"/>
      <c r="I101" s="70"/>
      <c r="J101" s="70"/>
      <c r="K101" s="95"/>
      <c r="L101" s="95"/>
      <c r="M101" s="95"/>
      <c r="N101" s="130"/>
    </row>
    <row r="102" spans="2:14" ht="13.5" customHeight="1">
      <c r="B102" s="72"/>
      <c r="C102" s="95" t="s">
        <v>173</v>
      </c>
      <c r="D102" s="70"/>
      <c r="E102" s="70"/>
      <c r="F102" s="70"/>
      <c r="G102" s="70"/>
      <c r="H102" s="70"/>
      <c r="I102" s="70"/>
      <c r="J102" s="70"/>
      <c r="K102" s="95"/>
      <c r="L102" s="95"/>
      <c r="M102" s="95"/>
      <c r="N102" s="130"/>
    </row>
    <row r="103" spans="2:14" ht="13.5" customHeight="1">
      <c r="B103" s="72"/>
      <c r="C103" s="70" t="s">
        <v>174</v>
      </c>
      <c r="D103" s="70"/>
      <c r="E103" s="70"/>
      <c r="F103" s="70"/>
      <c r="G103" s="70"/>
      <c r="H103" s="70"/>
      <c r="I103" s="70"/>
      <c r="J103" s="70"/>
      <c r="K103" s="95"/>
      <c r="L103" s="95"/>
      <c r="M103" s="95"/>
      <c r="N103" s="130"/>
    </row>
    <row r="104" spans="2:14" ht="13.5" customHeight="1">
      <c r="B104" s="72"/>
      <c r="C104" s="70" t="s">
        <v>175</v>
      </c>
      <c r="D104" s="70"/>
      <c r="E104" s="70"/>
      <c r="F104" s="70"/>
      <c r="G104" s="70"/>
      <c r="H104" s="70"/>
      <c r="I104" s="70"/>
      <c r="J104" s="70"/>
      <c r="K104" s="95"/>
      <c r="L104" s="95"/>
      <c r="M104" s="95"/>
      <c r="N104" s="130"/>
    </row>
    <row r="105" spans="2:14" ht="18" customHeight="1">
      <c r="B105" s="72"/>
      <c r="C105" s="70" t="s">
        <v>151</v>
      </c>
      <c r="D105" s="70"/>
      <c r="E105" s="70"/>
      <c r="F105" s="70"/>
      <c r="G105" s="70"/>
      <c r="H105" s="70"/>
      <c r="I105" s="70"/>
      <c r="J105" s="70"/>
      <c r="K105" s="95"/>
      <c r="L105" s="95"/>
      <c r="M105" s="95"/>
      <c r="N105" s="130"/>
    </row>
    <row r="106" spans="2:14" ht="13.5">
      <c r="B106" s="72"/>
      <c r="C106" s="70" t="s">
        <v>152</v>
      </c>
      <c r="D106" s="70"/>
      <c r="E106" s="70"/>
      <c r="F106" s="70"/>
      <c r="G106" s="70"/>
      <c r="H106" s="70"/>
      <c r="I106" s="70"/>
      <c r="J106" s="70"/>
      <c r="K106" s="95"/>
      <c r="L106" s="95"/>
      <c r="M106" s="95"/>
      <c r="N106" s="130"/>
    </row>
    <row r="107" spans="2:14" ht="13.5">
      <c r="B107" s="72"/>
      <c r="C107" s="70" t="s">
        <v>176</v>
      </c>
      <c r="D107" s="70"/>
      <c r="E107" s="70"/>
      <c r="F107" s="70"/>
      <c r="G107" s="70"/>
      <c r="H107" s="70"/>
      <c r="I107" s="70"/>
      <c r="J107" s="70"/>
      <c r="K107" s="95"/>
      <c r="L107" s="95"/>
      <c r="M107" s="95"/>
      <c r="N107" s="130"/>
    </row>
    <row r="108" spans="2:25" ht="13.5" customHeight="1">
      <c r="B108" s="72"/>
      <c r="C108" s="70" t="s">
        <v>154</v>
      </c>
      <c r="D108" s="70"/>
      <c r="E108" s="70"/>
      <c r="F108" s="70"/>
      <c r="G108" s="70"/>
      <c r="H108" s="70"/>
      <c r="I108" s="70"/>
      <c r="J108" s="70"/>
      <c r="K108" s="95"/>
      <c r="L108" s="95"/>
      <c r="M108" s="95"/>
      <c r="N108" s="130"/>
      <c r="Y108" s="85"/>
    </row>
    <row r="109" spans="2:14" ht="13.5">
      <c r="B109" s="72"/>
      <c r="C109" s="70" t="s">
        <v>80</v>
      </c>
      <c r="D109" s="70"/>
      <c r="E109" s="70"/>
      <c r="F109" s="70"/>
      <c r="G109" s="70"/>
      <c r="H109" s="70"/>
      <c r="I109" s="70"/>
      <c r="J109" s="70"/>
      <c r="K109" s="95"/>
      <c r="L109" s="95"/>
      <c r="M109" s="95"/>
      <c r="N109" s="130"/>
    </row>
    <row r="110" spans="2:14" ht="13.5">
      <c r="B110" s="72"/>
      <c r="C110" s="70" t="s">
        <v>72</v>
      </c>
      <c r="D110" s="70"/>
      <c r="E110" s="70"/>
      <c r="F110" s="70"/>
      <c r="G110" s="70"/>
      <c r="H110" s="70"/>
      <c r="I110" s="70"/>
      <c r="J110" s="70"/>
      <c r="K110" s="95"/>
      <c r="L110" s="95"/>
      <c r="M110" s="95"/>
      <c r="N110" s="130"/>
    </row>
    <row r="111" spans="2:14" ht="13.5">
      <c r="B111" s="125"/>
      <c r="C111" s="95" t="s">
        <v>177</v>
      </c>
      <c r="D111" s="82"/>
      <c r="E111" s="82"/>
      <c r="F111" s="82"/>
      <c r="G111" s="82"/>
      <c r="H111" s="82"/>
      <c r="I111" s="82"/>
      <c r="J111" s="82"/>
      <c r="K111" s="126"/>
      <c r="L111" s="126"/>
      <c r="M111" s="126"/>
      <c r="N111" s="131"/>
    </row>
    <row r="112" spans="2:25" ht="13.5">
      <c r="B112" s="125"/>
      <c r="C112" s="95" t="s">
        <v>178</v>
      </c>
      <c r="D112" s="82"/>
      <c r="E112" s="82"/>
      <c r="F112" s="82"/>
      <c r="G112" s="82"/>
      <c r="H112" s="82"/>
      <c r="I112" s="82"/>
      <c r="J112" s="82"/>
      <c r="K112" s="126"/>
      <c r="L112" s="126"/>
      <c r="M112" s="126"/>
      <c r="N112" s="131"/>
      <c r="Y112" s="85"/>
    </row>
    <row r="113" spans="2:14" ht="13.5">
      <c r="B113" s="125"/>
      <c r="C113" s="95" t="s">
        <v>179</v>
      </c>
      <c r="D113" s="82"/>
      <c r="E113" s="82"/>
      <c r="F113" s="82"/>
      <c r="G113" s="82"/>
      <c r="H113" s="82"/>
      <c r="I113" s="82"/>
      <c r="J113" s="82"/>
      <c r="K113" s="126"/>
      <c r="L113" s="126"/>
      <c r="M113" s="126"/>
      <c r="N113" s="131"/>
    </row>
    <row r="114" spans="2:14" ht="14.25" thickBot="1">
      <c r="B114" s="127"/>
      <c r="C114" s="96" t="s">
        <v>180</v>
      </c>
      <c r="D114" s="128"/>
      <c r="E114" s="128"/>
      <c r="F114" s="128"/>
      <c r="G114" s="128"/>
      <c r="H114" s="128"/>
      <c r="I114" s="128"/>
      <c r="J114" s="128"/>
      <c r="K114" s="129"/>
      <c r="L114" s="129"/>
      <c r="M114" s="129"/>
      <c r="N114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62:D62"/>
    <mergeCell ref="D69:G69"/>
    <mergeCell ref="D70:G70"/>
    <mergeCell ref="B71:I71"/>
    <mergeCell ref="B72:D72"/>
    <mergeCell ref="G72:H72"/>
    <mergeCell ref="G73:H73"/>
    <mergeCell ref="G74:H74"/>
    <mergeCell ref="G75:H75"/>
    <mergeCell ref="G76:H76"/>
    <mergeCell ref="G77:H77"/>
    <mergeCell ref="G78:H78"/>
    <mergeCell ref="B90:D90"/>
    <mergeCell ref="G79:H79"/>
    <mergeCell ref="G80:H80"/>
    <mergeCell ref="B81:D81"/>
    <mergeCell ref="G81:H81"/>
    <mergeCell ref="G83:H83"/>
    <mergeCell ref="G86:H8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2"/>
  <sheetViews>
    <sheetView view="pageBreakPreview" zoomScale="75" zoomScaleNormal="75" zoomScaleSheetLayoutView="75" zoomScalePageLayoutView="0" workbookViewId="0" topLeftCell="A1">
      <pane ySplit="10" topLeftCell="A86" activePane="bottomLeft" state="frozen"/>
      <selection pane="topLeft" activeCell="A1" sqref="A1"/>
      <selection pane="bottomLeft" activeCell="L99" sqref="L99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250</v>
      </c>
      <c r="L5" s="50" t="str">
        <f>K5</f>
        <v>H 30.8.14</v>
      </c>
      <c r="M5" s="107" t="str">
        <f>K5</f>
        <v>H 30.8.14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19">
        <v>0.425</v>
      </c>
      <c r="L6" s="120">
        <v>0.46319444444444446</v>
      </c>
      <c r="M6" s="121">
        <v>0.3986111111111111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23" t="s">
        <v>251</v>
      </c>
      <c r="L7" s="123" t="s">
        <v>217</v>
      </c>
      <c r="M7" s="124" t="s">
        <v>252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123</v>
      </c>
      <c r="G11" s="41"/>
      <c r="H11" s="41"/>
      <c r="I11" s="41"/>
      <c r="J11" s="41"/>
      <c r="K11" s="74" t="s">
        <v>262</v>
      </c>
      <c r="L11" s="74" t="s">
        <v>156</v>
      </c>
      <c r="M11" s="75"/>
      <c r="O11" t="s">
        <v>15</v>
      </c>
      <c r="P11">
        <f aca="true" t="shared" si="0" ref="P11:R20">IF(K11="＋",0,IF(K11="(＋)",0,ABS(K11)))</f>
        <v>0</v>
      </c>
      <c r="Q11">
        <f t="shared" si="0"/>
        <v>5</v>
      </c>
      <c r="R11">
        <f t="shared" si="0"/>
        <v>0</v>
      </c>
    </row>
    <row r="12" spans="2:18" ht="13.5" customHeight="1">
      <c r="B12" s="28">
        <f>B11+1</f>
        <v>2</v>
      </c>
      <c r="C12" s="35"/>
      <c r="D12" s="44"/>
      <c r="E12" s="41"/>
      <c r="F12" s="41" t="s">
        <v>278</v>
      </c>
      <c r="G12" s="41"/>
      <c r="H12" s="41"/>
      <c r="I12" s="41"/>
      <c r="J12" s="41"/>
      <c r="K12" s="74" t="s">
        <v>253</v>
      </c>
      <c r="L12" s="83" t="s">
        <v>261</v>
      </c>
      <c r="M12" s="75" t="s">
        <v>226</v>
      </c>
      <c r="O12" t="s">
        <v>15</v>
      </c>
      <c r="P12">
        <f t="shared" si="0"/>
        <v>95</v>
      </c>
      <c r="Q12">
        <f t="shared" si="0"/>
        <v>15</v>
      </c>
      <c r="R12">
        <f t="shared" si="0"/>
        <v>20</v>
      </c>
    </row>
    <row r="13" spans="2:18" ht="13.5" customHeight="1">
      <c r="B13" s="28">
        <f aca="true" t="shared" si="1" ref="B13:B72">B12+1</f>
        <v>3</v>
      </c>
      <c r="C13" s="35"/>
      <c r="D13" s="44"/>
      <c r="E13" s="41"/>
      <c r="F13" s="41" t="s">
        <v>288</v>
      </c>
      <c r="G13" s="41"/>
      <c r="H13" s="41"/>
      <c r="I13" s="41"/>
      <c r="J13" s="41"/>
      <c r="K13" s="74" t="s">
        <v>157</v>
      </c>
      <c r="L13" s="74" t="s">
        <v>261</v>
      </c>
      <c r="M13" s="75" t="s">
        <v>271</v>
      </c>
      <c r="O13" t="s">
        <v>15</v>
      </c>
      <c r="P13">
        <f t="shared" si="0"/>
        <v>10</v>
      </c>
      <c r="Q13">
        <f t="shared" si="0"/>
        <v>15</v>
      </c>
      <c r="R13">
        <f t="shared" si="0"/>
        <v>40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124</v>
      </c>
      <c r="G14" s="41"/>
      <c r="H14" s="41"/>
      <c r="I14" s="41"/>
      <c r="J14" s="41"/>
      <c r="K14" s="74" t="s">
        <v>254</v>
      </c>
      <c r="L14" s="83" t="s">
        <v>182</v>
      </c>
      <c r="M14" s="75" t="s">
        <v>231</v>
      </c>
      <c r="O14" t="s">
        <v>15</v>
      </c>
      <c r="P14">
        <f t="shared" si="0"/>
        <v>5</v>
      </c>
      <c r="Q14">
        <f t="shared" si="0"/>
        <v>0</v>
      </c>
      <c r="R14">
        <f t="shared" si="0"/>
        <v>5</v>
      </c>
    </row>
    <row r="15" spans="2:18" ht="13.5" customHeight="1">
      <c r="B15" s="28">
        <f t="shared" si="1"/>
        <v>5</v>
      </c>
      <c r="C15" s="35"/>
      <c r="D15" s="44"/>
      <c r="E15" s="41"/>
      <c r="F15" s="41" t="s">
        <v>125</v>
      </c>
      <c r="G15" s="41"/>
      <c r="H15" s="41"/>
      <c r="I15" s="41"/>
      <c r="J15" s="41"/>
      <c r="K15" s="74" t="s">
        <v>255</v>
      </c>
      <c r="L15" s="83" t="s">
        <v>263</v>
      </c>
      <c r="M15" s="75" t="s">
        <v>272</v>
      </c>
      <c r="O15" s="73" t="s">
        <v>96</v>
      </c>
      <c r="P15">
        <f t="shared" si="0"/>
        <v>80</v>
      </c>
      <c r="Q15">
        <f t="shared" si="0"/>
        <v>65</v>
      </c>
      <c r="R15">
        <f t="shared" si="0"/>
        <v>100</v>
      </c>
    </row>
    <row r="16" spans="2:18" ht="13.5" customHeight="1">
      <c r="B16" s="28">
        <f t="shared" si="1"/>
        <v>6</v>
      </c>
      <c r="C16" s="35"/>
      <c r="D16" s="44"/>
      <c r="E16" s="41"/>
      <c r="F16" s="41" t="s">
        <v>127</v>
      </c>
      <c r="G16" s="41"/>
      <c r="H16" s="41"/>
      <c r="I16" s="41"/>
      <c r="J16" s="41"/>
      <c r="K16" s="74" t="s">
        <v>254</v>
      </c>
      <c r="L16" s="74" t="s">
        <v>264</v>
      </c>
      <c r="M16" s="75"/>
      <c r="O16" t="s">
        <v>15</v>
      </c>
      <c r="P16">
        <f t="shared" si="0"/>
        <v>5</v>
      </c>
      <c r="Q16">
        <f t="shared" si="0"/>
        <v>5</v>
      </c>
      <c r="R16">
        <f t="shared" si="0"/>
        <v>0</v>
      </c>
    </row>
    <row r="17" spans="2:18" ht="13.5" customHeight="1">
      <c r="B17" s="28">
        <f t="shared" si="1"/>
        <v>7</v>
      </c>
      <c r="C17" s="35"/>
      <c r="D17" s="44"/>
      <c r="E17" s="41"/>
      <c r="F17" s="41" t="s">
        <v>16</v>
      </c>
      <c r="G17" s="41"/>
      <c r="H17" s="41"/>
      <c r="I17" s="41"/>
      <c r="J17" s="41"/>
      <c r="K17" s="74" t="s">
        <v>158</v>
      </c>
      <c r="L17" s="83" t="s">
        <v>265</v>
      </c>
      <c r="M17" s="75" t="s">
        <v>199</v>
      </c>
      <c r="O17" t="s">
        <v>15</v>
      </c>
      <c r="P17">
        <f t="shared" si="0"/>
        <v>0</v>
      </c>
      <c r="Q17">
        <f t="shared" si="0"/>
        <v>25</v>
      </c>
      <c r="R17">
        <f t="shared" si="0"/>
        <v>10</v>
      </c>
    </row>
    <row r="18" spans="2:18" ht="13.5" customHeight="1">
      <c r="B18" s="28">
        <f t="shared" si="1"/>
        <v>8</v>
      </c>
      <c r="C18" s="35"/>
      <c r="D18" s="44"/>
      <c r="E18" s="41"/>
      <c r="F18" s="41" t="s">
        <v>128</v>
      </c>
      <c r="G18" s="41"/>
      <c r="H18" s="41"/>
      <c r="I18" s="41"/>
      <c r="J18" s="41"/>
      <c r="K18" s="74" t="s">
        <v>256</v>
      </c>
      <c r="L18" s="83" t="s">
        <v>266</v>
      </c>
      <c r="M18" s="75" t="s">
        <v>273</v>
      </c>
      <c r="O18" s="116" t="s">
        <v>97</v>
      </c>
      <c r="P18">
        <f t="shared" si="0"/>
        <v>140</v>
      </c>
      <c r="Q18">
        <f t="shared" si="0"/>
        <v>1550</v>
      </c>
      <c r="R18">
        <f t="shared" si="0"/>
        <v>250</v>
      </c>
    </row>
    <row r="19" spans="2:18" ht="13.5" customHeight="1">
      <c r="B19" s="28">
        <f t="shared" si="1"/>
        <v>9</v>
      </c>
      <c r="C19" s="35"/>
      <c r="D19" s="44"/>
      <c r="E19" s="41"/>
      <c r="F19" s="41" t="s">
        <v>279</v>
      </c>
      <c r="G19" s="41"/>
      <c r="H19" s="41"/>
      <c r="I19" s="41"/>
      <c r="J19" s="41"/>
      <c r="K19" s="74"/>
      <c r="L19" s="83" t="s">
        <v>269</v>
      </c>
      <c r="M19" s="75" t="s">
        <v>274</v>
      </c>
      <c r="O19" s="116" t="s">
        <v>97</v>
      </c>
      <c r="P19">
        <f>IF(K19="＋",0,IF(K19="(＋)",0,ABS(K19)))</f>
        <v>0</v>
      </c>
      <c r="Q19">
        <f>IF(L19="＋",0,IF(L19="(＋)",0,ABS(L19)))</f>
        <v>15</v>
      </c>
      <c r="R19">
        <f>IF(M19="＋",0,IF(M19="(＋)",0,ABS(M19)))</f>
        <v>10</v>
      </c>
    </row>
    <row r="20" spans="2:18" ht="13.5" customHeight="1">
      <c r="B20" s="28">
        <f>B22+1</f>
        <v>11</v>
      </c>
      <c r="C20" s="35"/>
      <c r="D20" s="44"/>
      <c r="E20" s="41"/>
      <c r="F20" s="41" t="s">
        <v>118</v>
      </c>
      <c r="G20" s="41"/>
      <c r="H20" s="41"/>
      <c r="I20" s="41"/>
      <c r="J20" s="41"/>
      <c r="K20" s="74" t="s">
        <v>259</v>
      </c>
      <c r="L20" s="83" t="s">
        <v>267</v>
      </c>
      <c r="M20" s="75" t="s">
        <v>275</v>
      </c>
      <c r="O20" t="s">
        <v>15</v>
      </c>
      <c r="P20">
        <f t="shared" si="0"/>
        <v>240</v>
      </c>
      <c r="Q20">
        <f t="shared" si="0"/>
        <v>105</v>
      </c>
      <c r="R20">
        <f t="shared" si="0"/>
        <v>85</v>
      </c>
    </row>
    <row r="21" spans="2:18" ht="13.5" customHeight="1">
      <c r="B21" s="28">
        <f>B23+1</f>
        <v>13</v>
      </c>
      <c r="C21" s="35"/>
      <c r="D21" s="44"/>
      <c r="E21" s="41"/>
      <c r="F21" s="41" t="s">
        <v>119</v>
      </c>
      <c r="G21" s="41"/>
      <c r="H21" s="41"/>
      <c r="I21" s="41"/>
      <c r="J21" s="41"/>
      <c r="K21" s="74" t="s">
        <v>182</v>
      </c>
      <c r="L21" s="83" t="s">
        <v>264</v>
      </c>
      <c r="M21" s="75" t="s">
        <v>277</v>
      </c>
      <c r="O21" t="s">
        <v>15</v>
      </c>
      <c r="P21">
        <f aca="true" t="shared" si="2" ref="P21:R23">IF(K21="＋",0,IF(K21="(＋)",0,ABS(K21)))</f>
        <v>0</v>
      </c>
      <c r="Q21">
        <f t="shared" si="2"/>
        <v>5</v>
      </c>
      <c r="R21">
        <f t="shared" si="2"/>
        <v>10</v>
      </c>
    </row>
    <row r="22" spans="2:18" ht="13.5" customHeight="1">
      <c r="B22" s="28">
        <f>B19+1</f>
        <v>10</v>
      </c>
      <c r="C22" s="35"/>
      <c r="D22" s="44"/>
      <c r="E22" s="41"/>
      <c r="F22" s="41" t="s">
        <v>117</v>
      </c>
      <c r="G22" s="41"/>
      <c r="H22" s="41"/>
      <c r="I22" s="41"/>
      <c r="J22" s="41"/>
      <c r="K22" s="74" t="s">
        <v>258</v>
      </c>
      <c r="L22" s="83" t="s">
        <v>264</v>
      </c>
      <c r="M22" s="75"/>
      <c r="O22" t="s">
        <v>15</v>
      </c>
      <c r="P22">
        <f t="shared" si="2"/>
        <v>10</v>
      </c>
      <c r="Q22">
        <f t="shared" si="2"/>
        <v>5</v>
      </c>
      <c r="R22">
        <f t="shared" si="2"/>
        <v>0</v>
      </c>
    </row>
    <row r="23" spans="2:18" ht="13.5" customHeight="1">
      <c r="B23" s="28">
        <f>B20+1</f>
        <v>12</v>
      </c>
      <c r="C23" s="35"/>
      <c r="D23" s="44"/>
      <c r="E23" s="41"/>
      <c r="F23" s="41" t="s">
        <v>120</v>
      </c>
      <c r="G23" s="41"/>
      <c r="H23" s="41"/>
      <c r="I23" s="41"/>
      <c r="J23" s="41"/>
      <c r="K23" s="74" t="s">
        <v>257</v>
      </c>
      <c r="L23" s="83" t="s">
        <v>268</v>
      </c>
      <c r="M23" s="75" t="s">
        <v>276</v>
      </c>
      <c r="O23" t="s">
        <v>15</v>
      </c>
      <c r="P23">
        <f t="shared" si="2"/>
        <v>8950</v>
      </c>
      <c r="Q23">
        <f t="shared" si="2"/>
        <v>7450</v>
      </c>
      <c r="R23">
        <f t="shared" si="2"/>
        <v>9000</v>
      </c>
    </row>
    <row r="24" spans="2:13" ht="13.5" customHeight="1">
      <c r="B24" s="28">
        <f>B21+1</f>
        <v>14</v>
      </c>
      <c r="C24" s="36" t="s">
        <v>23</v>
      </c>
      <c r="D24" s="34" t="s">
        <v>24</v>
      </c>
      <c r="E24" s="41"/>
      <c r="F24" s="41" t="s">
        <v>107</v>
      </c>
      <c r="G24" s="41"/>
      <c r="H24" s="41"/>
      <c r="I24" s="41"/>
      <c r="J24" s="41"/>
      <c r="K24" s="76">
        <v>110</v>
      </c>
      <c r="L24" s="84">
        <v>675</v>
      </c>
      <c r="M24" s="77">
        <v>300</v>
      </c>
    </row>
    <row r="25" spans="2:13" ht="13.5" customHeight="1">
      <c r="B25" s="28">
        <f t="shared" si="1"/>
        <v>15</v>
      </c>
      <c r="C25" s="36" t="s">
        <v>25</v>
      </c>
      <c r="D25" s="34" t="s">
        <v>26</v>
      </c>
      <c r="E25" s="41"/>
      <c r="F25" s="41" t="s">
        <v>27</v>
      </c>
      <c r="G25" s="41"/>
      <c r="H25" s="41"/>
      <c r="I25" s="41"/>
      <c r="J25" s="41"/>
      <c r="K25" s="76">
        <v>6</v>
      </c>
      <c r="L25" s="84">
        <v>45</v>
      </c>
      <c r="M25" s="77">
        <v>5</v>
      </c>
    </row>
    <row r="26" spans="2:13" ht="13.5" customHeight="1">
      <c r="B26" s="28">
        <f t="shared" si="1"/>
        <v>16</v>
      </c>
      <c r="C26" s="37"/>
      <c r="D26" s="44"/>
      <c r="E26" s="41"/>
      <c r="F26" s="41" t="s">
        <v>95</v>
      </c>
      <c r="G26" s="41"/>
      <c r="H26" s="41"/>
      <c r="I26" s="41"/>
      <c r="J26" s="41"/>
      <c r="K26" s="76">
        <v>80</v>
      </c>
      <c r="L26" s="76">
        <v>20</v>
      </c>
      <c r="M26" s="77">
        <v>55</v>
      </c>
    </row>
    <row r="27" spans="2:13" ht="13.5" customHeight="1">
      <c r="B27" s="28">
        <f t="shared" si="1"/>
        <v>17</v>
      </c>
      <c r="C27" s="36" t="s">
        <v>74</v>
      </c>
      <c r="D27" s="34" t="s">
        <v>17</v>
      </c>
      <c r="E27" s="41"/>
      <c r="F27" s="41" t="s">
        <v>98</v>
      </c>
      <c r="G27" s="41"/>
      <c r="H27" s="41"/>
      <c r="I27" s="41"/>
      <c r="J27" s="41"/>
      <c r="K27" s="76"/>
      <c r="L27" s="76">
        <v>10</v>
      </c>
      <c r="M27" s="77">
        <v>10</v>
      </c>
    </row>
    <row r="28" spans="2:17" ht="13.5" customHeight="1">
      <c r="B28" s="28">
        <f t="shared" si="1"/>
        <v>18</v>
      </c>
      <c r="C28" s="37"/>
      <c r="D28" s="46" t="s">
        <v>235</v>
      </c>
      <c r="E28" s="41"/>
      <c r="F28" s="41" t="s">
        <v>234</v>
      </c>
      <c r="G28" s="41"/>
      <c r="H28" s="41"/>
      <c r="I28" s="41"/>
      <c r="J28" s="41"/>
      <c r="K28" s="76">
        <v>5</v>
      </c>
      <c r="L28" s="76">
        <v>9</v>
      </c>
      <c r="M28" s="77">
        <v>3</v>
      </c>
      <c r="O28">
        <f>COUNTA(K28)</f>
        <v>1</v>
      </c>
      <c r="P28">
        <f>COUNTA(L28)</f>
        <v>1</v>
      </c>
      <c r="Q28">
        <f>COUNTA(M28)</f>
        <v>1</v>
      </c>
    </row>
    <row r="29" spans="2:13" ht="13.5" customHeight="1">
      <c r="B29" s="28">
        <f t="shared" si="1"/>
        <v>19</v>
      </c>
      <c r="C29" s="37"/>
      <c r="D29" s="34" t="s">
        <v>18</v>
      </c>
      <c r="E29" s="41"/>
      <c r="F29" s="41" t="s">
        <v>108</v>
      </c>
      <c r="G29" s="41"/>
      <c r="H29" s="41"/>
      <c r="I29" s="41"/>
      <c r="J29" s="41"/>
      <c r="K29" s="76">
        <v>30</v>
      </c>
      <c r="L29" s="84">
        <v>5</v>
      </c>
      <c r="M29" s="77">
        <v>10</v>
      </c>
    </row>
    <row r="30" spans="2:13" ht="13.5" customHeight="1">
      <c r="B30" s="28">
        <f t="shared" si="1"/>
        <v>20</v>
      </c>
      <c r="C30" s="37"/>
      <c r="D30" s="44"/>
      <c r="E30" s="41"/>
      <c r="F30" s="41" t="s">
        <v>19</v>
      </c>
      <c r="G30" s="41"/>
      <c r="H30" s="41"/>
      <c r="I30" s="41"/>
      <c r="J30" s="41"/>
      <c r="K30" s="76" t="s">
        <v>260</v>
      </c>
      <c r="L30" s="84">
        <v>30</v>
      </c>
      <c r="M30" s="77">
        <v>10</v>
      </c>
    </row>
    <row r="31" spans="2:13" ht="13.5" customHeight="1">
      <c r="B31" s="28">
        <f t="shared" si="1"/>
        <v>21</v>
      </c>
      <c r="C31" s="37"/>
      <c r="D31" s="44"/>
      <c r="E31" s="41"/>
      <c r="F31" s="41" t="s">
        <v>280</v>
      </c>
      <c r="G31" s="41"/>
      <c r="H31" s="41"/>
      <c r="I31" s="41"/>
      <c r="J31" s="41"/>
      <c r="K31" s="76">
        <v>20</v>
      </c>
      <c r="L31" s="84">
        <v>25</v>
      </c>
      <c r="M31" s="77">
        <v>75</v>
      </c>
    </row>
    <row r="32" spans="2:13" ht="13.5" customHeight="1">
      <c r="B32" s="28">
        <f t="shared" si="1"/>
        <v>22</v>
      </c>
      <c r="C32" s="37"/>
      <c r="D32" s="44"/>
      <c r="E32" s="41"/>
      <c r="F32" s="41" t="s">
        <v>121</v>
      </c>
      <c r="G32" s="41"/>
      <c r="H32" s="41"/>
      <c r="I32" s="41"/>
      <c r="J32" s="41"/>
      <c r="K32" s="76" t="s">
        <v>260</v>
      </c>
      <c r="L32" s="84">
        <v>5</v>
      </c>
      <c r="M32" s="77" t="s">
        <v>270</v>
      </c>
    </row>
    <row r="33" spans="2:13" ht="13.5" customHeight="1">
      <c r="B33" s="28">
        <f t="shared" si="1"/>
        <v>23</v>
      </c>
      <c r="C33" s="37"/>
      <c r="D33" s="44"/>
      <c r="E33" s="41"/>
      <c r="F33" s="41" t="s">
        <v>129</v>
      </c>
      <c r="G33" s="41"/>
      <c r="H33" s="41"/>
      <c r="I33" s="41"/>
      <c r="J33" s="41"/>
      <c r="K33" s="76">
        <v>5</v>
      </c>
      <c r="L33" s="76">
        <v>15</v>
      </c>
      <c r="M33" s="77">
        <v>20</v>
      </c>
    </row>
    <row r="34" spans="2:13" ht="13.5" customHeight="1">
      <c r="B34" s="28">
        <f t="shared" si="1"/>
        <v>24</v>
      </c>
      <c r="C34" s="37"/>
      <c r="D34" s="44"/>
      <c r="E34" s="41"/>
      <c r="F34" s="41" t="s">
        <v>20</v>
      </c>
      <c r="G34" s="41"/>
      <c r="H34" s="41"/>
      <c r="I34" s="41"/>
      <c r="J34" s="41"/>
      <c r="K34" s="76">
        <v>125</v>
      </c>
      <c r="L34" s="84">
        <v>50</v>
      </c>
      <c r="M34" s="77">
        <v>25</v>
      </c>
    </row>
    <row r="35" spans="2:13" ht="13.5" customHeight="1">
      <c r="B35" s="28">
        <f t="shared" si="1"/>
        <v>25</v>
      </c>
      <c r="C35" s="37"/>
      <c r="D35" s="44"/>
      <c r="E35" s="41"/>
      <c r="F35" s="41" t="s">
        <v>21</v>
      </c>
      <c r="G35" s="41"/>
      <c r="H35" s="41"/>
      <c r="I35" s="41"/>
      <c r="J35" s="41"/>
      <c r="K35" s="76">
        <v>10</v>
      </c>
      <c r="L35" s="76">
        <v>10</v>
      </c>
      <c r="M35" s="77">
        <v>5</v>
      </c>
    </row>
    <row r="36" spans="2:13" ht="13.5" customHeight="1">
      <c r="B36" s="28">
        <f t="shared" si="1"/>
        <v>26</v>
      </c>
      <c r="C36" s="37"/>
      <c r="D36" s="44"/>
      <c r="E36" s="41"/>
      <c r="F36" s="41" t="s">
        <v>22</v>
      </c>
      <c r="G36" s="41"/>
      <c r="H36" s="41"/>
      <c r="I36" s="41"/>
      <c r="J36" s="41"/>
      <c r="K36" s="76"/>
      <c r="L36" s="84" t="s">
        <v>270</v>
      </c>
      <c r="M36" s="77"/>
    </row>
    <row r="37" spans="2:17" ht="13.5" customHeight="1">
      <c r="B37" s="28">
        <f t="shared" si="1"/>
        <v>27</v>
      </c>
      <c r="C37" s="36" t="s">
        <v>79</v>
      </c>
      <c r="D37" s="34" t="s">
        <v>76</v>
      </c>
      <c r="E37" s="41"/>
      <c r="F37" s="41" t="s">
        <v>28</v>
      </c>
      <c r="G37" s="41"/>
      <c r="H37" s="41"/>
      <c r="I37" s="41"/>
      <c r="J37" s="41"/>
      <c r="K37" s="76">
        <v>430</v>
      </c>
      <c r="L37" s="76">
        <v>45</v>
      </c>
      <c r="M37" s="77">
        <v>250</v>
      </c>
      <c r="O37">
        <f>COUNTA(K37:K37)</f>
        <v>1</v>
      </c>
      <c r="P37">
        <f>COUNTA(L37:L37)</f>
        <v>1</v>
      </c>
      <c r="Q37">
        <f>COUNTA(M37:M37)</f>
        <v>1</v>
      </c>
    </row>
    <row r="38" spans="2:13" ht="13.5" customHeight="1">
      <c r="B38" s="28">
        <f t="shared" si="1"/>
        <v>28</v>
      </c>
      <c r="C38" s="36" t="s">
        <v>77</v>
      </c>
      <c r="D38" s="34" t="s">
        <v>29</v>
      </c>
      <c r="E38" s="41"/>
      <c r="F38" s="41" t="s">
        <v>130</v>
      </c>
      <c r="G38" s="41"/>
      <c r="H38" s="41"/>
      <c r="I38" s="41"/>
      <c r="J38" s="41"/>
      <c r="K38" s="76" t="s">
        <v>218</v>
      </c>
      <c r="L38" s="84"/>
      <c r="M38" s="77" t="s">
        <v>270</v>
      </c>
    </row>
    <row r="39" spans="2:13" ht="13.5" customHeight="1">
      <c r="B39" s="28">
        <f t="shared" si="1"/>
        <v>29</v>
      </c>
      <c r="C39" s="37"/>
      <c r="D39" s="44"/>
      <c r="E39" s="41"/>
      <c r="F39" s="41" t="s">
        <v>289</v>
      </c>
      <c r="G39" s="41"/>
      <c r="H39" s="41"/>
      <c r="I39" s="41"/>
      <c r="J39" s="41"/>
      <c r="K39" s="76"/>
      <c r="L39" s="84">
        <v>5</v>
      </c>
      <c r="M39" s="77"/>
    </row>
    <row r="40" spans="2:13" ht="13.5" customHeight="1">
      <c r="B40" s="28">
        <f t="shared" si="1"/>
        <v>30</v>
      </c>
      <c r="C40" s="37"/>
      <c r="D40" s="44"/>
      <c r="E40" s="41"/>
      <c r="F40" s="41" t="s">
        <v>133</v>
      </c>
      <c r="G40" s="41"/>
      <c r="H40" s="41"/>
      <c r="I40" s="41"/>
      <c r="J40" s="41"/>
      <c r="K40" s="76" t="s">
        <v>260</v>
      </c>
      <c r="L40" s="84"/>
      <c r="M40" s="77">
        <v>5</v>
      </c>
    </row>
    <row r="41" spans="2:13" ht="13.5" customHeight="1">
      <c r="B41" s="28">
        <f t="shared" si="1"/>
        <v>31</v>
      </c>
      <c r="C41" s="37"/>
      <c r="D41" s="44"/>
      <c r="E41" s="41"/>
      <c r="F41" s="41" t="s">
        <v>281</v>
      </c>
      <c r="G41" s="41"/>
      <c r="H41" s="41"/>
      <c r="I41" s="41"/>
      <c r="J41" s="41"/>
      <c r="K41" s="76"/>
      <c r="L41" s="84"/>
      <c r="M41" s="77" t="s">
        <v>205</v>
      </c>
    </row>
    <row r="42" spans="2:13" ht="13.5" customHeight="1">
      <c r="B42" s="28">
        <f t="shared" si="1"/>
        <v>32</v>
      </c>
      <c r="C42" s="37"/>
      <c r="D42" s="44"/>
      <c r="E42" s="41"/>
      <c r="F42" s="41" t="s">
        <v>282</v>
      </c>
      <c r="G42" s="41"/>
      <c r="H42" s="41"/>
      <c r="I42" s="41"/>
      <c r="J42" s="41"/>
      <c r="K42" s="76"/>
      <c r="L42" s="84"/>
      <c r="M42" s="77">
        <v>20</v>
      </c>
    </row>
    <row r="43" spans="2:13" ht="13.5" customHeight="1">
      <c r="B43" s="28">
        <f t="shared" si="1"/>
        <v>33</v>
      </c>
      <c r="C43" s="37"/>
      <c r="D43" s="44"/>
      <c r="E43" s="41"/>
      <c r="F43" s="41" t="s">
        <v>114</v>
      </c>
      <c r="G43" s="41"/>
      <c r="H43" s="41"/>
      <c r="I43" s="41"/>
      <c r="J43" s="41"/>
      <c r="K43" s="76">
        <v>60</v>
      </c>
      <c r="L43" s="84">
        <v>60</v>
      </c>
      <c r="M43" s="77"/>
    </row>
    <row r="44" spans="2:13" ht="13.5" customHeight="1">
      <c r="B44" s="28">
        <f t="shared" si="1"/>
        <v>34</v>
      </c>
      <c r="C44" s="37"/>
      <c r="D44" s="44"/>
      <c r="E44" s="41"/>
      <c r="F44" s="41" t="s">
        <v>283</v>
      </c>
      <c r="G44" s="41"/>
      <c r="H44" s="41"/>
      <c r="I44" s="41"/>
      <c r="J44" s="41"/>
      <c r="K44" s="76">
        <v>60</v>
      </c>
      <c r="L44" s="84">
        <v>180</v>
      </c>
      <c r="M44" s="77">
        <v>20</v>
      </c>
    </row>
    <row r="45" spans="2:13" ht="13.5" customHeight="1">
      <c r="B45" s="28">
        <f t="shared" si="1"/>
        <v>35</v>
      </c>
      <c r="C45" s="37"/>
      <c r="D45" s="44"/>
      <c r="E45" s="41"/>
      <c r="F45" s="41" t="s">
        <v>284</v>
      </c>
      <c r="G45" s="41"/>
      <c r="H45" s="41"/>
      <c r="I45" s="41"/>
      <c r="J45" s="41"/>
      <c r="K45" s="76">
        <v>10</v>
      </c>
      <c r="L45" s="84">
        <v>20</v>
      </c>
      <c r="M45" s="77">
        <v>30</v>
      </c>
    </row>
    <row r="46" spans="2:13" ht="13.5" customHeight="1">
      <c r="B46" s="28">
        <f t="shared" si="1"/>
        <v>36</v>
      </c>
      <c r="C46" s="37"/>
      <c r="D46" s="44"/>
      <c r="E46" s="41"/>
      <c r="F46" s="41" t="s">
        <v>285</v>
      </c>
      <c r="G46" s="41"/>
      <c r="H46" s="41"/>
      <c r="I46" s="41"/>
      <c r="J46" s="41"/>
      <c r="K46" s="76">
        <v>96</v>
      </c>
      <c r="L46" s="84">
        <v>56</v>
      </c>
      <c r="M46" s="77">
        <v>144</v>
      </c>
    </row>
    <row r="47" spans="2:13" ht="13.5" customHeight="1">
      <c r="B47" s="28">
        <f t="shared" si="1"/>
        <v>37</v>
      </c>
      <c r="C47" s="37"/>
      <c r="D47" s="44"/>
      <c r="E47" s="41"/>
      <c r="F47" s="41" t="s">
        <v>144</v>
      </c>
      <c r="G47" s="41"/>
      <c r="H47" s="41"/>
      <c r="I47" s="41"/>
      <c r="J47" s="41"/>
      <c r="K47" s="76">
        <v>20</v>
      </c>
      <c r="L47" s="84"/>
      <c r="M47" s="77"/>
    </row>
    <row r="48" spans="2:13" ht="13.5" customHeight="1">
      <c r="B48" s="28">
        <f t="shared" si="1"/>
        <v>38</v>
      </c>
      <c r="C48" s="37"/>
      <c r="D48" s="44"/>
      <c r="E48" s="41"/>
      <c r="F48" s="41" t="s">
        <v>145</v>
      </c>
      <c r="G48" s="41"/>
      <c r="H48" s="41"/>
      <c r="I48" s="41"/>
      <c r="J48" s="41"/>
      <c r="K48" s="76">
        <v>10</v>
      </c>
      <c r="L48" s="84"/>
      <c r="M48" s="77">
        <v>15</v>
      </c>
    </row>
    <row r="49" spans="2:13" ht="13.5" customHeight="1">
      <c r="B49" s="28">
        <f t="shared" si="1"/>
        <v>39</v>
      </c>
      <c r="C49" s="37"/>
      <c r="D49" s="44"/>
      <c r="E49" s="41"/>
      <c r="F49" s="41" t="s">
        <v>135</v>
      </c>
      <c r="G49" s="41"/>
      <c r="H49" s="41"/>
      <c r="I49" s="41"/>
      <c r="J49" s="41"/>
      <c r="K49" s="76">
        <v>500</v>
      </c>
      <c r="L49" s="84">
        <v>255</v>
      </c>
      <c r="M49" s="77">
        <v>390</v>
      </c>
    </row>
    <row r="50" spans="2:13" ht="13.5" customHeight="1">
      <c r="B50" s="28">
        <f t="shared" si="1"/>
        <v>40</v>
      </c>
      <c r="C50" s="37"/>
      <c r="D50" s="44"/>
      <c r="E50" s="41"/>
      <c r="F50" s="41" t="s">
        <v>146</v>
      </c>
      <c r="G50" s="41"/>
      <c r="H50" s="41"/>
      <c r="I50" s="41"/>
      <c r="J50" s="41"/>
      <c r="K50" s="76">
        <v>15</v>
      </c>
      <c r="L50" s="84" t="s">
        <v>270</v>
      </c>
      <c r="M50" s="77" t="s">
        <v>270</v>
      </c>
    </row>
    <row r="51" spans="2:13" ht="13.5" customHeight="1">
      <c r="B51" s="28">
        <f t="shared" si="1"/>
        <v>41</v>
      </c>
      <c r="C51" s="37"/>
      <c r="D51" s="44"/>
      <c r="E51" s="41"/>
      <c r="F51" s="41" t="s">
        <v>31</v>
      </c>
      <c r="G51" s="41"/>
      <c r="H51" s="41"/>
      <c r="I51" s="41"/>
      <c r="J51" s="41"/>
      <c r="K51" s="76"/>
      <c r="L51" s="84">
        <v>40</v>
      </c>
      <c r="M51" s="77"/>
    </row>
    <row r="52" spans="2:13" ht="13.5" customHeight="1">
      <c r="B52" s="28">
        <f t="shared" si="1"/>
        <v>42</v>
      </c>
      <c r="C52" s="37"/>
      <c r="D52" s="44"/>
      <c r="E52" s="41"/>
      <c r="F52" s="41" t="s">
        <v>33</v>
      </c>
      <c r="G52" s="41"/>
      <c r="H52" s="41"/>
      <c r="I52" s="41"/>
      <c r="J52" s="41"/>
      <c r="K52" s="76"/>
      <c r="L52" s="84"/>
      <c r="M52" s="77" t="s">
        <v>228</v>
      </c>
    </row>
    <row r="53" spans="2:13" ht="13.5" customHeight="1">
      <c r="B53" s="28">
        <f t="shared" si="1"/>
        <v>43</v>
      </c>
      <c r="C53" s="37"/>
      <c r="D53" s="44"/>
      <c r="E53" s="41"/>
      <c r="F53" s="41" t="s">
        <v>34</v>
      </c>
      <c r="G53" s="41"/>
      <c r="H53" s="41"/>
      <c r="I53" s="41"/>
      <c r="J53" s="41"/>
      <c r="K53" s="76"/>
      <c r="L53" s="84" t="s">
        <v>270</v>
      </c>
      <c r="M53" s="77"/>
    </row>
    <row r="54" spans="2:13" ht="13.5" customHeight="1">
      <c r="B54" s="28">
        <f t="shared" si="1"/>
        <v>44</v>
      </c>
      <c r="C54" s="37"/>
      <c r="D54" s="44"/>
      <c r="E54" s="41"/>
      <c r="F54" s="41" t="s">
        <v>147</v>
      </c>
      <c r="G54" s="41"/>
      <c r="H54" s="41"/>
      <c r="I54" s="41"/>
      <c r="J54" s="41"/>
      <c r="K54" s="76">
        <v>10</v>
      </c>
      <c r="L54" s="84">
        <v>10</v>
      </c>
      <c r="M54" s="77"/>
    </row>
    <row r="55" spans="2:13" ht="13.5" customHeight="1">
      <c r="B55" s="28">
        <f t="shared" si="1"/>
        <v>45</v>
      </c>
      <c r="C55" s="37"/>
      <c r="D55" s="44"/>
      <c r="E55" s="41"/>
      <c r="F55" s="41" t="s">
        <v>286</v>
      </c>
      <c r="G55" s="41"/>
      <c r="H55" s="41"/>
      <c r="I55" s="41"/>
      <c r="J55" s="41"/>
      <c r="K55" s="76">
        <v>20</v>
      </c>
      <c r="L55" s="84"/>
      <c r="M55" s="77"/>
    </row>
    <row r="56" spans="2:13" ht="13.5" customHeight="1">
      <c r="B56" s="28">
        <f t="shared" si="1"/>
        <v>46</v>
      </c>
      <c r="C56" s="37"/>
      <c r="D56" s="44"/>
      <c r="E56" s="41"/>
      <c r="F56" s="41" t="s">
        <v>136</v>
      </c>
      <c r="G56" s="41"/>
      <c r="H56" s="41"/>
      <c r="I56" s="41"/>
      <c r="J56" s="41"/>
      <c r="K56" s="76" t="s">
        <v>218</v>
      </c>
      <c r="L56" s="84"/>
      <c r="M56" s="77" t="s">
        <v>270</v>
      </c>
    </row>
    <row r="57" spans="2:13" ht="13.5" customHeight="1">
      <c r="B57" s="28">
        <f t="shared" si="1"/>
        <v>47</v>
      </c>
      <c r="C57" s="37"/>
      <c r="D57" s="44"/>
      <c r="E57" s="41"/>
      <c r="F57" s="41" t="s">
        <v>35</v>
      </c>
      <c r="G57" s="41"/>
      <c r="H57" s="41"/>
      <c r="I57" s="41"/>
      <c r="J57" s="41"/>
      <c r="K57" s="76">
        <v>70</v>
      </c>
      <c r="L57" s="84">
        <v>400</v>
      </c>
      <c r="M57" s="77">
        <v>40</v>
      </c>
    </row>
    <row r="58" spans="2:17" ht="13.5" customHeight="1">
      <c r="B58" s="28">
        <f t="shared" si="1"/>
        <v>48</v>
      </c>
      <c r="C58" s="36" t="s">
        <v>36</v>
      </c>
      <c r="D58" s="34" t="s">
        <v>37</v>
      </c>
      <c r="E58" s="41"/>
      <c r="F58" s="41" t="s">
        <v>38</v>
      </c>
      <c r="G58" s="41"/>
      <c r="H58" s="41"/>
      <c r="I58" s="41"/>
      <c r="J58" s="41"/>
      <c r="K58" s="76"/>
      <c r="L58" s="84" t="s">
        <v>228</v>
      </c>
      <c r="M58" s="77" t="s">
        <v>270</v>
      </c>
      <c r="O58">
        <f>COUNTA(K38:K57)</f>
        <v>14</v>
      </c>
      <c r="P58">
        <f>COUNTA(L38:L57)</f>
        <v>11</v>
      </c>
      <c r="Q58">
        <f>COUNTA(M38:M57)</f>
        <v>13</v>
      </c>
    </row>
    <row r="59" spans="2:13" ht="13.5" customHeight="1">
      <c r="B59" s="28">
        <f t="shared" si="1"/>
        <v>49</v>
      </c>
      <c r="C59" s="36" t="s">
        <v>39</v>
      </c>
      <c r="D59" s="34" t="s">
        <v>40</v>
      </c>
      <c r="E59" s="41"/>
      <c r="F59" s="41" t="s">
        <v>287</v>
      </c>
      <c r="G59" s="41"/>
      <c r="H59" s="41"/>
      <c r="I59" s="41"/>
      <c r="J59" s="41"/>
      <c r="K59" s="76"/>
      <c r="L59" s="84" t="s">
        <v>270</v>
      </c>
      <c r="M59" s="77"/>
    </row>
    <row r="60" spans="2:13" ht="13.5" customHeight="1">
      <c r="B60" s="28">
        <f t="shared" si="1"/>
        <v>50</v>
      </c>
      <c r="C60" s="37"/>
      <c r="D60" s="44"/>
      <c r="E60" s="41"/>
      <c r="F60" s="41" t="s">
        <v>103</v>
      </c>
      <c r="G60" s="41"/>
      <c r="H60" s="41"/>
      <c r="I60" s="41"/>
      <c r="J60" s="41"/>
      <c r="K60" s="76" t="s">
        <v>260</v>
      </c>
      <c r="L60" s="84" t="s">
        <v>270</v>
      </c>
      <c r="M60" s="77"/>
    </row>
    <row r="61" spans="2:13" ht="13.5" customHeight="1">
      <c r="B61" s="28">
        <f t="shared" si="1"/>
        <v>51</v>
      </c>
      <c r="C61" s="37"/>
      <c r="D61" s="44"/>
      <c r="E61" s="41"/>
      <c r="F61" s="41" t="s">
        <v>138</v>
      </c>
      <c r="G61" s="41"/>
      <c r="H61" s="41"/>
      <c r="I61" s="41"/>
      <c r="J61" s="41"/>
      <c r="K61" s="76"/>
      <c r="L61" s="84">
        <v>2</v>
      </c>
      <c r="M61" s="77">
        <v>1</v>
      </c>
    </row>
    <row r="62" spans="2:13" ht="13.5" customHeight="1">
      <c r="B62" s="28">
        <f t="shared" si="1"/>
        <v>52</v>
      </c>
      <c r="C62" s="37"/>
      <c r="D62" s="44"/>
      <c r="E62" s="41"/>
      <c r="F62" s="41" t="s">
        <v>141</v>
      </c>
      <c r="G62" s="41"/>
      <c r="H62" s="41"/>
      <c r="I62" s="41"/>
      <c r="J62" s="41"/>
      <c r="K62" s="76"/>
      <c r="L62" s="84" t="s">
        <v>270</v>
      </c>
      <c r="M62" s="77"/>
    </row>
    <row r="63" spans="2:13" ht="13.5" customHeight="1">
      <c r="B63" s="28">
        <f t="shared" si="1"/>
        <v>53</v>
      </c>
      <c r="C63" s="37"/>
      <c r="D63" s="44"/>
      <c r="E63" s="41"/>
      <c r="F63" s="41" t="s">
        <v>41</v>
      </c>
      <c r="G63" s="41"/>
      <c r="H63" s="41"/>
      <c r="I63" s="41"/>
      <c r="J63" s="41"/>
      <c r="K63" s="76">
        <v>2</v>
      </c>
      <c r="L63" s="84">
        <v>4</v>
      </c>
      <c r="M63" s="77" t="s">
        <v>270</v>
      </c>
    </row>
    <row r="64" spans="2:13" ht="13.5" customHeight="1">
      <c r="B64" s="28">
        <f t="shared" si="1"/>
        <v>54</v>
      </c>
      <c r="C64" s="36" t="s">
        <v>43</v>
      </c>
      <c r="D64" s="34" t="s">
        <v>44</v>
      </c>
      <c r="E64" s="41"/>
      <c r="F64" s="41" t="s">
        <v>99</v>
      </c>
      <c r="G64" s="41"/>
      <c r="H64" s="41"/>
      <c r="I64" s="41"/>
      <c r="J64" s="41"/>
      <c r="K64" s="76" t="s">
        <v>260</v>
      </c>
      <c r="L64" s="84" t="s">
        <v>270</v>
      </c>
      <c r="M64" s="77">
        <v>1</v>
      </c>
    </row>
    <row r="65" spans="2:13" ht="13.5" customHeight="1">
      <c r="B65" s="28">
        <f t="shared" si="1"/>
        <v>55</v>
      </c>
      <c r="C65" s="37"/>
      <c r="D65" s="34" t="s">
        <v>46</v>
      </c>
      <c r="E65" s="41"/>
      <c r="F65" s="41" t="s">
        <v>139</v>
      </c>
      <c r="G65" s="41"/>
      <c r="H65" s="41"/>
      <c r="I65" s="41"/>
      <c r="J65" s="41"/>
      <c r="K65" s="76" t="s">
        <v>260</v>
      </c>
      <c r="L65" s="84"/>
      <c r="M65" s="77">
        <v>1</v>
      </c>
    </row>
    <row r="66" spans="2:13" ht="13.5" customHeight="1">
      <c r="B66" s="28">
        <f t="shared" si="1"/>
        <v>56</v>
      </c>
      <c r="C66" s="37"/>
      <c r="D66" s="45"/>
      <c r="E66" s="41"/>
      <c r="F66" s="41" t="s">
        <v>47</v>
      </c>
      <c r="G66" s="41"/>
      <c r="H66" s="41"/>
      <c r="I66" s="41"/>
      <c r="J66" s="41"/>
      <c r="K66" s="76">
        <v>5</v>
      </c>
      <c r="L66" s="84">
        <v>15</v>
      </c>
      <c r="M66" s="77"/>
    </row>
    <row r="67" spans="2:13" ht="13.5" customHeight="1">
      <c r="B67" s="28">
        <f t="shared" si="1"/>
        <v>57</v>
      </c>
      <c r="C67" s="38"/>
      <c r="D67" s="46" t="s">
        <v>48</v>
      </c>
      <c r="E67" s="41"/>
      <c r="F67" s="41" t="s">
        <v>49</v>
      </c>
      <c r="G67" s="41"/>
      <c r="H67" s="41"/>
      <c r="I67" s="41"/>
      <c r="J67" s="41"/>
      <c r="K67" s="76">
        <v>45</v>
      </c>
      <c r="L67" s="84">
        <v>30</v>
      </c>
      <c r="M67" s="77">
        <v>10</v>
      </c>
    </row>
    <row r="68" spans="2:13" ht="13.5" customHeight="1">
      <c r="B68" s="28">
        <f t="shared" si="1"/>
        <v>58</v>
      </c>
      <c r="C68" s="36" t="s">
        <v>0</v>
      </c>
      <c r="D68" s="34" t="s">
        <v>50</v>
      </c>
      <c r="E68" s="41"/>
      <c r="F68" s="41" t="s">
        <v>1</v>
      </c>
      <c r="G68" s="41"/>
      <c r="H68" s="41"/>
      <c r="I68" s="41"/>
      <c r="J68" s="41"/>
      <c r="K68" s="76"/>
      <c r="L68" s="84" t="s">
        <v>202</v>
      </c>
      <c r="M68" s="77"/>
    </row>
    <row r="69" spans="2:17" ht="13.5" customHeight="1">
      <c r="B69" s="28">
        <f t="shared" si="1"/>
        <v>59</v>
      </c>
      <c r="C69" s="37"/>
      <c r="D69" s="46" t="s">
        <v>51</v>
      </c>
      <c r="E69" s="41"/>
      <c r="F69" s="41" t="s">
        <v>52</v>
      </c>
      <c r="G69" s="41"/>
      <c r="H69" s="41"/>
      <c r="I69" s="41"/>
      <c r="J69" s="41"/>
      <c r="K69" s="76" t="s">
        <v>260</v>
      </c>
      <c r="L69" s="84" t="s">
        <v>270</v>
      </c>
      <c r="M69" s="77" t="s">
        <v>270</v>
      </c>
      <c r="O69">
        <f>COUNTA(K58:K69)</f>
        <v>7</v>
      </c>
      <c r="P69">
        <f>COUNTA(L58:L69)</f>
        <v>11</v>
      </c>
      <c r="Q69">
        <f>COUNTA(M58:M69)</f>
        <v>7</v>
      </c>
    </row>
    <row r="70" spans="2:13" ht="13.5" customHeight="1">
      <c r="B70" s="28">
        <f t="shared" si="1"/>
        <v>60</v>
      </c>
      <c r="C70" s="153" t="s">
        <v>53</v>
      </c>
      <c r="D70" s="154"/>
      <c r="E70" s="41"/>
      <c r="F70" s="41" t="s">
        <v>54</v>
      </c>
      <c r="G70" s="41"/>
      <c r="H70" s="41"/>
      <c r="I70" s="41"/>
      <c r="J70" s="41"/>
      <c r="K70" s="76">
        <v>300</v>
      </c>
      <c r="L70" s="84">
        <v>550</v>
      </c>
      <c r="M70" s="77">
        <v>600</v>
      </c>
    </row>
    <row r="71" spans="2:13" ht="13.5" customHeight="1">
      <c r="B71" s="28">
        <f t="shared" si="1"/>
        <v>61</v>
      </c>
      <c r="C71" s="39"/>
      <c r="D71" s="40"/>
      <c r="E71" s="41"/>
      <c r="F71" s="41" t="s">
        <v>55</v>
      </c>
      <c r="G71" s="41"/>
      <c r="H71" s="41"/>
      <c r="I71" s="41"/>
      <c r="J71" s="41"/>
      <c r="K71" s="76">
        <v>50</v>
      </c>
      <c r="L71" s="84">
        <v>300</v>
      </c>
      <c r="M71" s="77">
        <v>50</v>
      </c>
    </row>
    <row r="72" spans="2:13" ht="13.5" customHeight="1" thickBot="1">
      <c r="B72" s="28">
        <f t="shared" si="1"/>
        <v>62</v>
      </c>
      <c r="C72" s="39"/>
      <c r="D72" s="40"/>
      <c r="E72" s="41"/>
      <c r="F72" s="41" t="s">
        <v>56</v>
      </c>
      <c r="G72" s="41"/>
      <c r="H72" s="41"/>
      <c r="I72" s="41"/>
      <c r="J72" s="41"/>
      <c r="K72" s="76">
        <v>25</v>
      </c>
      <c r="L72" s="84">
        <v>50</v>
      </c>
      <c r="M72" s="77">
        <v>175</v>
      </c>
    </row>
    <row r="73" spans="2:17" ht="13.5" customHeight="1">
      <c r="B73" s="79"/>
      <c r="C73" s="80"/>
      <c r="D73" s="80"/>
      <c r="E73" s="81"/>
      <c r="F73" s="81"/>
      <c r="G73" s="81"/>
      <c r="H73" s="81"/>
      <c r="I73" s="81"/>
      <c r="J73" s="81"/>
      <c r="K73" s="81"/>
      <c r="L73" s="81"/>
      <c r="M73" s="81"/>
      <c r="O73">
        <f>COUNTA(K11:K72)</f>
        <v>48</v>
      </c>
      <c r="P73">
        <f>COUNTA(L11:L72)</f>
        <v>52</v>
      </c>
      <c r="Q73">
        <f>COUNTA(M11:M72)</f>
        <v>46</v>
      </c>
    </row>
    <row r="74" spans="15:17" ht="18" customHeight="1">
      <c r="O74" s="118">
        <f>SUM(K24:K72,P11:P23)</f>
        <v>11654</v>
      </c>
      <c r="P74" s="118">
        <f>SUM(L24:L72,Q11:Q23)</f>
        <v>12181</v>
      </c>
      <c r="Q74" s="118">
        <f>SUM(M24:M72,R11:R23)</f>
        <v>11800</v>
      </c>
    </row>
    <row r="75" ht="18" customHeight="1">
      <c r="B75" s="22"/>
    </row>
    <row r="76" ht="9" customHeight="1" thickBot="1"/>
    <row r="77" spans="2:13" ht="18" customHeight="1">
      <c r="B77" s="1"/>
      <c r="C77" s="2"/>
      <c r="D77" s="155" t="s">
        <v>2</v>
      </c>
      <c r="E77" s="155"/>
      <c r="F77" s="155"/>
      <c r="G77" s="155"/>
      <c r="H77" s="2"/>
      <c r="I77" s="2"/>
      <c r="J77" s="3"/>
      <c r="K77" s="86" t="s">
        <v>83</v>
      </c>
      <c r="L77" s="97" t="s">
        <v>85</v>
      </c>
      <c r="M77" s="106" t="s">
        <v>86</v>
      </c>
    </row>
    <row r="78" spans="2:13" ht="18" customHeight="1" thickBot="1">
      <c r="B78" s="7"/>
      <c r="C78" s="8"/>
      <c r="D78" s="151" t="s">
        <v>3</v>
      </c>
      <c r="E78" s="151"/>
      <c r="F78" s="151"/>
      <c r="G78" s="151"/>
      <c r="H78" s="8"/>
      <c r="I78" s="8"/>
      <c r="J78" s="9"/>
      <c r="K78" s="112" t="str">
        <f>K5</f>
        <v>H 30.8.14</v>
      </c>
      <c r="L78" s="113" t="str">
        <f>K78</f>
        <v>H 30.8.14</v>
      </c>
      <c r="M78" s="114" t="str">
        <f>L78</f>
        <v>H 30.8.14</v>
      </c>
    </row>
    <row r="79" spans="2:13" ht="19.5" customHeight="1" thickTop="1">
      <c r="B79" s="156" t="s">
        <v>58</v>
      </c>
      <c r="C79" s="157"/>
      <c r="D79" s="157"/>
      <c r="E79" s="157"/>
      <c r="F79" s="157"/>
      <c r="G79" s="157"/>
      <c r="H79" s="157"/>
      <c r="I79" s="157"/>
      <c r="J79" s="27"/>
      <c r="K79" s="90">
        <f>SUM(K80:K88)</f>
        <v>11654</v>
      </c>
      <c r="L79" s="90">
        <f>SUM(L80:L88)</f>
        <v>12181</v>
      </c>
      <c r="M79" s="110">
        <f>SUM(M80:M88)</f>
        <v>11800</v>
      </c>
    </row>
    <row r="80" spans="2:13" ht="13.5" customHeight="1">
      <c r="B80" s="143" t="s">
        <v>59</v>
      </c>
      <c r="C80" s="144"/>
      <c r="D80" s="158"/>
      <c r="E80" s="50"/>
      <c r="F80" s="51"/>
      <c r="G80" s="145" t="s">
        <v>14</v>
      </c>
      <c r="H80" s="145"/>
      <c r="I80" s="51"/>
      <c r="J80" s="53"/>
      <c r="K80" s="42">
        <f>SUM(P$11:P$23)</f>
        <v>9535</v>
      </c>
      <c r="L80" s="54">
        <f>SUM(Q$11:Q$23)</f>
        <v>9260</v>
      </c>
      <c r="M80" s="43">
        <f>SUM(R$11:R$23)</f>
        <v>9530</v>
      </c>
    </row>
    <row r="81" spans="2:13" ht="13.5" customHeight="1">
      <c r="B81" s="16"/>
      <c r="C81" s="17"/>
      <c r="D81" s="18"/>
      <c r="E81" s="54"/>
      <c r="F81" s="41"/>
      <c r="G81" s="145" t="s">
        <v>78</v>
      </c>
      <c r="H81" s="145"/>
      <c r="I81" s="52"/>
      <c r="J81" s="55"/>
      <c r="K81" s="42">
        <f>SUM(K$24)</f>
        <v>110</v>
      </c>
      <c r="L81" s="54">
        <f>SUM(L$24)</f>
        <v>675</v>
      </c>
      <c r="M81" s="43">
        <f>SUM(M$24)</f>
        <v>300</v>
      </c>
    </row>
    <row r="82" spans="2:13" ht="13.5" customHeight="1">
      <c r="B82" s="16"/>
      <c r="C82" s="17"/>
      <c r="D82" s="18"/>
      <c r="E82" s="54"/>
      <c r="F82" s="41"/>
      <c r="G82" s="145" t="s">
        <v>26</v>
      </c>
      <c r="H82" s="145"/>
      <c r="I82" s="51"/>
      <c r="J82" s="53"/>
      <c r="K82" s="42">
        <f>SUM(K$25:K$26)</f>
        <v>86</v>
      </c>
      <c r="L82" s="54">
        <f>SUM(L$25:L$26)</f>
        <v>65</v>
      </c>
      <c r="M82" s="43">
        <f>SUM(M$25:M$26)</f>
        <v>60</v>
      </c>
    </row>
    <row r="83" spans="2:13" ht="13.5" customHeight="1">
      <c r="B83" s="16"/>
      <c r="C83" s="17"/>
      <c r="D83" s="18"/>
      <c r="E83" s="54"/>
      <c r="F83" s="41"/>
      <c r="G83" s="145" t="s">
        <v>17</v>
      </c>
      <c r="H83" s="145"/>
      <c r="I83" s="51"/>
      <c r="J83" s="53"/>
      <c r="K83" s="42">
        <f>SUM(K$27:K$27)</f>
        <v>0</v>
      </c>
      <c r="L83" s="54">
        <f>SUM(L$27:L$27)</f>
        <v>10</v>
      </c>
      <c r="M83" s="43">
        <f>SUM(M$27:M$27)</f>
        <v>10</v>
      </c>
    </row>
    <row r="84" spans="2:13" ht="13.5" customHeight="1">
      <c r="B84" s="16"/>
      <c r="C84" s="17"/>
      <c r="D84" s="18"/>
      <c r="E84" s="54"/>
      <c r="F84" s="41"/>
      <c r="G84" s="145" t="s">
        <v>18</v>
      </c>
      <c r="H84" s="145"/>
      <c r="I84" s="51"/>
      <c r="J84" s="53"/>
      <c r="K84" s="42">
        <f>SUM(K$29:K$36)</f>
        <v>190</v>
      </c>
      <c r="L84" s="54">
        <f>SUM(L$29:L$36)</f>
        <v>140</v>
      </c>
      <c r="M84" s="43">
        <f>SUM(M$29:M$36)</f>
        <v>145</v>
      </c>
    </row>
    <row r="85" spans="2:13" ht="13.5" customHeight="1">
      <c r="B85" s="16"/>
      <c r="C85" s="17"/>
      <c r="D85" s="18"/>
      <c r="E85" s="54"/>
      <c r="F85" s="41"/>
      <c r="G85" s="145" t="s">
        <v>76</v>
      </c>
      <c r="H85" s="145"/>
      <c r="I85" s="51"/>
      <c r="J85" s="53"/>
      <c r="K85" s="42">
        <f>SUM(K$37:K$37)</f>
        <v>430</v>
      </c>
      <c r="L85" s="54">
        <f>SUM(L$37:L$37)</f>
        <v>45</v>
      </c>
      <c r="M85" s="43">
        <f>SUM(M$37:M$37)</f>
        <v>250</v>
      </c>
    </row>
    <row r="86" spans="2:13" ht="13.5" customHeight="1">
      <c r="B86" s="16"/>
      <c r="C86" s="17"/>
      <c r="D86" s="18"/>
      <c r="E86" s="54"/>
      <c r="F86" s="41"/>
      <c r="G86" s="145" t="s">
        <v>116</v>
      </c>
      <c r="H86" s="145"/>
      <c r="I86" s="51"/>
      <c r="J86" s="53"/>
      <c r="K86" s="42">
        <f>SUM(K$38:K$57)</f>
        <v>871</v>
      </c>
      <c r="L86" s="54">
        <f>SUM(L$38:L$57)</f>
        <v>1026</v>
      </c>
      <c r="M86" s="43">
        <f>SUM(M$38:M$57)</f>
        <v>664</v>
      </c>
    </row>
    <row r="87" spans="2:13" ht="13.5" customHeight="1">
      <c r="B87" s="16"/>
      <c r="C87" s="17"/>
      <c r="D87" s="18"/>
      <c r="E87" s="54"/>
      <c r="F87" s="41"/>
      <c r="G87" s="145" t="s">
        <v>60</v>
      </c>
      <c r="H87" s="145"/>
      <c r="I87" s="51"/>
      <c r="J87" s="53"/>
      <c r="K87" s="42">
        <f>SUM(K$28:K$28,K$70:K$71)</f>
        <v>355</v>
      </c>
      <c r="L87" s="54">
        <f>SUM(L$28:L$28,L$70:L$71)</f>
        <v>859</v>
      </c>
      <c r="M87" s="43">
        <f>SUM(M$28:M$28,M$70:M$71)</f>
        <v>653</v>
      </c>
    </row>
    <row r="88" spans="2:13" ht="13.5" customHeight="1" thickBot="1">
      <c r="B88" s="19"/>
      <c r="C88" s="20"/>
      <c r="D88" s="21"/>
      <c r="E88" s="56"/>
      <c r="F88" s="47"/>
      <c r="G88" s="146" t="s">
        <v>57</v>
      </c>
      <c r="H88" s="146"/>
      <c r="I88" s="57"/>
      <c r="J88" s="58"/>
      <c r="K88" s="48">
        <f>SUM(K$58:K$69,K$72)</f>
        <v>77</v>
      </c>
      <c r="L88" s="56">
        <f>SUM(L$58:L$69,L$72)</f>
        <v>101</v>
      </c>
      <c r="M88" s="49">
        <f>SUM(M$58:M$69,M$72)</f>
        <v>188</v>
      </c>
    </row>
    <row r="89" spans="2:13" ht="18" customHeight="1" thickTop="1">
      <c r="B89" s="147" t="s">
        <v>61</v>
      </c>
      <c r="C89" s="148"/>
      <c r="D89" s="149"/>
      <c r="E89" s="64"/>
      <c r="F89" s="29"/>
      <c r="G89" s="150" t="s">
        <v>62</v>
      </c>
      <c r="H89" s="150"/>
      <c r="I89" s="29"/>
      <c r="J89" s="30"/>
      <c r="K89" s="91" t="s">
        <v>63</v>
      </c>
      <c r="L89" s="101"/>
      <c r="M89" s="111"/>
    </row>
    <row r="90" spans="2:13" ht="18" customHeight="1">
      <c r="B90" s="61"/>
      <c r="C90" s="62"/>
      <c r="D90" s="62"/>
      <c r="E90" s="59"/>
      <c r="F90" s="60"/>
      <c r="G90" s="33"/>
      <c r="H90" s="33"/>
      <c r="I90" s="60"/>
      <c r="J90" s="63"/>
      <c r="K90" s="92" t="s">
        <v>64</v>
      </c>
      <c r="L90" s="102"/>
      <c r="M90" s="105"/>
    </row>
    <row r="91" spans="2:13" ht="18" customHeight="1">
      <c r="B91" s="16"/>
      <c r="C91" s="17"/>
      <c r="D91" s="17"/>
      <c r="E91" s="65"/>
      <c r="F91" s="8"/>
      <c r="G91" s="151" t="s">
        <v>65</v>
      </c>
      <c r="H91" s="151"/>
      <c r="I91" s="31"/>
      <c r="J91" s="32"/>
      <c r="K91" s="93" t="s">
        <v>66</v>
      </c>
      <c r="L91" s="103"/>
      <c r="M91" s="103"/>
    </row>
    <row r="92" spans="2:13" ht="18" customHeight="1">
      <c r="B92" s="16"/>
      <c r="C92" s="17"/>
      <c r="D92" s="17"/>
      <c r="E92" s="66"/>
      <c r="F92" s="17"/>
      <c r="G92" s="67"/>
      <c r="H92" s="67"/>
      <c r="I92" s="62"/>
      <c r="J92" s="68"/>
      <c r="K92" s="94" t="s">
        <v>93</v>
      </c>
      <c r="L92" s="104"/>
      <c r="M92" s="104"/>
    </row>
    <row r="93" spans="2:13" ht="18" customHeight="1">
      <c r="B93" s="16"/>
      <c r="C93" s="17"/>
      <c r="D93" s="17"/>
      <c r="E93" s="66"/>
      <c r="F93" s="17"/>
      <c r="G93" s="67"/>
      <c r="H93" s="67"/>
      <c r="I93" s="62"/>
      <c r="J93" s="68"/>
      <c r="K93" s="92" t="s">
        <v>92</v>
      </c>
      <c r="L93" s="102"/>
      <c r="M93" s="105"/>
    </row>
    <row r="94" spans="2:13" ht="18" customHeight="1">
      <c r="B94" s="16"/>
      <c r="C94" s="17"/>
      <c r="D94" s="17"/>
      <c r="E94" s="65"/>
      <c r="F94" s="8"/>
      <c r="G94" s="151" t="s">
        <v>67</v>
      </c>
      <c r="H94" s="151"/>
      <c r="I94" s="31"/>
      <c r="J94" s="32"/>
      <c r="K94" s="93" t="s">
        <v>100</v>
      </c>
      <c r="L94" s="103"/>
      <c r="M94" s="103"/>
    </row>
    <row r="95" spans="2:13" ht="18" customHeight="1">
      <c r="B95" s="16"/>
      <c r="C95" s="17"/>
      <c r="D95" s="17"/>
      <c r="E95" s="66"/>
      <c r="F95" s="17"/>
      <c r="G95" s="67"/>
      <c r="H95" s="67"/>
      <c r="I95" s="62"/>
      <c r="J95" s="68"/>
      <c r="K95" s="94" t="s">
        <v>101</v>
      </c>
      <c r="L95" s="104"/>
      <c r="M95" s="104"/>
    </row>
    <row r="96" spans="2:13" ht="18" customHeight="1">
      <c r="B96" s="16"/>
      <c r="C96" s="17"/>
      <c r="D96" s="17"/>
      <c r="E96" s="66"/>
      <c r="F96" s="17"/>
      <c r="G96" s="67"/>
      <c r="H96" s="67"/>
      <c r="I96" s="62"/>
      <c r="J96" s="68"/>
      <c r="K96" s="94" t="s">
        <v>102</v>
      </c>
      <c r="L96" s="104"/>
      <c r="M96" s="104"/>
    </row>
    <row r="97" spans="2:13" ht="18" customHeight="1">
      <c r="B97" s="16"/>
      <c r="C97" s="17"/>
      <c r="D97" s="17"/>
      <c r="E97" s="13"/>
      <c r="F97" s="14"/>
      <c r="G97" s="33"/>
      <c r="H97" s="33"/>
      <c r="I97" s="60"/>
      <c r="J97" s="63"/>
      <c r="K97" s="94" t="s">
        <v>101</v>
      </c>
      <c r="L97" s="105"/>
      <c r="M97" s="105"/>
    </row>
    <row r="98" spans="2:14" ht="18" customHeight="1">
      <c r="B98" s="143" t="s">
        <v>68</v>
      </c>
      <c r="C98" s="144"/>
      <c r="D98" s="144"/>
      <c r="E98" s="8"/>
      <c r="F98" s="8"/>
      <c r="G98" s="8"/>
      <c r="H98" s="8"/>
      <c r="I98" s="8"/>
      <c r="J98" s="8"/>
      <c r="K98" s="78"/>
      <c r="L98" s="78"/>
      <c r="M98" s="78"/>
      <c r="N98" s="132"/>
    </row>
    <row r="99" spans="2:14" ht="13.5" customHeight="1">
      <c r="B99" s="69"/>
      <c r="C99" s="70" t="s">
        <v>69</v>
      </c>
      <c r="D99" s="71"/>
      <c r="E99" s="70"/>
      <c r="F99" s="70"/>
      <c r="G99" s="70"/>
      <c r="H99" s="70"/>
      <c r="I99" s="70"/>
      <c r="J99" s="70"/>
      <c r="K99" s="95"/>
      <c r="L99" s="95"/>
      <c r="M99" s="95"/>
      <c r="N99" s="130"/>
    </row>
    <row r="100" spans="2:14" ht="13.5" customHeight="1">
      <c r="B100" s="69"/>
      <c r="C100" s="70" t="s">
        <v>70</v>
      </c>
      <c r="D100" s="71"/>
      <c r="E100" s="70"/>
      <c r="F100" s="70"/>
      <c r="G100" s="70"/>
      <c r="H100" s="70"/>
      <c r="I100" s="70"/>
      <c r="J100" s="70"/>
      <c r="K100" s="95"/>
      <c r="L100" s="95"/>
      <c r="M100" s="95"/>
      <c r="N100" s="130"/>
    </row>
    <row r="101" spans="2:14" ht="13.5" customHeight="1">
      <c r="B101" s="69"/>
      <c r="C101" s="70" t="s">
        <v>71</v>
      </c>
      <c r="D101" s="71"/>
      <c r="E101" s="70"/>
      <c r="F101" s="70"/>
      <c r="G101" s="70"/>
      <c r="H101" s="70"/>
      <c r="I101" s="70"/>
      <c r="J101" s="70"/>
      <c r="K101" s="95"/>
      <c r="L101" s="95"/>
      <c r="M101" s="95"/>
      <c r="N101" s="130"/>
    </row>
    <row r="102" spans="2:14" ht="13.5" customHeight="1">
      <c r="B102" s="69"/>
      <c r="C102" s="70" t="s">
        <v>171</v>
      </c>
      <c r="D102" s="71"/>
      <c r="E102" s="70"/>
      <c r="F102" s="70"/>
      <c r="G102" s="70"/>
      <c r="H102" s="70"/>
      <c r="I102" s="70"/>
      <c r="J102" s="70"/>
      <c r="K102" s="95"/>
      <c r="L102" s="95"/>
      <c r="M102" s="95"/>
      <c r="N102" s="130"/>
    </row>
    <row r="103" spans="2:14" ht="13.5" customHeight="1">
      <c r="B103" s="69"/>
      <c r="C103" s="70" t="s">
        <v>153</v>
      </c>
      <c r="D103" s="71"/>
      <c r="E103" s="70"/>
      <c r="F103" s="70"/>
      <c r="G103" s="70"/>
      <c r="H103" s="70"/>
      <c r="I103" s="70"/>
      <c r="J103" s="70"/>
      <c r="K103" s="95"/>
      <c r="L103" s="95"/>
      <c r="M103" s="95"/>
      <c r="N103" s="130"/>
    </row>
    <row r="104" spans="2:14" ht="13.5" customHeight="1">
      <c r="B104" s="72"/>
      <c r="C104" s="70" t="s">
        <v>170</v>
      </c>
      <c r="D104" s="70"/>
      <c r="E104" s="70"/>
      <c r="F104" s="70"/>
      <c r="G104" s="70"/>
      <c r="H104" s="70"/>
      <c r="I104" s="70"/>
      <c r="J104" s="70"/>
      <c r="K104" s="95"/>
      <c r="L104" s="95"/>
      <c r="M104" s="95"/>
      <c r="N104" s="130"/>
    </row>
    <row r="105" spans="2:14" ht="13.5" customHeight="1">
      <c r="B105" s="72"/>
      <c r="C105" s="70" t="s">
        <v>169</v>
      </c>
      <c r="D105" s="70"/>
      <c r="E105" s="70"/>
      <c r="F105" s="70"/>
      <c r="G105" s="70"/>
      <c r="H105" s="70"/>
      <c r="I105" s="70"/>
      <c r="J105" s="70"/>
      <c r="K105" s="95"/>
      <c r="L105" s="95"/>
      <c r="M105" s="95"/>
      <c r="N105" s="130"/>
    </row>
    <row r="106" spans="2:14" ht="13.5" customHeight="1">
      <c r="B106" s="72"/>
      <c r="C106" s="70" t="s">
        <v>148</v>
      </c>
      <c r="D106" s="70"/>
      <c r="E106" s="70"/>
      <c r="F106" s="70"/>
      <c r="G106" s="70"/>
      <c r="H106" s="70"/>
      <c r="I106" s="70"/>
      <c r="J106" s="70"/>
      <c r="K106" s="95"/>
      <c r="L106" s="95"/>
      <c r="M106" s="95"/>
      <c r="N106" s="130"/>
    </row>
    <row r="107" spans="2:14" ht="13.5" customHeight="1">
      <c r="B107" s="72"/>
      <c r="C107" s="70" t="s">
        <v>149</v>
      </c>
      <c r="D107" s="70"/>
      <c r="E107" s="70"/>
      <c r="F107" s="70"/>
      <c r="G107" s="70"/>
      <c r="H107" s="70"/>
      <c r="I107" s="70"/>
      <c r="J107" s="70"/>
      <c r="K107" s="95"/>
      <c r="L107" s="95"/>
      <c r="M107" s="95"/>
      <c r="N107" s="130"/>
    </row>
    <row r="108" spans="2:14" ht="13.5" customHeight="1">
      <c r="B108" s="72"/>
      <c r="C108" s="70" t="s">
        <v>150</v>
      </c>
      <c r="D108" s="70"/>
      <c r="E108" s="70"/>
      <c r="F108" s="70"/>
      <c r="G108" s="70"/>
      <c r="H108" s="70"/>
      <c r="I108" s="70"/>
      <c r="J108" s="70"/>
      <c r="K108" s="95"/>
      <c r="L108" s="95"/>
      <c r="M108" s="95"/>
      <c r="N108" s="130"/>
    </row>
    <row r="109" spans="2:14" ht="13.5" customHeight="1">
      <c r="B109" s="72"/>
      <c r="C109" s="70" t="s">
        <v>172</v>
      </c>
      <c r="D109" s="70"/>
      <c r="E109" s="70"/>
      <c r="F109" s="70"/>
      <c r="G109" s="70"/>
      <c r="H109" s="70"/>
      <c r="I109" s="70"/>
      <c r="J109" s="70"/>
      <c r="K109" s="95"/>
      <c r="L109" s="95"/>
      <c r="M109" s="95"/>
      <c r="N109" s="130"/>
    </row>
    <row r="110" spans="2:14" ht="13.5" customHeight="1">
      <c r="B110" s="72"/>
      <c r="C110" s="95" t="s">
        <v>173</v>
      </c>
      <c r="D110" s="70"/>
      <c r="E110" s="70"/>
      <c r="F110" s="70"/>
      <c r="G110" s="70"/>
      <c r="H110" s="70"/>
      <c r="I110" s="70"/>
      <c r="J110" s="70"/>
      <c r="K110" s="95"/>
      <c r="L110" s="95"/>
      <c r="M110" s="95"/>
      <c r="N110" s="130"/>
    </row>
    <row r="111" spans="2:14" ht="13.5" customHeight="1">
      <c r="B111" s="72"/>
      <c r="C111" s="70" t="s">
        <v>174</v>
      </c>
      <c r="D111" s="70"/>
      <c r="E111" s="70"/>
      <c r="F111" s="70"/>
      <c r="G111" s="70"/>
      <c r="H111" s="70"/>
      <c r="I111" s="70"/>
      <c r="J111" s="70"/>
      <c r="K111" s="95"/>
      <c r="L111" s="95"/>
      <c r="M111" s="95"/>
      <c r="N111" s="130"/>
    </row>
    <row r="112" spans="2:14" ht="13.5" customHeight="1">
      <c r="B112" s="72"/>
      <c r="C112" s="70" t="s">
        <v>175</v>
      </c>
      <c r="D112" s="70"/>
      <c r="E112" s="70"/>
      <c r="F112" s="70"/>
      <c r="G112" s="70"/>
      <c r="H112" s="70"/>
      <c r="I112" s="70"/>
      <c r="J112" s="70"/>
      <c r="K112" s="95"/>
      <c r="L112" s="95"/>
      <c r="M112" s="95"/>
      <c r="N112" s="130"/>
    </row>
    <row r="113" spans="2:14" ht="18" customHeight="1">
      <c r="B113" s="72"/>
      <c r="C113" s="70" t="s">
        <v>151</v>
      </c>
      <c r="D113" s="70"/>
      <c r="E113" s="70"/>
      <c r="F113" s="70"/>
      <c r="G113" s="70"/>
      <c r="H113" s="70"/>
      <c r="I113" s="70"/>
      <c r="J113" s="70"/>
      <c r="K113" s="95"/>
      <c r="L113" s="95"/>
      <c r="M113" s="95"/>
      <c r="N113" s="130"/>
    </row>
    <row r="114" spans="2:14" ht="13.5">
      <c r="B114" s="72"/>
      <c r="C114" s="70" t="s">
        <v>152</v>
      </c>
      <c r="D114" s="70"/>
      <c r="E114" s="70"/>
      <c r="F114" s="70"/>
      <c r="G114" s="70"/>
      <c r="H114" s="70"/>
      <c r="I114" s="70"/>
      <c r="J114" s="70"/>
      <c r="K114" s="95"/>
      <c r="L114" s="95"/>
      <c r="M114" s="95"/>
      <c r="N114" s="130"/>
    </row>
    <row r="115" spans="2:14" ht="13.5">
      <c r="B115" s="72"/>
      <c r="C115" s="70" t="s">
        <v>176</v>
      </c>
      <c r="D115" s="70"/>
      <c r="E115" s="70"/>
      <c r="F115" s="70"/>
      <c r="G115" s="70"/>
      <c r="H115" s="70"/>
      <c r="I115" s="70"/>
      <c r="J115" s="70"/>
      <c r="K115" s="95"/>
      <c r="L115" s="95"/>
      <c r="M115" s="95"/>
      <c r="N115" s="130"/>
    </row>
    <row r="116" spans="2:25" ht="13.5" customHeight="1">
      <c r="B116" s="72"/>
      <c r="C116" s="70" t="s">
        <v>154</v>
      </c>
      <c r="D116" s="70"/>
      <c r="E116" s="70"/>
      <c r="F116" s="70"/>
      <c r="G116" s="70"/>
      <c r="H116" s="70"/>
      <c r="I116" s="70"/>
      <c r="J116" s="70"/>
      <c r="K116" s="95"/>
      <c r="L116" s="95"/>
      <c r="M116" s="95"/>
      <c r="N116" s="130"/>
      <c r="Y116" s="85"/>
    </row>
    <row r="117" spans="2:14" ht="13.5">
      <c r="B117" s="72"/>
      <c r="C117" s="70" t="s">
        <v>80</v>
      </c>
      <c r="D117" s="70"/>
      <c r="E117" s="70"/>
      <c r="F117" s="70"/>
      <c r="G117" s="70"/>
      <c r="H117" s="70"/>
      <c r="I117" s="70"/>
      <c r="J117" s="70"/>
      <c r="K117" s="95"/>
      <c r="L117" s="95"/>
      <c r="M117" s="95"/>
      <c r="N117" s="130"/>
    </row>
    <row r="118" spans="2:14" ht="13.5">
      <c r="B118" s="72"/>
      <c r="C118" s="70" t="s">
        <v>72</v>
      </c>
      <c r="D118" s="70"/>
      <c r="E118" s="70"/>
      <c r="F118" s="70"/>
      <c r="G118" s="70"/>
      <c r="H118" s="70"/>
      <c r="I118" s="70"/>
      <c r="J118" s="70"/>
      <c r="K118" s="95"/>
      <c r="L118" s="95"/>
      <c r="M118" s="95"/>
      <c r="N118" s="130"/>
    </row>
    <row r="119" spans="2:14" ht="13.5">
      <c r="B119" s="125"/>
      <c r="C119" s="95" t="s">
        <v>177</v>
      </c>
      <c r="D119" s="82"/>
      <c r="E119" s="82"/>
      <c r="F119" s="82"/>
      <c r="G119" s="82"/>
      <c r="H119" s="82"/>
      <c r="I119" s="82"/>
      <c r="J119" s="82"/>
      <c r="K119" s="126"/>
      <c r="L119" s="126"/>
      <c r="M119" s="126"/>
      <c r="N119" s="131"/>
    </row>
    <row r="120" spans="2:25" ht="13.5">
      <c r="B120" s="125"/>
      <c r="C120" s="95" t="s">
        <v>178</v>
      </c>
      <c r="D120" s="82"/>
      <c r="E120" s="82"/>
      <c r="F120" s="82"/>
      <c r="G120" s="82"/>
      <c r="H120" s="82"/>
      <c r="I120" s="82"/>
      <c r="J120" s="82"/>
      <c r="K120" s="126"/>
      <c r="L120" s="126"/>
      <c r="M120" s="126"/>
      <c r="N120" s="131"/>
      <c r="Y120" s="85"/>
    </row>
    <row r="121" spans="2:14" ht="13.5">
      <c r="B121" s="125"/>
      <c r="C121" s="95" t="s">
        <v>179</v>
      </c>
      <c r="D121" s="82"/>
      <c r="E121" s="82"/>
      <c r="F121" s="82"/>
      <c r="G121" s="82"/>
      <c r="H121" s="82"/>
      <c r="I121" s="82"/>
      <c r="J121" s="82"/>
      <c r="K121" s="126"/>
      <c r="L121" s="126"/>
      <c r="M121" s="126"/>
      <c r="N121" s="131"/>
    </row>
    <row r="122" spans="2:14" ht="14.25" thickBot="1">
      <c r="B122" s="127"/>
      <c r="C122" s="96" t="s">
        <v>180</v>
      </c>
      <c r="D122" s="128"/>
      <c r="E122" s="128"/>
      <c r="F122" s="128"/>
      <c r="G122" s="128"/>
      <c r="H122" s="128"/>
      <c r="I122" s="128"/>
      <c r="J122" s="128"/>
      <c r="K122" s="129"/>
      <c r="L122" s="129"/>
      <c r="M122" s="129"/>
      <c r="N122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70:D70"/>
    <mergeCell ref="D77:G77"/>
    <mergeCell ref="D78:G78"/>
    <mergeCell ref="B79:I79"/>
    <mergeCell ref="B80:D80"/>
    <mergeCell ref="G80:H80"/>
    <mergeCell ref="G81:H81"/>
    <mergeCell ref="G82:H82"/>
    <mergeCell ref="G83:H83"/>
    <mergeCell ref="G84:H84"/>
    <mergeCell ref="G91:H91"/>
    <mergeCell ref="G94:H94"/>
    <mergeCell ref="B98:D98"/>
    <mergeCell ref="G85:H85"/>
    <mergeCell ref="G86:H86"/>
    <mergeCell ref="G87:H87"/>
    <mergeCell ref="G88:H88"/>
    <mergeCell ref="B89:D89"/>
    <mergeCell ref="G89:H8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3"/>
  <sheetViews>
    <sheetView view="pageBreakPreview" zoomScale="75" zoomScaleNormal="75" zoomScaleSheetLayoutView="75" zoomScalePageLayoutView="0" workbookViewId="0" topLeftCell="A1">
      <pane ySplit="10" topLeftCell="A92" activePane="bottomLeft" state="frozen"/>
      <selection pane="topLeft" activeCell="A1" sqref="A1"/>
      <selection pane="bottomLeft" activeCell="K100" sqref="K100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3" width="19.09765625" style="85" customWidth="1"/>
  </cols>
  <sheetData>
    <row r="1" ht="18" customHeight="1"/>
    <row r="2" ht="18" customHeight="1">
      <c r="B2" s="22" t="s">
        <v>88</v>
      </c>
    </row>
    <row r="3" ht="9" customHeight="1" thickBot="1"/>
    <row r="4" spans="2:13" ht="18" customHeight="1">
      <c r="B4" s="1"/>
      <c r="C4" s="2"/>
      <c r="D4" s="155" t="s">
        <v>2</v>
      </c>
      <c r="E4" s="155"/>
      <c r="F4" s="155"/>
      <c r="G4" s="155"/>
      <c r="H4" s="2"/>
      <c r="I4" s="2"/>
      <c r="J4" s="3"/>
      <c r="K4" s="86" t="s">
        <v>87</v>
      </c>
      <c r="L4" s="97" t="s">
        <v>85</v>
      </c>
      <c r="M4" s="106" t="s">
        <v>86</v>
      </c>
    </row>
    <row r="5" spans="2:13" ht="18" customHeight="1">
      <c r="B5" s="4"/>
      <c r="C5" s="5"/>
      <c r="D5" s="142" t="s">
        <v>3</v>
      </c>
      <c r="E5" s="142"/>
      <c r="F5" s="142"/>
      <c r="G5" s="142"/>
      <c r="H5" s="5"/>
      <c r="I5" s="5"/>
      <c r="J5" s="6"/>
      <c r="K5" s="122" t="s">
        <v>215</v>
      </c>
      <c r="L5" s="50" t="str">
        <f>K5</f>
        <v>H 30.7.12</v>
      </c>
      <c r="M5" s="107" t="str">
        <f>K5</f>
        <v>H 30.7.12</v>
      </c>
    </row>
    <row r="6" spans="2:13" ht="18" customHeight="1">
      <c r="B6" s="4"/>
      <c r="C6" s="5"/>
      <c r="D6" s="142" t="s">
        <v>4</v>
      </c>
      <c r="E6" s="142"/>
      <c r="F6" s="142"/>
      <c r="G6" s="142"/>
      <c r="H6" s="5"/>
      <c r="I6" s="5"/>
      <c r="J6" s="6"/>
      <c r="K6" s="119">
        <v>0.46458333333333335</v>
      </c>
      <c r="L6" s="120">
        <v>0.5006944444444444</v>
      </c>
      <c r="M6" s="121">
        <v>0.4083333333333334</v>
      </c>
    </row>
    <row r="7" spans="2:13" ht="18" customHeight="1">
      <c r="B7" s="4"/>
      <c r="C7" s="5"/>
      <c r="D7" s="142" t="s">
        <v>5</v>
      </c>
      <c r="E7" s="159"/>
      <c r="F7" s="159"/>
      <c r="G7" s="23" t="s">
        <v>6</v>
      </c>
      <c r="H7" s="5"/>
      <c r="I7" s="5"/>
      <c r="J7" s="6"/>
      <c r="K7" s="123" t="s">
        <v>216</v>
      </c>
      <c r="L7" s="123" t="s">
        <v>217</v>
      </c>
      <c r="M7" s="124" t="s">
        <v>185</v>
      </c>
    </row>
    <row r="8" spans="2:13" ht="18" customHeight="1">
      <c r="B8" s="7"/>
      <c r="C8" s="8"/>
      <c r="D8" s="142" t="s">
        <v>7</v>
      </c>
      <c r="E8" s="142"/>
      <c r="F8" s="142"/>
      <c r="G8" s="23" t="s">
        <v>6</v>
      </c>
      <c r="H8" s="8"/>
      <c r="I8" s="8"/>
      <c r="J8" s="9"/>
      <c r="K8" s="87">
        <v>0.5</v>
      </c>
      <c r="L8" s="98">
        <v>0.5</v>
      </c>
      <c r="M8" s="108">
        <v>0.5</v>
      </c>
    </row>
    <row r="9" spans="2:18" ht="18" customHeight="1" thickBot="1">
      <c r="B9" s="10"/>
      <c r="C9" s="11"/>
      <c r="D9" s="160" t="s">
        <v>8</v>
      </c>
      <c r="E9" s="160"/>
      <c r="F9" s="160"/>
      <c r="G9" s="24" t="s">
        <v>9</v>
      </c>
      <c r="H9" s="11"/>
      <c r="I9" s="11"/>
      <c r="J9" s="12"/>
      <c r="K9" s="88">
        <v>100</v>
      </c>
      <c r="L9" s="99">
        <v>100</v>
      </c>
      <c r="M9" s="109">
        <v>100</v>
      </c>
      <c r="P9" s="62" t="s">
        <v>89</v>
      </c>
      <c r="Q9" s="62" t="s">
        <v>84</v>
      </c>
      <c r="R9" s="62" t="s">
        <v>90</v>
      </c>
    </row>
    <row r="10" spans="2:13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2" t="s">
        <v>13</v>
      </c>
      <c r="H10" s="152"/>
      <c r="I10" s="14"/>
      <c r="J10" s="15"/>
      <c r="K10" s="89"/>
      <c r="L10" s="100"/>
      <c r="M10" s="110"/>
    </row>
    <row r="11" spans="2:18" ht="13.5" customHeight="1">
      <c r="B11" s="28">
        <v>1</v>
      </c>
      <c r="C11" s="34" t="s">
        <v>73</v>
      </c>
      <c r="D11" s="34" t="s">
        <v>14</v>
      </c>
      <c r="E11" s="41"/>
      <c r="F11" s="41" t="s">
        <v>187</v>
      </c>
      <c r="G11" s="41"/>
      <c r="H11" s="41"/>
      <c r="I11" s="41"/>
      <c r="J11" s="41"/>
      <c r="K11" s="74" t="s">
        <v>219</v>
      </c>
      <c r="L11" s="83" t="s">
        <v>225</v>
      </c>
      <c r="M11" s="75" t="s">
        <v>229</v>
      </c>
      <c r="O11" t="s">
        <v>15</v>
      </c>
      <c r="P11">
        <f aca="true" t="shared" si="0" ref="P11:R20">IF(K11="＋",0,IF(K11="(＋)",0,ABS(K11)))</f>
        <v>280</v>
      </c>
      <c r="Q11">
        <f t="shared" si="0"/>
        <v>160</v>
      </c>
      <c r="R11">
        <f t="shared" si="0"/>
        <v>725</v>
      </c>
    </row>
    <row r="12" spans="2:18" ht="13.5" customHeight="1">
      <c r="B12" s="28">
        <f>B11+1</f>
        <v>2</v>
      </c>
      <c r="C12" s="35"/>
      <c r="D12" s="44"/>
      <c r="E12" s="41"/>
      <c r="F12" s="41" t="s">
        <v>249</v>
      </c>
      <c r="G12" s="41"/>
      <c r="H12" s="41"/>
      <c r="I12" s="41"/>
      <c r="J12" s="41"/>
      <c r="K12" s="74" t="s">
        <v>220</v>
      </c>
      <c r="L12" s="74" t="s">
        <v>226</v>
      </c>
      <c r="M12" s="75" t="s">
        <v>230</v>
      </c>
      <c r="O12" t="s">
        <v>15</v>
      </c>
      <c r="P12">
        <f t="shared" si="0"/>
        <v>25</v>
      </c>
      <c r="Q12">
        <f t="shared" si="0"/>
        <v>20</v>
      </c>
      <c r="R12">
        <f t="shared" si="0"/>
        <v>70</v>
      </c>
    </row>
    <row r="13" spans="2:18" ht="13.5" customHeight="1">
      <c r="B13" s="28">
        <f aca="true" t="shared" si="1" ref="B13:B73">B12+1</f>
        <v>3</v>
      </c>
      <c r="C13" s="35"/>
      <c r="D13" s="44"/>
      <c r="E13" s="41"/>
      <c r="F13" s="41" t="s">
        <v>238</v>
      </c>
      <c r="G13" s="41"/>
      <c r="H13" s="41"/>
      <c r="I13" s="41"/>
      <c r="J13" s="41"/>
      <c r="K13" s="74"/>
      <c r="L13" s="83"/>
      <c r="M13" s="75" t="s">
        <v>156</v>
      </c>
      <c r="O13" t="s">
        <v>15</v>
      </c>
      <c r="P13">
        <f t="shared" si="0"/>
        <v>0</v>
      </c>
      <c r="Q13">
        <f t="shared" si="0"/>
        <v>0</v>
      </c>
      <c r="R13">
        <f t="shared" si="0"/>
        <v>5</v>
      </c>
    </row>
    <row r="14" spans="2:18" ht="13.5" customHeight="1">
      <c r="B14" s="28">
        <f t="shared" si="1"/>
        <v>4</v>
      </c>
      <c r="C14" s="35"/>
      <c r="D14" s="44"/>
      <c r="E14" s="41"/>
      <c r="F14" s="41" t="s">
        <v>239</v>
      </c>
      <c r="G14" s="41"/>
      <c r="H14" s="41"/>
      <c r="I14" s="41"/>
      <c r="J14" s="41"/>
      <c r="K14" s="74"/>
      <c r="L14" s="83" t="s">
        <v>156</v>
      </c>
      <c r="M14" s="75"/>
      <c r="O14" t="s">
        <v>15</v>
      </c>
      <c r="P14">
        <f t="shared" si="0"/>
        <v>0</v>
      </c>
      <c r="Q14">
        <f t="shared" si="0"/>
        <v>5</v>
      </c>
      <c r="R14">
        <f t="shared" si="0"/>
        <v>0</v>
      </c>
    </row>
    <row r="15" spans="2:15" ht="13.5" customHeight="1">
      <c r="B15" s="28">
        <f t="shared" si="1"/>
        <v>5</v>
      </c>
      <c r="C15" s="35"/>
      <c r="D15" s="44"/>
      <c r="E15" s="41"/>
      <c r="F15" s="41" t="s">
        <v>126</v>
      </c>
      <c r="G15" s="41"/>
      <c r="H15" s="41"/>
      <c r="I15" s="41"/>
      <c r="J15" s="41"/>
      <c r="K15" s="74"/>
      <c r="L15" s="83" t="s">
        <v>182</v>
      </c>
      <c r="M15" s="75" t="s">
        <v>237</v>
      </c>
      <c r="O15" s="73"/>
    </row>
    <row r="16" spans="2:18" ht="13.5" customHeight="1">
      <c r="B16" s="28">
        <f t="shared" si="1"/>
        <v>6</v>
      </c>
      <c r="C16" s="35"/>
      <c r="D16" s="44"/>
      <c r="E16" s="41"/>
      <c r="F16" s="41" t="s">
        <v>16</v>
      </c>
      <c r="G16" s="41"/>
      <c r="H16" s="41"/>
      <c r="I16" s="41"/>
      <c r="J16" s="41"/>
      <c r="K16" s="74" t="s">
        <v>221</v>
      </c>
      <c r="L16" s="83" t="s">
        <v>227</v>
      </c>
      <c r="M16" s="75" t="s">
        <v>232</v>
      </c>
      <c r="O16" t="s">
        <v>15</v>
      </c>
      <c r="P16">
        <f t="shared" si="0"/>
        <v>110</v>
      </c>
      <c r="Q16">
        <f t="shared" si="0"/>
        <v>700</v>
      </c>
      <c r="R16">
        <f t="shared" si="0"/>
        <v>5000</v>
      </c>
    </row>
    <row r="17" spans="2:18" ht="13.5" customHeight="1">
      <c r="B17" s="28">
        <f t="shared" si="1"/>
        <v>7</v>
      </c>
      <c r="C17" s="35"/>
      <c r="D17" s="44"/>
      <c r="E17" s="41"/>
      <c r="F17" s="41" t="s">
        <v>106</v>
      </c>
      <c r="G17" s="41"/>
      <c r="H17" s="41"/>
      <c r="I17" s="41"/>
      <c r="J17" s="41"/>
      <c r="K17" s="74" t="s">
        <v>222</v>
      </c>
      <c r="L17" s="83" t="s">
        <v>158</v>
      </c>
      <c r="M17" s="75" t="s">
        <v>158</v>
      </c>
      <c r="O17" s="73" t="s">
        <v>96</v>
      </c>
      <c r="P17">
        <f t="shared" si="0"/>
        <v>45</v>
      </c>
      <c r="Q17">
        <f t="shared" si="0"/>
        <v>0</v>
      </c>
      <c r="R17">
        <f t="shared" si="0"/>
        <v>0</v>
      </c>
    </row>
    <row r="18" spans="2:18" ht="13.5" customHeight="1">
      <c r="B18" s="28">
        <f t="shared" si="1"/>
        <v>8</v>
      </c>
      <c r="C18" s="35"/>
      <c r="D18" s="44"/>
      <c r="E18" s="41"/>
      <c r="F18" s="41" t="s">
        <v>118</v>
      </c>
      <c r="G18" s="41"/>
      <c r="H18" s="41"/>
      <c r="I18" s="41"/>
      <c r="J18" s="41"/>
      <c r="K18" s="74" t="s">
        <v>223</v>
      </c>
      <c r="L18" s="83" t="s">
        <v>220</v>
      </c>
      <c r="M18" s="75" t="s">
        <v>233</v>
      </c>
      <c r="O18" t="s">
        <v>15</v>
      </c>
      <c r="P18">
        <f t="shared" si="0"/>
        <v>15</v>
      </c>
      <c r="Q18">
        <f t="shared" si="0"/>
        <v>25</v>
      </c>
      <c r="R18">
        <f t="shared" si="0"/>
        <v>50</v>
      </c>
    </row>
    <row r="19" spans="2:18" ht="13.5" customHeight="1">
      <c r="B19" s="28">
        <f>B20+1</f>
        <v>10</v>
      </c>
      <c r="C19" s="35"/>
      <c r="D19" s="44"/>
      <c r="E19" s="41"/>
      <c r="F19" s="41" t="s">
        <v>119</v>
      </c>
      <c r="G19" s="41"/>
      <c r="H19" s="41"/>
      <c r="I19" s="41"/>
      <c r="J19" s="41"/>
      <c r="K19" s="74" t="s">
        <v>156</v>
      </c>
      <c r="L19" s="83"/>
      <c r="M19" s="75"/>
      <c r="O19" t="s">
        <v>15</v>
      </c>
      <c r="P19">
        <f>IF(K19="＋",0,IF(K19="(＋)",0,ABS(K19)))</f>
        <v>5</v>
      </c>
      <c r="Q19">
        <f>IF(L19="＋",0,IF(L19="(＋)",0,ABS(L19)))</f>
        <v>0</v>
      </c>
      <c r="R19">
        <f>IF(M19="＋",0,IF(M19="(＋)",0,ABS(M19)))</f>
        <v>0</v>
      </c>
    </row>
    <row r="20" spans="2:18" ht="13.5" customHeight="1">
      <c r="B20" s="28">
        <f>B18+1</f>
        <v>9</v>
      </c>
      <c r="C20" s="35"/>
      <c r="D20" s="44"/>
      <c r="E20" s="41"/>
      <c r="F20" s="41" t="s">
        <v>120</v>
      </c>
      <c r="G20" s="41"/>
      <c r="H20" s="41"/>
      <c r="I20" s="41"/>
      <c r="J20" s="41"/>
      <c r="K20" s="74" t="s">
        <v>224</v>
      </c>
      <c r="L20" s="83" t="s">
        <v>220</v>
      </c>
      <c r="M20" s="75" t="s">
        <v>224</v>
      </c>
      <c r="O20" t="s">
        <v>15</v>
      </c>
      <c r="P20">
        <f t="shared" si="0"/>
        <v>35</v>
      </c>
      <c r="Q20">
        <f t="shared" si="0"/>
        <v>25</v>
      </c>
      <c r="R20">
        <f t="shared" si="0"/>
        <v>35</v>
      </c>
    </row>
    <row r="21" spans="2:13" ht="13.5" customHeight="1">
      <c r="B21" s="28">
        <f>B19+1</f>
        <v>11</v>
      </c>
      <c r="C21" s="36" t="s">
        <v>23</v>
      </c>
      <c r="D21" s="34" t="s">
        <v>24</v>
      </c>
      <c r="E21" s="41"/>
      <c r="F21" s="41" t="s">
        <v>107</v>
      </c>
      <c r="G21" s="41"/>
      <c r="H21" s="41"/>
      <c r="I21" s="41"/>
      <c r="J21" s="41"/>
      <c r="K21" s="76">
        <v>1500</v>
      </c>
      <c r="L21" s="84">
        <v>2050</v>
      </c>
      <c r="M21" s="77">
        <v>1450</v>
      </c>
    </row>
    <row r="22" spans="2:13" ht="13.5" customHeight="1">
      <c r="B22" s="28">
        <f t="shared" si="1"/>
        <v>12</v>
      </c>
      <c r="C22" s="36" t="s">
        <v>25</v>
      </c>
      <c r="D22" s="34" t="s">
        <v>26</v>
      </c>
      <c r="E22" s="41"/>
      <c r="F22" s="41" t="s">
        <v>27</v>
      </c>
      <c r="G22" s="41"/>
      <c r="H22" s="41"/>
      <c r="I22" s="41"/>
      <c r="J22" s="41"/>
      <c r="K22" s="76" t="s">
        <v>158</v>
      </c>
      <c r="L22" s="84">
        <v>50</v>
      </c>
      <c r="M22" s="77">
        <v>36</v>
      </c>
    </row>
    <row r="23" spans="2:13" ht="13.5" customHeight="1">
      <c r="B23" s="28">
        <f t="shared" si="1"/>
        <v>13</v>
      </c>
      <c r="C23" s="37"/>
      <c r="D23" s="44"/>
      <c r="E23" s="41"/>
      <c r="F23" s="41" t="s">
        <v>95</v>
      </c>
      <c r="G23" s="41"/>
      <c r="H23" s="41"/>
      <c r="I23" s="41"/>
      <c r="J23" s="41"/>
      <c r="K23" s="76"/>
      <c r="L23" s="76">
        <v>5</v>
      </c>
      <c r="M23" s="77">
        <v>5</v>
      </c>
    </row>
    <row r="24" spans="2:13" ht="13.5" customHeight="1">
      <c r="B24" s="28">
        <f t="shared" si="1"/>
        <v>14</v>
      </c>
      <c r="C24" s="36" t="s">
        <v>74</v>
      </c>
      <c r="D24" s="34" t="s">
        <v>17</v>
      </c>
      <c r="E24" s="41"/>
      <c r="F24" s="41" t="s">
        <v>98</v>
      </c>
      <c r="G24" s="41"/>
      <c r="H24" s="41"/>
      <c r="I24" s="41"/>
      <c r="J24" s="41"/>
      <c r="K24" s="76">
        <v>10</v>
      </c>
      <c r="L24" s="76">
        <v>5</v>
      </c>
      <c r="M24" s="77">
        <v>300</v>
      </c>
    </row>
    <row r="25" spans="2:17" ht="13.5" customHeight="1">
      <c r="B25" s="28">
        <f t="shared" si="1"/>
        <v>15</v>
      </c>
      <c r="C25" s="37"/>
      <c r="D25" s="46" t="s">
        <v>235</v>
      </c>
      <c r="E25" s="41"/>
      <c r="F25" s="41" t="s">
        <v>234</v>
      </c>
      <c r="G25" s="41"/>
      <c r="H25" s="41"/>
      <c r="I25" s="41"/>
      <c r="J25" s="41"/>
      <c r="K25" s="76">
        <v>9</v>
      </c>
      <c r="L25" s="76">
        <v>1400</v>
      </c>
      <c r="M25" s="77">
        <v>310</v>
      </c>
      <c r="O25">
        <f>COUNTA(K25)</f>
        <v>1</v>
      </c>
      <c r="P25">
        <f>COUNTA(L25)</f>
        <v>1</v>
      </c>
      <c r="Q25">
        <f>COUNTA(M25)</f>
        <v>1</v>
      </c>
    </row>
    <row r="26" spans="2:13" ht="13.5" customHeight="1">
      <c r="B26" s="28">
        <f t="shared" si="1"/>
        <v>16</v>
      </c>
      <c r="C26" s="37"/>
      <c r="D26" s="34" t="s">
        <v>18</v>
      </c>
      <c r="E26" s="41"/>
      <c r="F26" s="41" t="s">
        <v>108</v>
      </c>
      <c r="G26" s="41"/>
      <c r="H26" s="41"/>
      <c r="I26" s="41"/>
      <c r="J26" s="41"/>
      <c r="K26" s="76">
        <v>10</v>
      </c>
      <c r="L26" s="84">
        <v>5</v>
      </c>
      <c r="M26" s="77">
        <v>10</v>
      </c>
    </row>
    <row r="27" spans="2:13" ht="13.5" customHeight="1">
      <c r="B27" s="28">
        <f t="shared" si="1"/>
        <v>17</v>
      </c>
      <c r="C27" s="37"/>
      <c r="D27" s="44"/>
      <c r="E27" s="41"/>
      <c r="F27" s="41" t="s">
        <v>110</v>
      </c>
      <c r="G27" s="41"/>
      <c r="H27" s="41"/>
      <c r="I27" s="41"/>
      <c r="J27" s="41"/>
      <c r="K27" s="76" t="s">
        <v>158</v>
      </c>
      <c r="L27" s="76" t="s">
        <v>158</v>
      </c>
      <c r="M27" s="77" t="s">
        <v>158</v>
      </c>
    </row>
    <row r="28" spans="2:13" ht="13.5" customHeight="1">
      <c r="B28" s="28">
        <f t="shared" si="1"/>
        <v>18</v>
      </c>
      <c r="C28" s="37"/>
      <c r="D28" s="44"/>
      <c r="E28" s="41"/>
      <c r="F28" s="41" t="s">
        <v>111</v>
      </c>
      <c r="G28" s="41"/>
      <c r="H28" s="41"/>
      <c r="I28" s="41"/>
      <c r="J28" s="41"/>
      <c r="K28" s="76"/>
      <c r="L28" s="76"/>
      <c r="M28" s="77" t="s">
        <v>158</v>
      </c>
    </row>
    <row r="29" spans="2:13" ht="13.5" customHeight="1">
      <c r="B29" s="28">
        <f t="shared" si="1"/>
        <v>19</v>
      </c>
      <c r="C29" s="37"/>
      <c r="D29" s="44"/>
      <c r="E29" s="41"/>
      <c r="F29" s="41" t="s">
        <v>112</v>
      </c>
      <c r="G29" s="41"/>
      <c r="H29" s="41"/>
      <c r="I29" s="41"/>
      <c r="J29" s="41"/>
      <c r="K29" s="76" t="s">
        <v>158</v>
      </c>
      <c r="L29" s="76"/>
      <c r="M29" s="77">
        <v>70</v>
      </c>
    </row>
    <row r="30" spans="2:13" ht="13.5" customHeight="1">
      <c r="B30" s="28">
        <f t="shared" si="1"/>
        <v>20</v>
      </c>
      <c r="C30" s="37"/>
      <c r="D30" s="44"/>
      <c r="E30" s="41"/>
      <c r="F30" s="41" t="s">
        <v>82</v>
      </c>
      <c r="G30" s="41"/>
      <c r="H30" s="41"/>
      <c r="I30" s="41"/>
      <c r="J30" s="41"/>
      <c r="K30" s="76" t="s">
        <v>158</v>
      </c>
      <c r="L30" s="84" t="s">
        <v>158</v>
      </c>
      <c r="M30" s="77">
        <v>154</v>
      </c>
    </row>
    <row r="31" spans="2:13" ht="13.5" customHeight="1">
      <c r="B31" s="28">
        <f t="shared" si="1"/>
        <v>21</v>
      </c>
      <c r="C31" s="37"/>
      <c r="D31" s="44"/>
      <c r="E31" s="41"/>
      <c r="F31" s="41" t="s">
        <v>19</v>
      </c>
      <c r="G31" s="41"/>
      <c r="H31" s="41"/>
      <c r="I31" s="41"/>
      <c r="J31" s="41"/>
      <c r="K31" s="76">
        <v>5</v>
      </c>
      <c r="L31" s="84"/>
      <c r="M31" s="77">
        <v>10</v>
      </c>
    </row>
    <row r="32" spans="2:13" ht="13.5" customHeight="1">
      <c r="B32" s="28">
        <f t="shared" si="1"/>
        <v>22</v>
      </c>
      <c r="C32" s="37"/>
      <c r="D32" s="44"/>
      <c r="E32" s="41"/>
      <c r="F32" s="41" t="s">
        <v>240</v>
      </c>
      <c r="G32" s="41"/>
      <c r="H32" s="41"/>
      <c r="I32" s="41"/>
      <c r="J32" s="41"/>
      <c r="K32" s="76">
        <v>15</v>
      </c>
      <c r="L32" s="84"/>
      <c r="M32" s="77">
        <v>10</v>
      </c>
    </row>
    <row r="33" spans="2:13" ht="13.5" customHeight="1">
      <c r="B33" s="28">
        <f t="shared" si="1"/>
        <v>23</v>
      </c>
      <c r="C33" s="37"/>
      <c r="D33" s="44"/>
      <c r="E33" s="41"/>
      <c r="F33" s="41" t="s">
        <v>121</v>
      </c>
      <c r="G33" s="41"/>
      <c r="H33" s="41"/>
      <c r="I33" s="41"/>
      <c r="J33" s="41"/>
      <c r="K33" s="76">
        <v>5</v>
      </c>
      <c r="L33" s="84">
        <v>5</v>
      </c>
      <c r="M33" s="77">
        <v>75</v>
      </c>
    </row>
    <row r="34" spans="2:13" ht="13.5" customHeight="1">
      <c r="B34" s="28">
        <f t="shared" si="1"/>
        <v>24</v>
      </c>
      <c r="C34" s="37"/>
      <c r="D34" s="44"/>
      <c r="E34" s="41"/>
      <c r="F34" s="41" t="s">
        <v>129</v>
      </c>
      <c r="G34" s="41"/>
      <c r="H34" s="41"/>
      <c r="I34" s="41"/>
      <c r="J34" s="41"/>
      <c r="K34" s="76">
        <v>10</v>
      </c>
      <c r="L34" s="76">
        <v>5</v>
      </c>
      <c r="M34" s="77">
        <v>20</v>
      </c>
    </row>
    <row r="35" spans="2:13" ht="13.5" customHeight="1">
      <c r="B35" s="28">
        <f t="shared" si="1"/>
        <v>25</v>
      </c>
      <c r="C35" s="37"/>
      <c r="D35" s="44"/>
      <c r="E35" s="41"/>
      <c r="F35" s="41" t="s">
        <v>20</v>
      </c>
      <c r="G35" s="41"/>
      <c r="H35" s="41"/>
      <c r="I35" s="41"/>
      <c r="J35" s="41"/>
      <c r="K35" s="76">
        <v>10</v>
      </c>
      <c r="L35" s="84"/>
      <c r="M35" s="77"/>
    </row>
    <row r="36" spans="2:13" ht="13.5" customHeight="1">
      <c r="B36" s="28">
        <f t="shared" si="1"/>
        <v>26</v>
      </c>
      <c r="C36" s="37"/>
      <c r="D36" s="44"/>
      <c r="E36" s="41"/>
      <c r="F36" s="41" t="s">
        <v>21</v>
      </c>
      <c r="G36" s="41"/>
      <c r="H36" s="41"/>
      <c r="I36" s="41"/>
      <c r="J36" s="41"/>
      <c r="K36" s="76">
        <v>5</v>
      </c>
      <c r="L36" s="76">
        <v>10</v>
      </c>
      <c r="M36" s="77">
        <v>10</v>
      </c>
    </row>
    <row r="37" spans="2:17" ht="13.5" customHeight="1">
      <c r="B37" s="28">
        <f t="shared" si="1"/>
        <v>27</v>
      </c>
      <c r="C37" s="36" t="s">
        <v>79</v>
      </c>
      <c r="D37" s="34" t="s">
        <v>76</v>
      </c>
      <c r="E37" s="41"/>
      <c r="F37" s="41" t="s">
        <v>28</v>
      </c>
      <c r="G37" s="41"/>
      <c r="H37" s="41"/>
      <c r="I37" s="41"/>
      <c r="J37" s="41"/>
      <c r="K37" s="76">
        <v>150</v>
      </c>
      <c r="L37" s="76">
        <v>25</v>
      </c>
      <c r="M37" s="77">
        <v>290</v>
      </c>
      <c r="O37">
        <f>COUNTA(K37:K37)</f>
        <v>1</v>
      </c>
      <c r="P37">
        <f>COUNTA(L37:L37)</f>
        <v>1</v>
      </c>
      <c r="Q37">
        <f>COUNTA(M37:M37)</f>
        <v>1</v>
      </c>
    </row>
    <row r="38" spans="2:13" ht="13.5" customHeight="1">
      <c r="B38" s="28">
        <f t="shared" si="1"/>
        <v>28</v>
      </c>
      <c r="C38" s="36" t="s">
        <v>77</v>
      </c>
      <c r="D38" s="34" t="s">
        <v>29</v>
      </c>
      <c r="E38" s="41"/>
      <c r="F38" s="41" t="s">
        <v>130</v>
      </c>
      <c r="G38" s="41"/>
      <c r="H38" s="41"/>
      <c r="I38" s="41"/>
      <c r="J38" s="41"/>
      <c r="K38" s="76" t="s">
        <v>158</v>
      </c>
      <c r="L38" s="84" t="s">
        <v>158</v>
      </c>
      <c r="M38" s="77">
        <v>220</v>
      </c>
    </row>
    <row r="39" spans="2:13" ht="13.5" customHeight="1">
      <c r="B39" s="28">
        <f t="shared" si="1"/>
        <v>29</v>
      </c>
      <c r="C39" s="37"/>
      <c r="D39" s="44"/>
      <c r="E39" s="41"/>
      <c r="F39" s="41" t="s">
        <v>131</v>
      </c>
      <c r="G39" s="41"/>
      <c r="H39" s="41"/>
      <c r="I39" s="41"/>
      <c r="J39" s="41"/>
      <c r="K39" s="76"/>
      <c r="L39" s="84">
        <v>30</v>
      </c>
      <c r="M39" s="77">
        <v>85</v>
      </c>
    </row>
    <row r="40" spans="2:13" ht="13.5" customHeight="1">
      <c r="B40" s="28">
        <f t="shared" si="1"/>
        <v>30</v>
      </c>
      <c r="C40" s="37"/>
      <c r="D40" s="44"/>
      <c r="E40" s="41"/>
      <c r="F40" s="41" t="s">
        <v>165</v>
      </c>
      <c r="G40" s="41"/>
      <c r="H40" s="41"/>
      <c r="I40" s="41"/>
      <c r="J40" s="41"/>
      <c r="K40" s="76">
        <v>5</v>
      </c>
      <c r="L40" s="84"/>
      <c r="M40" s="77"/>
    </row>
    <row r="41" spans="2:13" ht="13.5" customHeight="1">
      <c r="B41" s="28">
        <f t="shared" si="1"/>
        <v>31</v>
      </c>
      <c r="C41" s="37"/>
      <c r="D41" s="44"/>
      <c r="E41" s="41"/>
      <c r="F41" s="41" t="s">
        <v>241</v>
      </c>
      <c r="G41" s="41"/>
      <c r="H41" s="41"/>
      <c r="I41" s="41"/>
      <c r="J41" s="41"/>
      <c r="K41" s="76">
        <v>5</v>
      </c>
      <c r="L41" s="84"/>
      <c r="M41" s="77"/>
    </row>
    <row r="42" spans="2:13" ht="13.5" customHeight="1">
      <c r="B42" s="28">
        <f t="shared" si="1"/>
        <v>32</v>
      </c>
      <c r="C42" s="37"/>
      <c r="D42" s="44"/>
      <c r="E42" s="41"/>
      <c r="F42" s="41" t="s">
        <v>134</v>
      </c>
      <c r="G42" s="41"/>
      <c r="H42" s="41"/>
      <c r="I42" s="41"/>
      <c r="J42" s="41"/>
      <c r="K42" s="76" t="s">
        <v>158</v>
      </c>
      <c r="L42" s="84"/>
      <c r="M42" s="77" t="s">
        <v>158</v>
      </c>
    </row>
    <row r="43" spans="2:13" ht="13.5" customHeight="1">
      <c r="B43" s="28">
        <f t="shared" si="1"/>
        <v>33</v>
      </c>
      <c r="C43" s="37"/>
      <c r="D43" s="44"/>
      <c r="E43" s="41"/>
      <c r="F43" s="41" t="s">
        <v>30</v>
      </c>
      <c r="G43" s="41"/>
      <c r="H43" s="41"/>
      <c r="I43" s="41"/>
      <c r="J43" s="41"/>
      <c r="K43" s="76"/>
      <c r="L43" s="76"/>
      <c r="M43" s="77" t="s">
        <v>158</v>
      </c>
    </row>
    <row r="44" spans="2:13" ht="13.5" customHeight="1">
      <c r="B44" s="28">
        <f t="shared" si="1"/>
        <v>34</v>
      </c>
      <c r="C44" s="37"/>
      <c r="D44" s="44"/>
      <c r="E44" s="41"/>
      <c r="F44" s="41" t="s">
        <v>242</v>
      </c>
      <c r="G44" s="41"/>
      <c r="H44" s="41"/>
      <c r="I44" s="41"/>
      <c r="J44" s="41"/>
      <c r="K44" s="76" t="s">
        <v>158</v>
      </c>
      <c r="L44" s="84"/>
      <c r="M44" s="77" t="s">
        <v>158</v>
      </c>
    </row>
    <row r="45" spans="2:13" ht="13.5" customHeight="1">
      <c r="B45" s="28">
        <f t="shared" si="1"/>
        <v>35</v>
      </c>
      <c r="C45" s="37"/>
      <c r="D45" s="44"/>
      <c r="E45" s="41"/>
      <c r="F45" s="41" t="s">
        <v>167</v>
      </c>
      <c r="G45" s="41"/>
      <c r="H45" s="41"/>
      <c r="I45" s="41"/>
      <c r="J45" s="41"/>
      <c r="K45" s="76"/>
      <c r="L45" s="84"/>
      <c r="M45" s="77">
        <v>15</v>
      </c>
    </row>
    <row r="46" spans="2:13" ht="13.5" customHeight="1">
      <c r="B46" s="28">
        <f t="shared" si="1"/>
        <v>36</v>
      </c>
      <c r="C46" s="37"/>
      <c r="D46" s="44"/>
      <c r="E46" s="41"/>
      <c r="F46" s="41" t="s">
        <v>245</v>
      </c>
      <c r="G46" s="41"/>
      <c r="H46" s="41"/>
      <c r="I46" s="41"/>
      <c r="J46" s="41"/>
      <c r="K46" s="76">
        <v>88</v>
      </c>
      <c r="L46" s="84" t="s">
        <v>158</v>
      </c>
      <c r="M46" s="77">
        <v>384</v>
      </c>
    </row>
    <row r="47" spans="2:13" ht="13.5" customHeight="1">
      <c r="B47" s="28">
        <f t="shared" si="1"/>
        <v>37</v>
      </c>
      <c r="C47" s="37"/>
      <c r="D47" s="44"/>
      <c r="E47" s="41"/>
      <c r="F47" s="41" t="s">
        <v>244</v>
      </c>
      <c r="G47" s="41"/>
      <c r="H47" s="41"/>
      <c r="I47" s="41"/>
      <c r="J47" s="41"/>
      <c r="K47" s="76"/>
      <c r="L47" s="84" t="s">
        <v>158</v>
      </c>
      <c r="M47" s="77" t="s">
        <v>158</v>
      </c>
    </row>
    <row r="48" spans="2:13" ht="13.5" customHeight="1">
      <c r="B48" s="28">
        <f t="shared" si="1"/>
        <v>38</v>
      </c>
      <c r="C48" s="37"/>
      <c r="D48" s="44"/>
      <c r="E48" s="41"/>
      <c r="F48" s="41" t="s">
        <v>246</v>
      </c>
      <c r="G48" s="41"/>
      <c r="H48" s="41"/>
      <c r="I48" s="41"/>
      <c r="J48" s="41"/>
      <c r="K48" s="76"/>
      <c r="L48" s="84"/>
      <c r="M48" s="77">
        <v>5</v>
      </c>
    </row>
    <row r="49" spans="2:13" ht="13.5" customHeight="1">
      <c r="B49" s="28">
        <f t="shared" si="1"/>
        <v>39</v>
      </c>
      <c r="C49" s="37"/>
      <c r="D49" s="44"/>
      <c r="E49" s="41"/>
      <c r="F49" s="41" t="s">
        <v>135</v>
      </c>
      <c r="G49" s="41"/>
      <c r="H49" s="41"/>
      <c r="I49" s="41"/>
      <c r="J49" s="41"/>
      <c r="K49" s="76" t="s">
        <v>158</v>
      </c>
      <c r="L49" s="84" t="s">
        <v>158</v>
      </c>
      <c r="M49" s="77">
        <v>10</v>
      </c>
    </row>
    <row r="50" spans="2:13" ht="13.5" customHeight="1">
      <c r="B50" s="28">
        <f t="shared" si="1"/>
        <v>40</v>
      </c>
      <c r="C50" s="37"/>
      <c r="D50" s="44"/>
      <c r="E50" s="41"/>
      <c r="F50" s="41" t="s">
        <v>146</v>
      </c>
      <c r="G50" s="41"/>
      <c r="H50" s="41"/>
      <c r="I50" s="41"/>
      <c r="J50" s="41"/>
      <c r="K50" s="76">
        <v>55</v>
      </c>
      <c r="L50" s="84">
        <v>15</v>
      </c>
      <c r="M50" s="77">
        <v>85</v>
      </c>
    </row>
    <row r="51" spans="2:13" ht="13.5" customHeight="1">
      <c r="B51" s="28">
        <f t="shared" si="1"/>
        <v>41</v>
      </c>
      <c r="C51" s="37"/>
      <c r="D51" s="44"/>
      <c r="E51" s="41"/>
      <c r="F51" s="41" t="s">
        <v>32</v>
      </c>
      <c r="G51" s="41"/>
      <c r="H51" s="41"/>
      <c r="I51" s="41"/>
      <c r="J51" s="41"/>
      <c r="K51" s="76" t="s">
        <v>158</v>
      </c>
      <c r="L51" s="84"/>
      <c r="M51" s="77">
        <v>8</v>
      </c>
    </row>
    <row r="52" spans="2:13" ht="13.5" customHeight="1">
      <c r="B52" s="28">
        <f t="shared" si="1"/>
        <v>42</v>
      </c>
      <c r="C52" s="37"/>
      <c r="D52" s="44"/>
      <c r="E52" s="41"/>
      <c r="F52" s="41" t="s">
        <v>33</v>
      </c>
      <c r="G52" s="41"/>
      <c r="H52" s="41"/>
      <c r="I52" s="41"/>
      <c r="J52" s="41"/>
      <c r="K52" s="76">
        <v>32</v>
      </c>
      <c r="L52" s="84"/>
      <c r="M52" s="77" t="s">
        <v>158</v>
      </c>
    </row>
    <row r="53" spans="2:13" ht="13.5" customHeight="1">
      <c r="B53" s="28">
        <f t="shared" si="1"/>
        <v>43</v>
      </c>
      <c r="C53" s="37"/>
      <c r="D53" s="44"/>
      <c r="E53" s="41"/>
      <c r="F53" s="41" t="s">
        <v>147</v>
      </c>
      <c r="G53" s="41"/>
      <c r="H53" s="41"/>
      <c r="I53" s="41"/>
      <c r="J53" s="41"/>
      <c r="K53" s="76"/>
      <c r="L53" s="84">
        <v>20</v>
      </c>
      <c r="M53" s="77">
        <v>10</v>
      </c>
    </row>
    <row r="54" spans="2:13" ht="13.5" customHeight="1">
      <c r="B54" s="28">
        <f t="shared" si="1"/>
        <v>44</v>
      </c>
      <c r="C54" s="37"/>
      <c r="D54" s="44"/>
      <c r="E54" s="41"/>
      <c r="F54" s="41" t="s">
        <v>243</v>
      </c>
      <c r="G54" s="41"/>
      <c r="H54" s="41"/>
      <c r="I54" s="41"/>
      <c r="J54" s="41"/>
      <c r="K54" s="76">
        <v>80</v>
      </c>
      <c r="L54" s="84">
        <v>25</v>
      </c>
      <c r="M54" s="77">
        <v>10</v>
      </c>
    </row>
    <row r="55" spans="2:13" ht="13.5" customHeight="1">
      <c r="B55" s="28">
        <f t="shared" si="1"/>
        <v>45</v>
      </c>
      <c r="C55" s="37"/>
      <c r="D55" s="44"/>
      <c r="E55" s="41"/>
      <c r="F55" s="41" t="s">
        <v>136</v>
      </c>
      <c r="G55" s="41"/>
      <c r="H55" s="41"/>
      <c r="I55" s="41"/>
      <c r="J55" s="41"/>
      <c r="K55" s="76" t="s">
        <v>158</v>
      </c>
      <c r="L55" s="84" t="s">
        <v>158</v>
      </c>
      <c r="M55" s="77">
        <v>2</v>
      </c>
    </row>
    <row r="56" spans="2:13" ht="13.5" customHeight="1">
      <c r="B56" s="28">
        <f t="shared" si="1"/>
        <v>46</v>
      </c>
      <c r="C56" s="37"/>
      <c r="D56" s="44"/>
      <c r="E56" s="41"/>
      <c r="F56" s="41" t="s">
        <v>137</v>
      </c>
      <c r="G56" s="41"/>
      <c r="H56" s="41"/>
      <c r="I56" s="41"/>
      <c r="J56" s="41"/>
      <c r="K56" s="76">
        <v>5</v>
      </c>
      <c r="L56" s="84"/>
      <c r="M56" s="77" t="s">
        <v>158</v>
      </c>
    </row>
    <row r="57" spans="2:13" ht="13.5" customHeight="1">
      <c r="B57" s="28">
        <f t="shared" si="1"/>
        <v>47</v>
      </c>
      <c r="C57" s="37"/>
      <c r="D57" s="44"/>
      <c r="E57" s="41"/>
      <c r="F57" s="41" t="s">
        <v>35</v>
      </c>
      <c r="G57" s="41"/>
      <c r="H57" s="41"/>
      <c r="I57" s="41"/>
      <c r="J57" s="41"/>
      <c r="K57" s="76">
        <v>110</v>
      </c>
      <c r="L57" s="84">
        <v>260</v>
      </c>
      <c r="M57" s="77">
        <v>480</v>
      </c>
    </row>
    <row r="58" spans="2:13" ht="13.5" customHeight="1">
      <c r="B58" s="28">
        <f t="shared" si="1"/>
        <v>48</v>
      </c>
      <c r="C58" s="37"/>
      <c r="D58" s="44"/>
      <c r="E58" s="41"/>
      <c r="F58" s="41" t="s">
        <v>236</v>
      </c>
      <c r="G58" s="41"/>
      <c r="H58" s="41"/>
      <c r="I58" s="41"/>
      <c r="J58" s="41"/>
      <c r="K58" s="76"/>
      <c r="L58" s="84" t="s">
        <v>158</v>
      </c>
      <c r="M58" s="77"/>
    </row>
    <row r="59" spans="2:17" ht="13.5" customHeight="1">
      <c r="B59" s="28">
        <f t="shared" si="1"/>
        <v>49</v>
      </c>
      <c r="C59" s="36" t="s">
        <v>36</v>
      </c>
      <c r="D59" s="34" t="s">
        <v>37</v>
      </c>
      <c r="E59" s="41"/>
      <c r="F59" s="41" t="s">
        <v>38</v>
      </c>
      <c r="G59" s="41"/>
      <c r="H59" s="41"/>
      <c r="I59" s="41"/>
      <c r="J59" s="41"/>
      <c r="K59" s="76" t="s">
        <v>158</v>
      </c>
      <c r="L59" s="84" t="s">
        <v>158</v>
      </c>
      <c r="M59" s="77">
        <v>1</v>
      </c>
      <c r="O59">
        <f>COUNTA(K38:K58)</f>
        <v>14</v>
      </c>
      <c r="P59">
        <f>COUNTA(L38:L58)</f>
        <v>11</v>
      </c>
      <c r="Q59">
        <f>COUNTA(M38:M58)</f>
        <v>18</v>
      </c>
    </row>
    <row r="60" spans="2:13" ht="13.5" customHeight="1">
      <c r="B60" s="28">
        <f t="shared" si="1"/>
        <v>50</v>
      </c>
      <c r="C60" s="36" t="s">
        <v>39</v>
      </c>
      <c r="D60" s="34" t="s">
        <v>40</v>
      </c>
      <c r="E60" s="41"/>
      <c r="F60" s="41" t="s">
        <v>247</v>
      </c>
      <c r="G60" s="41"/>
      <c r="H60" s="41"/>
      <c r="I60" s="41"/>
      <c r="J60" s="41"/>
      <c r="K60" s="76" t="s">
        <v>158</v>
      </c>
      <c r="L60" s="84"/>
      <c r="M60" s="77"/>
    </row>
    <row r="61" spans="2:13" ht="13.5" customHeight="1">
      <c r="B61" s="28">
        <f t="shared" si="1"/>
        <v>51</v>
      </c>
      <c r="C61" s="37"/>
      <c r="D61" s="44"/>
      <c r="E61" s="41"/>
      <c r="F61" s="41" t="s">
        <v>138</v>
      </c>
      <c r="G61" s="41"/>
      <c r="H61" s="41"/>
      <c r="I61" s="41"/>
      <c r="J61" s="41"/>
      <c r="K61" s="76"/>
      <c r="L61" s="84" t="s">
        <v>158</v>
      </c>
      <c r="M61" s="77">
        <v>2</v>
      </c>
    </row>
    <row r="62" spans="2:13" ht="13.5" customHeight="1">
      <c r="B62" s="28">
        <f t="shared" si="1"/>
        <v>52</v>
      </c>
      <c r="C62" s="37"/>
      <c r="D62" s="44"/>
      <c r="E62" s="41"/>
      <c r="F62" s="41" t="s">
        <v>41</v>
      </c>
      <c r="G62" s="41"/>
      <c r="H62" s="41"/>
      <c r="I62" s="41"/>
      <c r="J62" s="41"/>
      <c r="K62" s="76" t="s">
        <v>158</v>
      </c>
      <c r="L62" s="84">
        <v>1</v>
      </c>
      <c r="M62" s="77">
        <v>2</v>
      </c>
    </row>
    <row r="63" spans="2:13" ht="13.5" customHeight="1">
      <c r="B63" s="28">
        <f t="shared" si="1"/>
        <v>53</v>
      </c>
      <c r="C63" s="37"/>
      <c r="D63" s="44"/>
      <c r="E63" s="41"/>
      <c r="F63" s="41" t="s">
        <v>42</v>
      </c>
      <c r="G63" s="41"/>
      <c r="H63" s="41"/>
      <c r="I63" s="41"/>
      <c r="J63" s="41"/>
      <c r="K63" s="76"/>
      <c r="L63" s="84">
        <v>1</v>
      </c>
      <c r="M63" s="77"/>
    </row>
    <row r="64" spans="2:13" ht="13.5" customHeight="1">
      <c r="B64" s="28">
        <f t="shared" si="1"/>
        <v>54</v>
      </c>
      <c r="C64" s="36" t="s">
        <v>43</v>
      </c>
      <c r="D64" s="34" t="s">
        <v>45</v>
      </c>
      <c r="E64" s="41"/>
      <c r="F64" s="41" t="s">
        <v>105</v>
      </c>
      <c r="G64" s="41"/>
      <c r="H64" s="41"/>
      <c r="I64" s="41"/>
      <c r="J64" s="41"/>
      <c r="K64" s="76"/>
      <c r="L64" s="84"/>
      <c r="M64" s="77" t="s">
        <v>158</v>
      </c>
    </row>
    <row r="65" spans="2:13" ht="13.5" customHeight="1">
      <c r="B65" s="28">
        <f t="shared" si="1"/>
        <v>55</v>
      </c>
      <c r="C65" s="37"/>
      <c r="D65" s="34" t="s">
        <v>46</v>
      </c>
      <c r="E65" s="41"/>
      <c r="F65" s="41" t="s">
        <v>248</v>
      </c>
      <c r="G65" s="41"/>
      <c r="H65" s="41"/>
      <c r="I65" s="41"/>
      <c r="J65" s="41"/>
      <c r="K65" s="76">
        <v>1</v>
      </c>
      <c r="L65" s="84"/>
      <c r="M65" s="77"/>
    </row>
    <row r="66" spans="2:13" ht="13.5" customHeight="1">
      <c r="B66" s="28">
        <f t="shared" si="1"/>
        <v>56</v>
      </c>
      <c r="C66" s="37"/>
      <c r="D66" s="44"/>
      <c r="E66" s="41"/>
      <c r="F66" s="41" t="s">
        <v>139</v>
      </c>
      <c r="G66" s="41"/>
      <c r="H66" s="41"/>
      <c r="I66" s="41"/>
      <c r="J66" s="41"/>
      <c r="K66" s="76"/>
      <c r="L66" s="84"/>
      <c r="M66" s="77">
        <v>5</v>
      </c>
    </row>
    <row r="67" spans="2:13" ht="13.5" customHeight="1">
      <c r="B67" s="28">
        <f>B66+1</f>
        <v>57</v>
      </c>
      <c r="C67" s="37"/>
      <c r="D67" s="45"/>
      <c r="E67" s="41"/>
      <c r="F67" s="41" t="s">
        <v>47</v>
      </c>
      <c r="G67" s="41"/>
      <c r="H67" s="41"/>
      <c r="I67" s="41"/>
      <c r="J67" s="41"/>
      <c r="K67" s="76">
        <v>15</v>
      </c>
      <c r="L67" s="84">
        <v>20</v>
      </c>
      <c r="M67" s="77">
        <v>5</v>
      </c>
    </row>
    <row r="68" spans="2:13" ht="13.5" customHeight="1">
      <c r="B68" s="28">
        <f t="shared" si="1"/>
        <v>58</v>
      </c>
      <c r="C68" s="38"/>
      <c r="D68" s="46" t="s">
        <v>48</v>
      </c>
      <c r="E68" s="41"/>
      <c r="F68" s="41" t="s">
        <v>49</v>
      </c>
      <c r="G68" s="41"/>
      <c r="H68" s="41"/>
      <c r="I68" s="41"/>
      <c r="J68" s="41"/>
      <c r="K68" s="76">
        <v>5</v>
      </c>
      <c r="L68" s="84">
        <v>15</v>
      </c>
      <c r="M68" s="77">
        <v>5</v>
      </c>
    </row>
    <row r="69" spans="2:13" ht="13.5" customHeight="1">
      <c r="B69" s="28">
        <f t="shared" si="1"/>
        <v>59</v>
      </c>
      <c r="C69" s="36" t="s">
        <v>0</v>
      </c>
      <c r="D69" s="34" t="s">
        <v>50</v>
      </c>
      <c r="E69" s="41"/>
      <c r="F69" s="41" t="s">
        <v>1</v>
      </c>
      <c r="G69" s="41"/>
      <c r="H69" s="41"/>
      <c r="I69" s="41"/>
      <c r="J69" s="41"/>
      <c r="K69" s="76"/>
      <c r="L69" s="84" t="s">
        <v>158</v>
      </c>
      <c r="M69" s="77"/>
    </row>
    <row r="70" spans="2:17" ht="13.5" customHeight="1">
      <c r="B70" s="28">
        <f t="shared" si="1"/>
        <v>60</v>
      </c>
      <c r="C70" s="37"/>
      <c r="D70" s="46" t="s">
        <v>51</v>
      </c>
      <c r="E70" s="41"/>
      <c r="F70" s="41" t="s">
        <v>52</v>
      </c>
      <c r="G70" s="41"/>
      <c r="H70" s="41"/>
      <c r="I70" s="41"/>
      <c r="J70" s="41"/>
      <c r="K70" s="76">
        <v>5</v>
      </c>
      <c r="L70" s="84"/>
      <c r="M70" s="77"/>
      <c r="O70">
        <f>COUNTA(K59:K70)</f>
        <v>7</v>
      </c>
      <c r="P70">
        <f>COUNTA(L59:L70)</f>
        <v>7</v>
      </c>
      <c r="Q70">
        <f>COUNTA(M59:M70)</f>
        <v>7</v>
      </c>
    </row>
    <row r="71" spans="2:13" ht="13.5" customHeight="1">
      <c r="B71" s="28">
        <f t="shared" si="1"/>
        <v>61</v>
      </c>
      <c r="C71" s="153" t="s">
        <v>53</v>
      </c>
      <c r="D71" s="154"/>
      <c r="E71" s="41"/>
      <c r="F71" s="41" t="s">
        <v>54</v>
      </c>
      <c r="G71" s="41"/>
      <c r="H71" s="41"/>
      <c r="I71" s="41"/>
      <c r="J71" s="41"/>
      <c r="K71" s="76">
        <v>350</v>
      </c>
      <c r="L71" s="84">
        <v>150</v>
      </c>
      <c r="M71" s="77">
        <v>130</v>
      </c>
    </row>
    <row r="72" spans="2:13" ht="13.5" customHeight="1">
      <c r="B72" s="28">
        <f t="shared" si="1"/>
        <v>62</v>
      </c>
      <c r="C72" s="39"/>
      <c r="D72" s="40"/>
      <c r="E72" s="41"/>
      <c r="F72" s="41" t="s">
        <v>55</v>
      </c>
      <c r="G72" s="41"/>
      <c r="H72" s="41"/>
      <c r="I72" s="41"/>
      <c r="J72" s="41"/>
      <c r="K72" s="76">
        <v>175</v>
      </c>
      <c r="L72" s="84">
        <v>30</v>
      </c>
      <c r="M72" s="77">
        <v>20</v>
      </c>
    </row>
    <row r="73" spans="2:13" ht="13.5" customHeight="1" thickBot="1">
      <c r="B73" s="28">
        <f t="shared" si="1"/>
        <v>63</v>
      </c>
      <c r="C73" s="39"/>
      <c r="D73" s="40"/>
      <c r="E73" s="41"/>
      <c r="F73" s="41" t="s">
        <v>56</v>
      </c>
      <c r="G73" s="41"/>
      <c r="H73" s="41"/>
      <c r="I73" s="41"/>
      <c r="J73" s="41"/>
      <c r="K73" s="76">
        <v>50</v>
      </c>
      <c r="L73" s="84">
        <v>10</v>
      </c>
      <c r="M73" s="77">
        <v>40</v>
      </c>
    </row>
    <row r="74" spans="2:17" ht="13.5" customHeight="1">
      <c r="B74" s="79"/>
      <c r="C74" s="80"/>
      <c r="D74" s="80"/>
      <c r="E74" s="81"/>
      <c r="F74" s="81"/>
      <c r="G74" s="81"/>
      <c r="H74" s="81"/>
      <c r="I74" s="81"/>
      <c r="J74" s="81"/>
      <c r="K74" s="81"/>
      <c r="L74" s="81"/>
      <c r="M74" s="81"/>
      <c r="O74">
        <f>COUNTA(K11:K73)</f>
        <v>46</v>
      </c>
      <c r="P74">
        <f>COUNTA(L11:L73)</f>
        <v>41</v>
      </c>
      <c r="Q74">
        <f>COUNTA(M11:M73)</f>
        <v>52</v>
      </c>
    </row>
    <row r="75" spans="15:17" ht="18" customHeight="1">
      <c r="O75" s="118">
        <f>SUM(K21:K73,P11:P20)</f>
        <v>3225</v>
      </c>
      <c r="P75" s="118">
        <f>SUM(L21:L73,Q11:Q20)</f>
        <v>5072</v>
      </c>
      <c r="Q75" s="118">
        <f>SUM(M21:M73,R11:R20)</f>
        <v>10159</v>
      </c>
    </row>
    <row r="76" ht="18" customHeight="1">
      <c r="B76" s="22"/>
    </row>
    <row r="77" ht="9" customHeight="1" thickBot="1"/>
    <row r="78" spans="2:13" ht="18" customHeight="1">
      <c r="B78" s="1"/>
      <c r="C78" s="2"/>
      <c r="D78" s="155" t="s">
        <v>2</v>
      </c>
      <c r="E78" s="155"/>
      <c r="F78" s="155"/>
      <c r="G78" s="155"/>
      <c r="H78" s="2"/>
      <c r="I78" s="2"/>
      <c r="J78" s="3"/>
      <c r="K78" s="86" t="s">
        <v>83</v>
      </c>
      <c r="L78" s="97" t="s">
        <v>85</v>
      </c>
      <c r="M78" s="106" t="s">
        <v>86</v>
      </c>
    </row>
    <row r="79" spans="2:13" ht="18" customHeight="1" thickBot="1">
      <c r="B79" s="7"/>
      <c r="C79" s="8"/>
      <c r="D79" s="151" t="s">
        <v>3</v>
      </c>
      <c r="E79" s="151"/>
      <c r="F79" s="151"/>
      <c r="G79" s="151"/>
      <c r="H79" s="8"/>
      <c r="I79" s="8"/>
      <c r="J79" s="9"/>
      <c r="K79" s="112" t="str">
        <f>K5</f>
        <v>H 30.7.12</v>
      </c>
      <c r="L79" s="113" t="str">
        <f>K79</f>
        <v>H 30.7.12</v>
      </c>
      <c r="M79" s="114" t="str">
        <f>L79</f>
        <v>H 30.7.12</v>
      </c>
    </row>
    <row r="80" spans="2:13" ht="19.5" customHeight="1" thickTop="1">
      <c r="B80" s="156" t="s">
        <v>58</v>
      </c>
      <c r="C80" s="157"/>
      <c r="D80" s="157"/>
      <c r="E80" s="157"/>
      <c r="F80" s="157"/>
      <c r="G80" s="157"/>
      <c r="H80" s="157"/>
      <c r="I80" s="157"/>
      <c r="J80" s="27"/>
      <c r="K80" s="90">
        <f>SUM(K81:K89)</f>
        <v>3225</v>
      </c>
      <c r="L80" s="90">
        <f>SUM(L81:L89)</f>
        <v>5072</v>
      </c>
      <c r="M80" s="110">
        <f>SUM(M81:M89)</f>
        <v>10159</v>
      </c>
    </row>
    <row r="81" spans="2:13" ht="13.5" customHeight="1">
      <c r="B81" s="143" t="s">
        <v>59</v>
      </c>
      <c r="C81" s="144"/>
      <c r="D81" s="158"/>
      <c r="E81" s="50"/>
      <c r="F81" s="51"/>
      <c r="G81" s="145" t="s">
        <v>14</v>
      </c>
      <c r="H81" s="145"/>
      <c r="I81" s="51"/>
      <c r="J81" s="53"/>
      <c r="K81" s="42">
        <f>SUM(P$11:P$20)</f>
        <v>515</v>
      </c>
      <c r="L81" s="54">
        <f>SUM(Q$11:Q$20)</f>
        <v>935</v>
      </c>
      <c r="M81" s="43">
        <f>SUM(R$11:R$20)</f>
        <v>5885</v>
      </c>
    </row>
    <row r="82" spans="2:13" ht="13.5" customHeight="1">
      <c r="B82" s="16"/>
      <c r="C82" s="17"/>
      <c r="D82" s="18"/>
      <c r="E82" s="54"/>
      <c r="F82" s="41"/>
      <c r="G82" s="145" t="s">
        <v>78</v>
      </c>
      <c r="H82" s="145"/>
      <c r="I82" s="52"/>
      <c r="J82" s="55"/>
      <c r="K82" s="42">
        <f>SUM(K$21)</f>
        <v>1500</v>
      </c>
      <c r="L82" s="54">
        <f>SUM(L$21)</f>
        <v>2050</v>
      </c>
      <c r="M82" s="43">
        <f>SUM(M$21)</f>
        <v>1450</v>
      </c>
    </row>
    <row r="83" spans="2:13" ht="13.5" customHeight="1">
      <c r="B83" s="16"/>
      <c r="C83" s="17"/>
      <c r="D83" s="18"/>
      <c r="E83" s="54"/>
      <c r="F83" s="41"/>
      <c r="G83" s="145" t="s">
        <v>26</v>
      </c>
      <c r="H83" s="145"/>
      <c r="I83" s="51"/>
      <c r="J83" s="53"/>
      <c r="K83" s="42">
        <f>SUM(K$22:K$23)</f>
        <v>0</v>
      </c>
      <c r="L83" s="54">
        <f>SUM(L$22:L$23)</f>
        <v>55</v>
      </c>
      <c r="M83" s="43">
        <f>SUM(M$22:M$23)</f>
        <v>41</v>
      </c>
    </row>
    <row r="84" spans="2:13" ht="13.5" customHeight="1">
      <c r="B84" s="16"/>
      <c r="C84" s="17"/>
      <c r="D84" s="18"/>
      <c r="E84" s="54"/>
      <c r="F84" s="41"/>
      <c r="G84" s="145" t="s">
        <v>17</v>
      </c>
      <c r="H84" s="145"/>
      <c r="I84" s="51"/>
      <c r="J84" s="53"/>
      <c r="K84" s="42">
        <f>SUM(K$24:K$24)</f>
        <v>10</v>
      </c>
      <c r="L84" s="54">
        <f>SUM(L$24:L$24)</f>
        <v>5</v>
      </c>
      <c r="M84" s="43">
        <f>SUM(M$24:M$24)</f>
        <v>300</v>
      </c>
    </row>
    <row r="85" spans="2:13" ht="13.5" customHeight="1">
      <c r="B85" s="16"/>
      <c r="C85" s="17"/>
      <c r="D85" s="18"/>
      <c r="E85" s="54"/>
      <c r="F85" s="41"/>
      <c r="G85" s="145" t="s">
        <v>18</v>
      </c>
      <c r="H85" s="145"/>
      <c r="I85" s="51"/>
      <c r="J85" s="53"/>
      <c r="K85" s="42">
        <f>SUM(K$26:K$36)</f>
        <v>60</v>
      </c>
      <c r="L85" s="54">
        <f>SUM(L$26:L$36)</f>
        <v>25</v>
      </c>
      <c r="M85" s="43">
        <f>SUM(M$26:M$36)</f>
        <v>359</v>
      </c>
    </row>
    <row r="86" spans="2:13" ht="13.5" customHeight="1">
      <c r="B86" s="16"/>
      <c r="C86" s="17"/>
      <c r="D86" s="18"/>
      <c r="E86" s="54"/>
      <c r="F86" s="41"/>
      <c r="G86" s="145" t="s">
        <v>76</v>
      </c>
      <c r="H86" s="145"/>
      <c r="I86" s="51"/>
      <c r="J86" s="53"/>
      <c r="K86" s="42">
        <f>SUM(K$37:K$37)</f>
        <v>150</v>
      </c>
      <c r="L86" s="54">
        <f>SUM(L$37:L$37)</f>
        <v>25</v>
      </c>
      <c r="M86" s="43">
        <f>SUM(M$37:M$37)</f>
        <v>290</v>
      </c>
    </row>
    <row r="87" spans="2:13" ht="13.5" customHeight="1">
      <c r="B87" s="16"/>
      <c r="C87" s="17"/>
      <c r="D87" s="18"/>
      <c r="E87" s="54"/>
      <c r="F87" s="41"/>
      <c r="G87" s="145" t="s">
        <v>116</v>
      </c>
      <c r="H87" s="145"/>
      <c r="I87" s="51"/>
      <c r="J87" s="53"/>
      <c r="K87" s="42">
        <f>SUM(K$38:K$58)</f>
        <v>380</v>
      </c>
      <c r="L87" s="54">
        <f>SUM(L$38:L$58)</f>
        <v>350</v>
      </c>
      <c r="M87" s="43">
        <f>SUM(M$38:M$58)</f>
        <v>1314</v>
      </c>
    </row>
    <row r="88" spans="2:13" ht="13.5" customHeight="1">
      <c r="B88" s="16"/>
      <c r="C88" s="17"/>
      <c r="D88" s="18"/>
      <c r="E88" s="54"/>
      <c r="F88" s="41"/>
      <c r="G88" s="145" t="s">
        <v>60</v>
      </c>
      <c r="H88" s="145"/>
      <c r="I88" s="51"/>
      <c r="J88" s="53"/>
      <c r="K88" s="42">
        <f>SUM(K$25:K$25,K$71:K$72)</f>
        <v>534</v>
      </c>
      <c r="L88" s="54">
        <f>SUM(L$25:L$25,L$71:L$72)</f>
        <v>1580</v>
      </c>
      <c r="M88" s="43">
        <f>SUM(M$25:M$25,M$71:M$72)</f>
        <v>460</v>
      </c>
    </row>
    <row r="89" spans="2:13" ht="13.5" customHeight="1" thickBot="1">
      <c r="B89" s="19"/>
      <c r="C89" s="20"/>
      <c r="D89" s="21"/>
      <c r="E89" s="56"/>
      <c r="F89" s="47"/>
      <c r="G89" s="146" t="s">
        <v>57</v>
      </c>
      <c r="H89" s="146"/>
      <c r="I89" s="57"/>
      <c r="J89" s="58"/>
      <c r="K89" s="48">
        <f>SUM(K$59:K$70,K$73)</f>
        <v>76</v>
      </c>
      <c r="L89" s="56">
        <f>SUM(L$59:L$70,L$73)</f>
        <v>47</v>
      </c>
      <c r="M89" s="49">
        <f>SUM(M$59:M$70,M$73)</f>
        <v>60</v>
      </c>
    </row>
    <row r="90" spans="2:13" ht="18" customHeight="1" thickTop="1">
      <c r="B90" s="147" t="s">
        <v>61</v>
      </c>
      <c r="C90" s="148"/>
      <c r="D90" s="149"/>
      <c r="E90" s="64"/>
      <c r="F90" s="29"/>
      <c r="G90" s="150" t="s">
        <v>62</v>
      </c>
      <c r="H90" s="150"/>
      <c r="I90" s="29"/>
      <c r="J90" s="30"/>
      <c r="K90" s="91" t="s">
        <v>63</v>
      </c>
      <c r="L90" s="101"/>
      <c r="M90" s="111"/>
    </row>
    <row r="91" spans="2:13" ht="18" customHeight="1">
      <c r="B91" s="61"/>
      <c r="C91" s="62"/>
      <c r="D91" s="62"/>
      <c r="E91" s="59"/>
      <c r="F91" s="60"/>
      <c r="G91" s="33"/>
      <c r="H91" s="33"/>
      <c r="I91" s="60"/>
      <c r="J91" s="63"/>
      <c r="K91" s="92" t="s">
        <v>64</v>
      </c>
      <c r="L91" s="102"/>
      <c r="M91" s="105"/>
    </row>
    <row r="92" spans="2:13" ht="18" customHeight="1">
      <c r="B92" s="16"/>
      <c r="C92" s="17"/>
      <c r="D92" s="17"/>
      <c r="E92" s="65"/>
      <c r="F92" s="8"/>
      <c r="G92" s="151" t="s">
        <v>65</v>
      </c>
      <c r="H92" s="151"/>
      <c r="I92" s="31"/>
      <c r="J92" s="32"/>
      <c r="K92" s="93" t="s">
        <v>66</v>
      </c>
      <c r="L92" s="103"/>
      <c r="M92" s="103"/>
    </row>
    <row r="93" spans="2:13" ht="18" customHeight="1">
      <c r="B93" s="16"/>
      <c r="C93" s="17"/>
      <c r="D93" s="17"/>
      <c r="E93" s="66"/>
      <c r="F93" s="17"/>
      <c r="G93" s="67"/>
      <c r="H93" s="67"/>
      <c r="I93" s="62"/>
      <c r="J93" s="68"/>
      <c r="K93" s="94" t="s">
        <v>93</v>
      </c>
      <c r="L93" s="104"/>
      <c r="M93" s="104"/>
    </row>
    <row r="94" spans="2:13" ht="18" customHeight="1">
      <c r="B94" s="16"/>
      <c r="C94" s="17"/>
      <c r="D94" s="17"/>
      <c r="E94" s="66"/>
      <c r="F94" s="17"/>
      <c r="G94" s="67"/>
      <c r="H94" s="67"/>
      <c r="I94" s="62"/>
      <c r="J94" s="68"/>
      <c r="K94" s="92" t="s">
        <v>92</v>
      </c>
      <c r="L94" s="102"/>
      <c r="M94" s="105"/>
    </row>
    <row r="95" spans="2:13" ht="18" customHeight="1">
      <c r="B95" s="16"/>
      <c r="C95" s="17"/>
      <c r="D95" s="17"/>
      <c r="E95" s="65"/>
      <c r="F95" s="8"/>
      <c r="G95" s="151" t="s">
        <v>67</v>
      </c>
      <c r="H95" s="151"/>
      <c r="I95" s="31"/>
      <c r="J95" s="32"/>
      <c r="K95" s="93" t="s">
        <v>100</v>
      </c>
      <c r="L95" s="103"/>
      <c r="M95" s="103"/>
    </row>
    <row r="96" spans="2:13" ht="18" customHeight="1">
      <c r="B96" s="16"/>
      <c r="C96" s="17"/>
      <c r="D96" s="17"/>
      <c r="E96" s="66"/>
      <c r="F96" s="17"/>
      <c r="G96" s="67"/>
      <c r="H96" s="67"/>
      <c r="I96" s="62"/>
      <c r="J96" s="68"/>
      <c r="K96" s="94" t="s">
        <v>101</v>
      </c>
      <c r="L96" s="104"/>
      <c r="M96" s="104"/>
    </row>
    <row r="97" spans="2:13" ht="18" customHeight="1">
      <c r="B97" s="16"/>
      <c r="C97" s="17"/>
      <c r="D97" s="17"/>
      <c r="E97" s="66"/>
      <c r="F97" s="17"/>
      <c r="G97" s="67"/>
      <c r="H97" s="67"/>
      <c r="I97" s="62"/>
      <c r="J97" s="68"/>
      <c r="K97" s="94" t="s">
        <v>102</v>
      </c>
      <c r="L97" s="104"/>
      <c r="M97" s="104"/>
    </row>
    <row r="98" spans="2:13" ht="18" customHeight="1">
      <c r="B98" s="16"/>
      <c r="C98" s="17"/>
      <c r="D98" s="17"/>
      <c r="E98" s="13"/>
      <c r="F98" s="14"/>
      <c r="G98" s="33"/>
      <c r="H98" s="33"/>
      <c r="I98" s="60"/>
      <c r="J98" s="63"/>
      <c r="K98" s="94" t="s">
        <v>101</v>
      </c>
      <c r="L98" s="105"/>
      <c r="M98" s="105"/>
    </row>
    <row r="99" spans="2:14" ht="18" customHeight="1">
      <c r="B99" s="143" t="s">
        <v>68</v>
      </c>
      <c r="C99" s="144"/>
      <c r="D99" s="144"/>
      <c r="E99" s="8"/>
      <c r="F99" s="8"/>
      <c r="G99" s="8"/>
      <c r="H99" s="8"/>
      <c r="I99" s="8"/>
      <c r="J99" s="8"/>
      <c r="K99" s="78"/>
      <c r="L99" s="78"/>
      <c r="M99" s="78"/>
      <c r="N99" s="132"/>
    </row>
    <row r="100" spans="2:14" ht="13.5" customHeight="1">
      <c r="B100" s="69"/>
      <c r="C100" s="70" t="s">
        <v>69</v>
      </c>
      <c r="D100" s="71"/>
      <c r="E100" s="70"/>
      <c r="F100" s="70"/>
      <c r="G100" s="70"/>
      <c r="H100" s="70"/>
      <c r="I100" s="70"/>
      <c r="J100" s="70"/>
      <c r="K100" s="95"/>
      <c r="L100" s="95"/>
      <c r="M100" s="95"/>
      <c r="N100" s="130"/>
    </row>
    <row r="101" spans="2:14" ht="13.5" customHeight="1">
      <c r="B101" s="69"/>
      <c r="C101" s="70" t="s">
        <v>70</v>
      </c>
      <c r="D101" s="71"/>
      <c r="E101" s="70"/>
      <c r="F101" s="70"/>
      <c r="G101" s="70"/>
      <c r="H101" s="70"/>
      <c r="I101" s="70"/>
      <c r="J101" s="70"/>
      <c r="K101" s="95"/>
      <c r="L101" s="95"/>
      <c r="M101" s="95"/>
      <c r="N101" s="130"/>
    </row>
    <row r="102" spans="2:14" ht="13.5" customHeight="1">
      <c r="B102" s="69"/>
      <c r="C102" s="70" t="s">
        <v>71</v>
      </c>
      <c r="D102" s="71"/>
      <c r="E102" s="70"/>
      <c r="F102" s="70"/>
      <c r="G102" s="70"/>
      <c r="H102" s="70"/>
      <c r="I102" s="70"/>
      <c r="J102" s="70"/>
      <c r="K102" s="95"/>
      <c r="L102" s="95"/>
      <c r="M102" s="95"/>
      <c r="N102" s="130"/>
    </row>
    <row r="103" spans="2:14" ht="13.5" customHeight="1">
      <c r="B103" s="69"/>
      <c r="C103" s="70" t="s">
        <v>171</v>
      </c>
      <c r="D103" s="71"/>
      <c r="E103" s="70"/>
      <c r="F103" s="70"/>
      <c r="G103" s="70"/>
      <c r="H103" s="70"/>
      <c r="I103" s="70"/>
      <c r="J103" s="70"/>
      <c r="K103" s="95"/>
      <c r="L103" s="95"/>
      <c r="M103" s="95"/>
      <c r="N103" s="130"/>
    </row>
    <row r="104" spans="2:14" ht="13.5" customHeight="1">
      <c r="B104" s="69"/>
      <c r="C104" s="70" t="s">
        <v>153</v>
      </c>
      <c r="D104" s="71"/>
      <c r="E104" s="70"/>
      <c r="F104" s="70"/>
      <c r="G104" s="70"/>
      <c r="H104" s="70"/>
      <c r="I104" s="70"/>
      <c r="J104" s="70"/>
      <c r="K104" s="95"/>
      <c r="L104" s="95"/>
      <c r="M104" s="95"/>
      <c r="N104" s="130"/>
    </row>
    <row r="105" spans="2:14" ht="13.5" customHeight="1">
      <c r="B105" s="72"/>
      <c r="C105" s="70" t="s">
        <v>170</v>
      </c>
      <c r="D105" s="70"/>
      <c r="E105" s="70"/>
      <c r="F105" s="70"/>
      <c r="G105" s="70"/>
      <c r="H105" s="70"/>
      <c r="I105" s="70"/>
      <c r="J105" s="70"/>
      <c r="K105" s="95"/>
      <c r="L105" s="95"/>
      <c r="M105" s="95"/>
      <c r="N105" s="130"/>
    </row>
    <row r="106" spans="2:14" ht="13.5" customHeight="1">
      <c r="B106" s="72"/>
      <c r="C106" s="70" t="s">
        <v>169</v>
      </c>
      <c r="D106" s="70"/>
      <c r="E106" s="70"/>
      <c r="F106" s="70"/>
      <c r="G106" s="70"/>
      <c r="H106" s="70"/>
      <c r="I106" s="70"/>
      <c r="J106" s="70"/>
      <c r="K106" s="95"/>
      <c r="L106" s="95"/>
      <c r="M106" s="95"/>
      <c r="N106" s="130"/>
    </row>
    <row r="107" spans="2:14" ht="13.5" customHeight="1">
      <c r="B107" s="72"/>
      <c r="C107" s="70" t="s">
        <v>148</v>
      </c>
      <c r="D107" s="70"/>
      <c r="E107" s="70"/>
      <c r="F107" s="70"/>
      <c r="G107" s="70"/>
      <c r="H107" s="70"/>
      <c r="I107" s="70"/>
      <c r="J107" s="70"/>
      <c r="K107" s="95"/>
      <c r="L107" s="95"/>
      <c r="M107" s="95"/>
      <c r="N107" s="130"/>
    </row>
    <row r="108" spans="2:14" ht="13.5" customHeight="1">
      <c r="B108" s="72"/>
      <c r="C108" s="70" t="s">
        <v>149</v>
      </c>
      <c r="D108" s="70"/>
      <c r="E108" s="70"/>
      <c r="F108" s="70"/>
      <c r="G108" s="70"/>
      <c r="H108" s="70"/>
      <c r="I108" s="70"/>
      <c r="J108" s="70"/>
      <c r="K108" s="95"/>
      <c r="L108" s="95"/>
      <c r="M108" s="95"/>
      <c r="N108" s="130"/>
    </row>
    <row r="109" spans="2:14" ht="13.5" customHeight="1">
      <c r="B109" s="72"/>
      <c r="C109" s="70" t="s">
        <v>150</v>
      </c>
      <c r="D109" s="70"/>
      <c r="E109" s="70"/>
      <c r="F109" s="70"/>
      <c r="G109" s="70"/>
      <c r="H109" s="70"/>
      <c r="I109" s="70"/>
      <c r="J109" s="70"/>
      <c r="K109" s="95"/>
      <c r="L109" s="95"/>
      <c r="M109" s="95"/>
      <c r="N109" s="130"/>
    </row>
    <row r="110" spans="2:14" ht="13.5" customHeight="1">
      <c r="B110" s="72"/>
      <c r="C110" s="70" t="s">
        <v>172</v>
      </c>
      <c r="D110" s="70"/>
      <c r="E110" s="70"/>
      <c r="F110" s="70"/>
      <c r="G110" s="70"/>
      <c r="H110" s="70"/>
      <c r="I110" s="70"/>
      <c r="J110" s="70"/>
      <c r="K110" s="95"/>
      <c r="L110" s="95"/>
      <c r="M110" s="95"/>
      <c r="N110" s="130"/>
    </row>
    <row r="111" spans="2:14" ht="13.5" customHeight="1">
      <c r="B111" s="72"/>
      <c r="C111" s="95" t="s">
        <v>173</v>
      </c>
      <c r="D111" s="70"/>
      <c r="E111" s="70"/>
      <c r="F111" s="70"/>
      <c r="G111" s="70"/>
      <c r="H111" s="70"/>
      <c r="I111" s="70"/>
      <c r="J111" s="70"/>
      <c r="K111" s="95"/>
      <c r="L111" s="95"/>
      <c r="M111" s="95"/>
      <c r="N111" s="130"/>
    </row>
    <row r="112" spans="2:14" ht="13.5" customHeight="1">
      <c r="B112" s="72"/>
      <c r="C112" s="70" t="s">
        <v>174</v>
      </c>
      <c r="D112" s="70"/>
      <c r="E112" s="70"/>
      <c r="F112" s="70"/>
      <c r="G112" s="70"/>
      <c r="H112" s="70"/>
      <c r="I112" s="70"/>
      <c r="J112" s="70"/>
      <c r="K112" s="95"/>
      <c r="L112" s="95"/>
      <c r="M112" s="95"/>
      <c r="N112" s="130"/>
    </row>
    <row r="113" spans="2:14" ht="13.5" customHeight="1">
      <c r="B113" s="72"/>
      <c r="C113" s="70" t="s">
        <v>175</v>
      </c>
      <c r="D113" s="70"/>
      <c r="E113" s="70"/>
      <c r="F113" s="70"/>
      <c r="G113" s="70"/>
      <c r="H113" s="70"/>
      <c r="I113" s="70"/>
      <c r="J113" s="70"/>
      <c r="K113" s="95"/>
      <c r="L113" s="95"/>
      <c r="M113" s="95"/>
      <c r="N113" s="130"/>
    </row>
    <row r="114" spans="2:14" ht="18" customHeight="1">
      <c r="B114" s="72"/>
      <c r="C114" s="70" t="s">
        <v>151</v>
      </c>
      <c r="D114" s="70"/>
      <c r="E114" s="70"/>
      <c r="F114" s="70"/>
      <c r="G114" s="70"/>
      <c r="H114" s="70"/>
      <c r="I114" s="70"/>
      <c r="J114" s="70"/>
      <c r="K114" s="95"/>
      <c r="L114" s="95"/>
      <c r="M114" s="95"/>
      <c r="N114" s="130"/>
    </row>
    <row r="115" spans="2:14" ht="13.5">
      <c r="B115" s="72"/>
      <c r="C115" s="70" t="s">
        <v>152</v>
      </c>
      <c r="D115" s="70"/>
      <c r="E115" s="70"/>
      <c r="F115" s="70"/>
      <c r="G115" s="70"/>
      <c r="H115" s="70"/>
      <c r="I115" s="70"/>
      <c r="J115" s="70"/>
      <c r="K115" s="95"/>
      <c r="L115" s="95"/>
      <c r="M115" s="95"/>
      <c r="N115" s="130"/>
    </row>
    <row r="116" spans="2:14" ht="13.5">
      <c r="B116" s="72"/>
      <c r="C116" s="70" t="s">
        <v>176</v>
      </c>
      <c r="D116" s="70"/>
      <c r="E116" s="70"/>
      <c r="F116" s="70"/>
      <c r="G116" s="70"/>
      <c r="H116" s="70"/>
      <c r="I116" s="70"/>
      <c r="J116" s="70"/>
      <c r="K116" s="95"/>
      <c r="L116" s="95"/>
      <c r="M116" s="95"/>
      <c r="N116" s="130"/>
    </row>
    <row r="117" spans="2:25" ht="13.5" customHeight="1">
      <c r="B117" s="72"/>
      <c r="C117" s="70" t="s">
        <v>154</v>
      </c>
      <c r="D117" s="70"/>
      <c r="E117" s="70"/>
      <c r="F117" s="70"/>
      <c r="G117" s="70"/>
      <c r="H117" s="70"/>
      <c r="I117" s="70"/>
      <c r="J117" s="70"/>
      <c r="K117" s="95"/>
      <c r="L117" s="95"/>
      <c r="M117" s="95"/>
      <c r="N117" s="130"/>
      <c r="Y117" s="85"/>
    </row>
    <row r="118" spans="2:14" ht="13.5">
      <c r="B118" s="72"/>
      <c r="C118" s="70" t="s">
        <v>80</v>
      </c>
      <c r="D118" s="70"/>
      <c r="E118" s="70"/>
      <c r="F118" s="70"/>
      <c r="G118" s="70"/>
      <c r="H118" s="70"/>
      <c r="I118" s="70"/>
      <c r="J118" s="70"/>
      <c r="K118" s="95"/>
      <c r="L118" s="95"/>
      <c r="M118" s="95"/>
      <c r="N118" s="130"/>
    </row>
    <row r="119" spans="2:14" ht="13.5">
      <c r="B119" s="72"/>
      <c r="C119" s="70" t="s">
        <v>72</v>
      </c>
      <c r="D119" s="70"/>
      <c r="E119" s="70"/>
      <c r="F119" s="70"/>
      <c r="G119" s="70"/>
      <c r="H119" s="70"/>
      <c r="I119" s="70"/>
      <c r="J119" s="70"/>
      <c r="K119" s="95"/>
      <c r="L119" s="95"/>
      <c r="M119" s="95"/>
      <c r="N119" s="130"/>
    </row>
    <row r="120" spans="2:14" ht="13.5">
      <c r="B120" s="125"/>
      <c r="C120" s="95" t="s">
        <v>177</v>
      </c>
      <c r="D120" s="82"/>
      <c r="E120" s="82"/>
      <c r="F120" s="82"/>
      <c r="G120" s="82"/>
      <c r="H120" s="82"/>
      <c r="I120" s="82"/>
      <c r="J120" s="82"/>
      <c r="K120" s="126"/>
      <c r="L120" s="126"/>
      <c r="M120" s="126"/>
      <c r="N120" s="131"/>
    </row>
    <row r="121" spans="2:25" ht="13.5">
      <c r="B121" s="125"/>
      <c r="C121" s="95" t="s">
        <v>178</v>
      </c>
      <c r="D121" s="82"/>
      <c r="E121" s="82"/>
      <c r="F121" s="82"/>
      <c r="G121" s="82"/>
      <c r="H121" s="82"/>
      <c r="I121" s="82"/>
      <c r="J121" s="82"/>
      <c r="K121" s="126"/>
      <c r="L121" s="126"/>
      <c r="M121" s="126"/>
      <c r="N121" s="131"/>
      <c r="Y121" s="85"/>
    </row>
    <row r="122" spans="2:14" ht="13.5">
      <c r="B122" s="125"/>
      <c r="C122" s="95" t="s">
        <v>179</v>
      </c>
      <c r="D122" s="82"/>
      <c r="E122" s="82"/>
      <c r="F122" s="82"/>
      <c r="G122" s="82"/>
      <c r="H122" s="82"/>
      <c r="I122" s="82"/>
      <c r="J122" s="82"/>
      <c r="K122" s="126"/>
      <c r="L122" s="126"/>
      <c r="M122" s="126"/>
      <c r="N122" s="131"/>
    </row>
    <row r="123" spans="2:14" ht="14.25" thickBot="1">
      <c r="B123" s="127"/>
      <c r="C123" s="96" t="s">
        <v>180</v>
      </c>
      <c r="D123" s="128"/>
      <c r="E123" s="128"/>
      <c r="F123" s="128"/>
      <c r="G123" s="128"/>
      <c r="H123" s="128"/>
      <c r="I123" s="128"/>
      <c r="J123" s="128"/>
      <c r="K123" s="129"/>
      <c r="L123" s="129"/>
      <c r="M123" s="129"/>
      <c r="N123" s="131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71:D71"/>
    <mergeCell ref="D78:G78"/>
    <mergeCell ref="D79:G79"/>
    <mergeCell ref="B80:I80"/>
    <mergeCell ref="B81:D81"/>
    <mergeCell ref="G81:H81"/>
    <mergeCell ref="G82:H82"/>
    <mergeCell ref="G83:H83"/>
    <mergeCell ref="G84:H84"/>
    <mergeCell ref="G85:H85"/>
    <mergeCell ref="G86:H86"/>
    <mergeCell ref="G87:H87"/>
    <mergeCell ref="B99:D99"/>
    <mergeCell ref="G88:H88"/>
    <mergeCell ref="G89:H89"/>
    <mergeCell ref="B90:D90"/>
    <mergeCell ref="G90:H90"/>
    <mergeCell ref="G92:H92"/>
    <mergeCell ref="G95:H9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千葉県環境財団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手賀沼プランクトン同定計数結果Ｈ１７</dc:title>
  <dc:subject/>
  <dc:creator>早川雅久</dc:creator>
  <cp:keywords/>
  <dc:description/>
  <cp:lastModifiedBy>千葉県</cp:lastModifiedBy>
  <cp:lastPrinted>2019-03-18T00:04:24Z</cp:lastPrinted>
  <dcterms:created xsi:type="dcterms:W3CDTF">1998-04-10T06:22:15Z</dcterms:created>
  <dcterms:modified xsi:type="dcterms:W3CDTF">2020-04-02T05:30:59Z</dcterms:modified>
  <cp:category/>
  <cp:version/>
  <cp:contentType/>
  <cp:contentStatus/>
</cp:coreProperties>
</file>