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8_{941701FE-2CF7-453A-BC4E-D06B0478893F}" xr6:coauthVersionLast="47" xr6:coauthVersionMax="47" xr10:uidLastSave="{00000000-0000-0000-0000-000000000000}"/>
  <workbookProtection workbookAlgorithmName="SHA-512" workbookHashValue="hUZCZTdeRGO4EJ010URk2t2BZfi7huwpY74rSoFU/kjB/6FYrpRjDdKZ9jgz07pvy9Qbo9Qr+BYTR17g6Eyo9A==" workbookSaltValue="mUKFhXQE52ObZbp9Ek+1KA==" workbookSpinCount="100000" lockStructure="1"/>
  <bookViews>
    <workbookView xWindow="-120" yWindow="-120" windowWidth="29040" windowHeight="15720" tabRatio="867" xr2:uid="{00000000-000D-0000-FFFF-FFFF00000000}"/>
  </bookViews>
  <sheets>
    <sheet name="基本情報入力シート" sheetId="73" r:id="rId1"/>
    <sheet name="別紙様式2-1（交付金）" sheetId="78" r:id="rId2"/>
    <sheet name="別紙様式2-2（交付金）" sheetId="79" r:id="rId3"/>
    <sheet name="申請書（第１号様式）" sheetId="83" r:id="rId4"/>
    <sheet name="【参考】数式用" sheetId="81" state="hidden" r:id="rId5"/>
    <sheet name="法人名抽出" sheetId="82" state="hidden" r:id="rId6"/>
  </sheets>
  <definedNames>
    <definedName name="_xlnm._FilterDatabase" localSheetId="4" hidden="1">【参考】数式用!#REF!</definedName>
    <definedName name="_xlnm.Print_Area" localSheetId="4">【参考】数式用!$A$1:$B$29</definedName>
    <definedName name="_xlnm.Print_Area" localSheetId="0">基本情報入力シート!$A$1:$AC$209</definedName>
    <definedName name="_xlnm.Print_Area" localSheetId="1">'別紙様式2-1（交付金）'!$A$1:$AJ$97</definedName>
    <definedName name="_xlnm.Print_Area" localSheetId="2">'別紙様式2-2（交付金）'!$A$1:$AB$182</definedName>
    <definedName name="_xlnm.Print_Titles" localSheetId="2">'別紙様式2-2（交付金）'!$9:$11</definedName>
    <definedName name="千葉県">【参考】数式用!$J$34:$J$84</definedName>
    <definedName name="千葉市">【参考】数式用!$K$34</definedName>
    <definedName name="船橋市">【参考】数式用!$M$34</definedName>
    <definedName name="柏市">【参考】数式用!$L$34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79" l="1"/>
  <c r="AI37" i="78"/>
  <c r="AB40" i="73" l="1"/>
  <c r="A13" i="79"/>
  <c r="AD181" i="79"/>
  <c r="U181" i="79"/>
  <c r="I181" i="79"/>
  <c r="G181" i="79"/>
  <c r="J181" i="79" s="1"/>
  <c r="F181" i="79"/>
  <c r="D181" i="79"/>
  <c r="C181" i="79"/>
  <c r="B181" i="79"/>
  <c r="AD180" i="79"/>
  <c r="U180" i="79"/>
  <c r="I180" i="79"/>
  <c r="G180" i="79"/>
  <c r="J180" i="79" s="1"/>
  <c r="F180" i="79"/>
  <c r="D180" i="79"/>
  <c r="C180" i="79"/>
  <c r="B180" i="79"/>
  <c r="AD179" i="79"/>
  <c r="U179" i="79"/>
  <c r="I179" i="79"/>
  <c r="G179" i="79"/>
  <c r="J179" i="79" s="1"/>
  <c r="F179" i="79"/>
  <c r="D179" i="79"/>
  <c r="C179" i="79"/>
  <c r="B179" i="79"/>
  <c r="AD178" i="79"/>
  <c r="U178" i="79"/>
  <c r="I178" i="79"/>
  <c r="G178" i="79"/>
  <c r="J178" i="79" s="1"/>
  <c r="F178" i="79"/>
  <c r="D178" i="79"/>
  <c r="C178" i="79"/>
  <c r="B178" i="79"/>
  <c r="AD177" i="79"/>
  <c r="U177" i="79"/>
  <c r="I177" i="79"/>
  <c r="G177" i="79"/>
  <c r="J177" i="79" s="1"/>
  <c r="F177" i="79"/>
  <c r="D177" i="79"/>
  <c r="C177" i="79"/>
  <c r="B177" i="79"/>
  <c r="AD176" i="79"/>
  <c r="U176" i="79"/>
  <c r="I176" i="79"/>
  <c r="G176" i="79"/>
  <c r="J176" i="79" s="1"/>
  <c r="F176" i="79"/>
  <c r="D176" i="79"/>
  <c r="C176" i="79"/>
  <c r="B176" i="79"/>
  <c r="AD175" i="79"/>
  <c r="U175" i="79"/>
  <c r="I175" i="79"/>
  <c r="G175" i="79"/>
  <c r="J175" i="79" s="1"/>
  <c r="W175" i="79" s="1"/>
  <c r="F175" i="79"/>
  <c r="D175" i="79"/>
  <c r="C175" i="79"/>
  <c r="B175" i="79"/>
  <c r="AD174" i="79"/>
  <c r="U174" i="79"/>
  <c r="I174" i="79"/>
  <c r="G174" i="79"/>
  <c r="J174" i="79" s="1"/>
  <c r="F174" i="79"/>
  <c r="D174" i="79"/>
  <c r="C174" i="79"/>
  <c r="B174" i="79"/>
  <c r="AD173" i="79"/>
  <c r="U173" i="79"/>
  <c r="I173" i="79"/>
  <c r="G173" i="79"/>
  <c r="J173" i="79" s="1"/>
  <c r="F173" i="79"/>
  <c r="D173" i="79"/>
  <c r="C173" i="79"/>
  <c r="B173" i="79"/>
  <c r="AD172" i="79"/>
  <c r="U172" i="79"/>
  <c r="I172" i="79"/>
  <c r="G172" i="79"/>
  <c r="J172" i="79" s="1"/>
  <c r="F172" i="79"/>
  <c r="D172" i="79"/>
  <c r="C172" i="79"/>
  <c r="B172" i="79"/>
  <c r="AD171" i="79"/>
  <c r="U171" i="79"/>
  <c r="I171" i="79"/>
  <c r="G171" i="79"/>
  <c r="J171" i="79" s="1"/>
  <c r="F171" i="79"/>
  <c r="D171" i="79"/>
  <c r="C171" i="79"/>
  <c r="B171" i="79"/>
  <c r="AD170" i="79"/>
  <c r="U170" i="79"/>
  <c r="I170" i="79"/>
  <c r="G170" i="79"/>
  <c r="J170" i="79" s="1"/>
  <c r="F170" i="79"/>
  <c r="D170" i="79"/>
  <c r="C170" i="79"/>
  <c r="B170" i="79"/>
  <c r="AD169" i="79"/>
  <c r="U169" i="79"/>
  <c r="I169" i="79"/>
  <c r="G169" i="79"/>
  <c r="J169" i="79" s="1"/>
  <c r="F169" i="79"/>
  <c r="D169" i="79"/>
  <c r="C169" i="79"/>
  <c r="B169" i="79"/>
  <c r="AD168" i="79"/>
  <c r="U168" i="79"/>
  <c r="I168" i="79"/>
  <c r="G168" i="79"/>
  <c r="J168" i="79" s="1"/>
  <c r="F168" i="79"/>
  <c r="D168" i="79"/>
  <c r="C168" i="79"/>
  <c r="B168" i="79"/>
  <c r="AD167" i="79"/>
  <c r="U167" i="79"/>
  <c r="I167" i="79"/>
  <c r="G167" i="79"/>
  <c r="J167" i="79" s="1"/>
  <c r="F167" i="79"/>
  <c r="D167" i="79"/>
  <c r="C167" i="79"/>
  <c r="B167" i="79"/>
  <c r="AD166" i="79"/>
  <c r="U166" i="79"/>
  <c r="I166" i="79"/>
  <c r="G166" i="79"/>
  <c r="J166" i="79" s="1"/>
  <c r="F166" i="79"/>
  <c r="D166" i="79"/>
  <c r="C166" i="79"/>
  <c r="B166" i="79"/>
  <c r="AD165" i="79"/>
  <c r="U165" i="79"/>
  <c r="I165" i="79"/>
  <c r="G165" i="79"/>
  <c r="J165" i="79" s="1"/>
  <c r="F165" i="79"/>
  <c r="D165" i="79"/>
  <c r="C165" i="79"/>
  <c r="B165" i="79"/>
  <c r="AD164" i="79"/>
  <c r="U164" i="79"/>
  <c r="I164" i="79"/>
  <c r="G164" i="79"/>
  <c r="J164" i="79" s="1"/>
  <c r="F164" i="79"/>
  <c r="D164" i="79"/>
  <c r="C164" i="79"/>
  <c r="B164" i="79"/>
  <c r="AD163" i="79"/>
  <c r="U163" i="79"/>
  <c r="I163" i="79"/>
  <c r="G163" i="79"/>
  <c r="J163" i="79" s="1"/>
  <c r="F163" i="79"/>
  <c r="D163" i="79"/>
  <c r="C163" i="79"/>
  <c r="B163" i="79"/>
  <c r="AD162" i="79"/>
  <c r="U162" i="79"/>
  <c r="I162" i="79"/>
  <c r="G162" i="79"/>
  <c r="J162" i="79" s="1"/>
  <c r="F162" i="79"/>
  <c r="D162" i="79"/>
  <c r="C162" i="79"/>
  <c r="B162" i="79"/>
  <c r="AD161" i="79"/>
  <c r="U161" i="79"/>
  <c r="I161" i="79"/>
  <c r="G161" i="79"/>
  <c r="J161" i="79" s="1"/>
  <c r="F161" i="79"/>
  <c r="D161" i="79"/>
  <c r="C161" i="79"/>
  <c r="B161" i="79"/>
  <c r="AD160" i="79"/>
  <c r="U160" i="79"/>
  <c r="I160" i="79"/>
  <c r="G160" i="79"/>
  <c r="J160" i="79" s="1"/>
  <c r="F160" i="79"/>
  <c r="D160" i="79"/>
  <c r="C160" i="79"/>
  <c r="B160" i="79"/>
  <c r="AD159" i="79"/>
  <c r="U159" i="79"/>
  <c r="I159" i="79"/>
  <c r="G159" i="79"/>
  <c r="J159" i="79" s="1"/>
  <c r="F159" i="79"/>
  <c r="D159" i="79"/>
  <c r="C159" i="79"/>
  <c r="B159" i="79"/>
  <c r="AD158" i="79"/>
  <c r="U158" i="79"/>
  <c r="I158" i="79"/>
  <c r="G158" i="79"/>
  <c r="J158" i="79" s="1"/>
  <c r="F158" i="79"/>
  <c r="D158" i="79"/>
  <c r="C158" i="79"/>
  <c r="B158" i="79"/>
  <c r="AD157" i="79"/>
  <c r="U157" i="79"/>
  <c r="I157" i="79"/>
  <c r="G157" i="79"/>
  <c r="J157" i="79" s="1"/>
  <c r="F157" i="79"/>
  <c r="D157" i="79"/>
  <c r="C157" i="79"/>
  <c r="B157" i="79"/>
  <c r="AD156" i="79"/>
  <c r="U156" i="79"/>
  <c r="I156" i="79"/>
  <c r="G156" i="79"/>
  <c r="J156" i="79" s="1"/>
  <c r="F156" i="79"/>
  <c r="D156" i="79"/>
  <c r="C156" i="79"/>
  <c r="B156" i="79"/>
  <c r="AD155" i="79"/>
  <c r="U155" i="79"/>
  <c r="I155" i="79"/>
  <c r="G155" i="79"/>
  <c r="J155" i="79" s="1"/>
  <c r="F155" i="79"/>
  <c r="D155" i="79"/>
  <c r="C155" i="79"/>
  <c r="B155" i="79"/>
  <c r="AD154" i="79"/>
  <c r="U154" i="79"/>
  <c r="I154" i="79"/>
  <c r="G154" i="79"/>
  <c r="J154" i="79" s="1"/>
  <c r="F154" i="79"/>
  <c r="D154" i="79"/>
  <c r="C154" i="79"/>
  <c r="B154" i="79"/>
  <c r="AD153" i="79"/>
  <c r="U153" i="79"/>
  <c r="J153" i="79"/>
  <c r="I153" i="79"/>
  <c r="G153" i="79"/>
  <c r="F153" i="79"/>
  <c r="D153" i="79"/>
  <c r="C153" i="79"/>
  <c r="B153" i="79"/>
  <c r="AD152" i="79"/>
  <c r="U152" i="79"/>
  <c r="I152" i="79"/>
  <c r="W152" i="79" s="1"/>
  <c r="G152" i="79"/>
  <c r="J152" i="79" s="1"/>
  <c r="F152" i="79"/>
  <c r="D152" i="79"/>
  <c r="C152" i="79"/>
  <c r="B152" i="79"/>
  <c r="AD151" i="79"/>
  <c r="U151" i="79"/>
  <c r="I151" i="79"/>
  <c r="G151" i="79"/>
  <c r="J151" i="79" s="1"/>
  <c r="F151" i="79"/>
  <c r="D151" i="79"/>
  <c r="C151" i="79"/>
  <c r="B151" i="79"/>
  <c r="AD150" i="79"/>
  <c r="U150" i="79"/>
  <c r="I150" i="79"/>
  <c r="G150" i="79"/>
  <c r="J150" i="79" s="1"/>
  <c r="F150" i="79"/>
  <c r="D150" i="79"/>
  <c r="C150" i="79"/>
  <c r="B150" i="79"/>
  <c r="AD149" i="79"/>
  <c r="U149" i="79"/>
  <c r="I149" i="79"/>
  <c r="G149" i="79"/>
  <c r="J149" i="79" s="1"/>
  <c r="F149" i="79"/>
  <c r="D149" i="79"/>
  <c r="C149" i="79"/>
  <c r="B149" i="79"/>
  <c r="AD148" i="79"/>
  <c r="U148" i="79"/>
  <c r="I148" i="79"/>
  <c r="G148" i="79"/>
  <c r="J148" i="79" s="1"/>
  <c r="F148" i="79"/>
  <c r="D148" i="79"/>
  <c r="C148" i="79"/>
  <c r="B148" i="79"/>
  <c r="AD147" i="79"/>
  <c r="U147" i="79"/>
  <c r="I147" i="79"/>
  <c r="G147" i="79"/>
  <c r="J147" i="79" s="1"/>
  <c r="F147" i="79"/>
  <c r="D147" i="79"/>
  <c r="C147" i="79"/>
  <c r="B147" i="79"/>
  <c r="AD146" i="79"/>
  <c r="U146" i="79"/>
  <c r="I146" i="79"/>
  <c r="W146" i="79" s="1"/>
  <c r="G146" i="79"/>
  <c r="J146" i="79" s="1"/>
  <c r="F146" i="79"/>
  <c r="D146" i="79"/>
  <c r="C146" i="79"/>
  <c r="B146" i="79"/>
  <c r="AD145" i="79"/>
  <c r="U145" i="79"/>
  <c r="I145" i="79"/>
  <c r="G145" i="79"/>
  <c r="J145" i="79" s="1"/>
  <c r="W145" i="79" s="1"/>
  <c r="X145" i="79" s="1"/>
  <c r="F145" i="79"/>
  <c r="D145" i="79"/>
  <c r="C145" i="79"/>
  <c r="B145" i="79"/>
  <c r="AD144" i="79"/>
  <c r="U144" i="79"/>
  <c r="I144" i="79"/>
  <c r="G144" i="79"/>
  <c r="J144" i="79" s="1"/>
  <c r="F144" i="79"/>
  <c r="D144" i="79"/>
  <c r="C144" i="79"/>
  <c r="B144" i="79"/>
  <c r="AD143" i="79"/>
  <c r="U143" i="79"/>
  <c r="I143" i="79"/>
  <c r="W143" i="79" s="1"/>
  <c r="G143" i="79"/>
  <c r="J143" i="79" s="1"/>
  <c r="F143" i="79"/>
  <c r="D143" i="79"/>
  <c r="C143" i="79"/>
  <c r="B143" i="79"/>
  <c r="AD142" i="79"/>
  <c r="U142" i="79"/>
  <c r="I142" i="79"/>
  <c r="G142" i="79"/>
  <c r="J142" i="79" s="1"/>
  <c r="F142" i="79"/>
  <c r="D142" i="79"/>
  <c r="C142" i="79"/>
  <c r="B142" i="79"/>
  <c r="AD141" i="79"/>
  <c r="U141" i="79"/>
  <c r="I141" i="79"/>
  <c r="G141" i="79"/>
  <c r="J141" i="79" s="1"/>
  <c r="F141" i="79"/>
  <c r="D141" i="79"/>
  <c r="C141" i="79"/>
  <c r="B141" i="79"/>
  <c r="AD140" i="79"/>
  <c r="U140" i="79"/>
  <c r="I140" i="79"/>
  <c r="W140" i="79" s="1"/>
  <c r="G140" i="79"/>
  <c r="J140" i="79" s="1"/>
  <c r="F140" i="79"/>
  <c r="D140" i="79"/>
  <c r="C140" i="79"/>
  <c r="B140" i="79"/>
  <c r="AD139" i="79"/>
  <c r="U139" i="79"/>
  <c r="I139" i="79"/>
  <c r="G139" i="79"/>
  <c r="J139" i="79" s="1"/>
  <c r="F139" i="79"/>
  <c r="D139" i="79"/>
  <c r="C139" i="79"/>
  <c r="B139" i="79"/>
  <c r="AD138" i="79"/>
  <c r="U138" i="79"/>
  <c r="I138" i="79"/>
  <c r="G138" i="79"/>
  <c r="J138" i="79" s="1"/>
  <c r="W138" i="79" s="1"/>
  <c r="F138" i="79"/>
  <c r="D138" i="79"/>
  <c r="C138" i="79"/>
  <c r="B138" i="79"/>
  <c r="AD137" i="79"/>
  <c r="U137" i="79"/>
  <c r="I137" i="79"/>
  <c r="G137" i="79"/>
  <c r="J137" i="79" s="1"/>
  <c r="F137" i="79"/>
  <c r="D137" i="79"/>
  <c r="C137" i="79"/>
  <c r="B137" i="79"/>
  <c r="AD136" i="79"/>
  <c r="U136" i="79"/>
  <c r="I136" i="79"/>
  <c r="G136" i="79"/>
  <c r="J136" i="79" s="1"/>
  <c r="W136" i="79" s="1"/>
  <c r="F136" i="79"/>
  <c r="D136" i="79"/>
  <c r="C136" i="79"/>
  <c r="B136" i="79"/>
  <c r="AD135" i="79"/>
  <c r="U135" i="79"/>
  <c r="I135" i="79"/>
  <c r="G135" i="79"/>
  <c r="J135" i="79" s="1"/>
  <c r="F135" i="79"/>
  <c r="D135" i="79"/>
  <c r="C135" i="79"/>
  <c r="B135" i="79"/>
  <c r="AD134" i="79"/>
  <c r="U134" i="79"/>
  <c r="I134" i="79"/>
  <c r="G134" i="79"/>
  <c r="J134" i="79" s="1"/>
  <c r="F134" i="79"/>
  <c r="D134" i="79"/>
  <c r="C134" i="79"/>
  <c r="B134" i="79"/>
  <c r="AD133" i="79"/>
  <c r="U133" i="79"/>
  <c r="I133" i="79"/>
  <c r="G133" i="79"/>
  <c r="J133" i="79" s="1"/>
  <c r="F133" i="79"/>
  <c r="D133" i="79"/>
  <c r="C133" i="79"/>
  <c r="B133" i="79"/>
  <c r="AD132" i="79"/>
  <c r="U132" i="79"/>
  <c r="I132" i="79"/>
  <c r="G132" i="79"/>
  <c r="J132" i="79" s="1"/>
  <c r="F132" i="79"/>
  <c r="D132" i="79"/>
  <c r="C132" i="79"/>
  <c r="B132" i="79"/>
  <c r="AD131" i="79"/>
  <c r="U131" i="79"/>
  <c r="I131" i="79"/>
  <c r="G131" i="79"/>
  <c r="J131" i="79" s="1"/>
  <c r="F131" i="79"/>
  <c r="D131" i="79"/>
  <c r="C131" i="79"/>
  <c r="B131" i="79"/>
  <c r="AD130" i="79"/>
  <c r="U130" i="79"/>
  <c r="I130" i="79"/>
  <c r="G130" i="79"/>
  <c r="J130" i="79" s="1"/>
  <c r="F130" i="79"/>
  <c r="D130" i="79"/>
  <c r="C130" i="79"/>
  <c r="B130" i="79"/>
  <c r="AD129" i="79"/>
  <c r="U129" i="79"/>
  <c r="I129" i="79"/>
  <c r="G129" i="79"/>
  <c r="J129" i="79" s="1"/>
  <c r="F129" i="79"/>
  <c r="D129" i="79"/>
  <c r="C129" i="79"/>
  <c r="B129" i="79"/>
  <c r="AD128" i="79"/>
  <c r="U128" i="79"/>
  <c r="I128" i="79"/>
  <c r="G128" i="79"/>
  <c r="J128" i="79" s="1"/>
  <c r="F128" i="79"/>
  <c r="E128" i="79"/>
  <c r="D128" i="79"/>
  <c r="C128" i="79"/>
  <c r="B128" i="79"/>
  <c r="AD127" i="79"/>
  <c r="U127" i="79"/>
  <c r="I127" i="79"/>
  <c r="G127" i="79"/>
  <c r="J127" i="79" s="1"/>
  <c r="F127" i="79"/>
  <c r="E127" i="79"/>
  <c r="D127" i="79"/>
  <c r="C127" i="79"/>
  <c r="B127" i="79"/>
  <c r="AD126" i="79"/>
  <c r="U126" i="79"/>
  <c r="I126" i="79"/>
  <c r="G126" i="79"/>
  <c r="J126" i="79" s="1"/>
  <c r="F126" i="79"/>
  <c r="E126" i="79"/>
  <c r="D126" i="79"/>
  <c r="C126" i="79"/>
  <c r="B126" i="79"/>
  <c r="AD125" i="79"/>
  <c r="U125" i="79"/>
  <c r="I125" i="79"/>
  <c r="G125" i="79"/>
  <c r="J125" i="79" s="1"/>
  <c r="F125" i="79"/>
  <c r="E125" i="79"/>
  <c r="D125" i="79"/>
  <c r="C125" i="79"/>
  <c r="B125" i="79"/>
  <c r="AD124" i="79"/>
  <c r="U124" i="79"/>
  <c r="J124" i="79"/>
  <c r="I124" i="79"/>
  <c r="G124" i="79"/>
  <c r="F124" i="79"/>
  <c r="E124" i="79"/>
  <c r="D124" i="79"/>
  <c r="C124" i="79"/>
  <c r="B124" i="79"/>
  <c r="AD123" i="79"/>
  <c r="U123" i="79"/>
  <c r="I123" i="79"/>
  <c r="G123" i="79"/>
  <c r="J123" i="79" s="1"/>
  <c r="F123" i="79"/>
  <c r="E123" i="79"/>
  <c r="D123" i="79"/>
  <c r="C123" i="79"/>
  <c r="B123" i="79"/>
  <c r="AD122" i="79"/>
  <c r="U122" i="79"/>
  <c r="I122" i="79"/>
  <c r="G122" i="79"/>
  <c r="J122" i="79" s="1"/>
  <c r="F122" i="79"/>
  <c r="E122" i="79"/>
  <c r="D122" i="79"/>
  <c r="C122" i="79"/>
  <c r="B122" i="79"/>
  <c r="AD121" i="79"/>
  <c r="U121" i="79"/>
  <c r="I121" i="79"/>
  <c r="G121" i="79"/>
  <c r="J121" i="79" s="1"/>
  <c r="F121" i="79"/>
  <c r="E121" i="79"/>
  <c r="D121" i="79"/>
  <c r="C121" i="79"/>
  <c r="B121" i="79"/>
  <c r="AD120" i="79"/>
  <c r="U120" i="79"/>
  <c r="I120" i="79"/>
  <c r="G120" i="79"/>
  <c r="J120" i="79" s="1"/>
  <c r="F120" i="79"/>
  <c r="E120" i="79"/>
  <c r="D120" i="79"/>
  <c r="C120" i="79"/>
  <c r="B120" i="79"/>
  <c r="AD119" i="79"/>
  <c r="U119" i="79"/>
  <c r="I119" i="79"/>
  <c r="G119" i="79"/>
  <c r="J119" i="79" s="1"/>
  <c r="F119" i="79"/>
  <c r="E119" i="79"/>
  <c r="D119" i="79"/>
  <c r="C119" i="79"/>
  <c r="B119" i="79"/>
  <c r="AD118" i="79"/>
  <c r="U118" i="79"/>
  <c r="I118" i="79"/>
  <c r="G118" i="79"/>
  <c r="J118" i="79" s="1"/>
  <c r="F118" i="79"/>
  <c r="E118" i="79"/>
  <c r="D118" i="79"/>
  <c r="C118" i="79"/>
  <c r="B118" i="79"/>
  <c r="AD117" i="79"/>
  <c r="U117" i="79"/>
  <c r="I117" i="79"/>
  <c r="G117" i="79"/>
  <c r="J117" i="79" s="1"/>
  <c r="F117" i="79"/>
  <c r="E117" i="79"/>
  <c r="D117" i="79"/>
  <c r="C117" i="79"/>
  <c r="B117" i="79"/>
  <c r="AD116" i="79"/>
  <c r="U116" i="79"/>
  <c r="I116" i="79"/>
  <c r="G116" i="79"/>
  <c r="J116" i="79" s="1"/>
  <c r="F116" i="79"/>
  <c r="E116" i="79"/>
  <c r="D116" i="79"/>
  <c r="C116" i="79"/>
  <c r="B116" i="79"/>
  <c r="AD115" i="79"/>
  <c r="U115" i="79"/>
  <c r="I115" i="79"/>
  <c r="G115" i="79"/>
  <c r="J115" i="79" s="1"/>
  <c r="F115" i="79"/>
  <c r="E115" i="79"/>
  <c r="D115" i="79"/>
  <c r="C115" i="79"/>
  <c r="B115" i="79"/>
  <c r="AD114" i="79"/>
  <c r="U114" i="79"/>
  <c r="I114" i="79"/>
  <c r="G114" i="79"/>
  <c r="J114" i="79" s="1"/>
  <c r="F114" i="79"/>
  <c r="E114" i="79"/>
  <c r="D114" i="79"/>
  <c r="C114" i="79"/>
  <c r="B114" i="79"/>
  <c r="AD113" i="79"/>
  <c r="U113" i="79"/>
  <c r="I113" i="79"/>
  <c r="G113" i="79"/>
  <c r="J113" i="79" s="1"/>
  <c r="F113" i="79"/>
  <c r="E113" i="79"/>
  <c r="D113" i="79"/>
  <c r="C113" i="79"/>
  <c r="B113" i="79"/>
  <c r="AD112" i="79"/>
  <c r="U112" i="79"/>
  <c r="I112" i="79"/>
  <c r="G112" i="79"/>
  <c r="J112" i="79" s="1"/>
  <c r="F112" i="79"/>
  <c r="E112" i="79"/>
  <c r="D112" i="79"/>
  <c r="C112" i="79"/>
  <c r="B112" i="79"/>
  <c r="A112" i="79"/>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E181" i="79"/>
  <c r="E180" i="79"/>
  <c r="E179" i="79"/>
  <c r="E178" i="79"/>
  <c r="E177" i="79"/>
  <c r="E176" i="79"/>
  <c r="E175" i="79"/>
  <c r="E174" i="79"/>
  <c r="E173" i="79"/>
  <c r="E172" i="79"/>
  <c r="E171" i="79"/>
  <c r="E170" i="79"/>
  <c r="E169" i="79"/>
  <c r="E168" i="79"/>
  <c r="E167" i="79"/>
  <c r="E166" i="79"/>
  <c r="E165" i="79"/>
  <c r="E164" i="79"/>
  <c r="E163" i="79"/>
  <c r="E162" i="79"/>
  <c r="E161" i="79"/>
  <c r="E160" i="79"/>
  <c r="E159" i="79"/>
  <c r="E158" i="79"/>
  <c r="E157" i="79"/>
  <c r="E156" i="79"/>
  <c r="E155" i="79"/>
  <c r="E154" i="79"/>
  <c r="E153" i="79"/>
  <c r="E152" i="79"/>
  <c r="E151" i="79"/>
  <c r="E150" i="79"/>
  <c r="E149" i="79"/>
  <c r="E148" i="79"/>
  <c r="E147" i="79"/>
  <c r="E146" i="79"/>
  <c r="E145" i="79"/>
  <c r="E144" i="79"/>
  <c r="E143" i="79"/>
  <c r="E142" i="79"/>
  <c r="E141" i="79"/>
  <c r="E140" i="79"/>
  <c r="E139" i="79"/>
  <c r="E138" i="79"/>
  <c r="E137" i="79"/>
  <c r="E136" i="79"/>
  <c r="E135" i="79"/>
  <c r="E134" i="79"/>
  <c r="E133" i="79"/>
  <c r="E132" i="79"/>
  <c r="E131" i="79"/>
  <c r="E130" i="79"/>
  <c r="E129" i="79"/>
  <c r="X138" i="79" l="1"/>
  <c r="X146" i="79"/>
  <c r="W119" i="79"/>
  <c r="X119" i="79" s="1"/>
  <c r="W123" i="79"/>
  <c r="X123" i="79" s="1"/>
  <c r="W135" i="79"/>
  <c r="X135" i="79" s="1"/>
  <c r="W127" i="79"/>
  <c r="X127" i="79" s="1"/>
  <c r="W155" i="79"/>
  <c r="X155" i="79" s="1"/>
  <c r="W148" i="79"/>
  <c r="X148" i="79" s="1"/>
  <c r="W163" i="79"/>
  <c r="X163" i="79" s="1"/>
  <c r="W112" i="79"/>
  <c r="X112" i="79" s="1"/>
  <c r="W120" i="79"/>
  <c r="X120" i="79" s="1"/>
  <c r="W156" i="79"/>
  <c r="X156" i="79" s="1"/>
  <c r="W165" i="79"/>
  <c r="X165" i="79" s="1"/>
  <c r="W171" i="79"/>
  <c r="X171" i="79" s="1"/>
  <c r="W170" i="79"/>
  <c r="X170" i="79" s="1"/>
  <c r="W173" i="79"/>
  <c r="X173" i="79" s="1"/>
  <c r="W139" i="79"/>
  <c r="X139" i="79" s="1"/>
  <c r="W142" i="79"/>
  <c r="X142" i="79" s="1"/>
  <c r="W164" i="79"/>
  <c r="X164" i="79" s="1"/>
  <c r="W122" i="79"/>
  <c r="X122" i="79" s="1"/>
  <c r="W154" i="79"/>
  <c r="X154" i="79" s="1"/>
  <c r="W166" i="79"/>
  <c r="X166" i="79" s="1"/>
  <c r="W169" i="79"/>
  <c r="X169" i="79" s="1"/>
  <c r="W178" i="79"/>
  <c r="X178" i="79" s="1"/>
  <c r="W134" i="79"/>
  <c r="X134" i="79" s="1"/>
  <c r="W177" i="79"/>
  <c r="X177" i="79" s="1"/>
  <c r="W176" i="79"/>
  <c r="X176" i="79" s="1"/>
  <c r="W159" i="79"/>
  <c r="X159" i="79" s="1"/>
  <c r="W162" i="79"/>
  <c r="X162" i="79" s="1"/>
  <c r="W125" i="79"/>
  <c r="X125" i="79" s="1"/>
  <c r="W129" i="79"/>
  <c r="X129" i="79" s="1"/>
  <c r="W116" i="79"/>
  <c r="X116" i="79" s="1"/>
  <c r="W124" i="79"/>
  <c r="X124" i="79" s="1"/>
  <c r="W158" i="79"/>
  <c r="X158" i="79" s="1"/>
  <c r="X175" i="79"/>
  <c r="W115" i="79"/>
  <c r="X115" i="79" s="1"/>
  <c r="W128" i="79"/>
  <c r="X128" i="79" s="1"/>
  <c r="W131" i="79"/>
  <c r="X131" i="79" s="1"/>
  <c r="W141" i="79"/>
  <c r="X141" i="79" s="1"/>
  <c r="W144" i="79"/>
  <c r="X144" i="79" s="1"/>
  <c r="W151" i="79"/>
  <c r="X151" i="79" s="1"/>
  <c r="W174" i="79"/>
  <c r="X174" i="79" s="1"/>
  <c r="W160" i="79"/>
  <c r="X160" i="79" s="1"/>
  <c r="W118" i="79"/>
  <c r="X118" i="79" s="1"/>
  <c r="W130" i="79"/>
  <c r="X130" i="79" s="1"/>
  <c r="W137" i="79"/>
  <c r="X137" i="79" s="1"/>
  <c r="W147" i="79"/>
  <c r="X147" i="79" s="1"/>
  <c r="W150" i="79"/>
  <c r="X150" i="79" s="1"/>
  <c r="W167" i="79"/>
  <c r="X167" i="79" s="1"/>
  <c r="W133" i="79"/>
  <c r="X133" i="79" s="1"/>
  <c r="W153" i="79"/>
  <c r="X153" i="79" s="1"/>
  <c r="W126" i="79"/>
  <c r="X126" i="79" s="1"/>
  <c r="W132" i="79"/>
  <c r="X132" i="79" s="1"/>
  <c r="W179" i="79"/>
  <c r="X179" i="79" s="1"/>
  <c r="W168" i="79"/>
  <c r="X168" i="79" s="1"/>
  <c r="W181" i="79"/>
  <c r="X181" i="79" s="1"/>
  <c r="W113" i="79"/>
  <c r="X113" i="79" s="1"/>
  <c r="W117" i="79"/>
  <c r="X117" i="79" s="1"/>
  <c r="W121" i="79"/>
  <c r="X121" i="79" s="1"/>
  <c r="W157" i="79"/>
  <c r="X157" i="79" s="1"/>
  <c r="W161" i="79"/>
  <c r="X161" i="79" s="1"/>
  <c r="W114" i="79"/>
  <c r="X114" i="79" s="1"/>
  <c r="W149" i="79"/>
  <c r="X149" i="79" s="1"/>
  <c r="W172" i="79"/>
  <c r="X172" i="79" s="1"/>
  <c r="W180" i="79"/>
  <c r="X180" i="79" s="1"/>
  <c r="X136" i="79"/>
  <c r="X140" i="79"/>
  <c r="X143" i="79"/>
  <c r="X152" i="79"/>
  <c r="I12" i="79"/>
  <c r="L6" i="83"/>
  <c r="H11" i="83"/>
  <c r="H17" i="83"/>
  <c r="H16" i="83"/>
  <c r="H14" i="83"/>
  <c r="G12" i="79"/>
  <c r="G7" i="78"/>
  <c r="Q68" i="78" s="1"/>
  <c r="J23" i="81"/>
  <c r="D2" i="82"/>
  <c r="N6" i="83"/>
  <c r="Z69" i="78"/>
  <c r="S69" i="78"/>
  <c r="B105" i="82"/>
  <c r="C105" i="82"/>
  <c r="D105" i="82"/>
  <c r="E105" i="82" s="1"/>
  <c r="F105" i="82" s="1"/>
  <c r="B106" i="82"/>
  <c r="C106" i="82"/>
  <c r="D106" i="82"/>
  <c r="E106" i="82" s="1"/>
  <c r="F106" i="82" s="1"/>
  <c r="B107" i="82"/>
  <c r="C107" i="82"/>
  <c r="D107" i="82"/>
  <c r="E107" i="82" s="1"/>
  <c r="F107" i="82" s="1"/>
  <c r="B108" i="82"/>
  <c r="C108" i="82"/>
  <c r="D108" i="82"/>
  <c r="E108" i="82" s="1"/>
  <c r="F108" i="82" s="1"/>
  <c r="B109" i="82"/>
  <c r="C109" i="82"/>
  <c r="D109" i="82"/>
  <c r="E109" i="82" s="1"/>
  <c r="F109" i="82" s="1"/>
  <c r="B110" i="82"/>
  <c r="C110" i="82"/>
  <c r="D110" i="82"/>
  <c r="E110" i="82" s="1"/>
  <c r="F110" i="82" s="1"/>
  <c r="B111" i="82"/>
  <c r="C111" i="82"/>
  <c r="D111" i="82"/>
  <c r="E111" i="82" s="1"/>
  <c r="F111" i="82" s="1"/>
  <c r="B112" i="82"/>
  <c r="C112" i="82"/>
  <c r="D112" i="82"/>
  <c r="E112" i="82" s="1"/>
  <c r="F112" i="82" s="1"/>
  <c r="B113" i="82"/>
  <c r="C113" i="82"/>
  <c r="D113" i="82"/>
  <c r="E113" i="82" s="1"/>
  <c r="F113" i="82" s="1"/>
  <c r="B114" i="82"/>
  <c r="C114" i="82"/>
  <c r="D114" i="82"/>
  <c r="E114" i="82" s="1"/>
  <c r="F114" i="82" s="1"/>
  <c r="B115" i="82"/>
  <c r="C115" i="82"/>
  <c r="D115" i="82"/>
  <c r="E115" i="82" s="1"/>
  <c r="F115" i="82" s="1"/>
  <c r="B116" i="82"/>
  <c r="C116" i="82"/>
  <c r="D116" i="82"/>
  <c r="E116" i="82" s="1"/>
  <c r="F116" i="82" s="1"/>
  <c r="B117" i="82"/>
  <c r="C117" i="82"/>
  <c r="D117" i="82"/>
  <c r="E117" i="82" s="1"/>
  <c r="F117" i="82" s="1"/>
  <c r="B118" i="82"/>
  <c r="C118" i="82"/>
  <c r="D118" i="82"/>
  <c r="E118" i="82" s="1"/>
  <c r="F118" i="82" s="1"/>
  <c r="B119" i="82"/>
  <c r="C119" i="82"/>
  <c r="D119" i="82"/>
  <c r="E119" i="82" s="1"/>
  <c r="F119" i="82" s="1"/>
  <c r="B120" i="82"/>
  <c r="C120" i="82"/>
  <c r="D120" i="82"/>
  <c r="E120" i="82" s="1"/>
  <c r="F120" i="82" s="1"/>
  <c r="B121" i="82"/>
  <c r="C121" i="82"/>
  <c r="D121" i="82"/>
  <c r="E121" i="82" s="1"/>
  <c r="F121" i="82" s="1"/>
  <c r="B122" i="82"/>
  <c r="C122" i="82"/>
  <c r="D122" i="82"/>
  <c r="E122" i="82" s="1"/>
  <c r="F122" i="82" s="1"/>
  <c r="B123" i="82"/>
  <c r="C123" i="82"/>
  <c r="D123" i="82"/>
  <c r="E123" i="82" s="1"/>
  <c r="F123" i="82" s="1"/>
  <c r="B124" i="82"/>
  <c r="C124" i="82"/>
  <c r="D124" i="82"/>
  <c r="E124" i="82" s="1"/>
  <c r="F124" i="82" s="1"/>
  <c r="B125" i="82"/>
  <c r="C125" i="82"/>
  <c r="D125" i="82"/>
  <c r="E125" i="82" s="1"/>
  <c r="F125" i="82" s="1"/>
  <c r="B126" i="82"/>
  <c r="C126" i="82"/>
  <c r="D126" i="82"/>
  <c r="E126" i="82" s="1"/>
  <c r="F126" i="82" s="1"/>
  <c r="B127" i="82"/>
  <c r="C127" i="82"/>
  <c r="D127" i="82"/>
  <c r="E127" i="82" s="1"/>
  <c r="F127" i="82" s="1"/>
  <c r="B128" i="82"/>
  <c r="C128" i="82"/>
  <c r="D128" i="82"/>
  <c r="E128" i="82" s="1"/>
  <c r="F128" i="82" s="1"/>
  <c r="B129" i="82"/>
  <c r="C129" i="82"/>
  <c r="D129" i="82"/>
  <c r="E129" i="82" s="1"/>
  <c r="F129" i="82" s="1"/>
  <c r="B130" i="82"/>
  <c r="C130" i="82"/>
  <c r="D130" i="82"/>
  <c r="E130" i="82" s="1"/>
  <c r="F130" i="82" s="1"/>
  <c r="B131" i="82"/>
  <c r="C131" i="82"/>
  <c r="D131" i="82"/>
  <c r="E131" i="82" s="1"/>
  <c r="F131" i="82" s="1"/>
  <c r="B132" i="82"/>
  <c r="C132" i="82"/>
  <c r="D132" i="82"/>
  <c r="E132" i="82" s="1"/>
  <c r="F132" i="82" s="1"/>
  <c r="B133" i="82"/>
  <c r="C133" i="82"/>
  <c r="D133" i="82"/>
  <c r="E133" i="82" s="1"/>
  <c r="F133" i="82" s="1"/>
  <c r="B134" i="82"/>
  <c r="C134" i="82"/>
  <c r="D134" i="82"/>
  <c r="E134" i="82" s="1"/>
  <c r="F134" i="82" s="1"/>
  <c r="B135" i="82"/>
  <c r="C135" i="82"/>
  <c r="D135" i="82"/>
  <c r="E135" i="82" s="1"/>
  <c r="F135" i="82" s="1"/>
  <c r="B136" i="82"/>
  <c r="C136" i="82"/>
  <c r="D136" i="82"/>
  <c r="E136" i="82" s="1"/>
  <c r="F136" i="82" s="1"/>
  <c r="B137" i="82"/>
  <c r="C137" i="82"/>
  <c r="D137" i="82"/>
  <c r="E137" i="82" s="1"/>
  <c r="F137" i="82" s="1"/>
  <c r="B138" i="82"/>
  <c r="C138" i="82"/>
  <c r="D138" i="82"/>
  <c r="E138" i="82" s="1"/>
  <c r="F138" i="82" s="1"/>
  <c r="B139" i="82"/>
  <c r="C139" i="82"/>
  <c r="D139" i="82"/>
  <c r="E139" i="82" s="1"/>
  <c r="F139" i="82" s="1"/>
  <c r="B140" i="82"/>
  <c r="C140" i="82"/>
  <c r="D140" i="82"/>
  <c r="E140" i="82" s="1"/>
  <c r="F140" i="82" s="1"/>
  <c r="B141" i="82"/>
  <c r="C141" i="82"/>
  <c r="D141" i="82"/>
  <c r="E141" i="82" s="1"/>
  <c r="F141" i="82" s="1"/>
  <c r="B142" i="82"/>
  <c r="C142" i="82"/>
  <c r="D142" i="82"/>
  <c r="E142" i="82" s="1"/>
  <c r="F142" i="82" s="1"/>
  <c r="B143" i="82"/>
  <c r="C143" i="82"/>
  <c r="D143" i="82"/>
  <c r="E143" i="82" s="1"/>
  <c r="F143" i="82" s="1"/>
  <c r="B144" i="82"/>
  <c r="C144" i="82"/>
  <c r="D144" i="82"/>
  <c r="E144" i="82" s="1"/>
  <c r="F144" i="82" s="1"/>
  <c r="B145" i="82"/>
  <c r="C145" i="82"/>
  <c r="D145" i="82"/>
  <c r="E145" i="82" s="1"/>
  <c r="F145" i="82" s="1"/>
  <c r="B146" i="82"/>
  <c r="C146" i="82"/>
  <c r="D146" i="82"/>
  <c r="E146" i="82" s="1"/>
  <c r="F146" i="82" s="1"/>
  <c r="B147" i="82"/>
  <c r="C147" i="82"/>
  <c r="D147" i="82"/>
  <c r="E147" i="82" s="1"/>
  <c r="F147" i="82" s="1"/>
  <c r="B148" i="82"/>
  <c r="C148" i="82"/>
  <c r="D148" i="82"/>
  <c r="E148" i="82" s="1"/>
  <c r="F148" i="82" s="1"/>
  <c r="B149" i="82"/>
  <c r="C149" i="82"/>
  <c r="D149" i="82"/>
  <c r="E149" i="82" s="1"/>
  <c r="F149" i="82" s="1"/>
  <c r="B150" i="82"/>
  <c r="C150" i="82"/>
  <c r="D150" i="82"/>
  <c r="E150" i="82" s="1"/>
  <c r="F150" i="82" s="1"/>
  <c r="B151" i="82"/>
  <c r="C151" i="82"/>
  <c r="D151" i="82"/>
  <c r="E151" i="82" s="1"/>
  <c r="F151" i="82" s="1"/>
  <c r="B152" i="82"/>
  <c r="C152" i="82"/>
  <c r="D152" i="82"/>
  <c r="E152" i="82" s="1"/>
  <c r="F152" i="82" s="1"/>
  <c r="B153" i="82"/>
  <c r="C153" i="82"/>
  <c r="D153" i="82"/>
  <c r="E153" i="82" s="1"/>
  <c r="F153" i="82" s="1"/>
  <c r="B154" i="82"/>
  <c r="C154" i="82"/>
  <c r="D154" i="82"/>
  <c r="E154" i="82" s="1"/>
  <c r="F154" i="82" s="1"/>
  <c r="B155" i="82"/>
  <c r="C155" i="82"/>
  <c r="D155" i="82"/>
  <c r="E155" i="82" s="1"/>
  <c r="F155" i="82" s="1"/>
  <c r="B156" i="82"/>
  <c r="C156" i="82"/>
  <c r="D156" i="82"/>
  <c r="E156" i="82" s="1"/>
  <c r="F156" i="82" s="1"/>
  <c r="B157" i="82"/>
  <c r="C157" i="82"/>
  <c r="D157" i="82"/>
  <c r="E157" i="82" s="1"/>
  <c r="F157" i="82" s="1"/>
  <c r="B158" i="82"/>
  <c r="C158" i="82"/>
  <c r="D158" i="82"/>
  <c r="E158" i="82" s="1"/>
  <c r="F158" i="82" s="1"/>
  <c r="B159" i="82"/>
  <c r="C159" i="82"/>
  <c r="D159" i="82"/>
  <c r="E159" i="82" s="1"/>
  <c r="F159" i="82" s="1"/>
  <c r="B160" i="82"/>
  <c r="C160" i="82"/>
  <c r="D160" i="82"/>
  <c r="E160" i="82" s="1"/>
  <c r="F160" i="82" s="1"/>
  <c r="B161" i="82"/>
  <c r="C161" i="82"/>
  <c r="D161" i="82"/>
  <c r="E161" i="82" s="1"/>
  <c r="F161" i="82" s="1"/>
  <c r="B162" i="82"/>
  <c r="C162" i="82"/>
  <c r="D162" i="82"/>
  <c r="E162" i="82" s="1"/>
  <c r="F162" i="82" s="1"/>
  <c r="B163" i="82"/>
  <c r="C163" i="82"/>
  <c r="D163" i="82"/>
  <c r="E163" i="82" s="1"/>
  <c r="F163" i="82" s="1"/>
  <c r="B164" i="82"/>
  <c r="C164" i="82"/>
  <c r="D164" i="82"/>
  <c r="E164" i="82" s="1"/>
  <c r="F164" i="82" s="1"/>
  <c r="B165" i="82"/>
  <c r="C165" i="82"/>
  <c r="D165" i="82"/>
  <c r="E165" i="82" s="1"/>
  <c r="F165" i="82" s="1"/>
  <c r="B166" i="82"/>
  <c r="C166" i="82"/>
  <c r="D166" i="82"/>
  <c r="E166" i="82" s="1"/>
  <c r="F166" i="82" s="1"/>
  <c r="B167" i="82"/>
  <c r="C167" i="82"/>
  <c r="D167" i="82"/>
  <c r="E167" i="82" s="1"/>
  <c r="F167" i="82" s="1"/>
  <c r="B168" i="82"/>
  <c r="C168" i="82"/>
  <c r="D168" i="82"/>
  <c r="E168" i="82" s="1"/>
  <c r="F168" i="82" s="1"/>
  <c r="B169" i="82"/>
  <c r="C169" i="82"/>
  <c r="D169" i="82"/>
  <c r="E169" i="82" s="1"/>
  <c r="F169" i="82" s="1"/>
  <c r="B170" i="82"/>
  <c r="C170" i="82"/>
  <c r="D170" i="82"/>
  <c r="E170" i="82" s="1"/>
  <c r="F170" i="82" s="1"/>
  <c r="B171" i="82"/>
  <c r="C171" i="82"/>
  <c r="D171" i="82"/>
  <c r="E171" i="82" s="1"/>
  <c r="F171" i="82" s="1"/>
  <c r="B172" i="82"/>
  <c r="C172" i="82"/>
  <c r="D172" i="82"/>
  <c r="E172" i="82" s="1"/>
  <c r="F172" i="82" s="1"/>
  <c r="B173" i="82"/>
  <c r="C173" i="82"/>
  <c r="D173" i="82"/>
  <c r="E173" i="82" s="1"/>
  <c r="F173" i="82" s="1"/>
  <c r="B174" i="82"/>
  <c r="C174" i="82"/>
  <c r="D174" i="82"/>
  <c r="E174" i="82" s="1"/>
  <c r="F174" i="82" s="1"/>
  <c r="B175" i="82"/>
  <c r="C175" i="82"/>
  <c r="D175" i="82"/>
  <c r="E175" i="82" s="1"/>
  <c r="F175" i="82" s="1"/>
  <c r="B176" i="82"/>
  <c r="C176" i="82"/>
  <c r="D176" i="82"/>
  <c r="E176" i="82" s="1"/>
  <c r="F176" i="82" s="1"/>
  <c r="B177" i="82"/>
  <c r="C177" i="82"/>
  <c r="D177" i="82"/>
  <c r="E177" i="82" s="1"/>
  <c r="F177" i="82" s="1"/>
  <c r="B178" i="82"/>
  <c r="C178" i="82"/>
  <c r="D178" i="82"/>
  <c r="E178" i="82" s="1"/>
  <c r="F178" i="82" s="1"/>
  <c r="B179" i="82"/>
  <c r="C179" i="82"/>
  <c r="D179" i="82"/>
  <c r="E179" i="82" s="1"/>
  <c r="F179" i="82" s="1"/>
  <c r="B180" i="82"/>
  <c r="C180" i="82"/>
  <c r="D180" i="82"/>
  <c r="E180" i="82" s="1"/>
  <c r="F180" i="82" s="1"/>
  <c r="B181" i="82"/>
  <c r="C181" i="82"/>
  <c r="D181" i="82"/>
  <c r="E181" i="82" s="1"/>
  <c r="F181" i="82" s="1"/>
  <c r="B182" i="82"/>
  <c r="C182" i="82"/>
  <c r="D182" i="82"/>
  <c r="E182" i="82" s="1"/>
  <c r="F182" i="82" s="1"/>
  <c r="B183" i="82"/>
  <c r="C183" i="82"/>
  <c r="D183" i="82"/>
  <c r="E183" i="82" s="1"/>
  <c r="F183" i="82" s="1"/>
  <c r="B184" i="82"/>
  <c r="C184" i="82"/>
  <c r="D184" i="82"/>
  <c r="E184" i="82" s="1"/>
  <c r="F184" i="82" s="1"/>
  <c r="B185" i="82"/>
  <c r="C185" i="82"/>
  <c r="D185" i="82"/>
  <c r="E185" i="82" s="1"/>
  <c r="F185" i="82" s="1"/>
  <c r="B186" i="82"/>
  <c r="C186" i="82"/>
  <c r="D186" i="82"/>
  <c r="E186" i="82" s="1"/>
  <c r="F186" i="82" s="1"/>
  <c r="B187" i="82"/>
  <c r="C187" i="82"/>
  <c r="D187" i="82"/>
  <c r="E187" i="82" s="1"/>
  <c r="F187" i="82" s="1"/>
  <c r="B188" i="82"/>
  <c r="C188" i="82"/>
  <c r="D188" i="82"/>
  <c r="E188" i="82" s="1"/>
  <c r="F188" i="82" s="1"/>
  <c r="B189" i="82"/>
  <c r="C189" i="82"/>
  <c r="D189" i="82"/>
  <c r="E189" i="82" s="1"/>
  <c r="F189" i="82" s="1"/>
  <c r="B190" i="82"/>
  <c r="C190" i="82"/>
  <c r="D190" i="82"/>
  <c r="E190" i="82" s="1"/>
  <c r="F190" i="82" s="1"/>
  <c r="B191" i="82"/>
  <c r="C191" i="82"/>
  <c r="D191" i="82"/>
  <c r="E191" i="82" s="1"/>
  <c r="F191" i="82" s="1"/>
  <c r="B192" i="82"/>
  <c r="C192" i="82"/>
  <c r="D192" i="82"/>
  <c r="E192" i="82" s="1"/>
  <c r="F192" i="82" s="1"/>
  <c r="B193" i="82"/>
  <c r="C193" i="82"/>
  <c r="D193" i="82"/>
  <c r="E193" i="82" s="1"/>
  <c r="F193" i="82" s="1"/>
  <c r="B194" i="82"/>
  <c r="C194" i="82"/>
  <c r="D194" i="82"/>
  <c r="E194" i="82" s="1"/>
  <c r="F194" i="82" s="1"/>
  <c r="B195" i="82"/>
  <c r="C195" i="82"/>
  <c r="D195" i="82"/>
  <c r="E195" i="82" s="1"/>
  <c r="F195" i="82" s="1"/>
  <c r="B196" i="82"/>
  <c r="C196" i="82"/>
  <c r="D196" i="82"/>
  <c r="E196" i="82" s="1"/>
  <c r="F196" i="82" s="1"/>
  <c r="B197" i="82"/>
  <c r="C197" i="82"/>
  <c r="D197" i="82"/>
  <c r="E197" i="82" s="1"/>
  <c r="F197" i="82" s="1"/>
  <c r="B198" i="82"/>
  <c r="C198" i="82"/>
  <c r="D198" i="82"/>
  <c r="E198" i="82" s="1"/>
  <c r="F198" i="82" s="1"/>
  <c r="B199" i="82"/>
  <c r="C199" i="82"/>
  <c r="D199" i="82"/>
  <c r="E199" i="82" s="1"/>
  <c r="F199" i="82" s="1"/>
  <c r="B200" i="82"/>
  <c r="C200" i="82"/>
  <c r="D200" i="82"/>
  <c r="E200" i="82" s="1"/>
  <c r="F200" i="82" s="1"/>
  <c r="B201" i="82"/>
  <c r="C201" i="82"/>
  <c r="D201" i="82"/>
  <c r="E201" i="82" s="1"/>
  <c r="F201" i="82" s="1"/>
  <c r="B202" i="82"/>
  <c r="C202" i="82"/>
  <c r="D202" i="82"/>
  <c r="E202" i="82" s="1"/>
  <c r="F202" i="82" s="1"/>
  <c r="B203" i="82"/>
  <c r="C203" i="82"/>
  <c r="D203" i="82"/>
  <c r="E203" i="82" s="1"/>
  <c r="F203" i="82" s="1"/>
  <c r="B204" i="82"/>
  <c r="C204" i="82"/>
  <c r="D204" i="82"/>
  <c r="E204" i="82" s="1"/>
  <c r="F204" i="82" s="1"/>
  <c r="H2" i="82"/>
  <c r="G2" i="82"/>
  <c r="F2" i="82"/>
  <c r="E2" i="82"/>
  <c r="C2" i="82"/>
  <c r="B2" i="82"/>
  <c r="A2" i="82"/>
  <c r="G9" i="78"/>
  <c r="AB11" i="79" l="1"/>
  <c r="AJ96" i="78" s="1"/>
  <c r="AB10" i="79" l="1"/>
  <c r="AJ95" i="78" s="1"/>
  <c r="U20" i="78" l="1"/>
  <c r="AI48" i="78" a="1"/>
  <c r="AI48" i="78" s="1"/>
  <c r="D62" i="78"/>
  <c r="AJ77" i="78" l="1"/>
  <c r="AD182" i="79" l="1"/>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285"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X33" i="78" l="1"/>
  <c r="K13" i="78" l="1"/>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D12" i="79"/>
  <c r="AB9" i="79" s="1"/>
  <c r="AJ94" i="78" s="1"/>
  <c r="AE1" i="78"/>
  <c r="Z1" i="79" s="1"/>
  <c r="D6" i="82" l="1"/>
  <c r="E6" i="82" s="1"/>
  <c r="F6" i="82" s="1"/>
  <c r="J13" i="79"/>
  <c r="D14" i="79"/>
  <c r="D15" i="79"/>
  <c r="I15" i="79"/>
  <c r="C3" i="79" l="1"/>
  <c r="Q27" i="78"/>
  <c r="Q24" i="78"/>
  <c r="B13" i="79"/>
  <c r="B6" i="82" s="1"/>
  <c r="C13" i="79"/>
  <c r="D13" i="79"/>
  <c r="E13" i="79"/>
  <c r="F13" i="79"/>
  <c r="C6" i="82" s="1"/>
  <c r="I13" i="79"/>
  <c r="W13" i="79" s="1"/>
  <c r="B14" i="79"/>
  <c r="B7" i="82" s="1"/>
  <c r="C14" i="79"/>
  <c r="E14" i="79"/>
  <c r="F14" i="79"/>
  <c r="C7" i="82" s="1"/>
  <c r="G14" i="79"/>
  <c r="I14" i="79"/>
  <c r="B15" i="79"/>
  <c r="B8" i="82" s="1"/>
  <c r="C15" i="79"/>
  <c r="E15" i="79"/>
  <c r="F15" i="79"/>
  <c r="C8" i="82" s="1"/>
  <c r="G15" i="79"/>
  <c r="B16" i="79"/>
  <c r="B9" i="82" s="1"/>
  <c r="C16" i="79"/>
  <c r="D16" i="79"/>
  <c r="E16" i="79"/>
  <c r="F16" i="79"/>
  <c r="C9" i="82" s="1"/>
  <c r="G16" i="79"/>
  <c r="I16" i="79"/>
  <c r="B17" i="79"/>
  <c r="B10" i="82" s="1"/>
  <c r="C17" i="79"/>
  <c r="D17" i="79"/>
  <c r="E17" i="79"/>
  <c r="F17" i="79"/>
  <c r="C10" i="82" s="1"/>
  <c r="G17" i="79"/>
  <c r="I17" i="79"/>
  <c r="B18" i="79"/>
  <c r="B11" i="82" s="1"/>
  <c r="C18" i="79"/>
  <c r="D18" i="79"/>
  <c r="E18" i="79"/>
  <c r="F18" i="79"/>
  <c r="C11" i="82" s="1"/>
  <c r="G18" i="79"/>
  <c r="I18" i="79"/>
  <c r="B19" i="79"/>
  <c r="B12" i="82" s="1"/>
  <c r="C19" i="79"/>
  <c r="D19" i="79"/>
  <c r="E19" i="79"/>
  <c r="F19" i="79"/>
  <c r="C12" i="82" s="1"/>
  <c r="G19" i="79"/>
  <c r="I19" i="79"/>
  <c r="B20" i="79"/>
  <c r="B13" i="82" s="1"/>
  <c r="C20" i="79"/>
  <c r="D20" i="79"/>
  <c r="E20" i="79"/>
  <c r="F20" i="79"/>
  <c r="C13" i="82" s="1"/>
  <c r="G20" i="79"/>
  <c r="I20" i="79"/>
  <c r="B21" i="79"/>
  <c r="B14" i="82" s="1"/>
  <c r="C21" i="79"/>
  <c r="D21" i="79"/>
  <c r="E21" i="79"/>
  <c r="F21" i="79"/>
  <c r="C14" i="82" s="1"/>
  <c r="G21" i="79"/>
  <c r="I21" i="79"/>
  <c r="B22" i="79"/>
  <c r="B15" i="82" s="1"/>
  <c r="C22" i="79"/>
  <c r="D22" i="79"/>
  <c r="E22" i="79"/>
  <c r="F22" i="79"/>
  <c r="C15" i="82" s="1"/>
  <c r="G22" i="79"/>
  <c r="I22" i="79"/>
  <c r="B23" i="79"/>
  <c r="B16" i="82" s="1"/>
  <c r="C23" i="79"/>
  <c r="D23" i="79"/>
  <c r="E23" i="79"/>
  <c r="F23" i="79"/>
  <c r="C16" i="82" s="1"/>
  <c r="G23" i="79"/>
  <c r="I23" i="79"/>
  <c r="B24" i="79"/>
  <c r="B17" i="82" s="1"/>
  <c r="C24" i="79"/>
  <c r="D24" i="79"/>
  <c r="E24" i="79"/>
  <c r="F24" i="79"/>
  <c r="C17" i="82" s="1"/>
  <c r="G24" i="79"/>
  <c r="I24" i="79"/>
  <c r="B25" i="79"/>
  <c r="B18" i="82" s="1"/>
  <c r="C25" i="79"/>
  <c r="D25" i="79"/>
  <c r="E25" i="79"/>
  <c r="F25" i="79"/>
  <c r="C18" i="82" s="1"/>
  <c r="G25" i="79"/>
  <c r="I25" i="79"/>
  <c r="B26" i="79"/>
  <c r="B19" i="82" s="1"/>
  <c r="C26" i="79"/>
  <c r="D26" i="79"/>
  <c r="E26" i="79"/>
  <c r="F26" i="79"/>
  <c r="C19" i="82" s="1"/>
  <c r="G26" i="79"/>
  <c r="I26" i="79"/>
  <c r="B27" i="79"/>
  <c r="B20" i="82" s="1"/>
  <c r="C27" i="79"/>
  <c r="D27" i="79"/>
  <c r="E27" i="79"/>
  <c r="F27" i="79"/>
  <c r="C20" i="82" s="1"/>
  <c r="G27" i="79"/>
  <c r="I27" i="79"/>
  <c r="B28" i="79"/>
  <c r="B21" i="82" s="1"/>
  <c r="C28" i="79"/>
  <c r="D28" i="79"/>
  <c r="E28" i="79"/>
  <c r="F28" i="79"/>
  <c r="C21" i="82" s="1"/>
  <c r="G28" i="79"/>
  <c r="I28" i="79"/>
  <c r="B29" i="79"/>
  <c r="B22" i="82" s="1"/>
  <c r="C29" i="79"/>
  <c r="D29" i="79"/>
  <c r="E29" i="79"/>
  <c r="F29" i="79"/>
  <c r="C22" i="82" s="1"/>
  <c r="G29" i="79"/>
  <c r="I29" i="79"/>
  <c r="B30" i="79"/>
  <c r="B23" i="82" s="1"/>
  <c r="C30" i="79"/>
  <c r="D30" i="79"/>
  <c r="E30" i="79"/>
  <c r="F30" i="79"/>
  <c r="C23" i="82" s="1"/>
  <c r="G30" i="79"/>
  <c r="I30" i="79"/>
  <c r="B31" i="79"/>
  <c r="B24" i="82" s="1"/>
  <c r="C31" i="79"/>
  <c r="D31" i="79"/>
  <c r="E31" i="79"/>
  <c r="F31" i="79"/>
  <c r="C24" i="82" s="1"/>
  <c r="G31" i="79"/>
  <c r="I31" i="79"/>
  <c r="B32" i="79"/>
  <c r="B25" i="82" s="1"/>
  <c r="C32" i="79"/>
  <c r="D32" i="79"/>
  <c r="E32" i="79"/>
  <c r="F32" i="79"/>
  <c r="C25" i="82" s="1"/>
  <c r="G32" i="79"/>
  <c r="I32" i="79"/>
  <c r="B33" i="79"/>
  <c r="B26" i="82" s="1"/>
  <c r="C33" i="79"/>
  <c r="D33" i="79"/>
  <c r="E33" i="79"/>
  <c r="F33" i="79"/>
  <c r="C26" i="82" s="1"/>
  <c r="G33" i="79"/>
  <c r="I33" i="79"/>
  <c r="B34" i="79"/>
  <c r="B27" i="82" s="1"/>
  <c r="C34" i="79"/>
  <c r="D34" i="79"/>
  <c r="E34" i="79"/>
  <c r="F34" i="79"/>
  <c r="C27" i="82" s="1"/>
  <c r="G34" i="79"/>
  <c r="I34" i="79"/>
  <c r="B35" i="79"/>
  <c r="B28" i="82" s="1"/>
  <c r="C35" i="79"/>
  <c r="D35" i="79"/>
  <c r="E35" i="79"/>
  <c r="F35" i="79"/>
  <c r="C28" i="82" s="1"/>
  <c r="G35" i="79"/>
  <c r="I35" i="79"/>
  <c r="B36" i="79"/>
  <c r="B29" i="82" s="1"/>
  <c r="C36" i="79"/>
  <c r="D36" i="79"/>
  <c r="E36" i="79"/>
  <c r="F36" i="79"/>
  <c r="C29" i="82" s="1"/>
  <c r="G36" i="79"/>
  <c r="I36" i="79"/>
  <c r="B37" i="79"/>
  <c r="B30" i="82" s="1"/>
  <c r="C37" i="79"/>
  <c r="D37" i="79"/>
  <c r="E37" i="79"/>
  <c r="F37" i="79"/>
  <c r="C30" i="82" s="1"/>
  <c r="G37" i="79"/>
  <c r="I37" i="79"/>
  <c r="B38" i="79"/>
  <c r="B31" i="82" s="1"/>
  <c r="C38" i="79"/>
  <c r="D38" i="79"/>
  <c r="E38" i="79"/>
  <c r="F38" i="79"/>
  <c r="C31" i="82" s="1"/>
  <c r="G38" i="79"/>
  <c r="I38" i="79"/>
  <c r="B39" i="79"/>
  <c r="B32" i="82" s="1"/>
  <c r="C39" i="79"/>
  <c r="D39" i="79"/>
  <c r="E39" i="79"/>
  <c r="F39" i="79"/>
  <c r="C32" i="82" s="1"/>
  <c r="G39" i="79"/>
  <c r="I39" i="79"/>
  <c r="B40" i="79"/>
  <c r="B33" i="82" s="1"/>
  <c r="C40" i="79"/>
  <c r="D40" i="79"/>
  <c r="E40" i="79"/>
  <c r="F40" i="79"/>
  <c r="C33" i="82" s="1"/>
  <c r="G40" i="79"/>
  <c r="I40" i="79"/>
  <c r="B41" i="79"/>
  <c r="B34" i="82" s="1"/>
  <c r="C41" i="79"/>
  <c r="D41" i="79"/>
  <c r="E41" i="79"/>
  <c r="F41" i="79"/>
  <c r="C34" i="82" s="1"/>
  <c r="G41" i="79"/>
  <c r="I41" i="79"/>
  <c r="B42" i="79"/>
  <c r="B35" i="82" s="1"/>
  <c r="C42" i="79"/>
  <c r="D42" i="79"/>
  <c r="E42" i="79"/>
  <c r="F42" i="79"/>
  <c r="C35" i="82" s="1"/>
  <c r="G42" i="79"/>
  <c r="I42" i="79"/>
  <c r="B43" i="79"/>
  <c r="B36" i="82" s="1"/>
  <c r="C43" i="79"/>
  <c r="D43" i="79"/>
  <c r="E43" i="79"/>
  <c r="F43" i="79"/>
  <c r="C36" i="82" s="1"/>
  <c r="G43" i="79"/>
  <c r="I43" i="79"/>
  <c r="B44" i="79"/>
  <c r="B37" i="82" s="1"/>
  <c r="C44" i="79"/>
  <c r="D44" i="79"/>
  <c r="E44" i="79"/>
  <c r="F44" i="79"/>
  <c r="C37" i="82" s="1"/>
  <c r="G44" i="79"/>
  <c r="I44" i="79"/>
  <c r="B45" i="79"/>
  <c r="B38" i="82" s="1"/>
  <c r="C45" i="79"/>
  <c r="D45" i="79"/>
  <c r="E45" i="79"/>
  <c r="F45" i="79"/>
  <c r="C38" i="82" s="1"/>
  <c r="G45" i="79"/>
  <c r="I45" i="79"/>
  <c r="B46" i="79"/>
  <c r="B39" i="82" s="1"/>
  <c r="C46" i="79"/>
  <c r="D46" i="79"/>
  <c r="E46" i="79"/>
  <c r="F46" i="79"/>
  <c r="C39" i="82" s="1"/>
  <c r="G46" i="79"/>
  <c r="I46" i="79"/>
  <c r="B47" i="79"/>
  <c r="B40" i="82" s="1"/>
  <c r="C47" i="79"/>
  <c r="D47" i="79"/>
  <c r="E47" i="79"/>
  <c r="F47" i="79"/>
  <c r="C40" i="82" s="1"/>
  <c r="G47" i="79"/>
  <c r="I47" i="79"/>
  <c r="B48" i="79"/>
  <c r="B41" i="82" s="1"/>
  <c r="C48" i="79"/>
  <c r="D48" i="79"/>
  <c r="E48" i="79"/>
  <c r="F48" i="79"/>
  <c r="C41" i="82" s="1"/>
  <c r="G48" i="79"/>
  <c r="I48" i="79"/>
  <c r="B49" i="79"/>
  <c r="B42" i="82" s="1"/>
  <c r="C49" i="79"/>
  <c r="D49" i="79"/>
  <c r="E49" i="79"/>
  <c r="F49" i="79"/>
  <c r="C42" i="82" s="1"/>
  <c r="G49" i="79"/>
  <c r="I49" i="79"/>
  <c r="B50" i="79"/>
  <c r="B43" i="82" s="1"/>
  <c r="C50" i="79"/>
  <c r="D50" i="79"/>
  <c r="E50" i="79"/>
  <c r="F50" i="79"/>
  <c r="C43" i="82" s="1"/>
  <c r="G50" i="79"/>
  <c r="I50" i="79"/>
  <c r="B51" i="79"/>
  <c r="B44" i="82" s="1"/>
  <c r="C51" i="79"/>
  <c r="D51" i="79"/>
  <c r="E51" i="79"/>
  <c r="F51" i="79"/>
  <c r="C44" i="82" s="1"/>
  <c r="G51" i="79"/>
  <c r="I51" i="79"/>
  <c r="B52" i="79"/>
  <c r="B45" i="82" s="1"/>
  <c r="C52" i="79"/>
  <c r="D52" i="79"/>
  <c r="E52" i="79"/>
  <c r="F52" i="79"/>
  <c r="C45" i="82" s="1"/>
  <c r="G52" i="79"/>
  <c r="I52" i="79"/>
  <c r="B53" i="79"/>
  <c r="B46" i="82" s="1"/>
  <c r="C53" i="79"/>
  <c r="D53" i="79"/>
  <c r="E53" i="79"/>
  <c r="F53" i="79"/>
  <c r="C46" i="82" s="1"/>
  <c r="G53" i="79"/>
  <c r="I53" i="79"/>
  <c r="B54" i="79"/>
  <c r="B47" i="82" s="1"/>
  <c r="C54" i="79"/>
  <c r="D54" i="79"/>
  <c r="E54" i="79"/>
  <c r="F54" i="79"/>
  <c r="C47" i="82" s="1"/>
  <c r="G54" i="79"/>
  <c r="I54" i="79"/>
  <c r="B55" i="79"/>
  <c r="B48" i="82" s="1"/>
  <c r="C55" i="79"/>
  <c r="D55" i="79"/>
  <c r="E55" i="79"/>
  <c r="F55" i="79"/>
  <c r="C48" i="82" s="1"/>
  <c r="G55" i="79"/>
  <c r="I55" i="79"/>
  <c r="B56" i="79"/>
  <c r="B49" i="82" s="1"/>
  <c r="C56" i="79"/>
  <c r="D56" i="79"/>
  <c r="E56" i="79"/>
  <c r="F56" i="79"/>
  <c r="C49" i="82" s="1"/>
  <c r="G56" i="79"/>
  <c r="I56" i="79"/>
  <c r="B57" i="79"/>
  <c r="B50" i="82" s="1"/>
  <c r="C57" i="79"/>
  <c r="D57" i="79"/>
  <c r="E57" i="79"/>
  <c r="F57" i="79"/>
  <c r="C50" i="82" s="1"/>
  <c r="G57" i="79"/>
  <c r="I57" i="79"/>
  <c r="B58" i="79"/>
  <c r="B51" i="82" s="1"/>
  <c r="C58" i="79"/>
  <c r="D58" i="79"/>
  <c r="E58" i="79"/>
  <c r="F58" i="79"/>
  <c r="C51" i="82" s="1"/>
  <c r="G58" i="79"/>
  <c r="I58" i="79"/>
  <c r="B59" i="79"/>
  <c r="B52" i="82" s="1"/>
  <c r="C59" i="79"/>
  <c r="D59" i="79"/>
  <c r="E59" i="79"/>
  <c r="F59" i="79"/>
  <c r="C52" i="82" s="1"/>
  <c r="G59" i="79"/>
  <c r="I59" i="79"/>
  <c r="B60" i="79"/>
  <c r="B53" i="82" s="1"/>
  <c r="C60" i="79"/>
  <c r="D60" i="79"/>
  <c r="E60" i="79"/>
  <c r="F60" i="79"/>
  <c r="C53" i="82" s="1"/>
  <c r="G60" i="79"/>
  <c r="I60" i="79"/>
  <c r="B61" i="79"/>
  <c r="B54" i="82" s="1"/>
  <c r="C61" i="79"/>
  <c r="D61" i="79"/>
  <c r="E61" i="79"/>
  <c r="F61" i="79"/>
  <c r="C54" i="82" s="1"/>
  <c r="G61" i="79"/>
  <c r="I61" i="79"/>
  <c r="B62" i="79"/>
  <c r="B55" i="82" s="1"/>
  <c r="C62" i="79"/>
  <c r="D62" i="79"/>
  <c r="E62" i="79"/>
  <c r="F62" i="79"/>
  <c r="C55" i="82" s="1"/>
  <c r="G62" i="79"/>
  <c r="I62" i="79"/>
  <c r="B63" i="79"/>
  <c r="B56" i="82" s="1"/>
  <c r="C63" i="79"/>
  <c r="D63" i="79"/>
  <c r="E63" i="79"/>
  <c r="F63" i="79"/>
  <c r="C56" i="82" s="1"/>
  <c r="G63" i="79"/>
  <c r="I63" i="79"/>
  <c r="B64" i="79"/>
  <c r="B57" i="82" s="1"/>
  <c r="C64" i="79"/>
  <c r="D64" i="79"/>
  <c r="E64" i="79"/>
  <c r="F64" i="79"/>
  <c r="C57" i="82" s="1"/>
  <c r="G64" i="79"/>
  <c r="I64" i="79"/>
  <c r="B65" i="79"/>
  <c r="B58" i="82" s="1"/>
  <c r="C65" i="79"/>
  <c r="D65" i="79"/>
  <c r="E65" i="79"/>
  <c r="F65" i="79"/>
  <c r="C58" i="82" s="1"/>
  <c r="G65" i="79"/>
  <c r="I65" i="79"/>
  <c r="B66" i="79"/>
  <c r="B59" i="82" s="1"/>
  <c r="C66" i="79"/>
  <c r="D66" i="79"/>
  <c r="E66" i="79"/>
  <c r="F66" i="79"/>
  <c r="C59" i="82" s="1"/>
  <c r="G66" i="79"/>
  <c r="I66" i="79"/>
  <c r="B67" i="79"/>
  <c r="B60" i="82" s="1"/>
  <c r="C67" i="79"/>
  <c r="D67" i="79"/>
  <c r="E67" i="79"/>
  <c r="F67" i="79"/>
  <c r="C60" i="82" s="1"/>
  <c r="G67" i="79"/>
  <c r="I67" i="79"/>
  <c r="B68" i="79"/>
  <c r="B61" i="82" s="1"/>
  <c r="C68" i="79"/>
  <c r="D68" i="79"/>
  <c r="E68" i="79"/>
  <c r="F68" i="79"/>
  <c r="C61" i="82" s="1"/>
  <c r="G68" i="79"/>
  <c r="I68" i="79"/>
  <c r="B69" i="79"/>
  <c r="B62" i="82" s="1"/>
  <c r="C69" i="79"/>
  <c r="D69" i="79"/>
  <c r="E69" i="79"/>
  <c r="F69" i="79"/>
  <c r="C62" i="82" s="1"/>
  <c r="G69" i="79"/>
  <c r="I69" i="79"/>
  <c r="B70" i="79"/>
  <c r="B63" i="82" s="1"/>
  <c r="C70" i="79"/>
  <c r="D70" i="79"/>
  <c r="E70" i="79"/>
  <c r="F70" i="79"/>
  <c r="C63" i="82" s="1"/>
  <c r="G70" i="79"/>
  <c r="I70" i="79"/>
  <c r="B71" i="79"/>
  <c r="B64" i="82" s="1"/>
  <c r="C71" i="79"/>
  <c r="D71" i="79"/>
  <c r="E71" i="79"/>
  <c r="F71" i="79"/>
  <c r="C64" i="82" s="1"/>
  <c r="G71" i="79"/>
  <c r="I71" i="79"/>
  <c r="B72" i="79"/>
  <c r="B65" i="82" s="1"/>
  <c r="C72" i="79"/>
  <c r="D72" i="79"/>
  <c r="E72" i="79"/>
  <c r="F72" i="79"/>
  <c r="C65" i="82" s="1"/>
  <c r="G72" i="79"/>
  <c r="I72" i="79"/>
  <c r="B73" i="79"/>
  <c r="B66" i="82" s="1"/>
  <c r="C73" i="79"/>
  <c r="D73" i="79"/>
  <c r="E73" i="79"/>
  <c r="F73" i="79"/>
  <c r="C66" i="82" s="1"/>
  <c r="G73" i="79"/>
  <c r="I73" i="79"/>
  <c r="B74" i="79"/>
  <c r="B67" i="82" s="1"/>
  <c r="C74" i="79"/>
  <c r="D74" i="79"/>
  <c r="E74" i="79"/>
  <c r="F74" i="79"/>
  <c r="C67" i="82" s="1"/>
  <c r="G74" i="79"/>
  <c r="I74" i="79"/>
  <c r="B75" i="79"/>
  <c r="B68" i="82" s="1"/>
  <c r="C75" i="79"/>
  <c r="D75" i="79"/>
  <c r="E75" i="79"/>
  <c r="F75" i="79"/>
  <c r="C68" i="82" s="1"/>
  <c r="G75" i="79"/>
  <c r="I75" i="79"/>
  <c r="B76" i="79"/>
  <c r="B69" i="82" s="1"/>
  <c r="C76" i="79"/>
  <c r="D76" i="79"/>
  <c r="E76" i="79"/>
  <c r="F76" i="79"/>
  <c r="C69" i="82" s="1"/>
  <c r="G76" i="79"/>
  <c r="I76" i="79"/>
  <c r="B77" i="79"/>
  <c r="B70" i="82" s="1"/>
  <c r="C77" i="79"/>
  <c r="D77" i="79"/>
  <c r="E77" i="79"/>
  <c r="F77" i="79"/>
  <c r="C70" i="82" s="1"/>
  <c r="G77" i="79"/>
  <c r="I77" i="79"/>
  <c r="B78" i="79"/>
  <c r="B71" i="82" s="1"/>
  <c r="C78" i="79"/>
  <c r="D78" i="79"/>
  <c r="E78" i="79"/>
  <c r="F78" i="79"/>
  <c r="C71" i="82" s="1"/>
  <c r="G78" i="79"/>
  <c r="I78" i="79"/>
  <c r="B79" i="79"/>
  <c r="B72" i="82" s="1"/>
  <c r="C79" i="79"/>
  <c r="D79" i="79"/>
  <c r="E79" i="79"/>
  <c r="F79" i="79"/>
  <c r="C72" i="82" s="1"/>
  <c r="G79" i="79"/>
  <c r="I79" i="79"/>
  <c r="B80" i="79"/>
  <c r="B73" i="82" s="1"/>
  <c r="C80" i="79"/>
  <c r="D80" i="79"/>
  <c r="E80" i="79"/>
  <c r="F80" i="79"/>
  <c r="C73" i="82" s="1"/>
  <c r="G80" i="79"/>
  <c r="I80" i="79"/>
  <c r="B81" i="79"/>
  <c r="B74" i="82" s="1"/>
  <c r="C81" i="79"/>
  <c r="D81" i="79"/>
  <c r="E81" i="79"/>
  <c r="F81" i="79"/>
  <c r="C74" i="82" s="1"/>
  <c r="G81" i="79"/>
  <c r="I81" i="79"/>
  <c r="B82" i="79"/>
  <c r="B75" i="82" s="1"/>
  <c r="C82" i="79"/>
  <c r="D82" i="79"/>
  <c r="E82" i="79"/>
  <c r="F82" i="79"/>
  <c r="C75" i="82" s="1"/>
  <c r="G82" i="79"/>
  <c r="I82" i="79"/>
  <c r="B83" i="79"/>
  <c r="B76" i="82" s="1"/>
  <c r="C83" i="79"/>
  <c r="D83" i="79"/>
  <c r="E83" i="79"/>
  <c r="F83" i="79"/>
  <c r="C76" i="82" s="1"/>
  <c r="G83" i="79"/>
  <c r="I83" i="79"/>
  <c r="B84" i="79"/>
  <c r="B77" i="82" s="1"/>
  <c r="C84" i="79"/>
  <c r="D84" i="79"/>
  <c r="E84" i="79"/>
  <c r="F84" i="79"/>
  <c r="C77" i="82" s="1"/>
  <c r="G84" i="79"/>
  <c r="I84" i="79"/>
  <c r="B85" i="79"/>
  <c r="B78" i="82" s="1"/>
  <c r="C85" i="79"/>
  <c r="D85" i="79"/>
  <c r="E85" i="79"/>
  <c r="F85" i="79"/>
  <c r="C78" i="82" s="1"/>
  <c r="G85" i="79"/>
  <c r="I85" i="79"/>
  <c r="B86" i="79"/>
  <c r="B79" i="82" s="1"/>
  <c r="C86" i="79"/>
  <c r="D86" i="79"/>
  <c r="E86" i="79"/>
  <c r="F86" i="79"/>
  <c r="C79" i="82" s="1"/>
  <c r="G86" i="79"/>
  <c r="I86" i="79"/>
  <c r="B87" i="79"/>
  <c r="B80" i="82" s="1"/>
  <c r="C87" i="79"/>
  <c r="D87" i="79"/>
  <c r="E87" i="79"/>
  <c r="F87" i="79"/>
  <c r="C80" i="82" s="1"/>
  <c r="G87" i="79"/>
  <c r="I87" i="79"/>
  <c r="B88" i="79"/>
  <c r="B81" i="82" s="1"/>
  <c r="C88" i="79"/>
  <c r="D88" i="79"/>
  <c r="E88" i="79"/>
  <c r="F88" i="79"/>
  <c r="C81" i="82" s="1"/>
  <c r="G88" i="79"/>
  <c r="I88" i="79"/>
  <c r="B89" i="79"/>
  <c r="B82" i="82" s="1"/>
  <c r="C89" i="79"/>
  <c r="D89" i="79"/>
  <c r="E89" i="79"/>
  <c r="F89" i="79"/>
  <c r="C82" i="82" s="1"/>
  <c r="G89" i="79"/>
  <c r="I89" i="79"/>
  <c r="B90" i="79"/>
  <c r="B83" i="82" s="1"/>
  <c r="C90" i="79"/>
  <c r="D90" i="79"/>
  <c r="E90" i="79"/>
  <c r="F90" i="79"/>
  <c r="C83" i="82" s="1"/>
  <c r="G90" i="79"/>
  <c r="I90" i="79"/>
  <c r="B91" i="79"/>
  <c r="B84" i="82" s="1"/>
  <c r="C91" i="79"/>
  <c r="D91" i="79"/>
  <c r="E91" i="79"/>
  <c r="F91" i="79"/>
  <c r="C84" i="82" s="1"/>
  <c r="G91" i="79"/>
  <c r="I91" i="79"/>
  <c r="B92" i="79"/>
  <c r="B85" i="82" s="1"/>
  <c r="C92" i="79"/>
  <c r="D92" i="79"/>
  <c r="E92" i="79"/>
  <c r="F92" i="79"/>
  <c r="C85" i="82" s="1"/>
  <c r="G92" i="79"/>
  <c r="I92" i="79"/>
  <c r="B93" i="79"/>
  <c r="B86" i="82" s="1"/>
  <c r="C93" i="79"/>
  <c r="D93" i="79"/>
  <c r="E93" i="79"/>
  <c r="F93" i="79"/>
  <c r="C86" i="82" s="1"/>
  <c r="G93" i="79"/>
  <c r="I93" i="79"/>
  <c r="B94" i="79"/>
  <c r="B87" i="82" s="1"/>
  <c r="C94" i="79"/>
  <c r="D94" i="79"/>
  <c r="E94" i="79"/>
  <c r="F94" i="79"/>
  <c r="C87" i="82" s="1"/>
  <c r="G94" i="79"/>
  <c r="I94" i="79"/>
  <c r="B95" i="79"/>
  <c r="B88" i="82" s="1"/>
  <c r="C95" i="79"/>
  <c r="D95" i="79"/>
  <c r="E95" i="79"/>
  <c r="F95" i="79"/>
  <c r="C88" i="82" s="1"/>
  <c r="G95" i="79"/>
  <c r="I95" i="79"/>
  <c r="B96" i="79"/>
  <c r="B89" i="82" s="1"/>
  <c r="C96" i="79"/>
  <c r="D96" i="79"/>
  <c r="E96" i="79"/>
  <c r="F96" i="79"/>
  <c r="C89" i="82" s="1"/>
  <c r="G96" i="79"/>
  <c r="I96" i="79"/>
  <c r="B97" i="79"/>
  <c r="B90" i="82" s="1"/>
  <c r="C97" i="79"/>
  <c r="D97" i="79"/>
  <c r="E97" i="79"/>
  <c r="F97" i="79"/>
  <c r="C90" i="82" s="1"/>
  <c r="G97" i="79"/>
  <c r="I97" i="79"/>
  <c r="B98" i="79"/>
  <c r="B91" i="82" s="1"/>
  <c r="C98" i="79"/>
  <c r="D98" i="79"/>
  <c r="E98" i="79"/>
  <c r="F98" i="79"/>
  <c r="C91" i="82" s="1"/>
  <c r="G98" i="79"/>
  <c r="I98" i="79"/>
  <c r="B99" i="79"/>
  <c r="B92" i="82" s="1"/>
  <c r="C99" i="79"/>
  <c r="D99" i="79"/>
  <c r="E99" i="79"/>
  <c r="F99" i="79"/>
  <c r="C92" i="82" s="1"/>
  <c r="G99" i="79"/>
  <c r="I99" i="79"/>
  <c r="B100" i="79"/>
  <c r="B93" i="82" s="1"/>
  <c r="C100" i="79"/>
  <c r="D100" i="79"/>
  <c r="E100" i="79"/>
  <c r="F100" i="79"/>
  <c r="C93" i="82" s="1"/>
  <c r="G100" i="79"/>
  <c r="I100" i="79"/>
  <c r="B101" i="79"/>
  <c r="B94" i="82" s="1"/>
  <c r="C101" i="79"/>
  <c r="D101" i="79"/>
  <c r="E101" i="79"/>
  <c r="F101" i="79"/>
  <c r="C94" i="82" s="1"/>
  <c r="G101" i="79"/>
  <c r="I101" i="79"/>
  <c r="B102" i="79"/>
  <c r="B95" i="82" s="1"/>
  <c r="C102" i="79"/>
  <c r="D102" i="79"/>
  <c r="E102" i="79"/>
  <c r="F102" i="79"/>
  <c r="C95" i="82" s="1"/>
  <c r="G102" i="79"/>
  <c r="I102" i="79"/>
  <c r="B103" i="79"/>
  <c r="B96" i="82" s="1"/>
  <c r="C103" i="79"/>
  <c r="D103" i="79"/>
  <c r="E103" i="79"/>
  <c r="F103" i="79"/>
  <c r="C96" i="82" s="1"/>
  <c r="G103" i="79"/>
  <c r="I103" i="79"/>
  <c r="B104" i="79"/>
  <c r="B97" i="82" s="1"/>
  <c r="C104" i="79"/>
  <c r="D104" i="79"/>
  <c r="E104" i="79"/>
  <c r="F104" i="79"/>
  <c r="C97" i="82" s="1"/>
  <c r="G104" i="79"/>
  <c r="I104" i="79"/>
  <c r="B105" i="79"/>
  <c r="B98" i="82" s="1"/>
  <c r="C105" i="79"/>
  <c r="D105" i="79"/>
  <c r="E105" i="79"/>
  <c r="F105" i="79"/>
  <c r="C98" i="82" s="1"/>
  <c r="G105" i="79"/>
  <c r="I105" i="79"/>
  <c r="B106" i="79"/>
  <c r="B99" i="82" s="1"/>
  <c r="C106" i="79"/>
  <c r="D106" i="79"/>
  <c r="E106" i="79"/>
  <c r="F106" i="79"/>
  <c r="C99" i="82" s="1"/>
  <c r="G106" i="79"/>
  <c r="I106" i="79"/>
  <c r="B107" i="79"/>
  <c r="B100" i="82" s="1"/>
  <c r="C107" i="79"/>
  <c r="D107" i="79"/>
  <c r="E107" i="79"/>
  <c r="F107" i="79"/>
  <c r="C100" i="82" s="1"/>
  <c r="G107" i="79"/>
  <c r="I107" i="79"/>
  <c r="B108" i="79"/>
  <c r="B101" i="82" s="1"/>
  <c r="C108" i="79"/>
  <c r="D108" i="79"/>
  <c r="E108" i="79"/>
  <c r="F108" i="79"/>
  <c r="C101" i="82" s="1"/>
  <c r="G108" i="79"/>
  <c r="I108" i="79"/>
  <c r="B109" i="79"/>
  <c r="B102" i="82" s="1"/>
  <c r="C109" i="79"/>
  <c r="D109" i="79"/>
  <c r="E109" i="79"/>
  <c r="F109" i="79"/>
  <c r="C102" i="82" s="1"/>
  <c r="G109" i="79"/>
  <c r="I109" i="79"/>
  <c r="B110" i="79"/>
  <c r="B103" i="82" s="1"/>
  <c r="C110" i="79"/>
  <c r="D110" i="79"/>
  <c r="E110" i="79"/>
  <c r="F110" i="79"/>
  <c r="C103" i="82" s="1"/>
  <c r="G110" i="79"/>
  <c r="I110" i="79"/>
  <c r="B111" i="79"/>
  <c r="B104" i="82" s="1"/>
  <c r="C111" i="79"/>
  <c r="D111" i="79"/>
  <c r="E111" i="79"/>
  <c r="F111" i="79"/>
  <c r="C104" i="82" s="1"/>
  <c r="G111" i="79"/>
  <c r="I111" i="79"/>
  <c r="D5" i="82"/>
  <c r="E5" i="82" s="1"/>
  <c r="F5" i="82" s="1"/>
  <c r="F12" i="79"/>
  <c r="C5" i="82" s="1"/>
  <c r="E12" i="79"/>
  <c r="D12" i="79"/>
  <c r="C12" i="79"/>
  <c r="B12" i="79"/>
  <c r="B5" i="82" s="1"/>
  <c r="Y13" i="78"/>
  <c r="G12" i="78"/>
  <c r="G10" i="78"/>
  <c r="AI60" i="78" a="1"/>
  <c r="AI60" i="78" s="1"/>
  <c r="AJ84" i="78"/>
  <c r="D98" i="82" l="1"/>
  <c r="E98" i="82" s="1"/>
  <c r="F98" i="82" s="1"/>
  <c r="J105" i="79"/>
  <c r="W105" i="79" s="1"/>
  <c r="X105" i="79" s="1"/>
  <c r="D86" i="82"/>
  <c r="E86" i="82" s="1"/>
  <c r="F86" i="82" s="1"/>
  <c r="J93" i="79"/>
  <c r="W93" i="79" s="1"/>
  <c r="X93" i="79" s="1"/>
  <c r="D74" i="82"/>
  <c r="E74" i="82" s="1"/>
  <c r="F74" i="82" s="1"/>
  <c r="J81" i="79"/>
  <c r="W81" i="79" s="1"/>
  <c r="X81" i="79" s="1"/>
  <c r="D103" i="82"/>
  <c r="E103" i="82" s="1"/>
  <c r="F103" i="82" s="1"/>
  <c r="J110" i="79"/>
  <c r="W110" i="79" s="1"/>
  <c r="X110" i="79" s="1"/>
  <c r="D91" i="82"/>
  <c r="E91" i="82" s="1"/>
  <c r="F91" i="82" s="1"/>
  <c r="J98" i="79"/>
  <c r="W98" i="79" s="1"/>
  <c r="X98" i="79" s="1"/>
  <c r="D79" i="82"/>
  <c r="E79" i="82" s="1"/>
  <c r="F79" i="82" s="1"/>
  <c r="J86" i="79"/>
  <c r="W86" i="79" s="1"/>
  <c r="X86" i="79" s="1"/>
  <c r="D67" i="82"/>
  <c r="E67" i="82" s="1"/>
  <c r="F67" i="82" s="1"/>
  <c r="J74" i="79"/>
  <c r="W74" i="79" s="1"/>
  <c r="X74" i="79" s="1"/>
  <c r="D55" i="82"/>
  <c r="E55" i="82" s="1"/>
  <c r="F55" i="82" s="1"/>
  <c r="J62" i="79"/>
  <c r="W62" i="79" s="1"/>
  <c r="X62" i="79" s="1"/>
  <c r="D43" i="82"/>
  <c r="E43" i="82" s="1"/>
  <c r="F43" i="82" s="1"/>
  <c r="J50" i="79"/>
  <c r="W50" i="79" s="1"/>
  <c r="X50" i="79" s="1"/>
  <c r="D31" i="82"/>
  <c r="E31" i="82" s="1"/>
  <c r="F31" i="82" s="1"/>
  <c r="J38" i="79"/>
  <c r="W38" i="79" s="1"/>
  <c r="X38" i="79" s="1"/>
  <c r="D19" i="82"/>
  <c r="E19" i="82" s="1"/>
  <c r="F19" i="82" s="1"/>
  <c r="J26" i="79"/>
  <c r="W26" i="79" s="1"/>
  <c r="X26" i="79" s="1"/>
  <c r="D72" i="82"/>
  <c r="E72" i="82" s="1"/>
  <c r="F72" i="82" s="1"/>
  <c r="J79" i="79"/>
  <c r="W79" i="79" s="1"/>
  <c r="X79" i="79" s="1"/>
  <c r="D60" i="82"/>
  <c r="E60" i="82" s="1"/>
  <c r="F60" i="82" s="1"/>
  <c r="J67" i="79"/>
  <c r="W67" i="79" s="1"/>
  <c r="X67" i="79" s="1"/>
  <c r="D48" i="82"/>
  <c r="E48" i="82" s="1"/>
  <c r="F48" i="82" s="1"/>
  <c r="J55" i="79"/>
  <c r="W55" i="79" s="1"/>
  <c r="X55" i="79" s="1"/>
  <c r="D36" i="82"/>
  <c r="E36" i="82" s="1"/>
  <c r="F36" i="82" s="1"/>
  <c r="J43" i="79"/>
  <c r="W43" i="79" s="1"/>
  <c r="X43" i="79" s="1"/>
  <c r="D12" i="82"/>
  <c r="E12" i="82" s="1"/>
  <c r="F12" i="82" s="1"/>
  <c r="J19" i="79"/>
  <c r="W19" i="79" s="1"/>
  <c r="X19" i="79" s="1"/>
  <c r="D53" i="82"/>
  <c r="E53" i="82" s="1"/>
  <c r="F53" i="82" s="1"/>
  <c r="J60" i="79"/>
  <c r="W60" i="79" s="1"/>
  <c r="X60" i="79" s="1"/>
  <c r="D82" i="82"/>
  <c r="E82" i="82" s="1"/>
  <c r="F82" i="82" s="1"/>
  <c r="J89" i="79"/>
  <c r="W89" i="79" s="1"/>
  <c r="X89" i="79" s="1"/>
  <c r="D58" i="82"/>
  <c r="E58" i="82" s="1"/>
  <c r="F58" i="82" s="1"/>
  <c r="J65" i="79"/>
  <c r="W65" i="79" s="1"/>
  <c r="X65" i="79" s="1"/>
  <c r="D46" i="82"/>
  <c r="E46" i="82" s="1"/>
  <c r="F46" i="82" s="1"/>
  <c r="J53" i="79"/>
  <c r="W53" i="79" s="1"/>
  <c r="X53" i="79" s="1"/>
  <c r="D34" i="82"/>
  <c r="E34" i="82" s="1"/>
  <c r="F34" i="82" s="1"/>
  <c r="J41" i="79"/>
  <c r="W41" i="79" s="1"/>
  <c r="X41" i="79" s="1"/>
  <c r="D22" i="82"/>
  <c r="E22" i="82" s="1"/>
  <c r="F22" i="82" s="1"/>
  <c r="J29" i="79"/>
  <c r="W29" i="79" s="1"/>
  <c r="X29" i="79" s="1"/>
  <c r="D10" i="82"/>
  <c r="E10" i="82" s="1"/>
  <c r="F10" i="82" s="1"/>
  <c r="J17" i="79"/>
  <c r="W17" i="79" s="1"/>
  <c r="D84" i="82"/>
  <c r="E84" i="82" s="1"/>
  <c r="F84" i="82" s="1"/>
  <c r="J91" i="79"/>
  <c r="W91" i="79" s="1"/>
  <c r="X91" i="79" s="1"/>
  <c r="D65" i="82"/>
  <c r="E65" i="82" s="1"/>
  <c r="F65" i="82" s="1"/>
  <c r="J72" i="79"/>
  <c r="W72" i="79" s="1"/>
  <c r="X72" i="79" s="1"/>
  <c r="D39" i="82"/>
  <c r="E39" i="82" s="1"/>
  <c r="F39" i="82" s="1"/>
  <c r="J46" i="79"/>
  <c r="W46" i="79" s="1"/>
  <c r="X46" i="79" s="1"/>
  <c r="D27" i="82"/>
  <c r="E27" i="82" s="1"/>
  <c r="F27" i="82" s="1"/>
  <c r="J34" i="79"/>
  <c r="W34" i="79" s="1"/>
  <c r="X34" i="79" s="1"/>
  <c r="D15" i="82"/>
  <c r="E15" i="82" s="1"/>
  <c r="F15" i="82" s="1"/>
  <c r="J22" i="79"/>
  <c r="W22" i="79" s="1"/>
  <c r="X22" i="79" s="1"/>
  <c r="D8" i="82"/>
  <c r="E8" i="82" s="1"/>
  <c r="F8" i="82" s="1"/>
  <c r="J15" i="79"/>
  <c r="W15" i="79" s="1"/>
  <c r="D29" i="82"/>
  <c r="E29" i="82" s="1"/>
  <c r="F29" i="82" s="1"/>
  <c r="J36" i="79"/>
  <c r="W36" i="79" s="1"/>
  <c r="X36" i="79" s="1"/>
  <c r="D70" i="82"/>
  <c r="E70" i="82" s="1"/>
  <c r="F70" i="82" s="1"/>
  <c r="J77" i="79"/>
  <c r="W77" i="79" s="1"/>
  <c r="X77" i="79" s="1"/>
  <c r="D63" i="82"/>
  <c r="E63" i="82" s="1"/>
  <c r="F63" i="82" s="1"/>
  <c r="J70" i="79"/>
  <c r="W70" i="79" s="1"/>
  <c r="X70" i="79" s="1"/>
  <c r="D80" i="82"/>
  <c r="E80" i="82" s="1"/>
  <c r="F80" i="82" s="1"/>
  <c r="J87" i="79"/>
  <c r="W87" i="79" s="1"/>
  <c r="X87" i="79" s="1"/>
  <c r="D68" i="82"/>
  <c r="E68" i="82" s="1"/>
  <c r="F68" i="82" s="1"/>
  <c r="J75" i="79"/>
  <c r="W75" i="79" s="1"/>
  <c r="X75" i="79" s="1"/>
  <c r="D56" i="82"/>
  <c r="E56" i="82" s="1"/>
  <c r="F56" i="82" s="1"/>
  <c r="J63" i="79"/>
  <c r="W63" i="79" s="1"/>
  <c r="X63" i="79" s="1"/>
  <c r="D44" i="82"/>
  <c r="E44" i="82" s="1"/>
  <c r="F44" i="82" s="1"/>
  <c r="J51" i="79"/>
  <c r="W51" i="79" s="1"/>
  <c r="X51" i="79" s="1"/>
  <c r="D32" i="82"/>
  <c r="E32" i="82" s="1"/>
  <c r="F32" i="82" s="1"/>
  <c r="J39" i="79"/>
  <c r="W39" i="79" s="1"/>
  <c r="X39" i="79" s="1"/>
  <c r="D20" i="82"/>
  <c r="E20" i="82" s="1"/>
  <c r="F20" i="82" s="1"/>
  <c r="J27" i="79"/>
  <c r="W27" i="79" s="1"/>
  <c r="X27" i="79" s="1"/>
  <c r="D104" i="82"/>
  <c r="E104" i="82" s="1"/>
  <c r="F104" i="82" s="1"/>
  <c r="J111" i="79"/>
  <c r="W111" i="79" s="1"/>
  <c r="X111" i="79" s="1"/>
  <c r="D61" i="82"/>
  <c r="E61" i="82" s="1"/>
  <c r="F61" i="82" s="1"/>
  <c r="J68" i="79"/>
  <c r="W68" i="79" s="1"/>
  <c r="X68" i="79" s="1"/>
  <c r="D49" i="82"/>
  <c r="E49" i="82" s="1"/>
  <c r="F49" i="82" s="1"/>
  <c r="J56" i="79"/>
  <c r="W56" i="79" s="1"/>
  <c r="X56" i="79" s="1"/>
  <c r="D37" i="82"/>
  <c r="E37" i="82" s="1"/>
  <c r="F37" i="82" s="1"/>
  <c r="J44" i="79"/>
  <c r="W44" i="79" s="1"/>
  <c r="X44" i="79" s="1"/>
  <c r="D25" i="82"/>
  <c r="E25" i="82" s="1"/>
  <c r="F25" i="82" s="1"/>
  <c r="J32" i="79"/>
  <c r="W32" i="79" s="1"/>
  <c r="X32" i="79" s="1"/>
  <c r="D13" i="82"/>
  <c r="E13" i="82" s="1"/>
  <c r="F13" i="82" s="1"/>
  <c r="J20" i="79"/>
  <c r="W20" i="79" s="1"/>
  <c r="X20" i="79" s="1"/>
  <c r="D41" i="82"/>
  <c r="E41" i="82" s="1"/>
  <c r="F41" i="82" s="1"/>
  <c r="J48" i="79"/>
  <c r="W48" i="79" s="1"/>
  <c r="X48" i="79" s="1"/>
  <c r="D75" i="82"/>
  <c r="E75" i="82" s="1"/>
  <c r="F75" i="82" s="1"/>
  <c r="J82" i="79"/>
  <c r="W82" i="79" s="1"/>
  <c r="X82" i="79" s="1"/>
  <c r="D97" i="82"/>
  <c r="E97" i="82" s="1"/>
  <c r="F97" i="82" s="1"/>
  <c r="J104" i="79"/>
  <c r="W104" i="79" s="1"/>
  <c r="X104" i="79" s="1"/>
  <c r="D73" i="82"/>
  <c r="E73" i="82" s="1"/>
  <c r="F73" i="82" s="1"/>
  <c r="J80" i="79"/>
  <c r="W80" i="79" s="1"/>
  <c r="X80" i="79" s="1"/>
  <c r="D102" i="82"/>
  <c r="E102" i="82" s="1"/>
  <c r="F102" i="82" s="1"/>
  <c r="J109" i="79"/>
  <c r="W109" i="79" s="1"/>
  <c r="X109" i="79" s="1"/>
  <c r="D90" i="82"/>
  <c r="E90" i="82" s="1"/>
  <c r="F90" i="82" s="1"/>
  <c r="J97" i="79"/>
  <c r="W97" i="79" s="1"/>
  <c r="X97" i="79" s="1"/>
  <c r="D78" i="82"/>
  <c r="E78" i="82" s="1"/>
  <c r="F78" i="82" s="1"/>
  <c r="J85" i="79"/>
  <c r="W85" i="79" s="1"/>
  <c r="X85" i="79" s="1"/>
  <c r="D66" i="82"/>
  <c r="E66" i="82" s="1"/>
  <c r="F66" i="82" s="1"/>
  <c r="J73" i="79"/>
  <c r="W73" i="79" s="1"/>
  <c r="X73" i="79" s="1"/>
  <c r="D54" i="82"/>
  <c r="E54" i="82" s="1"/>
  <c r="F54" i="82" s="1"/>
  <c r="J61" i="79"/>
  <c r="W61" i="79" s="1"/>
  <c r="X61" i="79" s="1"/>
  <c r="D42" i="82"/>
  <c r="E42" i="82" s="1"/>
  <c r="F42" i="82" s="1"/>
  <c r="J49" i="79"/>
  <c r="W49" i="79" s="1"/>
  <c r="X49" i="79" s="1"/>
  <c r="D30" i="82"/>
  <c r="E30" i="82" s="1"/>
  <c r="F30" i="82" s="1"/>
  <c r="J37" i="79"/>
  <c r="W37" i="79" s="1"/>
  <c r="X37" i="79" s="1"/>
  <c r="D18" i="82"/>
  <c r="E18" i="82" s="1"/>
  <c r="F18" i="82" s="1"/>
  <c r="J25" i="79"/>
  <c r="W25" i="79" s="1"/>
  <c r="X25" i="79" s="1"/>
  <c r="D85" i="82"/>
  <c r="E85" i="82" s="1"/>
  <c r="F85" i="82" s="1"/>
  <c r="J92" i="79"/>
  <c r="W92" i="79" s="1"/>
  <c r="X92" i="79" s="1"/>
  <c r="D95" i="82"/>
  <c r="E95" i="82" s="1"/>
  <c r="F95" i="82" s="1"/>
  <c r="J102" i="79"/>
  <c r="W102" i="79" s="1"/>
  <c r="X102" i="79" s="1"/>
  <c r="D83" i="82"/>
  <c r="E83" i="82" s="1"/>
  <c r="F83" i="82" s="1"/>
  <c r="J90" i="79"/>
  <c r="W90" i="79" s="1"/>
  <c r="X90" i="79" s="1"/>
  <c r="D71" i="82"/>
  <c r="E71" i="82" s="1"/>
  <c r="F71" i="82" s="1"/>
  <c r="J78" i="79"/>
  <c r="W78" i="79" s="1"/>
  <c r="X78" i="79" s="1"/>
  <c r="D59" i="82"/>
  <c r="E59" i="82" s="1"/>
  <c r="F59" i="82" s="1"/>
  <c r="J66" i="79"/>
  <c r="W66" i="79" s="1"/>
  <c r="X66" i="79" s="1"/>
  <c r="D47" i="82"/>
  <c r="E47" i="82" s="1"/>
  <c r="F47" i="82" s="1"/>
  <c r="J54" i="79"/>
  <c r="W54" i="79" s="1"/>
  <c r="X54" i="79" s="1"/>
  <c r="D35" i="82"/>
  <c r="E35" i="82" s="1"/>
  <c r="F35" i="82" s="1"/>
  <c r="J42" i="79"/>
  <c r="W42" i="79" s="1"/>
  <c r="X42" i="79" s="1"/>
  <c r="D23" i="82"/>
  <c r="E23" i="82" s="1"/>
  <c r="F23" i="82" s="1"/>
  <c r="J30" i="79"/>
  <c r="W30" i="79" s="1"/>
  <c r="X30" i="79" s="1"/>
  <c r="D11" i="82"/>
  <c r="E11" i="82" s="1"/>
  <c r="F11" i="82" s="1"/>
  <c r="J18" i="79"/>
  <c r="W18" i="79" s="1"/>
  <c r="X18" i="79" s="1"/>
  <c r="D17" i="82"/>
  <c r="E17" i="82" s="1"/>
  <c r="F17" i="82" s="1"/>
  <c r="J24" i="79"/>
  <c r="W24" i="79" s="1"/>
  <c r="X24" i="79" s="1"/>
  <c r="D94" i="82"/>
  <c r="E94" i="82" s="1"/>
  <c r="F94" i="82" s="1"/>
  <c r="J101" i="79"/>
  <c r="W101" i="79" s="1"/>
  <c r="X101" i="79" s="1"/>
  <c r="D99" i="82"/>
  <c r="E99" i="82" s="1"/>
  <c r="F99" i="82" s="1"/>
  <c r="J106" i="79"/>
  <c r="W106" i="79" s="1"/>
  <c r="X106" i="79" s="1"/>
  <c r="D92" i="82"/>
  <c r="E92" i="82" s="1"/>
  <c r="F92" i="82" s="1"/>
  <c r="J99" i="79"/>
  <c r="W99" i="79" s="1"/>
  <c r="X99" i="79" s="1"/>
  <c r="D100" i="82"/>
  <c r="E100" i="82" s="1"/>
  <c r="F100" i="82" s="1"/>
  <c r="J107" i="79"/>
  <c r="W107" i="79" s="1"/>
  <c r="X107" i="79" s="1"/>
  <c r="D88" i="82"/>
  <c r="E88" i="82" s="1"/>
  <c r="F88" i="82" s="1"/>
  <c r="J95" i="79"/>
  <c r="W95" i="79" s="1"/>
  <c r="X95" i="79" s="1"/>
  <c r="D76" i="82"/>
  <c r="E76" i="82" s="1"/>
  <c r="F76" i="82" s="1"/>
  <c r="J83" i="79"/>
  <c r="W83" i="79" s="1"/>
  <c r="X83" i="79" s="1"/>
  <c r="D64" i="82"/>
  <c r="E64" i="82" s="1"/>
  <c r="F64" i="82" s="1"/>
  <c r="J71" i="79"/>
  <c r="W71" i="79" s="1"/>
  <c r="X71" i="79" s="1"/>
  <c r="D52" i="82"/>
  <c r="E52" i="82" s="1"/>
  <c r="F52" i="82" s="1"/>
  <c r="J59" i="79"/>
  <c r="W59" i="79" s="1"/>
  <c r="X59" i="79" s="1"/>
  <c r="D40" i="82"/>
  <c r="E40" i="82" s="1"/>
  <c r="F40" i="82" s="1"/>
  <c r="J47" i="79"/>
  <c r="W47" i="79" s="1"/>
  <c r="X47" i="79" s="1"/>
  <c r="D28" i="82"/>
  <c r="E28" i="82" s="1"/>
  <c r="F28" i="82" s="1"/>
  <c r="J35" i="79"/>
  <c r="W35" i="79" s="1"/>
  <c r="X35" i="79" s="1"/>
  <c r="D16" i="82"/>
  <c r="E16" i="82" s="1"/>
  <c r="F16" i="82" s="1"/>
  <c r="J23" i="79"/>
  <c r="W23" i="79" s="1"/>
  <c r="X23" i="79" s="1"/>
  <c r="D89" i="82"/>
  <c r="E89" i="82" s="1"/>
  <c r="F89" i="82" s="1"/>
  <c r="J96" i="79"/>
  <c r="W96" i="79" s="1"/>
  <c r="X96" i="79" s="1"/>
  <c r="D87" i="82"/>
  <c r="E87" i="82" s="1"/>
  <c r="F87" i="82" s="1"/>
  <c r="J94" i="79"/>
  <c r="W94" i="79" s="1"/>
  <c r="X94" i="79" s="1"/>
  <c r="D51" i="82"/>
  <c r="E51" i="82" s="1"/>
  <c r="F51" i="82" s="1"/>
  <c r="J58" i="79"/>
  <c r="W58" i="79" s="1"/>
  <c r="X58" i="79" s="1"/>
  <c r="D93" i="82"/>
  <c r="E93" i="82" s="1"/>
  <c r="F93" i="82" s="1"/>
  <c r="J100" i="79"/>
  <c r="W100" i="79" s="1"/>
  <c r="X100" i="79" s="1"/>
  <c r="D81" i="82"/>
  <c r="E81" i="82" s="1"/>
  <c r="F81" i="82" s="1"/>
  <c r="J88" i="79"/>
  <c r="W88" i="79" s="1"/>
  <c r="X88" i="79" s="1"/>
  <c r="D69" i="82"/>
  <c r="E69" i="82" s="1"/>
  <c r="F69" i="82" s="1"/>
  <c r="J76" i="79"/>
  <c r="W76" i="79" s="1"/>
  <c r="X76" i="79" s="1"/>
  <c r="D57" i="82"/>
  <c r="E57" i="82" s="1"/>
  <c r="F57" i="82" s="1"/>
  <c r="J64" i="79"/>
  <c r="W64" i="79" s="1"/>
  <c r="X64" i="79" s="1"/>
  <c r="D45" i="82"/>
  <c r="E45" i="82" s="1"/>
  <c r="F45" i="82" s="1"/>
  <c r="J52" i="79"/>
  <c r="W52" i="79" s="1"/>
  <c r="X52" i="79" s="1"/>
  <c r="D33" i="82"/>
  <c r="E33" i="82" s="1"/>
  <c r="F33" i="82" s="1"/>
  <c r="J40" i="79"/>
  <c r="W40" i="79" s="1"/>
  <c r="X40" i="79" s="1"/>
  <c r="D21" i="82"/>
  <c r="E21" i="82" s="1"/>
  <c r="F21" i="82" s="1"/>
  <c r="J28" i="79"/>
  <c r="W28" i="79" s="1"/>
  <c r="X28" i="79" s="1"/>
  <c r="D9" i="82"/>
  <c r="E9" i="82" s="1"/>
  <c r="F9" i="82" s="1"/>
  <c r="J16" i="79"/>
  <c r="W16" i="79" s="1"/>
  <c r="D7" i="82"/>
  <c r="E7" i="82" s="1"/>
  <c r="F7" i="82" s="1"/>
  <c r="J14" i="79"/>
  <c r="W14" i="79" s="1"/>
  <c r="D96" i="82"/>
  <c r="E96" i="82" s="1"/>
  <c r="F96" i="82" s="1"/>
  <c r="J103" i="79"/>
  <c r="W103" i="79" s="1"/>
  <c r="X103" i="79" s="1"/>
  <c r="D101" i="82"/>
  <c r="E101" i="82" s="1"/>
  <c r="F101" i="82" s="1"/>
  <c r="J108" i="79"/>
  <c r="W108" i="79" s="1"/>
  <c r="X108" i="79" s="1"/>
  <c r="D77" i="82"/>
  <c r="E77" i="82" s="1"/>
  <c r="F77" i="82" s="1"/>
  <c r="J84" i="79"/>
  <c r="W84" i="79" s="1"/>
  <c r="X84" i="79" s="1"/>
  <c r="D62" i="82"/>
  <c r="E62" i="82" s="1"/>
  <c r="F62" i="82" s="1"/>
  <c r="J69" i="79"/>
  <c r="W69" i="79" s="1"/>
  <c r="X69" i="79" s="1"/>
  <c r="D50" i="82"/>
  <c r="E50" i="82" s="1"/>
  <c r="F50" i="82" s="1"/>
  <c r="J57" i="79"/>
  <c r="W57" i="79" s="1"/>
  <c r="X57" i="79" s="1"/>
  <c r="D38" i="82"/>
  <c r="E38" i="82" s="1"/>
  <c r="F38" i="82" s="1"/>
  <c r="J45" i="79"/>
  <c r="W45" i="79" s="1"/>
  <c r="X45" i="79" s="1"/>
  <c r="D26" i="82"/>
  <c r="E26" i="82" s="1"/>
  <c r="F26" i="82" s="1"/>
  <c r="J33" i="79"/>
  <c r="W33" i="79" s="1"/>
  <c r="X33" i="79" s="1"/>
  <c r="D14" i="82"/>
  <c r="E14" i="82" s="1"/>
  <c r="F14" i="82" s="1"/>
  <c r="J21" i="79"/>
  <c r="W21" i="79" s="1"/>
  <c r="X21" i="79" s="1"/>
  <c r="D24" i="82"/>
  <c r="E24" i="82" s="1"/>
  <c r="F24" i="82" s="1"/>
  <c r="J31" i="79"/>
  <c r="W31" i="79" s="1"/>
  <c r="X31" i="79" s="1"/>
  <c r="J12" i="79"/>
  <c r="AJ91" i="78"/>
  <c r="U17" i="79"/>
  <c r="U16" i="79"/>
  <c r="U15" i="79"/>
  <c r="U14" i="79"/>
  <c r="U13" i="79"/>
  <c r="X13" i="79" s="1"/>
  <c r="A14"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X17" i="79" l="1"/>
  <c r="X15" i="79"/>
  <c r="X16" i="79"/>
  <c r="X14" i="79"/>
  <c r="W12" i="79"/>
  <c r="V26" i="78"/>
  <c r="X12" i="79" l="1"/>
  <c r="F6" i="79" s="1"/>
  <c r="Z16" i="78"/>
  <c r="AJ17" i="78" s="1"/>
  <c r="AJ80" i="78" s="1"/>
  <c r="F5" i="79"/>
  <c r="I2" i="82" l="1"/>
  <c r="F28" i="83"/>
  <c r="U19" i="78"/>
  <c r="AC19" i="78" s="1"/>
  <c r="J2" i="82"/>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9"/>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9"/>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D43" authorId="0" shapeId="0" xr:uid="{6B981093-8172-42AE-B358-D668ABC86156}">
      <text>
        <r>
          <rPr>
            <u/>
            <sz val="9"/>
            <color indexed="81"/>
            <rFont val="MS P ゴシック"/>
            <family val="3"/>
            <charset val="128"/>
          </rPr>
          <t>記入例</t>
        </r>
        <r>
          <rPr>
            <sz val="9"/>
            <color indexed="81"/>
            <rFont val="MS P ゴシック"/>
            <family val="3"/>
            <charset val="128"/>
          </rPr>
          <t xml:space="preserve">
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9"/>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
「振込先口座」にすることはできません。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1"/>
            <color rgb="FF000000"/>
            <rFont val="MS P ゴシック"/>
            <family val="3"/>
            <charset val="128"/>
          </rPr>
          <t xml:space="preserve">①に「○」を付けた債権譲渡の事業所の国保連登録口座を「振込先口座」にすることはできません。
</t>
        </r>
        <r>
          <rPr>
            <sz val="11"/>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<sst xmlns="http://schemas.openxmlformats.org/spreadsheetml/2006/main" count="5473" uniqueCount="2011">
  <si>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</si>
  <si>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</si>
  <si>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</si>
  <si>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</si>
  <si>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</si>
  <si>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</si>
  <si>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</si>
  <si>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</si>
  <si>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</si>
  <si>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</si>
  <si>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</si>
  <si>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</si>
  <si>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</si>
  <si>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</si>
  <si>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</si>
  <si>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</si>
  <si>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</si>
  <si>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</si>
  <si>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</si>
  <si>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</si>
  <si>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</si>
  <si>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</si>
  <si>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</si>
  <si>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</si>
  <si>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</si>
  <si>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</si>
  <si>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</si>
  <si>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</si>
  <si>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</si>
  <si>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</si>
  <si>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</si>
  <si>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</si>
  <si>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</si>
  <si>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</si>
  <si>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</si>
  <si>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</si>
  <si>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</si>
  <si>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</si>
  <si>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</si>
  <si>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</si>
  <si>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</si>
  <si>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</si>
  <si>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</si>
  <si>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</si>
  <si>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</si>
  <si>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</si>
  <si>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</si>
  <si>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</si>
  <si>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</si>
  <si>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</si>
  <si>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</si>
  <si>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</si>
  <si>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</si>
  <si>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</si>
  <si>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</si>
  <si>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</si>
  <si>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</si>
  <si>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</si>
  <si>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</si>
  <si>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</si>
  <si>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</si>
  <si>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</si>
  <si>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</si>
  <si>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</si>
  <si>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</si>
  <si>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</si>
  <si>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</si>
  <si>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</si>
  <si>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</si>
  <si>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</si>
  <si>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</si>
  <si>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</si>
  <si>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</si>
  <si>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</si>
  <si>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</si>
  <si>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</si>
  <si>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</si>
  <si>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</si>
  <si>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</si>
  <si>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</si>
  <si>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</si>
  <si>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</si>
  <si>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</si>
  <si>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</si>
  <si>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</si>
  <si>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</si>
  <si>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</si>
  <si>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</si>
  <si>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</si>
  <si>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</si>
  <si>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</si>
  <si>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</si>
  <si>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</si>
  <si>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</si>
  <si>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</si>
  <si>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</si>
  <si>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</si>
  <si>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</si>
  <si>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</si>
  <si>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</si>
  <si>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</si>
  <si>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</si>
  <si>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</si>
  <si>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</si>
  <si>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</si>
  <si>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</si>
  <si>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</si>
  <si>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</si>
  <si>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</si>
  <si>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</si>
  <si>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</si>
  <si>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</si>
  <si>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</si>
  <si>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</si>
  <si>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</si>
  <si>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</si>
  <si>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</si>
  <si>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</si>
  <si>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</si>
  <si>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</si>
  <si>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</si>
  <si>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</si>
  <si>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</si>
  <si>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</si>
  <si>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</si>
  <si>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</si>
  <si>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</si>
  <si>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</si>
  <si>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</si>
  <si>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</si>
  <si>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</si>
  <si>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</si>
  <si>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</si>
  <si>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</si>
  <si>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</si>
  <si>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</si>
  <si>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</si>
  <si>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</si>
  <si>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</si>
  <si>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</si>
  <si>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</si>
  <si>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</si>
  <si>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</si>
  <si>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</si>
  <si>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</si>
  <si>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</si>
  <si>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</si>
  <si>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</si>
  <si>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</si>
  <si>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</si>
  <si>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</si>
  <si>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</si>
  <si>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</si>
  <si>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</si>
  <si>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</si>
  <si>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</si>
  <si>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</si>
  <si>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</si>
  <si>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</si>
  <si>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</si>
  <si>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</si>
  <si>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</si>
  <si>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</si>
  <si>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</si>
  <si>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</si>
  <si>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</si>
  <si>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</si>
  <si>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</si>
  <si>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</si>
  <si>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</si>
  <si>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</si>
  <si>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</si>
  <si>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</si>
  <si>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</si>
  <si>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</si>
  <si>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</si>
  <si>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</si>
  <si>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</si>
  <si>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</si>
  <si>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</si>
  <si>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</si>
  <si>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</si>
  <si>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</si>
  <si>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</si>
  <si>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</si>
  <si>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</si>
  <si>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</si>
  <si>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</si>
  <si>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</si>
  <si>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</si>
  <si>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</si>
  <si>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</si>
  <si>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</si>
  <si>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</si>
  <si>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</si>
  <si>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</si>
  <si>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</si>
  <si>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</si>
  <si>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</si>
  <si>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</si>
  <si>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</si>
  <si>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</si>
  <si>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</si>
  <si>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</si>
  <si>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</si>
  <si>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</si>
  <si>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</si>
  <si>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</si>
  <si>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</si>
  <si>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</si>
  <si>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</si>
  <si>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</si>
  <si>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</si>
  <si>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</si>
  <si>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</si>
  <si>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</si>
  <si>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</si>
  <si>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</si>
  <si>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</si>
  <si>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</si>
  <si>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</si>
  <si>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</si>
  <si>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</si>
  <si>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</si>
  <si>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</si>
  <si>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</si>
  <si>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</si>
  <si>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</si>
  <si>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</si>
  <si>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</si>
  <si>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</si>
  <si>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</si>
  <si>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</si>
  <si>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</si>
  <si>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</si>
  <si>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</si>
  <si>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</si>
  <si>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</si>
  <si>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</si>
  <si>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</si>
  <si>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</si>
  <si>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</si>
  <si>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</si>
  <si>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</si>
  <si>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</si>
  <si>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</si>
  <si>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</si>
  <si>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</si>
  <si>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</si>
  <si>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</si>
  <si>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</si>
  <si>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</si>
  <si>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</si>
  <si>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</si>
  <si>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</si>
  <si>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</si>
  <si>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</si>
  <si>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</si>
  <si>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</si>
  <si>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</si>
  <si>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</si>
  <si>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</si>
  <si>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</si>
  <si>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</si>
  <si>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</si>
  <si>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</si>
  <si>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</si>
  <si>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</si>
  <si>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</si>
  <si>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</si>
  <si>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</si>
  <si>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</si>
  <si>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</si>
  <si>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</si>
  <si>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</si>
  <si>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</si>
  <si>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</si>
  <si>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</si>
  <si>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</si>
  <si>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</si>
  <si>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</si>
  <si>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</si>
  <si>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</si>
  <si>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</si>
  <si>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</si>
  <si>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</si>
  <si>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</si>
  <si>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</si>
  <si>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</si>
  <si>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</si>
  <si>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</si>
  <si>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</si>
  <si>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</si>
  <si>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</si>
  <si>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</si>
  <si>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</si>
  <si>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</si>
  <si>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</si>
  <si>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</si>
  <si>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</si>
  <si>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</si>
  <si>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</si>
  <si>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</si>
  <si>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</si>
  <si>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</si>
  <si>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</si>
  <si>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</si>
  <si>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</si>
  <si>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</si>
  <si>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</si>
  <si>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</si>
  <si>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</si>
  <si>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</si>
  <si>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</si>
  <si>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</si>
  <si>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</si>
  <si>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</si>
  <si>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</si>
  <si>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</si>
  <si>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</si>
  <si>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</si>
  <si>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</si>
  <si>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</si>
  <si>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</si>
  <si>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</si>
  <si>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</si>
  <si>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</si>
  <si>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</si>
  <si>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</si>
  <si>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</si>
  <si>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</si>
  <si>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</si>
  <si>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</si>
  <si>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</si>
  <si>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</si>
  <si>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</si>
  <si>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</si>
  <si>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</si>
  <si>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</si>
  <si>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</si>
  <si>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</si>
  <si>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</si>
  <si>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</si>
  <si>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</si>
  <si>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</si>
  <si>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</si>
  <si>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</si>
  <si>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</si>
  <si>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</si>
  <si>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</si>
  <si>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</si>
  <si>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</si>
  <si>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</si>
  <si>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</si>
  <si>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</si>
  <si>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</si>
  <si>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</si>
  <si>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</si>
  <si>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</si>
  <si>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</si>
  <si>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</si>
  <si>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</si>
  <si>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</si>
  <si>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</si>
  <si>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</si>
  <si>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</si>
  <si>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</si>
  <si>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</si>
  <si>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</si>
  <si>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</si>
  <si>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</si>
  <si>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</si>
  <si>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</si>
  <si>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</si>
  <si>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</si>
  <si>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</si>
  <si>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</si>
  <si>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</si>
  <si>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</si>
  <si>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</si>
  <si>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</si>
  <si>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</si>
  <si>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</si>
  <si>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</si>
  <si>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</si>
  <si>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</si>
  <si>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</si>
  <si>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</si>
  <si>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</si>
  <si>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</si>
  <si>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</si>
  <si>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</si>
  <si>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</si>
  <si>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</si>
  <si>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</si>
  <si>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</si>
  <si>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</si>
  <si>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</si>
  <si>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</si>
  <si>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</si>
  <si>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</si>
  <si>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</si>
  <si>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</si>
  <si>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</si>
  <si>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</si>
  <si>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</si>
  <si>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</si>
  <si>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</si>
  <si>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</si>
  <si>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</si>
  <si>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</si>
  <si>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</si>
  <si>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</si>
  <si>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</si>
  <si>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</si>
  <si>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</si>
  <si>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</si>
  <si>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</si>
  <si>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</si>
  <si>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</si>
  <si>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</si>
  <si>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</si>
  <si>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</si>
  <si>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</si>
  <si>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</si>
  <si>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</si>
  <si>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</si>
  <si>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</si>
  <si>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</si>
  <si>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</si>
  <si>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</si>
  <si>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</si>
  <si>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</si>
  <si>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</si>
  <si>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</si>
  <si>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</si>
  <si>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</si>
  <si>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</si>
  <si>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</si>
  <si>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</si>
  <si>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</si>
  <si>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</si>
  <si>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</si>
  <si>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</si>
  <si>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</si>
  <si>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</si>
  <si>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</si>
  <si>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</si>
  <si>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</si>
  <si>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</si>
  <si>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</si>
  <si>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</si>
  <si>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</si>
  <si>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</si>
  <si>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</si>
  <si>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</si>
  <si>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</si>
  <si>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</si>
  <si>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</si>
  <si>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</si>
  <si>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</si>
  <si>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</si>
  <si>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</si>
  <si>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</si>
  <si>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</si>
  <si>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</si>
  <si>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</si>
  <si>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</si>
  <si>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</si>
  <si>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</si>
  <si>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</si>
  <si>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</si>
  <si>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</si>
  <si>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</si>
  <si>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</si>
  <si>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</si>
  <si>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</si>
  <si>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</si>
  <si>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</si>
  <si>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</si>
  <si>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</si>
  <si>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</si>
  <si>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</si>
  <si>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</si>
  <si>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</si>
  <si>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</si>
  <si>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</si>
  <si>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</si>
  <si>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</si>
  <si>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</si>
  <si>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</si>
  <si>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</si>
  <si>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</si>
  <si>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</si>
  <si>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</si>
  <si>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</si>
  <si>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</si>
  <si>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</si>
  <si>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</si>
  <si>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</si>
  <si>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</si>
  <si>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</si>
  <si>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</si>
  <si>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</si>
  <si>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</si>
  <si>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</si>
  <si>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</si>
  <si>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</si>
  <si>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</si>
  <si>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</si>
  <si>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</si>
  <si>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</si>
  <si>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</si>
  <si>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</si>
  <si>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</si>
  <si>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</si>
  <si>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</si>
  <si>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</si>
  <si>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</si>
  <si>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</si>
  <si>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</si>
  <si>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</si>
  <si>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</si>
  <si>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</si>
  <si>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</si>
  <si>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</si>
  <si>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</si>
  <si>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</si>
  <si>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</si>
  <si>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</si>
  <si>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</si>
  <si>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</si>
  <si>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</si>
  <si>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</si>
  <si>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</si>
  <si>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</si>
  <si>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</si>
  <si>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</si>
  <si>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</si>
  <si>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</si>
  <si>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</si>
  <si>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</si>
  <si>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</si>
  <si>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</si>
  <si>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</si>
  <si>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</si>
  <si>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</si>
  <si>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</si>
  <si>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</si>
  <si>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</si>
  <si>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</si>
  <si>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</si>
  <si>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</si>
  <si>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</si>
  <si>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</si>
  <si>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</si>
  <si>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</si>
  <si>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</si>
  <si>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</si>
  <si>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</si>
  <si>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</si>
  <si>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</si>
  <si>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</si>
  <si>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</si>
  <si>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</si>
  <si>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</si>
  <si>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</si>
  <si>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</si>
  <si>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</si>
  <si>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</si>
  <si>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</si>
  <si>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</si>
  <si>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</si>
  <si>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</si>
  <si>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</si>
  <si>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</si>
  <si>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</si>
  <si>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</si>
  <si>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</si>
  <si>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</si>
  <si>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</si>
  <si>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</si>
  <si>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</si>
  <si>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</si>
  <si>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</si>
  <si>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</si>
  <si>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</si>
  <si>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</si>
  <si>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</si>
  <si>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</si>
  <si>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</si>
  <si>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</si>
  <si>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</si>
  <si>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</si>
  <si>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</si>
  <si>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</si>
  <si>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</si>
  <si>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</si>
  <si>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</si>
  <si>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</si>
  <si>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</si>
  <si>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</si>
  <si>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</si>
  <si>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</si>
  <si>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</si>
  <si>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</si>
  <si>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</si>
  <si>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</si>
  <si>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</si>
  <si>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</si>
  <si>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</si>
  <si>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</si>
  <si>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</si>
  <si>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</si>
  <si>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</si>
  <si>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</si>
  <si>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</si>
  <si>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</si>
  <si>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</si>
  <si>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</si>
  <si>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</si>
  <si>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</si>
  <si>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</si>
  <si>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</si>
  <si>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</si>
  <si>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</si>
  <si>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</si>
  <si>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</si>
  <si>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</si>
  <si>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</si>
  <si>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</si>
  <si>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</si>
  <si>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</si>
  <si>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</si>
  <si>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</si>
  <si>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</si>
  <si>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</si>
  <si>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</si>
  <si>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</si>
  <si>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</si>
  <si>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</si>
  <si>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</si>
  <si>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</si>
  <si>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</si>
  <si>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</si>
  <si>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</si>
  <si>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</si>
  <si>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</si>
  <si>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</si>
  <si>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</si>
  <si>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</si>
  <si>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</si>
  <si>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</si>
  <si>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</si>
  <si>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</si>
  <si>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</si>
  <si>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</si>
  <si>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</si>
  <si>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</si>
  <si>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</si>
  <si>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</si>
  <si>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</si>
  <si>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</si>
  <si>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</si>
  <si>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</si>
  <si>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</si>
  <si>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</si>
  <si>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</si>
  <si>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</si>
  <si>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</si>
  <si>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</si>
  <si>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</si>
  <si>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</si>
  <si>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</si>
  <si>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</si>
  <si>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</si>
  <si>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</si>
  <si>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</si>
  <si>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</si>
  <si>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</si>
  <si>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</si>
  <si>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</si>
  <si>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</si>
  <si>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</si>
  <si>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</si>
  <si>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</si>
  <si>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</si>
  <si>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</si>
  <si>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</si>
  <si>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</si>
  <si>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</si>
  <si>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</si>
  <si>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</si>
  <si>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</si>
  <si>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</si>
  <si>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</si>
  <si>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</si>
  <si>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</si>
  <si>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</si>
  <si>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</si>
  <si>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</si>
  <si>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</si>
  <si>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</si>
  <si>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</si>
  <si>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</si>
  <si>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</si>
  <si>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</si>
  <si>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</si>
  <si>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</si>
  <si>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</si>
  <si>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</si>
  <si>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</si>
  <si>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</si>
  <si>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</si>
  <si>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</si>
  <si>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</si>
  <si>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</si>
  <si>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</si>
  <si>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</si>
  <si>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</si>
  <si>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</si>
  <si>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</si>
  <si>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</si>
  <si>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</si>
  <si>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</si>
  <si>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</si>
  <si>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</si>
  <si>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</si>
  <si>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</si>
  <si>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</si>
  <si>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</si>
  <si>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</si>
  <si>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</si>
  <si>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</si>
  <si>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</si>
  <si>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</si>
  <si>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</si>
  <si>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</si>
  <si>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</si>
  <si>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</si>
  <si>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</si>
  <si>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</si>
  <si>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</si>
  <si>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</si>
  <si>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</si>
  <si>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</si>
  <si>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</si>
  <si>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</si>
  <si>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</si>
  <si>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</si>
  <si>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</si>
  <si>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</si>
  <si>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</si>
  <si>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</si>
  <si>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</si>
  <si>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</si>
  <si>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</si>
  <si>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</si>
  <si>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</si>
  <si>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</si>
  <si>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</si>
  <si>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</si>
  <si>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</si>
  <si>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</si>
  <si>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</si>
  <si>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</si>
  <si>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</si>
  <si>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</si>
  <si>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</si>
  <si>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</si>
  <si>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</si>
  <si>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</si>
  <si>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</si>
  <si>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</si>
  <si>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</si>
  <si>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</si>
  <si>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</si>
  <si>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</si>
  <si>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</si>
  <si>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</si>
  <si>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</si>
  <si>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</si>
  <si>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</si>
  <si>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</si>
  <si>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</si>
  <si>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</si>
  <si>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</si>
  <si>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</si>
  <si>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</si>
  <si>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</si>
  <si>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</si>
  <si>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</si>
  <si>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</si>
  <si>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</si>
  <si>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</si>
  <si>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</si>
  <si>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</si>
  <si>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</si>
  <si>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</si>
  <si>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</si>
  <si>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</si>
  <si>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</si>
  <si>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</si>
  <si>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</si>
  <si>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</si>
  <si>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</si>
  <si>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</si>
  <si>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</si>
  <si>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</si>
  <si>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</si>
  <si>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</si>
  <si>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</si>
  <si>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</si>
  <si>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</si>
  <si>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</si>
  <si>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</si>
  <si>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</si>
  <si>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</si>
  <si>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</si>
  <si>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</si>
  <si>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</si>
  <si>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</si>
  <si>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</si>
  <si>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</si>
  <si>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</si>
  <si>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</si>
  <si>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</si>
  <si>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</si>
  <si>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</si>
  <si>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</si>
  <si>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</si>
  <si>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</si>
  <si>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</si>
  <si>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</si>
  <si>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</si>
  <si>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</si>
  <si>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</si>
  <si>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</si>
  <si>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</si>
  <si>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</si>
  <si>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</si>
  <si>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</si>
  <si>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</si>
  <si>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</si>
  <si>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</si>
  <si>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</si>
  <si>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</si>
  <si>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</si>
  <si>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</si>
  <si>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</si>
  <si>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</si>
  <si>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</si>
  <si>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</si>
  <si>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</si>
  <si>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</si>
  <si>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</si>
  <si>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</si>
  <si>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</si>
  <si>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</si>
  <si>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</si>
  <si>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</si>
  <si>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</si>
  <si>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</si>
  <si>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</si>
  <si>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</si>
  <si>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</si>
  <si>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</si>
  <si>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</si>
  <si>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</si>
  <si>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</si>
  <si>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</si>
  <si>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</si>
  <si>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</si>
  <si>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</si>
  <si>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</si>
  <si>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</si>
  <si>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</si>
  <si>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</si>
  <si>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</si>
  <si>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</si>
  <si>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</si>
  <si>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</si>
  <si>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</si>
  <si>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</si>
  <si>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</si>
  <si>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</si>
  <si>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</si>
  <si>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</si>
  <si>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</si>
  <si>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</si>
  <si>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</si>
  <si>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</si>
  <si>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</si>
  <si>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</si>
  <si>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</si>
  <si>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</si>
  <si>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</si>
  <si>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</si>
  <si>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</si>
  <si>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</si>
  <si>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</si>
  <si>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</si>
  <si>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</si>
  <si>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</si>
  <si>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</si>
  <si>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</si>
  <si>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</si>
  <si>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</si>
  <si>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</si>
  <si>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</si>
  <si>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</si>
  <si>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</si>
  <si>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</si>
  <si>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</si>
  <si>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</si>
  <si>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</si>
  <si>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</si>
  <si>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</si>
  <si>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</si>
  <si>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</si>
  <si>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</si>
  <si>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</si>
  <si>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</si>
  <si>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</si>
  <si>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</si>
  <si>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</si>
  <si>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</si>
  <si>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</si>
  <si>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</si>
  <si>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</si>
  <si>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</si>
  <si>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</si>
  <si>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</si>
  <si>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</si>
  <si>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</si>
  <si>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</si>
  <si>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</si>
  <si>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</si>
  <si>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</si>
  <si>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</si>
  <si>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</si>
  <si>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</si>
  <si>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</si>
  <si>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</si>
  <si>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</si>
  <si>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</si>
  <si>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</si>
  <si>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</si>
  <si>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</si>
  <si>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</si>
  <si>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</si>
  <si>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</si>
  <si>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</si>
  <si>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</si>
  <si>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</si>
  <si>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</si>
  <si>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</si>
  <si>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</si>
  <si>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</si>
  <si>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</si>
  <si>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</si>
  <si>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</si>
  <si>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</si>
  <si>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</si>
  <si>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</si>
  <si>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</si>
  <si>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</si>
  <si>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</si>
  <si>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</si>
  <si>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</si>
  <si>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</si>
  <si>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</si>
  <si>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</si>
  <si>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</si>
  <si>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</si>
  <si>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</si>
  <si>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</si>
  <si>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</si>
  <si>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</si>
  <si>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</si>
  <si>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</si>
  <si>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</si>
  <si>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</si>
  <si>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</si>
  <si>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</si>
  <si>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</si>
  <si>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</si>
  <si>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</si>
  <si>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</si>
  <si>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</si>
  <si>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</si>
  <si>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</si>
  <si>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</si>
  <si>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</si>
  <si>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</si>
  <si>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</si>
  <si>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</si>
  <si>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</si>
  <si>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</si>
  <si>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</si>
  <si>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</si>
  <si>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</si>
  <si>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</si>
  <si>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</si>
  <si>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</si>
  <si>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</si>
  <si>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</si>
  <si>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</si>
  <si>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</si>
  <si>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</si>
  <si>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</si>
  <si>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</si>
  <si>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</si>
  <si>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</si>
  <si>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</si>
  <si>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</si>
  <si>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</si>
  <si>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</si>
  <si>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</si>
  <si>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</si>
  <si>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</si>
  <si>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</si>
  <si>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</si>
  <si>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</si>
  <si>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</si>
  <si>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</si>
  <si>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</si>
  <si>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</si>
  <si>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</si>
  <si>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</si>
  <si>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</si>
  <si>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</si>
  <si>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</si>
  <si>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</si>
  <si>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</si>
  <si>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</si>
  <si>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</si>
  <si>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</si>
  <si>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</si>
  <si>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</si>
  <si>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</si>
  <si>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</si>
  <si>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</si>
  <si>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</si>
  <si>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</si>
  <si>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</si>
  <si>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</si>
  <si>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</si>
  <si>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</si>
  <si>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</si>
  <si>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</si>
  <si>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</si>
  <si>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</si>
  <si>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</si>
  <si>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</si>
  <si>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</si>
  <si>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</si>
  <si>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</si>
  <si>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</si>
  <si>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</si>
  <si>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</si>
  <si>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</si>
  <si>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</si>
  <si>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</si>
  <si>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</si>
  <si>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</si>
  <si>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</si>
  <si>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</si>
  <si>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</si>
  <si>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</si>
  <si>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</si>
  <si>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</si>
  <si>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</si>
  <si>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</si>
  <si>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</si>
  <si>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</si>
  <si>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</si>
  <si>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</si>
  <si>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</si>
  <si>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</si>
  <si>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</si>
  <si>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</si>
  <si>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</si>
  <si>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</si>
  <si>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</si>
  <si>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</si>
  <si>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</si>
  <si>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</si>
  <si>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</si>
  <si>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</si>
  <si>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</si>
  <si>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</si>
  <si>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</si>
  <si>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</si>
  <si>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</si>
  <si>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</si>
  <si>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</si>
  <si>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</si>
  <si>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</si>
  <si>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</si>
  <si>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</si>
  <si>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</si>
  <si>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</si>
  <si>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</si>
  <si>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</si>
  <si>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</si>
  <si>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</si>
  <si>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</si>
  <si>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</si>
  <si>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</si>
  <si>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</si>
  <si>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</si>
  <si>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</si>
  <si>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</si>
  <si>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</si>
  <si>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</si>
  <si>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</si>
  <si>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</si>
  <si>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</si>
  <si>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</si>
  <si>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</si>
  <si>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</si>
  <si>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</si>
  <si>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</si>
  <si>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</si>
  <si>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</si>
  <si>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</si>
  <si>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</si>
  <si>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</si>
  <si>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</si>
  <si>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</si>
  <si>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</si>
  <si>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</si>
  <si>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</si>
  <si>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</si>
  <si>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</si>
  <si>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</si>
  <si>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</si>
  <si>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</si>
  <si>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</si>
  <si>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</si>
  <si>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</si>
  <si>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</si>
  <si>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</si>
  <si>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</si>
  <si>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</si>
  <si>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</si>
  <si>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</si>
  <si>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</si>
  <si>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</si>
  <si>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</si>
  <si>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</si>
  <si>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</si>
  <si>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</si>
  <si>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</si>
  <si>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</si>
  <si>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</si>
  <si>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</si>
  <si>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</si>
  <si>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</si>
  <si>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</si>
  <si>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</si>
  <si>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</si>
  <si>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</si>
  <si>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</si>
  <si>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</si>
  <si>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</si>
  <si>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</si>
  <si>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</si>
  <si>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</si>
  <si>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</si>
  <si>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</si>
  <si>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</si>
  <si>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</si>
  <si>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</si>
  <si>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</si>
  <si>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</si>
  <si>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</si>
  <si>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</si>
  <si>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</si>
  <si>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</si>
  <si>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</si>
  <si>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</si>
  <si>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</si>
  <si>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</si>
  <si>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</si>
  <si>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</si>
  <si>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</si>
  <si>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</si>
  <si>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</si>
  <si>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</si>
  <si>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</si>
  <si>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</si>
  <si>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</si>
  <si>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</si>
  <si>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</si>
  <si>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</si>
  <si>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</si>
  <si>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</si>
  <si>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</si>
  <si>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</si>
  <si>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</si>
  <si>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</si>
  <si>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</si>
  <si>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</si>
  <si>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</si>
  <si>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</si>
  <si>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</si>
  <si>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</si>
  <si>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</si>
  <si>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</si>
  <si>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</si>
  <si>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</si>
  <si>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</si>
  <si>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</si>
  <si>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</si>
  <si>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</si>
  <si>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</si>
  <si>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</si>
  <si>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</si>
  <si>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</si>
  <si>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</si>
  <si>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</si>
  <si>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</si>
  <si>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</si>
  <si>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</si>
  <si>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</si>
  <si>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</si>
  <si>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</si>
  <si>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</si>
  <si>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</si>
  <si>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</si>
  <si>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</si>
  <si>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</si>
  <si>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</si>
  <si>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</si>
  <si>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</si>
  <si>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</si>
  <si>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</si>
  <si>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</si>
  <si>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</si>
  <si>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</si>
  <si>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</si>
  <si>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</si>
  <si>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</si>
  <si>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</si>
  <si>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</si>
  <si>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</si>
  <si>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</si>
  <si>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</si>
  <si>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</si>
  <si>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</si>
  <si>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</si>
  <si>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</si>
  <si>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</si>
  <si>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</si>
  <si>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</si>
  <si>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</si>
  <si>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</si>
  <si>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</si>
  <si>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</si>
  <si>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</si>
  <si>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</si>
  <si>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</si>
  <si>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</si>
  <si>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</si>
  <si>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</si>
  <si>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</si>
  <si>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</si>
  <si>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</si>
  <si>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</si>
  <si>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</si>
  <si>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</si>
  <si>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</si>
  <si>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</si>
  <si>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</si>
  <si>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</si>
  <si>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</si>
  <si>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</si>
  <si>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</si>
  <si>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</si>
  <si>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</si>
  <si>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</si>
  <si>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</si>
  <si>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</si>
  <si>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</si>
  <si>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</si>
  <si>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</si>
  <si>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</si>
  <si>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</si>
  <si>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</si>
  <si>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</si>
  <si>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</si>
  <si>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</si>
  <si>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</si>
  <si>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</si>
  <si>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</si>
  <si>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</si>
  <si>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</si>
  <si>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</si>
  <si>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</si>
  <si>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</si>
  <si>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</si>
  <si>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</si>
  <si>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</si>
  <si>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</si>
  <si>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</si>
  <si>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</si>
  <si>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</si>
  <si>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</si>
  <si>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</si>
  <si>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</si>
  <si>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</si>
  <si>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</si>
  <si>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</si>
  <si>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</si>
  <si>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</si>
  <si>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</si>
  <si>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</si>
  <si>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</si>
  <si>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</si>
  <si>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</si>
  <si>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</si>
  <si>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</si>
  <si>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</si>
  <si>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</si>
  <si>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</si>
  <si>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</si>
  <si>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</si>
  <si>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</si>
  <si>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</si>
  <si>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</si>
  <si>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</si>
  <si>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</si>
  <si>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</si>
  <si>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</si>
  <si>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</si>
  <si>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</si>
  <si>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</si>
  <si>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</si>
  <si>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</si>
  <si>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</si>
  <si>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</si>
  <si>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</si>
  <si>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</si>
  <si>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</si>
  <si>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</si>
  <si>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</si>
  <si>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</si>
  <si>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</si>
  <si>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</si>
  <si>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</si>
  <si>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</si>
  <si>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</si>
  <si>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</si>
  <si>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</si>
  <si>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</si>
  <si>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</si>
  <si>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</si>
  <si>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</si>
  <si>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</si>
  <si>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</si>
  <si>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</si>
  <si>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</si>
  <si>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</si>
  <si>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</si>
  <si>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</si>
  <si>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</si>
  <si>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</si>
  <si>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</si>
  <si>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</si>
  <si>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</si>
  <si>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</si>
  <si>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</si>
  <si>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</si>
  <si>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</si>
  <si>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</si>
  <si>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</si>
  <si>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</si>
  <si>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</si>
  <si>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</si>
  <si>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</si>
  <si>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</si>
  <si>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</si>
  <si>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</si>
  <si>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</si>
  <si>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</si>
  <si>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</si>
  <si>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</si>
  <si>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</si>
  <si>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</si>
  <si>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</si>
  <si>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</si>
  <si>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</si>
  <si>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</si>
  <si>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</si>
  <si>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</si>
  <si>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</si>
  <si>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</si>
  <si>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</si>
  <si>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</si>
  <si>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</si>
  <si>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</si>
  <si>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</si>
  <si>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</si>
  <si>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</si>
  <si>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</si>
  <si>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</si>
  <si>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</si>
  <si>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</si>
  <si>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</si>
  <si>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</si>
  <si>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</si>
  <si>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</si>
  <si>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</si>
  <si>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</si>
  <si>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</si>
  <si>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</si>
  <si>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</si>
  <si>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</si>
  <si>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</si>
  <si>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</si>
  <si>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</si>
  <si>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</si>
  <si>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</si>
  <si>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</si>
  <si>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</si>
  <si>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</si>
  <si>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</si>
  <si>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</si>
  <si>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</si>
  <si>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</si>
  <si>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</si>
  <si>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</si>
  <si>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</si>
  <si>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</si>
  <si>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</si>
  <si>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</si>
  <si>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</si>
  <si>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</si>
  <si>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</si>
  <si>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</si>
  <si>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</si>
  <si>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</si>
  <si>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</si>
  <si>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</si>
  <si>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</si>
  <si>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</si>
  <si>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</si>
  <si>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</si>
  <si>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</si>
  <si>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</si>
  <si>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</si>
  <si>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</si>
  <si>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</si>
  <si>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</si>
  <si>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</si>
  <si>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</si>
  <si>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</si>
  <si>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</si>
  <si>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</si>
  <si>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</si>
  <si>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</si>
  <si>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</si>
  <si>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</si>
  <si>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</si>
  <si>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</si>
  <si>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</si>
  <si>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</si>
  <si>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</si>
  <si>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</si>
  <si>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</si>
  <si>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</si>
  <si>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</si>
  <si>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</si>
  <si>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</si>
  <si>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</si>
  <si>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</si>
  <si>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</si>
  <si>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</si>
  <si>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</si>
  <si>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</si>
  <si>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</si>
  <si>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</si>
  <si>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</si>
  <si>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</si>
  <si>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</si>
  <si>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</si>
  <si>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</si>
  <si>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</si>
  <si>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</si>
  <si>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</si>
  <si>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</si>
  <si>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</si>
  <si>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</si>
  <si>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</si>
  <si>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</si>
  <si>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</si>
  <si>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</si>
  <si>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</si>
  <si>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</si>
  <si>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</si>
  <si>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</si>
  <si>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</si>
  <si>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</si>
  <si>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</si>
  <si>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</si>
  <si>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</si>
  <si>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</si>
  <si>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</si>
  <si>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</si>
  <si>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</si>
  <si>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</si>
  <si>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</si>
  <si>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</si>
  <si>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</si>
  <si>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</si>
  <si>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</si>
  <si>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</si>
  <si>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</si>
  <si>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</si>
  <si>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</si>
  <si>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</si>
  <si>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</si>
  <si>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</si>
  <si>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</si>
  <si>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</si>
  <si>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</si>
  <si>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</si>
  <si>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</si>
  <si>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</si>
  <si>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</si>
  <si>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</si>
  <si>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</si>
  <si>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</si>
  <si>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</si>
  <si>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</si>
  <si>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</si>
  <si>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</si>
  <si>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</si>
  <si>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</si>
  <si>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</si>
  <si>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</si>
  <si>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</si>
  <si>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</si>
  <si>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</si>
  <si>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</si>
  <si>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</si>
  <si>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</si>
  <si>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</si>
  <si>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</si>
  <si>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</si>
  <si>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</si>
  <si>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</si>
  <si>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</si>
  <si>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</si>
  <si>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</si>
  <si>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</si>
  <si>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</si>
  <si>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</si>
  <si>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</si>
  <si>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</si>
  <si>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</si>
  <si>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</si>
  <si>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</si>
  <si>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</si>
  <si>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</si>
  <si>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</si>
  <si>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</si>
  <si>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</si>
  <si>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</si>
  <si>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</si>
  <si>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</si>
  <si>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</si>
  <si>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</si>
  <si>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</si>
  <si>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</si>
  <si>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</si>
  <si>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</si>
  <si>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</si>
  <si>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</si>
  <si>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</si>
  <si>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</si>
  <si>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</si>
  <si>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</si>
  <si>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</si>
  <si>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</si>
  <si>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</si>
  <si>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</si>
  <si>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</si>
  <si>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</si>
  <si>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</si>
  <si>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</si>
  <si>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</si>
  <si>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</si>
  <si>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</si>
  <si>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</si>
  <si>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</si>
  <si>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</si>
  <si>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</si>
  <si>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</si>
  <si>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</si>
  <si>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</si>
  <si>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</si>
  <si>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</si>
  <si>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</si>
  <si>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</si>
  <si>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</si>
  <si>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</si>
  <si>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</si>
  <si>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</si>
  <si>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</si>
  <si>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</si>
  <si>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</si>
  <si>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</si>
  <si>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</si>
  <si>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</si>
  <si>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</si>
  <si>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</si>
  <si>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</si>
  <si>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</si>
  <si>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</si>
  <si>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</si>
  <si>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</si>
  <si>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</si>
  <si>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</si>
  <si>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</si>
  <si>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</si>
  <si>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</si>
  <si>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</si>
  <si>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</si>
  <si>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</si>
  <si>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</si>
  <si>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</si>
  <si>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</si>
  <si>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</si>
  <si>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</si>
  <si>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</si>
  <si>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</si>
  <si>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</si>
  <si>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</si>
  <si>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</si>
  <si>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</si>
  <si>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</si>
  <si>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</si>
  <si>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</si>
  <si>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</si>
  <si>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</si>
  <si>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</si>
  <si>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</si>
  <si>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</si>
  <si>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</si>
  <si>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</si>
  <si>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</si>
  <si>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</si>
  <si>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</si>
  <si>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</si>
  <si>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</si>
  <si>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</si>
  <si>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</si>
  <si>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</si>
  <si>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</si>
  <si>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</si>
  <si>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</si>
  <si>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</si>
  <si>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</si>
  <si>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</si>
  <si>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</si>
  <si>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</si>
  <si>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</si>
  <si>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</si>
  <si>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</si>
  <si>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</si>
  <si>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</si>
  <si>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</si>
  <si>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</si>
  <si>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</si>
  <si>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</si>
  <si>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</si>
  <si>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</si>
  <si>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</si>
  <si>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</si>
  <si>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</si>
  <si>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</si>
  <si>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</si>
  <si>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</si>
  <si>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</si>
  <si>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</si>
  <si>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</si>
  <si>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</si>
  <si>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</si>
  <si>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</si>
  <si>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</si>
  <si>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</si>
  <si>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</si>
  <si>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</si>
  <si>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</si>
  <si>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</si>
  <si>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</si>
  <si>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</si>
  <si>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</si>
  <si>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</si>
  <si>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</si>
  <si>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</si>
  <si>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</si>
  <si>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</si>
  <si>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</si>
  <si>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</si>
  <si>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</si>
  <si>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</si>
  <si>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</si>
  <si>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</si>
  <si>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</si>
  <si>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</si>
  <si>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</si>
  <si>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</si>
  <si>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</si>
  <si>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</si>
  <si>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</si>
  <si>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</si>
  <si>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</si>
  <si>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</si>
  <si>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</si>
  <si>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</si>
  <si>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</si>
  <si>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</si>
  <si>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</si>
  <si>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</si>
  <si>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</si>
  <si>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</si>
  <si>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</si>
  <si>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</si>
  <si>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</si>
  <si>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</si>
  <si>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</si>
  <si>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</si>
  <si>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</si>
  <si>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</si>
  <si>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</si>
  <si>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</si>
  <si>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</si>
  <si>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</si>
  <si>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</si>
  <si>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</si>
  <si>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</si>
  <si>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</si>
  <si>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</si>
  <si>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</si>
  <si>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</si>
  <si>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</si>
  <si>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</si>
  <si>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</si>
  <si>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</si>
  <si>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</si>
  <si>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</si>
  <si>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</si>
  <si>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</si>
  <si>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</si>
  <si>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</si>
  <si>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</si>
  <si>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</si>
  <si>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</si>
  <si>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</si>
  <si>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</si>
  <si>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</si>
  <si>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</si>
  <si>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</si>
  <si>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</si>
  <si>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</si>
  <si>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</si>
  <si>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</si>
  <si>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</si>
  <si>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</si>
  <si>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</si>
  <si>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</si>
  <si>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</si>
  <si>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</si>
  <si>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</si>
  <si>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</si>
  <si>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</si>
  <si>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</si>
  <si>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</si>
  <si>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</si>
  <si>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</si>
  <si>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</si>
  <si>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</si>
  <si>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</si>
  <si>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</si>
  <si>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</si>
  <si>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</si>
  <si>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</si>
  <si>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</si>
  <si>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</si>
  <si>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</si>
  <si>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</si>
  <si>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</si>
  <si>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</si>
  <si>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</si>
  <si>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</si>
  <si>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</si>
  <si>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</si>
  <si>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</si>
  <si>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</si>
  <si>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</si>
  <si>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</si>
  <si>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</si>
  <si>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</si>
  <si>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</si>
  <si>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</si>
  <si>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</si>
  <si>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</si>
  <si>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</si>
  <si>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</si>
  <si>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</si>
  <si>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</si>
  <si>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</si>
  <si>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</si>
  <si>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</si>
  <si>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</si>
  <si>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</si>
  <si>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</si>
  <si>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</si>
  <si>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</si>
  <si>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</si>
  <si>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</si>
  <si>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</si>
  <si>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</si>
  <si>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</si>
  <si>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</si>
  <si>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</si>
  <si>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</si>
  <si>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</si>
  <si>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</si>
  <si>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</si>
  <si>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</si>
  <si>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</si>
  <si>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</si>
  <si>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</si>
  <si>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</si>
  <si>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</si>
  <si>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</si>
  <si>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</si>
  <si>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</si>
  <si>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</si>
  <si>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</si>
  <si>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</si>
  <si>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</si>
  <si>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</si>
  <si>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</si>
  <si>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</si>
  <si>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</si>
  <si>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</si>
  <si>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</si>
  <si>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</si>
  <si>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</si>
  <si>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</si>
  <si>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</si>
  <si>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</si>
  <si>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</si>
  <si>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</si>
  <si>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</si>
  <si>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</si>
  <si>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</si>
  <si>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</si>
  <si>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</si>
  <si>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</si>
  <si>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</si>
  <si>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</si>
  <si>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</si>
  <si>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</si>
  <si>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</si>
  <si>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</si>
  <si>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</si>
  <si>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</si>
  <si>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</si>
  <si>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</si>
  <si>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</si>
  <si>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</si>
  <si>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</si>
  <si>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</si>
  <si>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</si>
  <si>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</si>
  <si>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</si>
  <si>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</si>
  <si>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</si>
  <si>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</si>
  <si>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</si>
  <si>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</si>
  <si>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</si>
  <si>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</si>
  <si>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</si>
  <si>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</si>
  <si>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</si>
  <si>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</si>
  <si>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</si>
  <si>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</si>
  <si>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</si>
  <si>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</si>
  <si>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</si>
  <si>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</si>
  <si>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</si>
  <si>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</si>
  <si>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</si>
  <si>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</si>
  <si>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</si>
  <si>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</si>
  <si>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</si>
  <si>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</si>
  <si>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</si>
  <si>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</si>
  <si>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</si>
  <si>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</si>
  <si>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</si>
  <si>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</si>
  <si>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</si>
  <si>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</si>
  <si>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</si>
  <si>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</si>
  <si>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</si>
  <si>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</si>
  <si>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</si>
  <si>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</si>
  <si>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</si>
  <si>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</si>
  <si>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</si>
  <si>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</si>
  <si>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</si>
  <si>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</si>
  <si>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</si>
  <si>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</si>
  <si>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</si>
  <si>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</si>
  <si>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</si>
  <si>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</si>
  <si>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</si>
  <si>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</si>
  <si>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</si>
  <si>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</si>
  <si>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</si>
  <si>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</si>
  <si>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</si>
  <si>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</si>
  <si>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</si>
  <si>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</si>
  <si>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</si>
  <si>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</si>
  <si>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</si>
  <si>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</si>
  <si>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</si>
  <si>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</si>
  <si>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</si>
  <si>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</si>
  <si>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</si>
  <si>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</si>
  <si>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</si>
  <si>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</si>
  <si>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</si>
  <si>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</si>
  <si>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</si>
  <si>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</si>
  <si>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</si>
  <si>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</si>
  <si>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</si>
  <si>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法人名</t>
    <rPh sb="0" eb="2">
      <t>ホウジン</t>
    </rPh>
    <rPh sb="2" eb="3">
      <t>メイ</t>
    </rPh>
    <phoneticPr fontId="61"/>
  </si>
  <si>
    <t>代表者職名</t>
    <rPh sb="0" eb="3">
      <t>ダイヒョウシャ</t>
    </rPh>
    <rPh sb="3" eb="5">
      <t>ショクメイ</t>
    </rPh>
    <phoneticPr fontId="61"/>
  </si>
  <si>
    <t>代表者氏名</t>
    <rPh sb="0" eb="3">
      <t>ダイヒョウシャ</t>
    </rPh>
    <rPh sb="3" eb="5">
      <t>シメイ</t>
    </rPh>
    <phoneticPr fontId="61"/>
  </si>
  <si>
    <t>郵便番号</t>
    <rPh sb="0" eb="4">
      <t>ユウビンバンゴウ</t>
    </rPh>
    <phoneticPr fontId="61"/>
  </si>
  <si>
    <t>所在地１</t>
    <rPh sb="0" eb="3">
      <t>ショザイチ</t>
    </rPh>
    <phoneticPr fontId="61"/>
  </si>
  <si>
    <t>所在地２</t>
    <rPh sb="0" eb="3">
      <t>ショザイチ</t>
    </rPh>
    <phoneticPr fontId="61"/>
  </si>
  <si>
    <t>メールアドレス</t>
  </si>
  <si>
    <t>電話番号</t>
    <rPh sb="0" eb="2">
      <t>デンワ</t>
    </rPh>
    <rPh sb="2" eb="4">
      <t>バンゴウ</t>
    </rPh>
    <phoneticPr fontId="61"/>
  </si>
  <si>
    <t>臨時特例交付金の見込額</t>
    <rPh sb="0" eb="2">
      <t>リンジ</t>
    </rPh>
    <rPh sb="2" eb="4">
      <t>トクレイ</t>
    </rPh>
    <rPh sb="4" eb="7">
      <t>コウフキン</t>
    </rPh>
    <rPh sb="8" eb="10">
      <t>ミコミ</t>
    </rPh>
    <rPh sb="10" eb="11">
      <t>ガク</t>
    </rPh>
    <phoneticPr fontId="6"/>
  </si>
  <si>
    <t>事業所番号</t>
    <rPh sb="0" eb="3">
      <t>ジギョウショ</t>
    </rPh>
    <rPh sb="3" eb="5">
      <t>バンゴウ</t>
    </rPh>
    <phoneticPr fontId="61"/>
  </si>
  <si>
    <t>事業所名</t>
    <rPh sb="0" eb="3">
      <t>ジギョウショ</t>
    </rPh>
    <rPh sb="3" eb="4">
      <t>メイ</t>
    </rPh>
    <phoneticPr fontId="61"/>
  </si>
  <si>
    <t>サービス名</t>
    <rPh sb="4" eb="5">
      <t>メイ</t>
    </rPh>
    <phoneticPr fontId="61"/>
  </si>
  <si>
    <t>コード</t>
    <phoneticPr fontId="6"/>
  </si>
  <si>
    <t>サービス種類（国保連用）</t>
    <rPh sb="4" eb="6">
      <t>シュルイ</t>
    </rPh>
    <rPh sb="7" eb="10">
      <t>コクホレン</t>
    </rPh>
    <rPh sb="10" eb="11">
      <t>ヨウ</t>
    </rPh>
    <phoneticPr fontId="61"/>
  </si>
  <si>
    <t>令和６年４・５月分の交付金の見込額</t>
    <rPh sb="0" eb="2">
      <t>レイワ</t>
    </rPh>
    <rPh sb="3" eb="4">
      <t>ネン</t>
    </rPh>
    <rPh sb="7" eb="8">
      <t>ガツ</t>
    </rPh>
    <rPh sb="8" eb="9">
      <t>ブン</t>
    </rPh>
    <rPh sb="10" eb="13">
      <t>コウフキン</t>
    </rPh>
    <rPh sb="14" eb="16">
      <t>ミコミ</t>
    </rPh>
    <rPh sb="16" eb="17">
      <t>ガク</t>
    </rPh>
    <phoneticPr fontId="6"/>
  </si>
  <si>
    <t>共同生活援助</t>
  </si>
  <si>
    <t>宿泊型自立訓練</t>
  </si>
  <si>
    <t>就労移行支援（養成施設）</t>
  </si>
  <si>
    <t>福祉型障害児入所支援</t>
  </si>
  <si>
    <t>医療型障害児入所支援</t>
  </si>
  <si>
    <r>
      <t>②賃金改善の見込額</t>
    </r>
    <r>
      <rPr>
        <b/>
        <sz val="9"/>
        <color theme="1"/>
        <rFont val="ＭＳ Ｐゴシック"/>
        <family val="3"/>
        <charset val="128"/>
      </rPr>
      <t>（令和６年２～５月分）(右欄の額は①欄の額以上となること）</t>
    </r>
    <rPh sb="30" eb="32">
      <t>イジョウ</t>
    </rPh>
    <phoneticPr fontId="6"/>
  </si>
  <si>
    <t>法人所在地　：</t>
    <rPh sb="0" eb="2">
      <t>ホウジン</t>
    </rPh>
    <rPh sb="2" eb="5">
      <t>ショザイチ</t>
    </rPh>
    <phoneticPr fontId="6"/>
  </si>
  <si>
    <t>代表者職名　：</t>
    <rPh sb="0" eb="3">
      <t>ダイヒョウシャ</t>
    </rPh>
    <rPh sb="3" eb="4">
      <t>ショク</t>
    </rPh>
    <rPh sb="4" eb="5">
      <t>メイ</t>
    </rPh>
    <phoneticPr fontId="6"/>
  </si>
  <si>
    <t>代表者氏名　：</t>
    <rPh sb="0" eb="3">
      <t>ダイヒョウシャ</t>
    </rPh>
    <rPh sb="3" eb="5">
      <t>シメイ</t>
    </rPh>
    <phoneticPr fontId="6"/>
  </si>
  <si>
    <t>　このことについて、下記のとおり関係書類を添えて申請します。</t>
    <rPh sb="10" eb="12">
      <t>カキ</t>
    </rPh>
    <rPh sb="16" eb="20">
      <t>カンケイショルイ</t>
    </rPh>
    <rPh sb="21" eb="22">
      <t>ソ</t>
    </rPh>
    <rPh sb="24" eb="26">
      <t>シンセイ</t>
    </rPh>
    <phoneticPr fontId="6"/>
  </si>
  <si>
    <t>記</t>
    <rPh sb="0" eb="1">
      <t>キ</t>
    </rPh>
    <phoneticPr fontId="6"/>
  </si>
  <si>
    <t>　１　交付申請額</t>
    <rPh sb="3" eb="5">
      <t>コウフ</t>
    </rPh>
    <rPh sb="5" eb="8">
      <t>シンセイガク</t>
    </rPh>
    <phoneticPr fontId="6"/>
  </si>
  <si>
    <t>金</t>
    <rPh sb="0" eb="1">
      <t>キン</t>
    </rPh>
    <phoneticPr fontId="6"/>
  </si>
  <si>
    <t>千葉県知事　様</t>
    <rPh sb="0" eb="2">
      <t>チバ</t>
    </rPh>
    <rPh sb="2" eb="3">
      <t>ギフケン</t>
    </rPh>
    <rPh sb="3" eb="5">
      <t>チジ</t>
    </rPh>
    <rPh sb="6" eb="7">
      <t>サマ</t>
    </rPh>
    <phoneticPr fontId="6"/>
  </si>
  <si>
    <t>令和５年度福祉・介護職員処遇改善支援事業交付金交付申請書</t>
    <rPh sb="0" eb="2">
      <t>レイワ</t>
    </rPh>
    <rPh sb="3" eb="4">
      <t>ネン</t>
    </rPh>
    <rPh sb="4" eb="5">
      <t>ド</t>
    </rPh>
    <rPh sb="5" eb="7">
      <t>フクシ</t>
    </rPh>
    <rPh sb="8" eb="10">
      <t>カイゴ</t>
    </rPh>
    <rPh sb="10" eb="12">
      <t>ショクイン</t>
    </rPh>
    <rPh sb="12" eb="16">
      <t>ショグウカイゼン</t>
    </rPh>
    <rPh sb="16" eb="18">
      <t>シエン</t>
    </rPh>
    <rPh sb="18" eb="20">
      <t>ジギョウ</t>
    </rPh>
    <rPh sb="20" eb="22">
      <t>コウフ</t>
    </rPh>
    <rPh sb="22" eb="23">
      <t>キン</t>
    </rPh>
    <rPh sb="23" eb="25">
      <t>コウフ</t>
    </rPh>
    <rPh sb="25" eb="28">
      <t>シンセイショ</t>
    </rPh>
    <phoneticPr fontId="6"/>
  </si>
  <si>
    <t>　２　誓約書（別紙様式１）</t>
    <rPh sb="3" eb="6">
      <t>セイヤクショ</t>
    </rPh>
    <rPh sb="7" eb="9">
      <t>ベッシ</t>
    </rPh>
    <rPh sb="9" eb="11">
      <t>ヨウシキ</t>
    </rPh>
    <phoneticPr fontId="6"/>
  </si>
  <si>
    <t>　３　福祉・介護職員処遇改善臨時特例交付金処遇改善計画書（別紙様式２－１）</t>
    <rPh sb="3" eb="5">
      <t>フクシ</t>
    </rPh>
    <rPh sb="6" eb="8">
      <t>カイゴ</t>
    </rPh>
    <rPh sb="8" eb="10">
      <t>ショクイン</t>
    </rPh>
    <rPh sb="10" eb="14">
      <t>ショグウカイゼン</t>
    </rPh>
    <rPh sb="14" eb="16">
      <t>リンジ</t>
    </rPh>
    <rPh sb="16" eb="18">
      <t>トクレイ</t>
    </rPh>
    <rPh sb="18" eb="21">
      <t>コウフキン</t>
    </rPh>
    <rPh sb="21" eb="25">
      <t>ショグウカイゼン</t>
    </rPh>
    <rPh sb="25" eb="28">
      <t>ケイカクショ</t>
    </rPh>
    <rPh sb="29" eb="31">
      <t>ベッシ</t>
    </rPh>
    <rPh sb="31" eb="33">
      <t>ヨウシキ</t>
    </rPh>
    <phoneticPr fontId="6"/>
  </si>
  <si>
    <t>　４　福祉・介護職員処遇改善臨時特例交付金計画書（施設・事業所別個票）（別紙様式２－２）</t>
    <rPh sb="3" eb="14">
      <t>ショグウカイゼン</t>
    </rPh>
    <rPh sb="14" eb="16">
      <t>リンジ</t>
    </rPh>
    <rPh sb="16" eb="18">
      <t>トクレイ</t>
    </rPh>
    <rPh sb="18" eb="21">
      <t>コウフキン</t>
    </rPh>
    <rPh sb="21" eb="24">
      <t>ケイカクショ</t>
    </rPh>
    <rPh sb="25" eb="27">
      <t>シセツ</t>
    </rPh>
    <rPh sb="28" eb="31">
      <t>ジギョウショ</t>
    </rPh>
    <rPh sb="31" eb="32">
      <t>ベツ</t>
    </rPh>
    <rPh sb="32" eb="34">
      <t>コヒョウ</t>
    </rPh>
    <rPh sb="36" eb="38">
      <t>ベッシ</t>
    </rPh>
    <rPh sb="38" eb="40">
      <t>ヨウシキ</t>
    </rPh>
    <phoneticPr fontId="6"/>
  </si>
  <si>
    <t>法人名　　  　：</t>
    <rPh sb="0" eb="3">
      <t>ホウジンメイ</t>
    </rPh>
    <phoneticPr fontId="6"/>
  </si>
  <si>
    <t xml:space="preserve">        （別紙様式２－１の福祉・介護職員処遇改善臨時特例交付金の見込額）</t>
    <rPh sb="9" eb="11">
      <t>ベッシ</t>
    </rPh>
    <rPh sb="11" eb="13">
      <t>ヨウシキ</t>
    </rPh>
    <rPh sb="17" eb="19">
      <t>フクシ</t>
    </rPh>
    <rPh sb="20" eb="22">
      <t>カイゴ</t>
    </rPh>
    <rPh sb="22" eb="24">
      <t>ショクイン</t>
    </rPh>
    <rPh sb="24" eb="28">
      <t>ショグウカイゼン</t>
    </rPh>
    <rPh sb="28" eb="30">
      <t>リンジ</t>
    </rPh>
    <rPh sb="30" eb="32">
      <t>トクレイ</t>
    </rPh>
    <rPh sb="32" eb="35">
      <t>コウフキン</t>
    </rPh>
    <rPh sb="36" eb="38">
      <t>ミコミ</t>
    </rPh>
    <rPh sb="38" eb="39">
      <t>ガク</t>
    </rPh>
    <phoneticPr fontId="6"/>
  </si>
  <si>
    <t>第１号様式（第７条）</t>
    <rPh sb="0" eb="1">
      <t>ダイ</t>
    </rPh>
    <rPh sb="2" eb="5">
      <t>ゴウヨウシキ</t>
    </rPh>
    <rPh sb="6" eb="7">
      <t>ダイ</t>
    </rPh>
    <rPh sb="8" eb="9">
      <t>ジョウ</t>
    </rPh>
    <phoneticPr fontId="6"/>
  </si>
  <si>
    <t>交付対象期間</t>
    <rPh sb="0" eb="6">
      <t>コウフタイショウキカン</t>
    </rPh>
    <phoneticPr fontId="6"/>
  </si>
  <si>
    <t>千葉県</t>
    <rPh sb="0" eb="3">
      <t>チバケン</t>
    </rPh>
    <phoneticPr fontId="6"/>
  </si>
  <si>
    <t>千葉市</t>
    <rPh sb="0" eb="3">
      <t>チバシ</t>
    </rPh>
    <phoneticPr fontId="6"/>
  </si>
  <si>
    <t>船橋市</t>
    <rPh sb="0" eb="3">
      <t>フナバシシ</t>
    </rPh>
    <phoneticPr fontId="6"/>
  </si>
  <si>
    <t>柏市</t>
    <rPh sb="0" eb="2">
      <t>カシワシ</t>
    </rPh>
    <phoneticPr fontId="6"/>
  </si>
  <si>
    <t>指定権者名</t>
    <rPh sb="0" eb="5">
      <t>シテイケンシャメイ</t>
    </rPh>
    <phoneticPr fontId="6"/>
  </si>
  <si>
    <t>要選択</t>
    <rPh sb="0" eb="3">
      <t>ヨウセンタク</t>
    </rPh>
    <phoneticPr fontId="6"/>
  </si>
  <si>
    <t>！この欄が○でない場合、ⅲ基本給等による賃金改善の見込額（令和６年４・５月分）が
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2" eb="45">
      <t>コウフキン</t>
    </rPh>
    <rPh sb="46" eb="48">
      <t>ミコミ</t>
    </rPh>
    <rPh sb="48" eb="49">
      <t>ガク</t>
    </rPh>
    <rPh sb="50" eb="52">
      <t>レイワ</t>
    </rPh>
    <rPh sb="53" eb="54">
      <t>ネン</t>
    </rPh>
    <rPh sb="57" eb="59">
      <t>ガツブン</t>
    </rPh>
    <rPh sb="64" eb="66">
      <t>イジョウ</t>
    </rPh>
    <phoneticPr fontId="6"/>
  </si>
  <si>
    <r>
      <t>住所１</t>
    </r>
    <r>
      <rPr>
        <sz val="8"/>
        <color theme="1"/>
        <rFont val="ＭＳ Ｐゴシック"/>
        <family val="3"/>
        <charset val="128"/>
      </rPr>
      <t>（番地・住居番号まで）</t>
    </r>
    <rPh sb="0" eb="2">
      <t>ジュウショ</t>
    </rPh>
    <rPh sb="4" eb="6">
      <t>バンチ</t>
    </rPh>
    <rPh sb="7" eb="9">
      <t>ジュウキョ</t>
    </rPh>
    <rPh sb="9" eb="11">
      <t>バンゴウ</t>
    </rPh>
    <phoneticPr fontId="6"/>
  </si>
  <si>
    <r>
      <t>住所２</t>
    </r>
    <r>
      <rPr>
        <sz val="8"/>
        <color theme="1"/>
        <rFont val="ＭＳ Ｐゴシック"/>
        <family val="3"/>
        <charset val="128"/>
      </rPr>
      <t>（建物名等）</t>
    </r>
    <rPh sb="0" eb="2">
      <t>ジュウショ</t>
    </rPh>
    <rPh sb="4" eb="6">
      <t>タテモノ</t>
    </rPh>
    <rPh sb="6" eb="7">
      <t>メイ</t>
    </rPh>
    <rPh sb="7" eb="8">
      <t>トウ</t>
    </rPh>
    <phoneticPr fontId="6"/>
  </si>
  <si>
    <t>-</t>
    <phoneticPr fontId="6"/>
  </si>
  <si>
    <t>　５　役員等名簿（別紙様式６）</t>
    <rPh sb="3" eb="5">
      <t>ヤクイン</t>
    </rPh>
    <rPh sb="5" eb="6">
      <t>トウ</t>
    </rPh>
    <rPh sb="6" eb="8">
      <t>メイボ</t>
    </rPh>
    <rPh sb="9" eb="11">
      <t>ベッシ</t>
    </rPh>
    <rPh sb="11" eb="13">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</si>
</sst>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quot;▲ &quot;#,##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9"/>
      <color indexed="81"/>
      <name val="MS P ゴシック"/>
      <family val="3"/>
      <charset val="128"/>
    </font>
    <font>
      <b/>
      <u/>
      <sz val="11"/>
      <color rgb="FF000000"/>
      <name val="MS P ゴシック"/>
      <family val="3"/>
      <charset val="128"/>
    </font>
    <font>
      <u/>
      <sz val="9"/>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5" fillId="0" borderId="0"/>
    <xf numFmtId="0" fontId="66" fillId="0" borderId="0">
      <alignment vertical="center"/>
    </xf>
  </cellStyleXfs>
  <cellXfs count="607">
    <xf numFmtId="0" fontId="0" fillId="0" borderId="0" xfId="0">
      <alignment vertical="center"/>
    </xf>
    <xf numFmtId="0" fontId="26" fillId="0" borderId="0" xfId="0" applyFont="1">
      <alignment vertical="center"/>
    </xf>
    <xf numFmtId="0" fontId="25" fillId="0" borderId="0" xfId="0" applyFont="1">
      <alignment vertical="center"/>
    </xf>
    <xf numFmtId="0" fontId="28"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5" xfId="0" applyFont="1" applyFill="1" applyBorder="1" applyAlignment="1" applyProtection="1">
      <alignment horizontal="center" vertical="center"/>
      <protection locked="0"/>
    </xf>
    <xf numFmtId="0" fontId="28" fillId="26" borderId="70" xfId="0" applyFont="1" applyFill="1" applyBorder="1" applyAlignment="1" applyProtection="1">
      <alignment vertical="center" wrapText="1"/>
      <protection locked="0"/>
    </xf>
    <xf numFmtId="0" fontId="33" fillId="0" borderId="0" xfId="0" applyFont="1">
      <alignment vertical="center"/>
    </xf>
    <xf numFmtId="0" fontId="34" fillId="0" borderId="0" xfId="0" applyFont="1">
      <alignment vertical="center"/>
    </xf>
    <xf numFmtId="0" fontId="30" fillId="0" borderId="0" xfId="0" applyFont="1">
      <alignment vertical="center"/>
    </xf>
    <xf numFmtId="0" fontId="32" fillId="0" borderId="0" xfId="0" applyFont="1">
      <alignment vertical="center"/>
    </xf>
    <xf numFmtId="0" fontId="35" fillId="0" borderId="0" xfId="0" applyFont="1">
      <alignment vertical="center"/>
    </xf>
    <xf numFmtId="0" fontId="28" fillId="0" borderId="12" xfId="0" applyFont="1" applyBorder="1" applyAlignment="1">
      <alignment horizontal="center" vertical="center"/>
    </xf>
    <xf numFmtId="0" fontId="30" fillId="0" borderId="0" xfId="0" applyFont="1" applyAlignment="1">
      <alignment horizontal="right" vertical="top" wrapText="1"/>
    </xf>
    <xf numFmtId="0" fontId="28" fillId="0" borderId="13" xfId="0" applyFont="1" applyBorder="1">
      <alignment vertical="center"/>
    </xf>
    <xf numFmtId="0" fontId="28" fillId="0" borderId="46" xfId="0" applyFont="1" applyBorder="1">
      <alignment vertical="center"/>
    </xf>
    <xf numFmtId="0" fontId="28" fillId="0" borderId="52" xfId="0" applyFont="1" applyBorder="1">
      <alignment vertical="center"/>
    </xf>
    <xf numFmtId="0" fontId="28" fillId="0" borderId="46" xfId="0" applyFont="1" applyBorder="1" applyAlignment="1">
      <alignment vertical="center" shrinkToFit="1"/>
    </xf>
    <xf numFmtId="0" fontId="28" fillId="0" borderId="0" xfId="0" applyFont="1" applyAlignment="1">
      <alignment horizontal="center" vertical="center" wrapText="1"/>
    </xf>
    <xf numFmtId="0" fontId="31" fillId="0" borderId="0" xfId="0" applyFont="1" applyAlignment="1">
      <alignment vertical="top" wrapText="1"/>
    </xf>
    <xf numFmtId="0" fontId="43" fillId="0" borderId="0" xfId="0" applyFont="1">
      <alignment vertical="center"/>
    </xf>
    <xf numFmtId="0" fontId="43" fillId="24" borderId="0" xfId="0" applyFont="1" applyFill="1">
      <alignment vertical="center"/>
    </xf>
    <xf numFmtId="0" fontId="44" fillId="24" borderId="0" xfId="0" applyFont="1" applyFill="1">
      <alignment vertical="center"/>
    </xf>
    <xf numFmtId="0" fontId="42" fillId="0" borderId="0" xfId="0" applyFont="1" applyAlignment="1">
      <alignment horizontal="left" vertical="center" wrapText="1"/>
    </xf>
    <xf numFmtId="0" fontId="41" fillId="0" borderId="0" xfId="0" applyFont="1">
      <alignment vertical="center"/>
    </xf>
    <xf numFmtId="0" fontId="37" fillId="0" borderId="0" xfId="0" applyFont="1">
      <alignment vertical="center"/>
    </xf>
    <xf numFmtId="0" fontId="38" fillId="27" borderId="62" xfId="0" applyFont="1" applyFill="1" applyBorder="1" applyAlignment="1">
      <alignment horizontal="center" vertical="center"/>
    </xf>
    <xf numFmtId="0" fontId="52" fillId="0" borderId="0" xfId="0" applyFont="1" applyAlignment="1">
      <alignment vertical="center" shrinkToFit="1"/>
    </xf>
    <xf numFmtId="0" fontId="56" fillId="0" borderId="0" xfId="0" applyFont="1">
      <alignment vertical="center"/>
    </xf>
    <xf numFmtId="0" fontId="58" fillId="0" borderId="0" xfId="0" applyFont="1">
      <alignment vertical="center"/>
    </xf>
    <xf numFmtId="0" fontId="38" fillId="24" borderId="0" xfId="0" applyFont="1" applyFill="1" applyAlignment="1">
      <alignment horizontal="left" vertical="center"/>
    </xf>
    <xf numFmtId="0" fontId="37" fillId="0" borderId="0" xfId="0" applyFont="1" applyAlignment="1">
      <alignment vertical="center" wrapText="1"/>
    </xf>
    <xf numFmtId="177" fontId="31" fillId="0" borderId="62"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28" fillId="0" borderId="0" xfId="0" applyFont="1" applyProtection="1">
      <alignment vertical="center"/>
      <protection locked="0"/>
    </xf>
    <xf numFmtId="0" fontId="44" fillId="0" borderId="0" xfId="0" applyFont="1">
      <alignment vertical="center"/>
    </xf>
    <xf numFmtId="49" fontId="41" fillId="0" borderId="0" xfId="0" applyNumberFormat="1" applyFont="1">
      <alignment vertical="center"/>
    </xf>
    <xf numFmtId="0" fontId="39" fillId="0" borderId="0" xfId="0" applyFont="1">
      <alignment vertical="center"/>
    </xf>
    <xf numFmtId="0" fontId="46" fillId="0" borderId="0" xfId="0" applyFont="1">
      <alignment vertical="center"/>
    </xf>
    <xf numFmtId="0" fontId="0" fillId="24" borderId="0" xfId="0" applyFill="1">
      <alignment vertical="center"/>
    </xf>
    <xf numFmtId="0" fontId="52" fillId="0" borderId="0" xfId="0" applyFont="1" applyAlignment="1">
      <alignment vertical="center" wrapText="1" shrinkToFit="1"/>
    </xf>
    <xf numFmtId="0" fontId="52" fillId="24" borderId="11" xfId="0" applyFont="1" applyFill="1" applyBorder="1" applyAlignment="1">
      <alignment vertical="center" shrinkToFit="1"/>
    </xf>
    <xf numFmtId="0" fontId="52" fillId="24" borderId="43" xfId="0" applyFont="1" applyFill="1" applyBorder="1" applyAlignment="1">
      <alignment vertical="center" shrinkToFit="1"/>
    </xf>
    <xf numFmtId="0" fontId="54" fillId="24" borderId="19" xfId="0" applyFont="1" applyFill="1" applyBorder="1">
      <alignment vertical="center"/>
    </xf>
    <xf numFmtId="0" fontId="43" fillId="0" borderId="31" xfId="0" applyFont="1" applyBorder="1">
      <alignment vertical="center"/>
    </xf>
    <xf numFmtId="0" fontId="42" fillId="0" borderId="0" xfId="0" applyFont="1" applyAlignment="1"/>
    <xf numFmtId="0" fontId="39" fillId="0" borderId="0" xfId="0" applyFont="1" applyAlignment="1">
      <alignment horizontal="right" vertical="top"/>
    </xf>
    <xf numFmtId="0" fontId="37"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0" xfId="0" applyFont="1" applyAlignment="1" applyProtection="1">
      <alignment horizontal="left" vertical="center"/>
      <protection locked="0"/>
    </xf>
    <xf numFmtId="0" fontId="39" fillId="0" borderId="0" xfId="0" applyFont="1" applyAlignment="1">
      <alignment vertical="top" wrapText="1"/>
    </xf>
    <xf numFmtId="0" fontId="59" fillId="0" borderId="0" xfId="0" applyFont="1">
      <alignment vertical="center"/>
    </xf>
    <xf numFmtId="0" fontId="0" fillId="0" borderId="0" xfId="0" applyAlignment="1">
      <alignment vertical="center" wrapText="1"/>
    </xf>
    <xf numFmtId="0" fontId="31" fillId="0" borderId="0" xfId="0" applyFont="1" applyAlignment="1">
      <alignment vertical="center" wrapText="1"/>
    </xf>
    <xf numFmtId="0" fontId="59" fillId="0" borderId="0" xfId="0" applyFont="1" applyAlignment="1">
      <alignment vertical="center" wrapText="1"/>
    </xf>
    <xf numFmtId="0" fontId="36" fillId="0" borderId="0" xfId="0" applyFont="1" applyAlignment="1">
      <alignment horizontal="right" vertical="center"/>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0" fillId="0" borderId="0" xfId="0" applyAlignment="1">
      <alignment horizontal="right" vertical="center"/>
    </xf>
    <xf numFmtId="0" fontId="31" fillId="24" borderId="27" xfId="0" applyFont="1" applyFill="1" applyBorder="1" applyAlignment="1">
      <alignment horizontal="center" vertical="center" wrapText="1" shrinkToFit="1"/>
    </xf>
    <xf numFmtId="0" fontId="31" fillId="0" borderId="48" xfId="0" applyFont="1" applyBorder="1" applyAlignment="1">
      <alignment vertical="center" wrapText="1"/>
    </xf>
    <xf numFmtId="0" fontId="31" fillId="0" borderId="12" xfId="0" applyFont="1" applyBorder="1" applyAlignment="1">
      <alignment horizontal="center" vertical="center"/>
    </xf>
    <xf numFmtId="0" fontId="43" fillId="0" borderId="12" xfId="0" applyFont="1" applyBorder="1">
      <alignment vertical="center"/>
    </xf>
    <xf numFmtId="0" fontId="31" fillId="24" borderId="31" xfId="0" applyFont="1" applyFill="1" applyBorder="1" applyAlignment="1" applyProtection="1">
      <alignment horizontal="center" vertical="center"/>
      <protection locked="0"/>
    </xf>
    <xf numFmtId="0" fontId="43" fillId="24" borderId="31" xfId="0" applyFont="1" applyFill="1" applyBorder="1">
      <alignment vertical="center"/>
    </xf>
    <xf numFmtId="0" fontId="43" fillId="0" borderId="31" xfId="0" applyFont="1" applyBorder="1" applyProtection="1">
      <alignment vertical="center"/>
      <protection locked="0"/>
    </xf>
    <xf numFmtId="0" fontId="31" fillId="24" borderId="31" xfId="0" applyFont="1" applyFill="1"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31" fillId="0" borderId="39" xfId="0" applyFont="1" applyBorder="1" applyAlignment="1">
      <alignment vertical="center" wrapText="1"/>
    </xf>
    <xf numFmtId="0" fontId="31" fillId="0" borderId="41" xfId="0" applyFont="1" applyBorder="1" applyAlignment="1">
      <alignment horizontal="center" vertical="center"/>
    </xf>
    <xf numFmtId="0" fontId="38" fillId="27" borderId="66" xfId="0" applyFont="1" applyFill="1" applyBorder="1" applyAlignment="1">
      <alignment horizontal="center" vertical="center"/>
    </xf>
    <xf numFmtId="177" fontId="31" fillId="0" borderId="10" xfId="0" applyNumberFormat="1" applyFont="1" applyBorder="1">
      <alignment vertical="center"/>
    </xf>
    <xf numFmtId="0" fontId="40" fillId="25" borderId="22" xfId="0" applyFont="1" applyFill="1" applyBorder="1" applyAlignment="1" applyProtection="1">
      <alignment horizontal="center" vertical="center"/>
      <protection locked="0"/>
    </xf>
    <xf numFmtId="0" fontId="42" fillId="0" borderId="0" xfId="0" applyFont="1" applyAlignment="1">
      <alignment horizontal="left" vertical="center"/>
    </xf>
    <xf numFmtId="0" fontId="38" fillId="0" borderId="0" xfId="0" applyFont="1">
      <alignment vertical="center"/>
    </xf>
    <xf numFmtId="0" fontId="61" fillId="0" borderId="0" xfId="0" applyFont="1">
      <alignment vertical="center"/>
    </xf>
    <xf numFmtId="0" fontId="0" fillId="0" borderId="0" xfId="0" applyAlignment="1">
      <alignment horizontal="center" vertical="center"/>
    </xf>
    <xf numFmtId="0" fontId="55" fillId="0" borderId="0" xfId="0" applyFont="1" applyAlignment="1">
      <alignment vertical="center" wrapText="1"/>
    </xf>
    <xf numFmtId="0" fontId="52" fillId="24" borderId="14" xfId="0" applyFont="1" applyFill="1" applyBorder="1" applyAlignment="1">
      <alignment vertical="center" shrinkToFit="1"/>
    </xf>
    <xf numFmtId="2" fontId="52" fillId="24" borderId="20" xfId="0" applyNumberFormat="1" applyFont="1" applyFill="1" applyBorder="1" applyAlignment="1">
      <alignment vertical="center" shrinkToFit="1"/>
    </xf>
    <xf numFmtId="0" fontId="52" fillId="24" borderId="20" xfId="0" applyFont="1" applyFill="1" applyBorder="1" applyAlignment="1">
      <alignment vertical="center" shrinkToFit="1"/>
    </xf>
    <xf numFmtId="0" fontId="52" fillId="24" borderId="15" xfId="0" applyFont="1" applyFill="1" applyBorder="1" applyAlignment="1">
      <alignment vertical="center" shrinkToFit="1"/>
    </xf>
    <xf numFmtId="0" fontId="52" fillId="24" borderId="30" xfId="0" applyFont="1" applyFill="1" applyBorder="1" applyAlignment="1">
      <alignment horizontal="right" vertical="center" shrinkToFit="1"/>
    </xf>
    <xf numFmtId="0" fontId="52" fillId="24" borderId="0" xfId="0" applyFont="1" applyFill="1" applyAlignment="1">
      <alignment vertical="center" shrinkToFit="1"/>
    </xf>
    <xf numFmtId="0" fontId="52" fillId="24" borderId="16" xfId="0" applyFont="1" applyFill="1" applyBorder="1" applyAlignment="1">
      <alignment vertical="center" shrinkToFit="1"/>
    </xf>
    <xf numFmtId="0" fontId="39" fillId="0" borderId="0" xfId="0" applyFont="1" applyAlignment="1">
      <alignment vertical="top"/>
    </xf>
    <xf numFmtId="0" fontId="28" fillId="0" borderId="30" xfId="0" applyFont="1" applyBorder="1" applyProtection="1">
      <alignment vertical="center"/>
      <protection locked="0"/>
    </xf>
    <xf numFmtId="0" fontId="37" fillId="24" borderId="0" xfId="0" applyFont="1" applyFill="1">
      <alignment vertical="center"/>
    </xf>
    <xf numFmtId="0" fontId="55" fillId="24" borderId="0" xfId="0" applyFont="1" applyFill="1" applyAlignment="1">
      <alignment vertical="center" wrapText="1"/>
    </xf>
    <xf numFmtId="0" fontId="55" fillId="24" borderId="0" xfId="0" applyFont="1" applyFill="1">
      <alignment vertical="center"/>
    </xf>
    <xf numFmtId="0" fontId="57" fillId="24" borderId="0" xfId="0" applyFont="1" applyFill="1">
      <alignment vertical="center"/>
    </xf>
    <xf numFmtId="0" fontId="55" fillId="0" borderId="0" xfId="0" applyFont="1" applyAlignment="1">
      <alignment vertical="top" wrapText="1"/>
    </xf>
    <xf numFmtId="0" fontId="52" fillId="24" borderId="30" xfId="0" applyFont="1" applyFill="1" applyBorder="1" applyAlignment="1">
      <alignment vertical="center" shrinkToFit="1"/>
    </xf>
    <xf numFmtId="2" fontId="52" fillId="24" borderId="0" xfId="0" applyNumberFormat="1" applyFont="1" applyFill="1" applyAlignment="1">
      <alignment vertical="center" shrinkToFit="1"/>
    </xf>
    <xf numFmtId="0" fontId="52" fillId="24" borderId="19" xfId="0" applyFont="1" applyFill="1" applyBorder="1" applyAlignment="1">
      <alignment vertical="center" shrinkToFit="1"/>
    </xf>
    <xf numFmtId="0" fontId="52" fillId="24" borderId="30" xfId="0" applyFont="1" applyFill="1" applyBorder="1" applyAlignment="1">
      <alignment vertical="center" wrapText="1"/>
    </xf>
    <xf numFmtId="0" fontId="52" fillId="24" borderId="17" xfId="0" applyFont="1" applyFill="1" applyBorder="1" applyAlignment="1">
      <alignment horizontal="right" vertical="center" shrinkToFit="1"/>
    </xf>
    <xf numFmtId="0" fontId="52" fillId="24" borderId="18" xfId="0" applyFont="1" applyFill="1" applyBorder="1" applyAlignment="1">
      <alignment vertical="center" shrinkToFit="1"/>
    </xf>
    <xf numFmtId="0" fontId="47" fillId="0" borderId="84" xfId="0" quotePrefix="1" applyFont="1" applyBorder="1" applyAlignment="1">
      <alignment horizontal="left" vertical="center"/>
    </xf>
    <xf numFmtId="0" fontId="0" fillId="0" borderId="0" xfId="0" applyAlignment="1">
      <alignment horizontal="left" vertical="center"/>
    </xf>
    <xf numFmtId="0" fontId="47" fillId="0" borderId="86" xfId="0" applyFont="1" applyBorder="1" applyAlignment="1">
      <alignment horizontal="left" vertical="center"/>
    </xf>
    <xf numFmtId="0" fontId="31" fillId="0" borderId="12" xfId="0" applyFont="1" applyBorder="1" applyAlignment="1">
      <alignment horizontal="left" vertical="center" wrapText="1"/>
    </xf>
    <xf numFmtId="0" fontId="31" fillId="0" borderId="12" xfId="0" applyFont="1" applyBorder="1" applyAlignment="1">
      <alignment horizontal="left" vertical="center"/>
    </xf>
    <xf numFmtId="0" fontId="31" fillId="0" borderId="41" xfId="0" applyFont="1" applyBorder="1" applyAlignment="1">
      <alignment horizontal="left" vertical="center" wrapText="1"/>
    </xf>
    <xf numFmtId="0" fontId="31" fillId="0" borderId="41" xfId="0" applyFont="1" applyBorder="1" applyAlignment="1">
      <alignment horizontal="left" vertical="center"/>
    </xf>
    <xf numFmtId="0" fontId="36" fillId="24" borderId="65" xfId="0" applyFont="1" applyFill="1" applyBorder="1" applyAlignment="1">
      <alignment horizontal="center" vertical="center" wrapText="1"/>
    </xf>
    <xf numFmtId="0" fontId="31" fillId="0" borderId="36" xfId="0" applyFont="1" applyBorder="1" applyAlignment="1">
      <alignment vertical="center" wrapText="1"/>
    </xf>
    <xf numFmtId="0" fontId="31" fillId="0" borderId="63" xfId="0" applyFont="1" applyBorder="1" applyAlignment="1">
      <alignment horizontal="center" vertical="center"/>
    </xf>
    <xf numFmtId="0" fontId="31" fillId="0" borderId="63" xfId="0" applyFont="1" applyBorder="1" applyAlignment="1">
      <alignment horizontal="left" vertical="center" wrapText="1"/>
    </xf>
    <xf numFmtId="0" fontId="31" fillId="0" borderId="63" xfId="0" applyFont="1" applyBorder="1" applyAlignment="1">
      <alignment horizontal="left" vertical="center"/>
    </xf>
    <xf numFmtId="0" fontId="40" fillId="25" borderId="50" xfId="0" applyFont="1" applyFill="1" applyBorder="1" applyAlignment="1" applyProtection="1">
      <alignment horizontal="center" vertical="center"/>
      <protection locked="0"/>
    </xf>
    <xf numFmtId="0" fontId="43" fillId="0" borderId="63" xfId="0" applyFont="1" applyBorder="1">
      <alignment vertical="center"/>
    </xf>
    <xf numFmtId="0" fontId="31" fillId="24" borderId="23" xfId="0" applyFont="1" applyFill="1" applyBorder="1" applyAlignment="1" applyProtection="1">
      <alignment horizontal="center" vertical="center"/>
      <protection locked="0"/>
    </xf>
    <xf numFmtId="0" fontId="43" fillId="24" borderId="23" xfId="0" applyFont="1" applyFill="1" applyBorder="1">
      <alignment vertical="center"/>
    </xf>
    <xf numFmtId="0" fontId="43" fillId="0" borderId="23" xfId="0" applyFont="1" applyBorder="1" applyProtection="1">
      <alignment vertical="center"/>
      <protection locked="0"/>
    </xf>
    <xf numFmtId="0" fontId="31" fillId="24" borderId="23" xfId="0" applyFont="1" applyFill="1" applyBorder="1" applyAlignment="1">
      <alignment horizontal="center" vertical="center"/>
    </xf>
    <xf numFmtId="0" fontId="43" fillId="0" borderId="23" xfId="0" applyFont="1" applyBorder="1">
      <alignment vertical="center"/>
    </xf>
    <xf numFmtId="0" fontId="0" fillId="0" borderId="23" xfId="0" applyBorder="1">
      <alignment vertical="center"/>
    </xf>
    <xf numFmtId="0" fontId="0" fillId="0" borderId="23" xfId="0" applyBorder="1" applyAlignment="1">
      <alignment horizontal="center" vertical="center"/>
    </xf>
    <xf numFmtId="0" fontId="43" fillId="0" borderId="41" xfId="0" applyFont="1" applyBorder="1">
      <alignment vertical="center"/>
    </xf>
    <xf numFmtId="0" fontId="31" fillId="24" borderId="37" xfId="0" applyFont="1" applyFill="1" applyBorder="1" applyAlignment="1" applyProtection="1">
      <alignment horizontal="center" vertical="center"/>
      <protection locked="0"/>
    </xf>
    <xf numFmtId="0" fontId="43" fillId="24" borderId="37" xfId="0" applyFont="1" applyFill="1" applyBorder="1">
      <alignment vertical="center"/>
    </xf>
    <xf numFmtId="0" fontId="43" fillId="0" borderId="37" xfId="0" applyFont="1" applyBorder="1" applyProtection="1">
      <alignment vertical="center"/>
      <protection locked="0"/>
    </xf>
    <xf numFmtId="0" fontId="31" fillId="24" borderId="37" xfId="0" applyFont="1" applyFill="1" applyBorder="1" applyAlignment="1">
      <alignment horizontal="center" vertical="center"/>
    </xf>
    <xf numFmtId="0" fontId="43" fillId="0" borderId="37" xfId="0" applyFont="1" applyBorder="1">
      <alignment vertical="center"/>
    </xf>
    <xf numFmtId="0" fontId="0" fillId="0" borderId="37" xfId="0" applyBorder="1">
      <alignment vertical="center"/>
    </xf>
    <xf numFmtId="0" fontId="0" fillId="0" borderId="37" xfId="0" applyBorder="1" applyAlignment="1">
      <alignment horizontal="center" vertical="center"/>
    </xf>
    <xf numFmtId="177" fontId="31" fillId="0" borderId="27" xfId="0" applyNumberFormat="1" applyFont="1" applyBorder="1">
      <alignment vertical="center"/>
    </xf>
    <xf numFmtId="0" fontId="40" fillId="25" borderId="25" xfId="0" applyFont="1" applyFill="1" applyBorder="1" applyAlignment="1" applyProtection="1">
      <alignment horizontal="center" vertical="center"/>
      <protection locked="0"/>
    </xf>
    <xf numFmtId="177" fontId="31" fillId="0" borderId="70" xfId="0" applyNumberFormat="1" applyFont="1" applyBorder="1">
      <alignment vertical="center"/>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0" fillId="0" borderId="34" xfId="0" applyBorder="1">
      <alignment vertical="center"/>
    </xf>
    <xf numFmtId="0" fontId="39" fillId="24" borderId="0" xfId="0" applyFont="1" applyFill="1" applyAlignment="1">
      <alignment vertical="top" wrapText="1"/>
    </xf>
    <xf numFmtId="0" fontId="55" fillId="24" borderId="14" xfId="0" applyFont="1" applyFill="1" applyBorder="1" applyAlignment="1">
      <alignment vertical="center" wrapText="1"/>
    </xf>
    <xf numFmtId="0" fontId="55" fillId="24" borderId="20" xfId="0" applyFont="1" applyFill="1" applyBorder="1" applyAlignment="1">
      <alignment vertical="center" wrapText="1"/>
    </xf>
    <xf numFmtId="0" fontId="39" fillId="24" borderId="20" xfId="0" applyFont="1" applyFill="1" applyBorder="1" applyAlignment="1">
      <alignment vertical="top" wrapText="1"/>
    </xf>
    <xf numFmtId="0" fontId="0" fillId="24" borderId="30" xfId="0" applyFill="1" applyBorder="1">
      <alignment vertical="center"/>
    </xf>
    <xf numFmtId="0" fontId="55" fillId="24" borderId="16" xfId="0" applyFont="1" applyFill="1" applyBorder="1" applyAlignment="1">
      <alignment vertical="top" wrapText="1"/>
    </xf>
    <xf numFmtId="0" fontId="55" fillId="24" borderId="16" xfId="0" applyFont="1" applyFill="1" applyBorder="1" applyAlignment="1">
      <alignment vertical="center" wrapText="1"/>
    </xf>
    <xf numFmtId="0" fontId="55" fillId="24" borderId="30" xfId="0" applyFont="1" applyFill="1" applyBorder="1" applyAlignment="1">
      <alignment vertical="center" wrapText="1"/>
    </xf>
    <xf numFmtId="0" fontId="57" fillId="24" borderId="16" xfId="0" applyFont="1" applyFill="1" applyBorder="1">
      <alignment vertical="center"/>
    </xf>
    <xf numFmtId="0" fontId="55" fillId="24" borderId="30" xfId="0" applyFont="1" applyFill="1" applyBorder="1">
      <alignment vertical="center"/>
    </xf>
    <xf numFmtId="0" fontId="55" fillId="24" borderId="17" xfId="0" applyFont="1" applyFill="1" applyBorder="1">
      <alignment vertical="center"/>
    </xf>
    <xf numFmtId="0" fontId="57" fillId="24" borderId="18" xfId="0" applyFont="1" applyFill="1" applyBorder="1">
      <alignment vertical="center"/>
    </xf>
    <xf numFmtId="0" fontId="55" fillId="24" borderId="18" xfId="0" applyFont="1" applyFill="1" applyBorder="1">
      <alignment vertical="center"/>
    </xf>
    <xf numFmtId="0" fontId="55" fillId="24" borderId="18" xfId="0" applyFont="1" applyFill="1" applyBorder="1" applyAlignment="1">
      <alignment horizontal="center" vertical="center"/>
    </xf>
    <xf numFmtId="0" fontId="55" fillId="24" borderId="18" xfId="0" applyFont="1" applyFill="1" applyBorder="1" applyAlignment="1" applyProtection="1">
      <alignment vertical="center" shrinkToFit="1"/>
      <protection locked="0"/>
    </xf>
    <xf numFmtId="0" fontId="57" fillId="24" borderId="19" xfId="0" applyFont="1" applyFill="1" applyBorder="1" applyAlignment="1">
      <alignment horizontal="center" vertical="center"/>
    </xf>
    <xf numFmtId="0" fontId="39" fillId="24" borderId="16" xfId="0" applyFont="1" applyFill="1" applyBorder="1" applyAlignment="1">
      <alignment vertical="top" wrapText="1"/>
    </xf>
    <xf numFmtId="0" fontId="53" fillId="0" borderId="0" xfId="0" applyFont="1">
      <alignment vertical="center"/>
    </xf>
    <xf numFmtId="0" fontId="25" fillId="0" borderId="67" xfId="0" applyFont="1" applyBorder="1">
      <alignment vertical="center"/>
    </xf>
    <xf numFmtId="0" fontId="25" fillId="0" borderId="92" xfId="0" applyFont="1" applyBorder="1">
      <alignment vertical="center"/>
    </xf>
    <xf numFmtId="0" fontId="25" fillId="0" borderId="44" xfId="0" applyFont="1" applyBorder="1">
      <alignment vertical="center"/>
    </xf>
    <xf numFmtId="0" fontId="25" fillId="0" borderId="93" xfId="0" applyFont="1" applyBorder="1">
      <alignment vertical="center"/>
    </xf>
    <xf numFmtId="0" fontId="25" fillId="0" borderId="29" xfId="0" applyFont="1" applyBorder="1">
      <alignment vertical="center"/>
    </xf>
    <xf numFmtId="178" fontId="25" fillId="24" borderId="76"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26" fillId="0" borderId="69" xfId="0" applyFont="1" applyBorder="1">
      <alignment vertical="center"/>
    </xf>
    <xf numFmtId="0" fontId="26" fillId="0" borderId="76" xfId="0" applyFont="1" applyBorder="1">
      <alignment vertical="center"/>
    </xf>
    <xf numFmtId="0" fontId="26" fillId="0" borderId="62" xfId="0" applyFont="1" applyBorder="1" applyAlignment="1">
      <alignment vertical="center" wrapText="1"/>
    </xf>
    <xf numFmtId="0" fontId="47" fillId="25" borderId="62" xfId="0" applyFont="1" applyFill="1" applyBorder="1" applyAlignment="1" applyProtection="1">
      <alignment horizontal="center" vertical="center" wrapText="1"/>
      <protection locked="0"/>
    </xf>
    <xf numFmtId="0" fontId="47" fillId="25" borderId="10" xfId="0" applyFont="1" applyFill="1" applyBorder="1" applyAlignment="1" applyProtection="1">
      <alignment horizontal="center" vertical="center" wrapText="1"/>
      <protection locked="0"/>
    </xf>
    <xf numFmtId="0" fontId="47" fillId="25" borderId="50" xfId="0" applyFont="1" applyFill="1" applyBorder="1" applyAlignment="1" applyProtection="1">
      <alignment horizontal="center" vertical="center" wrapText="1"/>
      <protection locked="0"/>
    </xf>
    <xf numFmtId="0" fontId="47" fillId="25" borderId="48" xfId="0" applyFont="1" applyFill="1" applyBorder="1" applyAlignment="1" applyProtection="1">
      <alignment horizontal="center" vertical="center" wrapText="1"/>
      <protection locked="0"/>
    </xf>
    <xf numFmtId="0" fontId="47" fillId="25" borderId="97" xfId="0" applyFont="1" applyFill="1" applyBorder="1" applyAlignment="1" applyProtection="1">
      <alignment horizontal="center" vertical="center" wrapText="1"/>
      <protection locked="0"/>
    </xf>
    <xf numFmtId="0" fontId="47" fillId="25" borderId="67" xfId="0" applyFont="1" applyFill="1" applyBorder="1" applyAlignment="1" applyProtection="1">
      <alignment horizontal="center" vertical="center" wrapText="1"/>
      <protection locked="0"/>
    </xf>
    <xf numFmtId="0" fontId="47" fillId="25" borderId="98" xfId="0" applyFont="1" applyFill="1" applyBorder="1" applyAlignment="1" applyProtection="1">
      <alignment horizontal="center" vertical="center" wrapText="1"/>
      <protection locked="0"/>
    </xf>
    <xf numFmtId="0" fontId="48" fillId="27" borderId="10" xfId="0" applyFont="1" applyFill="1" applyBorder="1" applyAlignment="1">
      <alignment horizontal="center" vertical="center"/>
    </xf>
    <xf numFmtId="0" fontId="52" fillId="24" borderId="17" xfId="0" applyFont="1" applyFill="1" applyBorder="1" applyAlignment="1">
      <alignment vertical="center" wrapText="1"/>
    </xf>
    <xf numFmtId="0" fontId="42" fillId="24" borderId="52" xfId="0" applyFont="1" applyFill="1" applyBorder="1" applyAlignment="1">
      <alignment horizontal="left" vertical="center" wrapText="1" shrinkToFit="1"/>
    </xf>
    <xf numFmtId="0" fontId="28" fillId="24" borderId="52" xfId="0" applyFont="1" applyFill="1" applyBorder="1" applyAlignment="1">
      <alignment horizontal="center" vertical="center"/>
    </xf>
    <xf numFmtId="0" fontId="28" fillId="24" borderId="46" xfId="0" applyFont="1" applyFill="1" applyBorder="1" applyAlignment="1">
      <alignment horizontal="center" vertical="center"/>
    </xf>
    <xf numFmtId="0" fontId="35" fillId="0" borderId="24" xfId="0" applyFont="1" applyBorder="1" applyAlignment="1">
      <alignment horizontal="center" vertical="center"/>
    </xf>
    <xf numFmtId="0" fontId="55" fillId="24" borderId="0" xfId="0" applyFont="1" applyFill="1" applyAlignment="1">
      <alignment horizontal="left" vertical="top" wrapText="1"/>
    </xf>
    <xf numFmtId="0" fontId="52" fillId="24" borderId="14" xfId="0" applyFont="1" applyFill="1" applyBorder="1" applyAlignment="1">
      <alignment horizontal="right" vertical="center" shrinkToFit="1"/>
    </xf>
    <xf numFmtId="0" fontId="33" fillId="27" borderId="62" xfId="0" applyFont="1" applyFill="1" applyBorder="1" applyAlignment="1">
      <alignment horizontal="center" vertical="center"/>
    </xf>
    <xf numFmtId="0" fontId="63" fillId="0" borderId="0" xfId="0" applyFont="1">
      <alignment vertical="center"/>
    </xf>
    <xf numFmtId="0" fontId="40" fillId="25" borderId="12" xfId="0" applyFont="1" applyFill="1" applyBorder="1" applyAlignment="1" applyProtection="1">
      <alignment horizontal="center" vertical="center"/>
      <protection locked="0"/>
    </xf>
    <xf numFmtId="0" fontId="40" fillId="25" borderId="41" xfId="0" applyFont="1" applyFill="1" applyBorder="1" applyAlignment="1" applyProtection="1">
      <alignment horizontal="center" vertical="center"/>
      <protection locked="0"/>
    </xf>
    <xf numFmtId="177" fontId="31" fillId="0" borderId="0" xfId="0" applyNumberFormat="1" applyFont="1">
      <alignment vertical="center"/>
    </xf>
    <xf numFmtId="0" fontId="36" fillId="0" borderId="12" xfId="0" applyFont="1" applyBorder="1">
      <alignment vertical="center"/>
    </xf>
    <xf numFmtId="0" fontId="36" fillId="0" borderId="31" xfId="0" applyFont="1" applyBorder="1">
      <alignment vertical="center"/>
    </xf>
    <xf numFmtId="0" fontId="0" fillId="24" borderId="46" xfId="0" applyFill="1" applyBorder="1">
      <alignment vertical="center"/>
    </xf>
    <xf numFmtId="178" fontId="25" fillId="24" borderId="69" xfId="28" applyNumberFormat="1" applyFont="1" applyFill="1" applyBorder="1" applyAlignment="1">
      <alignment vertical="center" wrapText="1"/>
    </xf>
    <xf numFmtId="0" fontId="40" fillId="25" borderId="58" xfId="0" applyFont="1" applyFill="1" applyBorder="1" applyAlignment="1" applyProtection="1">
      <alignment horizontal="center" vertical="center"/>
      <protection locked="0"/>
    </xf>
    <xf numFmtId="0" fontId="63" fillId="27" borderId="29" xfId="0" applyFont="1" applyFill="1" applyBorder="1" applyAlignment="1">
      <alignment horizontal="center" vertical="center"/>
    </xf>
    <xf numFmtId="0" fontId="40" fillId="25" borderId="17" xfId="0" applyFont="1" applyFill="1" applyBorder="1" applyAlignment="1" applyProtection="1">
      <alignment horizontal="center" vertical="center"/>
      <protection locked="0"/>
    </xf>
    <xf numFmtId="0" fontId="37" fillId="25" borderId="10" xfId="0" applyFont="1" applyFill="1" applyBorder="1" applyProtection="1">
      <alignment vertical="center"/>
      <protection locked="0"/>
    </xf>
    <xf numFmtId="0" fontId="28" fillId="26" borderId="50" xfId="0" applyFont="1" applyFill="1" applyBorder="1" applyAlignment="1" applyProtection="1">
      <alignment vertical="center" wrapText="1"/>
      <protection locked="0"/>
    </xf>
    <xf numFmtId="0" fontId="0" fillId="29" borderId="0" xfId="0" applyFill="1" applyAlignment="1">
      <alignment horizontal="center" vertical="center" shrinkToFit="1"/>
    </xf>
    <xf numFmtId="179" fontId="0" fillId="0" borderId="0" xfId="0" applyNumberFormat="1" applyAlignment="1">
      <alignment vertical="center" shrinkToFit="1"/>
    </xf>
    <xf numFmtId="49" fontId="28" fillId="0" borderId="12" xfId="0" applyNumberFormat="1" applyFont="1" applyBorder="1" applyAlignment="1">
      <alignment horizontal="center" vertical="center"/>
    </xf>
    <xf numFmtId="0" fontId="0" fillId="0" borderId="0" xfId="0" applyAlignment="1">
      <alignment horizontal="left" vertical="top" wrapText="1"/>
    </xf>
    <xf numFmtId="0" fontId="28" fillId="0" borderId="24" xfId="0" applyFont="1" applyBorder="1" applyProtection="1">
      <alignment vertical="center"/>
      <protection locked="0"/>
    </xf>
    <xf numFmtId="0" fontId="28" fillId="0" borderId="28" xfId="0" applyFont="1" applyBorder="1" applyProtection="1">
      <alignment vertical="center"/>
      <protection locked="0"/>
    </xf>
    <xf numFmtId="0" fontId="42" fillId="0" borderId="45" xfId="0" applyFont="1" applyBorder="1">
      <alignment vertical="center"/>
    </xf>
    <xf numFmtId="0" fontId="42" fillId="0" borderId="12" xfId="0" applyFont="1" applyBorder="1">
      <alignment vertical="center"/>
    </xf>
    <xf numFmtId="0" fontId="42" fillId="0" borderId="31" xfId="0" applyFont="1" applyBorder="1">
      <alignment vertical="center"/>
    </xf>
    <xf numFmtId="0" fontId="42" fillId="0" borderId="31" xfId="0" applyFont="1" applyBorder="1" applyAlignment="1" applyProtection="1">
      <alignment horizontal="right" vertical="center"/>
      <protection locked="0"/>
    </xf>
    <xf numFmtId="0" fontId="42" fillId="0" borderId="44" xfId="0" applyFont="1" applyBorder="1" applyProtection="1">
      <alignment vertical="center"/>
      <protection locked="0"/>
    </xf>
    <xf numFmtId="0" fontId="37" fillId="24" borderId="83" xfId="0" applyFont="1" applyFill="1" applyBorder="1" applyProtection="1">
      <alignment vertical="center"/>
      <protection locked="0"/>
    </xf>
    <xf numFmtId="0" fontId="37" fillId="0" borderId="95" xfId="0" applyFont="1" applyBorder="1" applyProtection="1">
      <alignment vertical="center"/>
      <protection locked="0"/>
    </xf>
    <xf numFmtId="0" fontId="0" fillId="31" borderId="0" xfId="0" applyFill="1">
      <alignment vertical="center"/>
    </xf>
    <xf numFmtId="38" fontId="31" fillId="0" borderId="65" xfId="34" applyFont="1" applyFill="1" applyBorder="1" applyAlignment="1" applyProtection="1">
      <alignment vertical="center" shrinkToFit="1"/>
    </xf>
    <xf numFmtId="178" fontId="31" fillId="0" borderId="50" xfId="28" applyNumberFormat="1" applyFont="1" applyFill="1" applyBorder="1" applyAlignment="1" applyProtection="1">
      <alignment vertical="center" shrinkToFit="1"/>
    </xf>
    <xf numFmtId="38" fontId="31" fillId="0" borderId="10" xfId="34" applyFont="1" applyFill="1" applyBorder="1" applyAlignment="1" applyProtection="1">
      <alignment vertical="center" shrinkToFit="1"/>
    </xf>
    <xf numFmtId="178" fontId="31" fillId="0" borderId="10" xfId="28" applyNumberFormat="1" applyFont="1" applyFill="1" applyBorder="1" applyAlignment="1" applyProtection="1">
      <alignment vertical="center" shrinkToFit="1"/>
    </xf>
    <xf numFmtId="38" fontId="31" fillId="0" borderId="27" xfId="34" applyFont="1" applyFill="1" applyBorder="1" applyAlignment="1" applyProtection="1">
      <alignment vertical="center" shrinkToFit="1"/>
    </xf>
    <xf numFmtId="178" fontId="31" fillId="0" borderId="27" xfId="28" applyNumberFormat="1" applyFont="1" applyFill="1" applyBorder="1" applyAlignment="1" applyProtection="1">
      <alignment vertical="center" shrinkToFit="1"/>
    </xf>
    <xf numFmtId="0" fontId="28" fillId="0" borderId="27" xfId="0" applyFont="1" applyBorder="1" applyAlignment="1">
      <alignment horizontal="center" vertical="center"/>
    </xf>
    <xf numFmtId="0" fontId="26" fillId="0" borderId="10" xfId="0" applyFont="1" applyBorder="1" applyAlignment="1">
      <alignment horizontal="center" vertical="center"/>
    </xf>
    <xf numFmtId="0" fontId="47" fillId="25" borderId="65" xfId="0" applyFont="1" applyFill="1" applyBorder="1" applyAlignment="1" applyProtection="1">
      <alignment horizontal="center" vertical="center" wrapText="1"/>
      <protection locked="0"/>
    </xf>
    <xf numFmtId="0" fontId="47" fillId="25" borderId="11" xfId="0" applyFont="1" applyFill="1" applyBorder="1" applyAlignment="1" applyProtection="1">
      <alignment horizontal="center" vertical="center" wrapText="1"/>
      <protection locked="0"/>
    </xf>
    <xf numFmtId="0" fontId="28" fillId="0" borderId="26" xfId="0" applyFont="1" applyBorder="1" applyAlignment="1">
      <alignment horizontal="center" vertical="center"/>
    </xf>
    <xf numFmtId="0" fontId="28" fillId="26" borderId="57" xfId="0" applyFont="1" applyFill="1" applyBorder="1" applyAlignment="1" applyProtection="1">
      <alignment vertical="center" wrapText="1"/>
      <protection locked="0"/>
    </xf>
    <xf numFmtId="0" fontId="28" fillId="26" borderId="57" xfId="0" applyFont="1" applyFill="1" applyBorder="1" applyProtection="1">
      <alignment vertical="center"/>
      <protection locked="0"/>
    </xf>
    <xf numFmtId="0" fontId="40" fillId="25" borderId="70" xfId="0" applyFont="1" applyFill="1" applyBorder="1" applyAlignment="1" applyProtection="1">
      <alignment horizontal="center" vertical="center"/>
      <protection locked="0"/>
    </xf>
    <xf numFmtId="0" fontId="40" fillId="25" borderId="46"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protection locked="0"/>
    </xf>
    <xf numFmtId="0" fontId="31" fillId="25" borderId="34" xfId="0" applyFont="1" applyFill="1" applyBorder="1" applyAlignment="1" applyProtection="1">
      <alignment horizontal="center" vertical="center"/>
      <protection locked="0"/>
    </xf>
    <xf numFmtId="0" fontId="31" fillId="25" borderId="31" xfId="0" applyFont="1" applyFill="1" applyBorder="1" applyAlignment="1" applyProtection="1">
      <alignment horizontal="center" vertical="center"/>
      <protection locked="0"/>
    </xf>
    <xf numFmtId="49" fontId="40" fillId="26" borderId="47" xfId="0" applyNumberFormat="1" applyFont="1" applyFill="1" applyBorder="1" applyAlignment="1" applyProtection="1">
      <alignment horizontal="center" vertical="center"/>
      <protection locked="0"/>
    </xf>
    <xf numFmtId="49" fontId="40" fillId="26" borderId="23" xfId="0" applyNumberFormat="1" applyFont="1" applyFill="1" applyBorder="1" applyAlignment="1" applyProtection="1">
      <alignment horizontal="center" vertical="center"/>
      <protection locked="0"/>
    </xf>
    <xf numFmtId="49" fontId="40" fillId="26" borderId="65" xfId="0" applyNumberFormat="1" applyFont="1" applyFill="1" applyBorder="1" applyAlignment="1" applyProtection="1">
      <alignment horizontal="center" vertical="center"/>
      <protection locked="0"/>
    </xf>
    <xf numFmtId="0" fontId="28" fillId="26" borderId="63"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5" xfId="0" applyFont="1" applyFill="1" applyBorder="1" applyProtection="1">
      <alignment vertical="center"/>
      <protection locked="0"/>
    </xf>
    <xf numFmtId="176" fontId="40" fillId="26" borderId="57" xfId="0" applyNumberFormat="1" applyFont="1" applyFill="1" applyBorder="1" applyAlignment="1" applyProtection="1">
      <alignment horizontal="center" vertical="center"/>
      <protection locked="0"/>
    </xf>
    <xf numFmtId="176" fontId="40" fillId="26" borderId="58" xfId="0" applyNumberFormat="1" applyFont="1" applyFill="1" applyBorder="1" applyAlignment="1" applyProtection="1">
      <alignment horizontal="center" vertical="center"/>
      <protection locked="0"/>
    </xf>
    <xf numFmtId="0" fontId="38" fillId="24" borderId="24" xfId="0" applyFont="1" applyFill="1" applyBorder="1" applyAlignment="1">
      <alignment horizontal="left" vertical="center" wrapText="1"/>
    </xf>
    <xf numFmtId="0" fontId="38" fillId="24" borderId="28" xfId="0" applyFont="1" applyFill="1" applyBorder="1" applyAlignment="1">
      <alignment horizontal="left" vertical="center" wrapText="1"/>
    </xf>
    <xf numFmtId="0" fontId="38" fillId="24" borderId="29" xfId="0" applyFont="1" applyFill="1" applyBorder="1" applyAlignment="1">
      <alignment horizontal="left" vertical="center" wrapText="1"/>
    </xf>
    <xf numFmtId="0" fontId="31" fillId="0" borderId="0" xfId="0" applyFont="1" applyAlignment="1">
      <alignment horizontal="left" vertical="top" wrapText="1"/>
    </xf>
    <xf numFmtId="0" fontId="36" fillId="0" borderId="0" xfId="0" applyFont="1" applyAlignment="1">
      <alignment horizontal="left" vertical="center" wrapText="1"/>
    </xf>
    <xf numFmtId="0" fontId="30" fillId="0" borderId="0" xfId="0" applyFont="1" applyAlignment="1">
      <alignment horizontal="left" vertical="center" wrapText="1"/>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28" fillId="0" borderId="1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6"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41"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36" xfId="0" applyFont="1" applyFill="1" applyBorder="1" applyAlignment="1" applyProtection="1">
      <alignment horizontal="left" vertical="center"/>
      <protection locked="0"/>
    </xf>
    <xf numFmtId="0" fontId="28" fillId="26" borderId="50"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3" xfId="0" applyFont="1" applyFill="1" applyBorder="1" applyAlignment="1" applyProtection="1">
      <alignment horizontal="left" vertical="center"/>
      <protection locked="0"/>
    </xf>
    <xf numFmtId="0" fontId="28" fillId="26" borderId="48"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6"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5"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49" fontId="0" fillId="26" borderId="61" xfId="0" quotePrefix="1" applyNumberFormat="1" applyFill="1" applyBorder="1" applyAlignment="1" applyProtection="1">
      <alignment horizontal="left" vertical="center"/>
      <protection locked="0"/>
    </xf>
    <xf numFmtId="49" fontId="0" fillId="26" borderId="46" xfId="0" applyNumberFormat="1" applyFill="1" applyBorder="1" applyAlignment="1" applyProtection="1">
      <alignment horizontal="left" vertical="center"/>
      <protection locked="0"/>
    </xf>
    <xf numFmtId="49" fontId="0" fillId="26" borderId="17" xfId="0" applyNumberFormat="1" applyFill="1" applyBorder="1" applyAlignment="1" applyProtection="1">
      <alignment horizontal="left" vertical="center"/>
      <protection locked="0"/>
    </xf>
    <xf numFmtId="49" fontId="0" fillId="26" borderId="55" xfId="0" applyNumberFormat="1" applyFill="1" applyBorder="1" applyAlignment="1" applyProtection="1">
      <alignment horizontal="left" vertical="center"/>
      <protection locked="0"/>
    </xf>
    <xf numFmtId="0" fontId="33" fillId="0" borderId="0" xfId="0" applyFont="1" applyAlignment="1">
      <alignment horizontal="left" vertical="top"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28" fillId="0" borderId="10" xfId="0" applyFont="1" applyBorder="1">
      <alignment vertical="center"/>
    </xf>
    <xf numFmtId="0" fontId="0" fillId="26" borderId="48"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49"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6" xfId="0" applyFont="1" applyBorder="1" applyAlignment="1">
      <alignment vertical="center" wrapText="1" shrinkToFit="1"/>
    </xf>
    <xf numFmtId="0" fontId="28" fillId="0" borderId="31" xfId="0" applyFont="1" applyBorder="1" applyAlignment="1">
      <alignment horizontal="left" vertical="center"/>
    </xf>
    <xf numFmtId="0" fontId="28" fillId="0" borderId="44" xfId="0" applyFont="1" applyBorder="1" applyAlignment="1">
      <alignment horizontal="left" vertical="center"/>
    </xf>
    <xf numFmtId="49" fontId="0" fillId="26" borderId="40" xfId="0" applyNumberFormat="1" applyFill="1" applyBorder="1" applyAlignment="1" applyProtection="1">
      <alignment horizontal="left" vertical="center"/>
      <protection locked="0"/>
    </xf>
    <xf numFmtId="49" fontId="0" fillId="26" borderId="31"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107" xfId="0" applyFont="1" applyFill="1" applyBorder="1" applyProtection="1">
      <alignment vertical="center"/>
      <protection locked="0"/>
    </xf>
    <xf numFmtId="0" fontId="28" fillId="26" borderId="28" xfId="0" applyFont="1" applyFill="1" applyBorder="1" applyProtection="1">
      <alignment vertical="center"/>
      <protection locked="0"/>
    </xf>
    <xf numFmtId="0" fontId="28" fillId="26" borderId="108" xfId="0" applyFont="1" applyFill="1" applyBorder="1" applyProtection="1">
      <alignment vertical="center"/>
      <protection locked="0"/>
    </xf>
    <xf numFmtId="0" fontId="28" fillId="26" borderId="56" xfId="0" applyFont="1" applyFill="1" applyBorder="1" applyAlignment="1">
      <alignment horizontal="left" vertical="center"/>
    </xf>
    <xf numFmtId="0" fontId="28" fillId="26" borderId="57" xfId="0" applyFont="1" applyFill="1" applyBorder="1" applyAlignment="1">
      <alignment horizontal="left" vertical="center"/>
    </xf>
    <xf numFmtId="0" fontId="28" fillId="26" borderId="58" xfId="0" applyFont="1" applyFill="1" applyBorder="1" applyAlignment="1">
      <alignment horizontal="left" vertical="center"/>
    </xf>
    <xf numFmtId="0" fontId="29" fillId="26" borderId="39" xfId="48" applyNumberForma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1"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2" fillId="0" borderId="0" xfId="0" applyFont="1" applyAlignment="1">
      <alignment horizontal="left" vertical="top"/>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0" fontId="41" fillId="0" borderId="0" xfId="0" applyFont="1" applyAlignment="1">
      <alignment horizontal="left" vertical="center"/>
    </xf>
    <xf numFmtId="0" fontId="37" fillId="0" borderId="63" xfId="0"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92" xfId="0" applyFont="1" applyBorder="1" applyAlignment="1" applyProtection="1">
      <alignment horizontal="left" vertical="center" wrapText="1"/>
      <protection locked="0"/>
    </xf>
    <xf numFmtId="0" fontId="37" fillId="24" borderId="82" xfId="0" applyFont="1" applyFill="1" applyBorder="1" applyAlignment="1" applyProtection="1">
      <alignment horizontal="left" vertical="center"/>
      <protection locked="0"/>
    </xf>
    <xf numFmtId="0" fontId="37" fillId="24" borderId="83" xfId="0" applyFont="1" applyFill="1" applyBorder="1" applyAlignment="1" applyProtection="1">
      <alignment horizontal="left" vertical="center"/>
      <protection locked="0"/>
    </xf>
    <xf numFmtId="0" fontId="62" fillId="24" borderId="17" xfId="0" applyFont="1" applyFill="1" applyBorder="1" applyAlignment="1">
      <alignment horizontal="center" vertical="center" wrapText="1"/>
    </xf>
    <xf numFmtId="0" fontId="62" fillId="24" borderId="18" xfId="0" applyFont="1" applyFill="1" applyBorder="1" applyAlignment="1">
      <alignment horizontal="center" vertical="center" wrapText="1"/>
    </xf>
    <xf numFmtId="0" fontId="62" fillId="24" borderId="75" xfId="0" applyFont="1" applyFill="1" applyBorder="1" applyAlignment="1">
      <alignment horizontal="center" vertical="center" wrapText="1"/>
    </xf>
    <xf numFmtId="2" fontId="52" fillId="24" borderId="18" xfId="0" applyNumberFormat="1" applyFont="1" applyFill="1" applyBorder="1" applyAlignment="1">
      <alignment horizontal="center" vertical="center" shrinkToFit="1"/>
    </xf>
    <xf numFmtId="0" fontId="38" fillId="28" borderId="96" xfId="0" applyFont="1" applyFill="1" applyBorder="1" applyAlignment="1">
      <alignment horizontal="left" vertical="top" wrapText="1"/>
    </xf>
    <xf numFmtId="0" fontId="38" fillId="28" borderId="34" xfId="0" applyFont="1" applyFill="1" applyBorder="1" applyAlignment="1">
      <alignment horizontal="left" vertical="top" wrapText="1"/>
    </xf>
    <xf numFmtId="0" fontId="38" fillId="28" borderId="99" xfId="0" applyFont="1" applyFill="1" applyBorder="1" applyAlignment="1">
      <alignment horizontal="left" vertical="top" wrapText="1"/>
    </xf>
    <xf numFmtId="0" fontId="38" fillId="28" borderId="100" xfId="0" applyFont="1" applyFill="1" applyBorder="1" applyAlignment="1">
      <alignment horizontal="left" vertical="top" wrapText="1"/>
    </xf>
    <xf numFmtId="0" fontId="38" fillId="28" borderId="101" xfId="0" applyFont="1" applyFill="1" applyBorder="1" applyAlignment="1">
      <alignment horizontal="left" vertical="top" wrapText="1"/>
    </xf>
    <xf numFmtId="0" fontId="38" fillId="28" borderId="102" xfId="0" applyFont="1" applyFill="1" applyBorder="1" applyAlignment="1">
      <alignment horizontal="left" vertical="top" wrapText="1"/>
    </xf>
    <xf numFmtId="2" fontId="52" fillId="24" borderId="12" xfId="0" applyNumberFormat="1" applyFont="1" applyFill="1" applyBorder="1" applyAlignment="1">
      <alignment horizontal="center" vertical="center" shrinkToFit="1"/>
    </xf>
    <xf numFmtId="2" fontId="52" fillId="24" borderId="11" xfId="0" applyNumberFormat="1" applyFont="1" applyFill="1" applyBorder="1" applyAlignment="1">
      <alignment horizontal="center" vertical="center" shrinkToFit="1"/>
    </xf>
    <xf numFmtId="0" fontId="62" fillId="24" borderId="14" xfId="0" applyFont="1" applyFill="1" applyBorder="1" applyAlignment="1">
      <alignment horizontal="left" vertical="center" wrapText="1"/>
    </xf>
    <xf numFmtId="0" fontId="62" fillId="24" borderId="20" xfId="0" applyFont="1" applyFill="1" applyBorder="1" applyAlignment="1">
      <alignment horizontal="left" vertical="center" wrapText="1"/>
    </xf>
    <xf numFmtId="0" fontId="62" fillId="24" borderId="33" xfId="0" applyFont="1" applyFill="1" applyBorder="1" applyAlignment="1">
      <alignment horizontal="left" vertical="center" wrapText="1"/>
    </xf>
    <xf numFmtId="2" fontId="37" fillId="24" borderId="24" xfId="0" applyNumberFormat="1" applyFont="1" applyFill="1" applyBorder="1" applyAlignment="1">
      <alignment horizontal="center" vertical="center" shrinkToFit="1"/>
    </xf>
    <xf numFmtId="2" fontId="37" fillId="24" borderId="29" xfId="0" applyNumberFormat="1" applyFont="1" applyFill="1" applyBorder="1" applyAlignment="1">
      <alignment horizontal="center" vertical="center" shrinkToFit="1"/>
    </xf>
    <xf numFmtId="2" fontId="52" fillId="24" borderId="45"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2" fillId="0" borderId="14" xfId="0" applyFont="1" applyBorder="1" applyAlignment="1">
      <alignment horizontal="center" vertical="center" wrapText="1"/>
    </xf>
    <xf numFmtId="0" fontId="62" fillId="0" borderId="20" xfId="0" applyFont="1" applyBorder="1" applyAlignment="1">
      <alignment horizontal="center" vertical="center" wrapText="1"/>
    </xf>
    <xf numFmtId="0" fontId="62" fillId="0" borderId="33" xfId="0" applyFont="1" applyBorder="1" applyAlignment="1">
      <alignment horizontal="center" vertical="center" wrapText="1"/>
    </xf>
    <xf numFmtId="0" fontId="37" fillId="0" borderId="31" xfId="0" applyFont="1" applyBorder="1" applyAlignment="1">
      <alignment horizontal="left" vertical="center" wrapText="1" shrinkToFit="1"/>
    </xf>
    <xf numFmtId="0" fontId="37" fillId="0" borderId="20" xfId="0" applyFont="1" applyBorder="1" applyAlignment="1">
      <alignment horizontal="left" vertical="center" wrapText="1" shrinkToFit="1"/>
    </xf>
    <xf numFmtId="0" fontId="37" fillId="0" borderId="11" xfId="0" applyFont="1" applyBorder="1" applyAlignment="1">
      <alignment horizontal="left" vertical="center" wrapText="1" shrinkToFit="1"/>
    </xf>
    <xf numFmtId="0" fontId="43" fillId="24" borderId="30" xfId="0" applyFont="1" applyFill="1" applyBorder="1" applyAlignment="1">
      <alignment horizontal="center" vertical="center"/>
    </xf>
    <xf numFmtId="0" fontId="43" fillId="24" borderId="16" xfId="0" applyFont="1" applyFill="1" applyBorder="1" applyAlignment="1">
      <alignment horizontal="center" vertical="center"/>
    </xf>
    <xf numFmtId="38" fontId="42" fillId="0" borderId="12" xfId="34" applyFont="1" applyBorder="1" applyAlignment="1">
      <alignment horizontal="right" vertical="center" wrapText="1" shrinkToFit="1"/>
    </xf>
    <xf numFmtId="38" fontId="42" fillId="0" borderId="31" xfId="34" applyFont="1" applyBorder="1" applyAlignment="1">
      <alignment horizontal="right" vertical="center" wrapText="1" shrinkToFit="1"/>
    </xf>
    <xf numFmtId="38" fontId="42" fillId="0" borderId="11" xfId="34" applyFont="1" applyBorder="1" applyAlignment="1">
      <alignment horizontal="right" vertical="center" wrapText="1" shrinkToFit="1"/>
    </xf>
    <xf numFmtId="0" fontId="50" fillId="24" borderId="71" xfId="0" applyFont="1" applyFill="1" applyBorder="1" applyAlignment="1">
      <alignment horizontal="center" vertical="center" shrinkToFit="1"/>
    </xf>
    <xf numFmtId="0" fontId="50" fillId="24" borderId="34" xfId="0" applyFont="1" applyFill="1" applyBorder="1" applyAlignment="1">
      <alignment horizontal="center" vertical="center" shrinkToFit="1"/>
    </xf>
    <xf numFmtId="0" fontId="50" fillId="24" borderId="81" xfId="0" applyFont="1" applyFill="1" applyBorder="1" applyAlignment="1">
      <alignment horizontal="center" vertical="center" shrinkToFit="1"/>
    </xf>
    <xf numFmtId="0" fontId="37" fillId="0" borderId="10"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wrapText="1" shrinkToFit="1"/>
      <protection locked="0"/>
    </xf>
    <xf numFmtId="0" fontId="38" fillId="24" borderId="28" xfId="0" applyFont="1" applyFill="1" applyBorder="1" applyAlignment="1">
      <alignment horizontal="left" vertical="center"/>
    </xf>
    <xf numFmtId="0" fontId="38" fillId="24" borderId="29" xfId="0" applyFont="1" applyFill="1" applyBorder="1" applyAlignment="1">
      <alignment horizontal="left" vertical="center"/>
    </xf>
    <xf numFmtId="0" fontId="49" fillId="0" borderId="31" xfId="0" applyFont="1" applyBorder="1" applyAlignment="1">
      <alignment horizontal="left" vertical="center" wrapText="1"/>
    </xf>
    <xf numFmtId="0" fontId="49" fillId="0" borderId="11" xfId="0" applyFont="1" applyBorder="1" applyAlignment="1">
      <alignment horizontal="left" vertical="center" wrapText="1"/>
    </xf>
    <xf numFmtId="0" fontId="50" fillId="24" borderId="73" xfId="0" applyFont="1" applyFill="1" applyBorder="1" applyAlignment="1">
      <alignment horizontal="center" vertical="center" shrinkToFit="1"/>
    </xf>
    <xf numFmtId="0" fontId="50" fillId="24" borderId="23" xfId="0" applyFont="1" applyFill="1" applyBorder="1" applyAlignment="1">
      <alignment horizontal="center" vertical="center" shrinkToFit="1"/>
    </xf>
    <xf numFmtId="0" fontId="50" fillId="24" borderId="74" xfId="0" applyFont="1" applyFill="1" applyBorder="1" applyAlignment="1">
      <alignment horizontal="center" vertical="center" shrinkToFit="1"/>
    </xf>
    <xf numFmtId="0" fontId="39" fillId="0" borderId="0" xfId="0" applyFont="1" applyAlignment="1">
      <alignment horizontal="left" vertical="top" wrapText="1"/>
    </xf>
    <xf numFmtId="0" fontId="55" fillId="24" borderId="0" xfId="0" applyFont="1" applyFill="1" applyAlignment="1">
      <alignment horizontal="center" vertical="center" wrapText="1"/>
    </xf>
    <xf numFmtId="0" fontId="45" fillId="24" borderId="0" xfId="0" applyFont="1" applyFill="1" applyAlignment="1">
      <alignment horizontal="center" vertical="center"/>
    </xf>
    <xf numFmtId="0" fontId="37" fillId="0" borderId="82" xfId="0" applyFont="1" applyBorder="1" applyAlignment="1" applyProtection="1">
      <alignment horizontal="left" vertical="center"/>
      <protection locked="0"/>
    </xf>
    <xf numFmtId="0" fontId="37" fillId="0" borderId="83" xfId="0" applyFont="1" applyBorder="1" applyAlignment="1" applyProtection="1">
      <alignment horizontal="left" vertical="center"/>
      <protection locked="0"/>
    </xf>
    <xf numFmtId="0" fontId="37" fillId="0" borderId="88" xfId="0" applyFont="1" applyBorder="1" applyAlignment="1" applyProtection="1">
      <alignment horizontal="left" vertical="center"/>
      <protection locked="0"/>
    </xf>
    <xf numFmtId="0" fontId="47" fillId="25" borderId="24" xfId="0" applyFont="1" applyFill="1" applyBorder="1" applyAlignment="1" applyProtection="1">
      <alignment horizontal="center" vertical="center" wrapText="1"/>
      <protection locked="0"/>
    </xf>
    <xf numFmtId="0" fontId="47" fillId="25" borderId="29" xfId="0" applyFont="1" applyFill="1" applyBorder="1" applyAlignment="1" applyProtection="1">
      <alignment horizontal="center" vertical="center" wrapText="1"/>
      <protection locked="0"/>
    </xf>
    <xf numFmtId="0" fontId="43" fillId="0" borderId="0" xfId="0" applyFont="1" applyAlignment="1">
      <alignment horizontal="left" vertical="top" wrapText="1"/>
    </xf>
    <xf numFmtId="0" fontId="24" fillId="0" borderId="0" xfId="0" applyFont="1" applyAlignment="1">
      <alignment horizontal="left" vertical="top" wrapText="1"/>
    </xf>
    <xf numFmtId="0" fontId="41" fillId="0" borderId="32" xfId="0" applyFont="1" applyBorder="1" applyAlignment="1">
      <alignment horizontal="left" vertical="center"/>
    </xf>
    <xf numFmtId="0" fontId="37" fillId="29" borderId="14" xfId="0" applyFont="1" applyFill="1" applyBorder="1" applyAlignment="1">
      <alignment horizontal="center" vertical="center"/>
    </xf>
    <xf numFmtId="0" fontId="37" fillId="29" borderId="20" xfId="0" applyFont="1" applyFill="1" applyBorder="1" applyAlignment="1">
      <alignment horizontal="center" vertical="center"/>
    </xf>
    <xf numFmtId="0" fontId="37" fillId="29" borderId="15" xfId="0" applyFont="1" applyFill="1" applyBorder="1" applyAlignment="1">
      <alignment horizontal="center" vertical="center"/>
    </xf>
    <xf numFmtId="0" fontId="37" fillId="0" borderId="10" xfId="0" applyFont="1" applyBorder="1" applyAlignment="1">
      <alignment horizontal="center" vertical="center"/>
    </xf>
    <xf numFmtId="0" fontId="37" fillId="0" borderId="10" xfId="0" applyFont="1" applyBorder="1" applyAlignment="1">
      <alignment horizontal="left" vertical="top"/>
    </xf>
    <xf numFmtId="0" fontId="42" fillId="0" borderId="0" xfId="0" applyFont="1" applyAlignment="1">
      <alignment horizontal="left" vertical="center" wrapText="1"/>
    </xf>
    <xf numFmtId="0" fontId="37" fillId="0" borderId="50" xfId="0" applyFont="1" applyBorder="1" applyAlignment="1" applyProtection="1">
      <alignment horizontal="center" vertical="center" shrinkToFit="1"/>
      <protection locked="0"/>
    </xf>
    <xf numFmtId="0" fontId="37" fillId="0" borderId="50" xfId="0" applyFont="1" applyBorder="1" applyAlignment="1" applyProtection="1">
      <alignment horizontal="center" vertical="center" wrapText="1"/>
      <protection locked="0"/>
    </xf>
    <xf numFmtId="0" fontId="35" fillId="0" borderId="0" xfId="0" applyFont="1" applyAlignment="1">
      <alignment horizontal="left" vertical="center"/>
    </xf>
    <xf numFmtId="0" fontId="37" fillId="24" borderId="40" xfId="0" applyFont="1" applyFill="1" applyBorder="1" applyAlignment="1">
      <alignment horizontal="left" vertical="top" wrapText="1"/>
    </xf>
    <xf numFmtId="0" fontId="37" fillId="24" borderId="31" xfId="0" applyFont="1" applyFill="1" applyBorder="1" applyAlignment="1">
      <alignment horizontal="left" vertical="top" wrapText="1"/>
    </xf>
    <xf numFmtId="0" fontId="37" fillId="24" borderId="11" xfId="0" applyFont="1" applyFill="1" applyBorder="1" applyAlignment="1">
      <alignment horizontal="left" vertical="top" wrapText="1"/>
    </xf>
    <xf numFmtId="9" fontId="42" fillId="25" borderId="31" xfId="0" applyNumberFormat="1" applyFont="1" applyFill="1" applyBorder="1" applyAlignment="1" applyProtection="1">
      <alignment horizontal="center" vertical="center" shrinkToFit="1"/>
      <protection locked="0"/>
    </xf>
    <xf numFmtId="0" fontId="42" fillId="25" borderId="31" xfId="0" applyFont="1" applyFill="1" applyBorder="1" applyAlignment="1" applyProtection="1">
      <alignment horizontal="center" vertical="center" shrinkToFit="1"/>
      <protection locked="0"/>
    </xf>
    <xf numFmtId="0" fontId="37" fillId="25" borderId="83" xfId="0" applyFont="1" applyFill="1" applyBorder="1" applyAlignment="1" applyProtection="1">
      <alignment horizontal="center" vertical="center" shrinkToFit="1"/>
      <protection locked="0"/>
    </xf>
    <xf numFmtId="0" fontId="37" fillId="24" borderId="109" xfId="0" applyFont="1" applyFill="1" applyBorder="1" applyAlignment="1" applyProtection="1">
      <alignment horizontal="left" vertical="center"/>
      <protection locked="0"/>
    </xf>
    <xf numFmtId="0" fontId="37" fillId="24" borderId="0" xfId="0" applyFont="1" applyFill="1" applyAlignment="1" applyProtection="1">
      <alignment horizontal="left" vertical="center"/>
      <protection locked="0"/>
    </xf>
    <xf numFmtId="0" fontId="37" fillId="24" borderId="32" xfId="0" applyFont="1" applyFill="1" applyBorder="1" applyAlignment="1" applyProtection="1">
      <alignment horizontal="left" vertical="center"/>
      <protection locked="0"/>
    </xf>
    <xf numFmtId="0" fontId="41" fillId="0" borderId="24"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2" fillId="0" borderId="30"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45" xfId="0" applyFont="1" applyBorder="1">
      <alignment vertical="center"/>
    </xf>
    <xf numFmtId="0" fontId="42" fillId="0" borderId="53"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53" xfId="0" applyFont="1" applyBorder="1" applyAlignment="1">
      <alignment horizontal="left" vertical="center"/>
    </xf>
    <xf numFmtId="0" fontId="42" fillId="0" borderId="42" xfId="0" applyFont="1" applyBorder="1" applyAlignment="1">
      <alignment horizontal="left" vertical="center"/>
    </xf>
    <xf numFmtId="0" fontId="42" fillId="0" borderId="82" xfId="0" applyFont="1" applyBorder="1" applyAlignment="1">
      <alignment horizontal="left" vertical="center" wrapText="1"/>
    </xf>
    <xf numFmtId="0" fontId="42" fillId="0" borderId="83" xfId="0" applyFont="1" applyBorder="1" applyAlignment="1">
      <alignment horizontal="left" vertical="center" wrapText="1"/>
    </xf>
    <xf numFmtId="0" fontId="42" fillId="0" borderId="30" xfId="0" applyFont="1" applyBorder="1" applyAlignment="1">
      <alignment horizontal="left" vertical="center"/>
    </xf>
    <xf numFmtId="0" fontId="42" fillId="0" borderId="0" xfId="0" applyFont="1" applyAlignment="1">
      <alignment horizontal="left"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42" fillId="0" borderId="82" xfId="0" applyFont="1" applyBorder="1" applyAlignment="1">
      <alignment horizontal="left" vertical="center"/>
    </xf>
    <xf numFmtId="0" fontId="42" fillId="0" borderId="83" xfId="0" applyFont="1" applyBorder="1" applyAlignment="1">
      <alignment horizontal="left" vertical="center"/>
    </xf>
    <xf numFmtId="0" fontId="42" fillId="0" borderId="12" xfId="0" applyFont="1" applyBorder="1" applyAlignment="1">
      <alignment horizontal="center" vertical="center" shrinkToFit="1"/>
    </xf>
    <xf numFmtId="0" fontId="42" fillId="0" borderId="31" xfId="0" applyFont="1" applyBorder="1" applyAlignment="1">
      <alignment horizontal="center" vertical="center" shrinkToFit="1"/>
    </xf>
    <xf numFmtId="0" fontId="42" fillId="0" borderId="11" xfId="0" applyFont="1" applyBorder="1" applyAlignment="1">
      <alignment horizontal="center" vertical="center" shrinkToFit="1"/>
    </xf>
    <xf numFmtId="0" fontId="37" fillId="0" borderId="31" xfId="0" applyFont="1" applyBorder="1" applyAlignment="1">
      <alignment horizontal="left" vertical="center"/>
    </xf>
    <xf numFmtId="176" fontId="42" fillId="25" borderId="56" xfId="0" applyNumberFormat="1" applyFont="1" applyFill="1" applyBorder="1" applyProtection="1">
      <alignment vertical="center"/>
      <protection locked="0"/>
    </xf>
    <xf numFmtId="176" fontId="42" fillId="25" borderId="57" xfId="0" applyNumberFormat="1" applyFont="1" applyFill="1" applyBorder="1" applyProtection="1">
      <alignment vertical="center"/>
      <protection locked="0"/>
    </xf>
    <xf numFmtId="176" fontId="42" fillId="25" borderId="58" xfId="0" applyNumberFormat="1" applyFont="1" applyFill="1" applyBorder="1" applyProtection="1">
      <alignment vertical="center"/>
      <protection locked="0"/>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2" fillId="0" borderId="12" xfId="0" applyFont="1" applyBorder="1" applyAlignment="1">
      <alignment horizontal="center" vertical="center"/>
    </xf>
    <xf numFmtId="0" fontId="42" fillId="0" borderId="31" xfId="0" applyFont="1" applyBorder="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42" fillId="0" borderId="53" xfId="0" applyFont="1" applyBorder="1" applyAlignment="1">
      <alignment horizontal="center" vertical="center"/>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14" xfId="0" applyFont="1" applyBorder="1" applyAlignment="1">
      <alignment horizontal="left" vertical="center"/>
    </xf>
    <xf numFmtId="0" fontId="42" fillId="0" borderId="31" xfId="0" applyFont="1" applyBorder="1" applyAlignment="1">
      <alignment horizontal="left" vertical="center"/>
    </xf>
    <xf numFmtId="176" fontId="42" fillId="0" borderId="13" xfId="0" quotePrefix="1" applyNumberFormat="1" applyFont="1" applyBorder="1" applyAlignment="1">
      <alignment horizontal="right" vertical="center"/>
    </xf>
    <xf numFmtId="176" fontId="42" fillId="0" borderId="13" xfId="0" applyNumberFormat="1" applyFont="1" applyBorder="1" applyAlignment="1">
      <alignment horizontal="right" vertical="center"/>
    </xf>
    <xf numFmtId="0" fontId="43" fillId="0" borderId="10" xfId="0" applyFont="1" applyBorder="1" applyAlignment="1">
      <alignment horizontal="center" vertical="center"/>
    </xf>
    <xf numFmtId="0" fontId="42" fillId="0" borderId="14" xfId="0" applyFont="1" applyBorder="1" applyAlignment="1">
      <alignment horizontal="left" vertical="center" wrapText="1" shrinkToFit="1"/>
    </xf>
    <xf numFmtId="0" fontId="42" fillId="0" borderId="20" xfId="0" applyFont="1" applyBorder="1" applyAlignment="1">
      <alignment horizontal="left" vertical="center" wrapText="1" shrinkToFit="1"/>
    </xf>
    <xf numFmtId="0" fontId="42" fillId="0" borderId="15" xfId="0" applyFont="1" applyBorder="1" applyAlignment="1">
      <alignment horizontal="left" vertical="center" wrapText="1" shrinkToFit="1"/>
    </xf>
    <xf numFmtId="0" fontId="42" fillId="0" borderId="14" xfId="0" applyFont="1" applyBorder="1" applyAlignment="1">
      <alignment vertical="center" wrapText="1" shrinkToFit="1"/>
    </xf>
    <xf numFmtId="0" fontId="42" fillId="0" borderId="20" xfId="0" applyFont="1" applyBorder="1" applyAlignment="1">
      <alignment vertical="center" wrapText="1" shrinkToFit="1"/>
    </xf>
    <xf numFmtId="0" fontId="42" fillId="0" borderId="15" xfId="0" applyFont="1" applyBorder="1" applyAlignment="1">
      <alignment vertical="center" wrapText="1" shrinkToFit="1"/>
    </xf>
    <xf numFmtId="0" fontId="47" fillId="0" borderId="87" xfId="0" applyFont="1" applyBorder="1" applyAlignment="1">
      <alignment horizontal="left" vertical="center"/>
    </xf>
    <xf numFmtId="0" fontId="47" fillId="0" borderId="83" xfId="0" applyFont="1" applyBorder="1" applyAlignment="1">
      <alignment horizontal="left" vertical="center"/>
    </xf>
    <xf numFmtId="0" fontId="47" fillId="0" borderId="88" xfId="0" applyFont="1" applyBorder="1" applyAlignment="1">
      <alignment horizontal="left" vertical="center"/>
    </xf>
    <xf numFmtId="0" fontId="55" fillId="24" borderId="0" xfId="0" applyFont="1" applyFill="1" applyAlignment="1">
      <alignment horizontal="center" vertical="center"/>
    </xf>
    <xf numFmtId="0" fontId="55" fillId="25" borderId="24" xfId="0" applyFont="1" applyFill="1" applyBorder="1" applyAlignment="1">
      <alignment horizontal="center" vertical="center" shrinkToFit="1"/>
    </xf>
    <xf numFmtId="0" fontId="55" fillId="25" borderId="28" xfId="0" applyFont="1" applyFill="1" applyBorder="1" applyAlignment="1">
      <alignment horizontal="center" vertical="center" shrinkToFit="1"/>
    </xf>
    <xf numFmtId="0" fontId="55" fillId="25" borderId="29" xfId="0" applyFont="1" applyFill="1" applyBorder="1" applyAlignment="1">
      <alignment horizontal="center" vertical="center" shrinkToFit="1"/>
    </xf>
    <xf numFmtId="0" fontId="37" fillId="24" borderId="31" xfId="0" applyFont="1" applyFill="1" applyBorder="1" applyAlignment="1">
      <alignment horizontal="left" vertical="center"/>
    </xf>
    <xf numFmtId="0" fontId="37" fillId="24" borderId="11" xfId="0" applyFont="1" applyFill="1" applyBorder="1" applyAlignment="1">
      <alignment horizontal="left" vertical="center"/>
    </xf>
    <xf numFmtId="0" fontId="37" fillId="0" borderId="10" xfId="0" applyFont="1" applyBorder="1">
      <alignment vertical="center"/>
    </xf>
    <xf numFmtId="0" fontId="47" fillId="0" borderId="85" xfId="0" applyFont="1" applyBorder="1" applyAlignment="1">
      <alignment horizontal="left" vertical="center"/>
    </xf>
    <xf numFmtId="0" fontId="47" fillId="0" borderId="42" xfId="0" applyFont="1" applyBorder="1" applyAlignment="1">
      <alignment horizontal="left" vertical="center"/>
    </xf>
    <xf numFmtId="0" fontId="47" fillId="0" borderId="43" xfId="0" applyFont="1" applyBorder="1" applyAlignment="1">
      <alignment horizontal="left" vertical="center"/>
    </xf>
    <xf numFmtId="0" fontId="55" fillId="24" borderId="0" xfId="0" applyFont="1" applyFill="1" applyAlignment="1">
      <alignment horizontal="left" vertical="top" wrapText="1"/>
    </xf>
    <xf numFmtId="0" fontId="43" fillId="30" borderId="10" xfId="0" applyFont="1" applyFill="1" applyBorder="1" applyAlignment="1">
      <alignment horizontal="left" vertical="center"/>
    </xf>
    <xf numFmtId="0" fontId="47" fillId="0" borderId="12" xfId="0" quotePrefix="1" applyFont="1" applyBorder="1" applyAlignment="1">
      <alignment horizontal="left" vertical="center"/>
    </xf>
    <xf numFmtId="0" fontId="47" fillId="0" borderId="31" xfId="0" quotePrefix="1" applyFont="1" applyBorder="1" applyAlignment="1">
      <alignment horizontal="left" vertical="center"/>
    </xf>
    <xf numFmtId="0" fontId="47" fillId="0" borderId="11" xfId="0" quotePrefix="1" applyFont="1" applyBorder="1" applyAlignment="1">
      <alignment horizontal="left" vertical="center"/>
    </xf>
    <xf numFmtId="0" fontId="37" fillId="0" borderId="94"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0" fontId="37" fillId="0" borderId="51" xfId="0" applyFont="1" applyBorder="1" applyAlignment="1" applyProtection="1">
      <alignment horizontal="left" vertical="center"/>
      <protection locked="0"/>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0" xfId="0" applyFont="1" applyBorder="1" applyAlignment="1" applyProtection="1">
      <alignment horizontal="left" vertical="center" wrapText="1" shrinkToFit="1"/>
      <protection locked="0"/>
    </xf>
    <xf numFmtId="0" fontId="39" fillId="0" borderId="14" xfId="0" applyFont="1" applyBorder="1" applyAlignment="1" applyProtection="1">
      <alignment horizontal="center" vertical="center" wrapText="1" shrinkToFit="1"/>
      <protection locked="0"/>
    </xf>
    <xf numFmtId="0" fontId="39" fillId="0" borderId="20" xfId="0" applyFont="1" applyBorder="1" applyAlignment="1" applyProtection="1">
      <alignment horizontal="center" vertical="center" wrapText="1" shrinkToFit="1"/>
      <protection locked="0"/>
    </xf>
    <xf numFmtId="0" fontId="39" fillId="0" borderId="15" xfId="0" applyFont="1" applyBorder="1" applyAlignment="1" applyProtection="1">
      <alignment horizontal="center" vertical="center" wrapText="1" shrinkToFit="1"/>
      <protection locked="0"/>
    </xf>
    <xf numFmtId="0" fontId="39" fillId="0" borderId="78" xfId="0" applyFont="1" applyBorder="1" applyAlignment="1" applyProtection="1">
      <alignment horizontal="center" vertical="center" wrapText="1" shrinkToFit="1"/>
      <protection locked="0"/>
    </xf>
    <xf numFmtId="0" fontId="39" fillId="0" borderId="54" xfId="0" applyFont="1" applyBorder="1" applyAlignment="1" applyProtection="1">
      <alignment horizontal="center" vertical="center" wrapText="1" shrinkToFit="1"/>
      <protection locked="0"/>
    </xf>
    <xf numFmtId="0" fontId="39" fillId="0" borderId="77" xfId="0" applyFont="1" applyBorder="1" applyAlignment="1" applyProtection="1">
      <alignment horizontal="center" vertical="center" wrapText="1" shrinkToFit="1"/>
      <protection locked="0"/>
    </xf>
    <xf numFmtId="0" fontId="39" fillId="25" borderId="10" xfId="0" applyFont="1" applyFill="1" applyBorder="1" applyAlignment="1" applyProtection="1">
      <alignment horizontal="left" vertical="center" wrapText="1" shrinkToFit="1"/>
      <protection locked="0"/>
    </xf>
    <xf numFmtId="0" fontId="39" fillId="25" borderId="22" xfId="0" applyFont="1" applyFill="1" applyBorder="1" applyAlignment="1" applyProtection="1">
      <alignment horizontal="left" vertical="center" wrapText="1" shrinkToFit="1"/>
      <protection locked="0"/>
    </xf>
    <xf numFmtId="0" fontId="39" fillId="25" borderId="27" xfId="0" applyFont="1" applyFill="1" applyBorder="1" applyAlignment="1" applyProtection="1">
      <alignment horizontal="left" vertical="center" wrapText="1" shrinkToFit="1"/>
      <protection locked="0"/>
    </xf>
    <xf numFmtId="0" fontId="39" fillId="25" borderId="25" xfId="0" applyFont="1" applyFill="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7" fillId="0" borderId="14"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0" xfId="0" applyFont="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9" fillId="25" borderId="60" xfId="0" applyFont="1" applyFill="1" applyBorder="1" applyAlignment="1" applyProtection="1">
      <alignment horizontal="left" vertical="center" wrapText="1" shrinkToFit="1"/>
      <protection locked="0"/>
    </xf>
    <xf numFmtId="0" fontId="39" fillId="25" borderId="13" xfId="0" applyFont="1" applyFill="1" applyBorder="1" applyAlignment="1" applyProtection="1">
      <alignment horizontal="left" vertical="center" wrapText="1" shrinkToFit="1"/>
      <protection locked="0"/>
    </xf>
    <xf numFmtId="0" fontId="39" fillId="25" borderId="49" xfId="0" applyFont="1" applyFill="1" applyBorder="1" applyAlignment="1" applyProtection="1">
      <alignment horizontal="left" vertical="center" wrapText="1" shrinkToFit="1"/>
      <protection locked="0"/>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9" fillId="0" borderId="36" xfId="0" applyFont="1" applyBorder="1" applyAlignment="1" applyProtection="1">
      <alignment horizontal="center" vertical="center" wrapText="1" shrinkToFit="1"/>
      <protection locked="0"/>
    </xf>
    <xf numFmtId="0" fontId="39" fillId="0" borderId="50" xfId="0" applyFont="1" applyBorder="1" applyAlignment="1" applyProtection="1">
      <alignment horizontal="center" vertical="center" shrinkToFit="1"/>
      <protection locked="0"/>
    </xf>
    <xf numFmtId="0" fontId="37" fillId="0" borderId="48"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47" fillId="0" borderId="53" xfId="0" quotePrefix="1" applyFont="1" applyBorder="1" applyAlignment="1">
      <alignment horizontal="left" vertical="center"/>
    </xf>
    <xf numFmtId="0" fontId="47" fillId="0" borderId="42" xfId="0" quotePrefix="1" applyFont="1" applyBorder="1" applyAlignment="1">
      <alignment horizontal="left" vertical="center"/>
    </xf>
    <xf numFmtId="0" fontId="47" fillId="0" borderId="43" xfId="0" quotePrefix="1" applyFont="1" applyBorder="1" applyAlignment="1">
      <alignment horizontal="left" vertical="center"/>
    </xf>
    <xf numFmtId="0" fontId="45" fillId="29" borderId="14" xfId="0" applyFont="1" applyFill="1" applyBorder="1" applyAlignment="1">
      <alignment horizontal="center" vertical="center" wrapText="1"/>
    </xf>
    <xf numFmtId="0" fontId="45" fillId="29" borderId="20" xfId="0" applyFont="1" applyFill="1" applyBorder="1" applyAlignment="1">
      <alignment horizontal="center" vertical="center" wrapText="1"/>
    </xf>
    <xf numFmtId="0" fontId="45" fillId="29" borderId="15" xfId="0" applyFont="1" applyFill="1" applyBorder="1" applyAlignment="1">
      <alignment horizontal="center" vertical="center" wrapText="1"/>
    </xf>
    <xf numFmtId="0" fontId="55" fillId="25" borderId="24" xfId="0" applyFont="1" applyFill="1" applyBorder="1" applyAlignment="1">
      <alignment vertical="center" shrinkToFit="1"/>
    </xf>
    <xf numFmtId="0" fontId="55" fillId="25" borderId="28" xfId="0" applyFont="1" applyFill="1" applyBorder="1" applyAlignment="1">
      <alignment vertical="center" shrinkToFit="1"/>
    </xf>
    <xf numFmtId="0" fontId="55" fillId="25" borderId="29" xfId="0" applyFont="1" applyFill="1" applyBorder="1" applyAlignment="1">
      <alignment vertical="center" shrinkToFit="1"/>
    </xf>
    <xf numFmtId="0" fontId="45" fillId="24" borderId="0" xfId="0" applyFont="1" applyFill="1" applyAlignment="1">
      <alignment horizontal="center" vertical="center" shrinkToFit="1"/>
    </xf>
    <xf numFmtId="0" fontId="37" fillId="0" borderId="10" xfId="0" applyFont="1" applyBorder="1" applyAlignment="1">
      <alignment vertical="center" wrapText="1"/>
    </xf>
    <xf numFmtId="0" fontId="55" fillId="24" borderId="0" xfId="0" applyFont="1" applyFill="1" applyAlignment="1" applyProtection="1">
      <alignment horizontal="center" vertical="center"/>
      <protection locked="0"/>
    </xf>
    <xf numFmtId="0" fontId="28" fillId="24" borderId="0" xfId="0" applyFont="1" applyFill="1" applyAlignment="1" applyProtection="1">
      <alignment horizontal="center" vertical="center"/>
      <protection locked="0"/>
    </xf>
    <xf numFmtId="0" fontId="55" fillId="25" borderId="24" xfId="0" applyFont="1" applyFill="1" applyBorder="1" applyAlignment="1" applyProtection="1">
      <alignment horizontal="center" vertical="center"/>
      <protection locked="0"/>
    </xf>
    <xf numFmtId="0" fontId="55" fillId="25" borderId="29" xfId="0" applyFont="1" applyFill="1" applyBorder="1" applyAlignment="1" applyProtection="1">
      <alignment horizontal="center" vertical="center"/>
      <protection locked="0"/>
    </xf>
    <xf numFmtId="0" fontId="47" fillId="0" borderId="12" xfId="0" applyFont="1" applyBorder="1" applyAlignment="1">
      <alignment horizontal="left" vertical="center"/>
    </xf>
    <xf numFmtId="0" fontId="47" fillId="0" borderId="31" xfId="0" applyFont="1" applyBorder="1" applyAlignment="1">
      <alignment horizontal="left" vertical="center"/>
    </xf>
    <xf numFmtId="0" fontId="47" fillId="0" borderId="11" xfId="0" applyFont="1" applyBorder="1" applyAlignment="1">
      <alignment horizontal="left" vertical="center"/>
    </xf>
    <xf numFmtId="0" fontId="47" fillId="0" borderId="14" xfId="0" quotePrefix="1" applyFont="1" applyBorder="1" applyAlignment="1">
      <alignment horizontal="left" vertical="center"/>
    </xf>
    <xf numFmtId="0" fontId="47" fillId="0" borderId="20" xfId="0" quotePrefix="1" applyFont="1" applyBorder="1" applyAlignment="1">
      <alignment horizontal="left" vertical="center"/>
    </xf>
    <xf numFmtId="0" fontId="47" fillId="0" borderId="15" xfId="0" quotePrefix="1" applyFont="1" applyBorder="1" applyAlignment="1">
      <alignment horizontal="left" vertical="center"/>
    </xf>
    <xf numFmtId="0" fontId="47" fillId="0" borderId="104" xfId="0" quotePrefix="1" applyFont="1" applyBorder="1" applyAlignment="1">
      <alignment horizontal="left" vertical="center"/>
    </xf>
    <xf numFmtId="0" fontId="47" fillId="0" borderId="105" xfId="0" quotePrefix="1" applyFont="1" applyBorder="1" applyAlignment="1">
      <alignment horizontal="left" vertical="center"/>
    </xf>
    <xf numFmtId="0" fontId="47" fillId="0" borderId="106" xfId="0" quotePrefix="1" applyFont="1" applyBorder="1" applyAlignment="1">
      <alignment horizontal="left" vertical="center"/>
    </xf>
    <xf numFmtId="0" fontId="47" fillId="0" borderId="82" xfId="0" quotePrefix="1" applyFont="1" applyBorder="1" applyAlignment="1">
      <alignment horizontal="left" vertical="center"/>
    </xf>
    <xf numFmtId="0" fontId="47" fillId="0" borderId="83" xfId="0" quotePrefix="1" applyFont="1" applyBorder="1" applyAlignment="1">
      <alignment horizontal="left" vertical="center"/>
    </xf>
    <xf numFmtId="0" fontId="47" fillId="0" borderId="88" xfId="0" quotePrefix="1" applyFont="1" applyBorder="1" applyAlignment="1">
      <alignment horizontal="left" vertical="center"/>
    </xf>
    <xf numFmtId="0" fontId="47" fillId="0" borderId="17" xfId="0" quotePrefix="1" applyFont="1" applyBorder="1" applyAlignment="1">
      <alignment horizontal="left" vertical="center"/>
    </xf>
    <xf numFmtId="0" fontId="47" fillId="0" borderId="18" xfId="0" quotePrefix="1" applyFont="1" applyBorder="1" applyAlignment="1">
      <alignment horizontal="left" vertical="center"/>
    </xf>
    <xf numFmtId="0" fontId="47" fillId="0" borderId="19" xfId="0" quotePrefix="1" applyFont="1" applyBorder="1" applyAlignment="1">
      <alignment horizontal="left" vertical="center"/>
    </xf>
    <xf numFmtId="0" fontId="38" fillId="28" borderId="24" xfId="0" applyFont="1" applyFill="1" applyBorder="1" applyAlignment="1">
      <alignment horizontal="left" vertical="center"/>
    </xf>
    <xf numFmtId="0" fontId="38" fillId="28" borderId="28" xfId="0" applyFont="1" applyFill="1" applyBorder="1" applyAlignment="1">
      <alignment horizontal="left" vertical="center"/>
    </xf>
    <xf numFmtId="0" fontId="38" fillId="28" borderId="29" xfId="0" applyFont="1" applyFill="1" applyBorder="1" applyAlignment="1">
      <alignment horizontal="left" vertical="center"/>
    </xf>
    <xf numFmtId="0" fontId="43" fillId="24" borderId="17" xfId="0" applyFont="1" applyFill="1" applyBorder="1" applyAlignment="1">
      <alignment horizontal="center" vertical="center"/>
    </xf>
    <xf numFmtId="0" fontId="43" fillId="24" borderId="19" xfId="0" applyFont="1" applyFill="1" applyBorder="1" applyAlignment="1">
      <alignment horizontal="center" vertical="center"/>
    </xf>
    <xf numFmtId="38" fontId="42" fillId="25" borderId="24" xfId="0" applyNumberFormat="1" applyFont="1" applyFill="1" applyBorder="1" applyAlignment="1" applyProtection="1">
      <alignment horizontal="center" vertical="center" shrinkToFit="1"/>
      <protection locked="0"/>
    </xf>
    <xf numFmtId="38" fontId="42" fillId="25" borderId="28" xfId="0" applyNumberFormat="1" applyFont="1" applyFill="1" applyBorder="1" applyAlignment="1" applyProtection="1">
      <alignment horizontal="center" vertical="center" shrinkToFit="1"/>
      <protection locked="0"/>
    </xf>
    <xf numFmtId="38" fontId="42" fillId="25" borderId="29" xfId="0" applyNumberFormat="1" applyFont="1" applyFill="1" applyBorder="1" applyAlignment="1" applyProtection="1">
      <alignment horizontal="center" vertical="center" shrinkToFit="1"/>
      <protection locked="0"/>
    </xf>
    <xf numFmtId="38" fontId="37" fillId="24" borderId="90" xfId="34" applyFont="1" applyFill="1" applyBorder="1" applyAlignment="1">
      <alignment horizontal="center" vertical="center" shrinkToFit="1"/>
    </xf>
    <xf numFmtId="38" fontId="37" fillId="24" borderId="28" xfId="34" applyFont="1" applyFill="1" applyBorder="1" applyAlignment="1">
      <alignment horizontal="center" vertical="center" shrinkToFit="1"/>
    </xf>
    <xf numFmtId="38" fontId="37" fillId="24" borderId="91" xfId="34" applyFont="1" applyFill="1" applyBorder="1" applyAlignment="1">
      <alignment horizontal="center" vertical="center" shrinkToFit="1"/>
    </xf>
    <xf numFmtId="38" fontId="37" fillId="24" borderId="73" xfId="34" applyFont="1" applyFill="1" applyBorder="1" applyAlignment="1">
      <alignment horizontal="center" vertical="center" shrinkToFit="1"/>
    </xf>
    <xf numFmtId="38" fontId="37" fillId="24" borderId="23" xfId="34" applyFont="1" applyFill="1" applyBorder="1" applyAlignment="1">
      <alignment horizontal="center" vertical="center" shrinkToFit="1"/>
    </xf>
    <xf numFmtId="38" fontId="37" fillId="24" borderId="74" xfId="34" applyFont="1" applyFill="1" applyBorder="1" applyAlignment="1">
      <alignment horizontal="center" vertical="center" shrinkToFit="1"/>
    </xf>
    <xf numFmtId="0" fontId="42" fillId="0" borderId="12" xfId="0" applyFont="1" applyBorder="1" applyAlignment="1">
      <alignment vertical="center" wrapText="1" shrinkToFit="1"/>
    </xf>
    <xf numFmtId="0" fontId="42" fillId="0" borderId="31" xfId="0" applyFont="1" applyBorder="1" applyAlignment="1">
      <alignment vertical="center" wrapText="1" shrinkToFit="1"/>
    </xf>
    <xf numFmtId="0" fontId="35" fillId="0" borderId="24" xfId="0" applyFont="1" applyBorder="1" applyAlignment="1">
      <alignment horizontal="center" vertical="center"/>
    </xf>
    <xf numFmtId="0" fontId="35" fillId="0" borderId="29" xfId="0" applyFont="1" applyBorder="1" applyAlignment="1">
      <alignment horizontal="center" vertical="center"/>
    </xf>
    <xf numFmtId="0" fontId="0" fillId="0" borderId="0" xfId="0" applyAlignment="1">
      <alignment horizontal="left" vertical="top" wrapText="1"/>
    </xf>
    <xf numFmtId="0" fontId="31" fillId="24" borderId="70" xfId="0" applyFont="1" applyFill="1" applyBorder="1" applyAlignment="1">
      <alignment horizontal="center" vertical="center" wrapText="1"/>
    </xf>
    <xf numFmtId="0" fontId="31" fillId="24" borderId="52" xfId="0" applyFont="1" applyFill="1" applyBorder="1" applyAlignment="1">
      <alignment horizontal="center" vertical="center" wrapText="1"/>
    </xf>
    <xf numFmtId="0" fontId="31" fillId="24" borderId="89" xfId="0" applyFont="1" applyFill="1" applyBorder="1" applyAlignment="1">
      <alignment horizontal="center" vertical="center" wrapText="1"/>
    </xf>
    <xf numFmtId="0" fontId="31" fillId="24" borderId="79" xfId="0" applyFont="1" applyFill="1" applyBorder="1" applyAlignment="1">
      <alignment horizontal="center" vertical="center" textRotation="255"/>
    </xf>
    <xf numFmtId="0" fontId="31" fillId="24" borderId="30" xfId="0" applyFont="1" applyFill="1" applyBorder="1" applyAlignment="1">
      <alignment horizontal="center" vertical="center" textRotation="255"/>
    </xf>
    <xf numFmtId="0" fontId="31" fillId="24" borderId="78" xfId="0" applyFont="1" applyFill="1" applyBorder="1" applyAlignment="1">
      <alignment horizontal="center" vertical="center" textRotation="255"/>
    </xf>
    <xf numFmtId="0" fontId="28" fillId="0" borderId="7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8" xfId="0" applyFont="1" applyBorder="1" applyAlignment="1">
      <alignment horizontal="center" vertical="center" wrapText="1"/>
    </xf>
    <xf numFmtId="0" fontId="31" fillId="24" borderId="79" xfId="0" applyFont="1" applyFill="1" applyBorder="1" applyAlignment="1">
      <alignment horizontal="center" vertical="center"/>
    </xf>
    <xf numFmtId="0" fontId="31" fillId="24" borderId="34" xfId="0" applyFont="1" applyFill="1" applyBorder="1" applyAlignment="1">
      <alignment horizontal="center" vertical="center"/>
    </xf>
    <xf numFmtId="0" fontId="31" fillId="24" borderId="80" xfId="0" applyFont="1" applyFill="1" applyBorder="1" applyAlignment="1">
      <alignment horizontal="center" vertical="center"/>
    </xf>
    <xf numFmtId="0" fontId="31" fillId="24" borderId="30" xfId="0" applyFont="1" applyFill="1" applyBorder="1" applyAlignment="1">
      <alignment horizontal="center" vertical="center"/>
    </xf>
    <xf numFmtId="0" fontId="31" fillId="24" borderId="0" xfId="0" applyFont="1" applyFill="1" applyAlignment="1">
      <alignment horizontal="center" vertical="center"/>
    </xf>
    <xf numFmtId="0" fontId="31" fillId="24" borderId="16" xfId="0" applyFont="1" applyFill="1" applyBorder="1" applyAlignment="1">
      <alignment horizontal="center" vertical="center"/>
    </xf>
    <xf numFmtId="0" fontId="31" fillId="24" borderId="78" xfId="0" applyFont="1" applyFill="1" applyBorder="1" applyAlignment="1">
      <alignment horizontal="center" vertical="center"/>
    </xf>
    <xf numFmtId="0" fontId="31" fillId="24" borderId="54" xfId="0" applyFont="1" applyFill="1" applyBorder="1" applyAlignment="1">
      <alignment horizontal="center" vertical="center"/>
    </xf>
    <xf numFmtId="0" fontId="31" fillId="24" borderId="77" xfId="0" applyFont="1" applyFill="1" applyBorder="1" applyAlignment="1">
      <alignment horizontal="center" vertical="center"/>
    </xf>
    <xf numFmtId="0" fontId="36" fillId="24" borderId="79"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6" fillId="24" borderId="78"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03" xfId="0" applyFont="1" applyBorder="1" applyAlignment="1">
      <alignment horizontal="center" vertical="center" wrapText="1"/>
    </xf>
    <xf numFmtId="0" fontId="36" fillId="24" borderId="13" xfId="0" applyFont="1" applyFill="1" applyBorder="1" applyAlignment="1">
      <alignment horizontal="center" vertical="center" wrapText="1"/>
    </xf>
    <xf numFmtId="0" fontId="36" fillId="24" borderId="89" xfId="0" applyFont="1" applyFill="1" applyBorder="1" applyAlignment="1">
      <alignment horizontal="center" vertical="center" wrapText="1"/>
    </xf>
    <xf numFmtId="0" fontId="37" fillId="0" borderId="63" xfId="0" applyFont="1" applyBorder="1" applyAlignment="1">
      <alignment horizontal="center" vertical="center" wrapText="1"/>
    </xf>
    <xf numFmtId="0" fontId="37" fillId="0" borderId="9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9" xfId="0" applyFont="1" applyBorder="1" applyAlignment="1">
      <alignment horizontal="center" vertical="center" wrapText="1"/>
    </xf>
    <xf numFmtId="0" fontId="31" fillId="24" borderId="79" xfId="0" applyFont="1" applyFill="1" applyBorder="1" applyAlignment="1">
      <alignment horizontal="center" vertical="center" shrinkToFit="1"/>
    </xf>
    <xf numFmtId="0" fontId="31" fillId="24" borderId="30" xfId="0" applyFont="1" applyFill="1" applyBorder="1" applyAlignment="1">
      <alignment horizontal="center" vertical="center" shrinkToFit="1"/>
    </xf>
    <xf numFmtId="0" fontId="31" fillId="24" borderId="78" xfId="0" applyFont="1" applyFill="1" applyBorder="1" applyAlignment="1">
      <alignment horizontal="center" vertical="center" shrinkToFit="1"/>
    </xf>
    <xf numFmtId="0" fontId="31" fillId="24" borderId="70" xfId="0" applyFont="1" applyFill="1" applyBorder="1" applyAlignment="1">
      <alignment horizontal="center" vertical="center" wrapText="1" shrinkToFit="1"/>
    </xf>
    <xf numFmtId="0" fontId="31" fillId="24" borderId="52" xfId="0" applyFont="1" applyFill="1" applyBorder="1" applyAlignment="1">
      <alignment horizontal="center" vertical="center" wrapText="1" shrinkToFit="1"/>
    </xf>
    <xf numFmtId="0" fontId="31" fillId="24" borderId="89" xfId="0" applyFont="1" applyFill="1" applyBorder="1" applyAlignment="1">
      <alignment horizontal="center" vertical="center" wrapText="1" shrinkToFit="1"/>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1" fillId="0" borderId="24" xfId="0" applyFont="1" applyBorder="1">
      <alignment vertical="center"/>
    </xf>
    <xf numFmtId="0" fontId="31" fillId="0" borderId="28" xfId="0" applyFont="1" applyBorder="1">
      <alignment vertical="center"/>
    </xf>
    <xf numFmtId="0" fontId="31" fillId="0" borderId="29" xfId="0" applyFont="1" applyBorder="1">
      <alignment vertical="center"/>
    </xf>
    <xf numFmtId="0" fontId="36" fillId="0" borderId="14" xfId="0" applyFont="1" applyBorder="1">
      <alignment vertical="center"/>
    </xf>
    <xf numFmtId="0" fontId="36" fillId="0" borderId="31" xfId="0" applyFont="1" applyBorder="1">
      <alignment vertical="center"/>
    </xf>
    <xf numFmtId="0" fontId="31" fillId="24" borderId="79" xfId="0" applyFont="1" applyFill="1" applyBorder="1" applyAlignment="1">
      <alignment horizontal="center" vertical="center" wrapText="1" shrinkToFit="1"/>
    </xf>
    <xf numFmtId="0" fontId="31" fillId="24" borderId="30" xfId="0" applyFont="1" applyFill="1" applyBorder="1" applyAlignment="1">
      <alignment horizontal="center" vertical="center" wrapText="1" shrinkToFit="1"/>
    </xf>
    <xf numFmtId="0" fontId="31" fillId="24" borderId="78" xfId="0" applyFont="1" applyFill="1" applyBorder="1" applyAlignment="1">
      <alignment horizontal="center" vertical="center" wrapText="1" shrinkToFit="1"/>
    </xf>
    <xf numFmtId="0" fontId="31" fillId="24" borderId="70" xfId="0" applyFont="1" applyFill="1" applyBorder="1" applyAlignment="1">
      <alignment horizontal="center" vertical="center" shrinkToFit="1"/>
    </xf>
    <xf numFmtId="0" fontId="31" fillId="24" borderId="52" xfId="0" applyFont="1" applyFill="1" applyBorder="1" applyAlignment="1">
      <alignment horizontal="center" vertical="center" shrinkToFit="1"/>
    </xf>
    <xf numFmtId="0" fontId="31" fillId="24" borderId="89" xfId="0" applyFont="1" applyFill="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1">
    <dxf>
      <font>
        <color rgb="FF9C0006"/>
      </font>
      <fill>
        <patternFill>
          <bgColor rgb="FFFFC7CE"/>
        </patternFill>
      </fill>
    </dxf>
  </dxfs>
  <tableStyles count="0" defaultTableStyle="TableStyleMedium2" defaultPivotStyle="PivotStyleLight16"/>
  <colors>
    <mruColors>
      <color rgb="FFFFFFE1"/>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150729</xdr:colOff>
      <xdr:row>6</xdr:row>
      <xdr:rowOff>22876</xdr:rowOff>
    </xdr:from>
    <xdr:to>
      <xdr:col>26</xdr:col>
      <xdr:colOff>1055587</xdr:colOff>
      <xdr:row>11</xdr:row>
      <xdr:rowOff>173101</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150729" y="1927876"/>
          <a:ext cx="11889533" cy="14284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47493</xdr:colOff>
      <xdr:row>6</xdr:row>
      <xdr:rowOff>209179</xdr:rowOff>
    </xdr:from>
    <xdr:to>
      <xdr:col>15</xdr:col>
      <xdr:colOff>148817</xdr:colOff>
      <xdr:row>8</xdr:row>
      <xdr:rowOff>102272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55545" y="2114179"/>
          <a:ext cx="645610" cy="404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25</xdr:col>
      <xdr:colOff>797719</xdr:colOff>
      <xdr:row>0</xdr:row>
      <xdr:rowOff>60008</xdr:rowOff>
    </xdr:from>
    <xdr:ext cx="1774031" cy="416242"/>
    <xdr:sp macro="" textlink="">
      <xdr:nvSpPr>
        <xdr:cNvPr id="2" name="テキスト ボックス 1">
          <a:extLst>
            <a:ext uri="{FF2B5EF4-FFF2-40B4-BE49-F238E27FC236}">
              <a16:creationId xmlns:a16="http://schemas.microsoft.com/office/drawing/2014/main" id="{B4EF84B8-39DA-3F1E-E41A-357AFE0B7839}"/>
            </a:ext>
          </a:extLst>
        </xdr:cNvPr>
        <xdr:cNvSpPr txBox="1"/>
      </xdr:nvSpPr>
      <xdr:spPr>
        <a:xfrm>
          <a:off x="10429875" y="60008"/>
          <a:ext cx="1774031" cy="416242"/>
        </a:xfrm>
        <a:prstGeom prst="rect">
          <a:avLst/>
        </a:prstGeom>
        <a:noFill/>
        <a:ln w="19050"/>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400" b="1"/>
            <a:t>別紙様式２</a:t>
          </a:r>
        </a:p>
      </xdr:txBody>
    </xdr:sp>
    <xdr:clientData/>
  </xdr:oneCellAnchor>
  <xdr:twoCellAnchor>
    <xdr:from>
      <xdr:col>25</xdr:col>
      <xdr:colOff>1059656</xdr:colOff>
      <xdr:row>0</xdr:row>
      <xdr:rowOff>97260</xdr:rowOff>
    </xdr:from>
    <xdr:to>
      <xdr:col>26</xdr:col>
      <xdr:colOff>1083468</xdr:colOff>
      <xdr:row>2</xdr:row>
      <xdr:rowOff>2010</xdr:rowOff>
    </xdr:to>
    <xdr:sp macro="" textlink="">
      <xdr:nvSpPr>
        <xdr:cNvPr id="4" name="正方形/長方形 3">
          <a:extLst>
            <a:ext uri="{FF2B5EF4-FFF2-40B4-BE49-F238E27FC236}">
              <a16:creationId xmlns:a16="http://schemas.microsoft.com/office/drawing/2014/main" id="{D26163AE-BFCC-6285-EC96-1DEC401D0933}"/>
            </a:ext>
          </a:extLst>
        </xdr:cNvPr>
        <xdr:cNvSpPr/>
      </xdr:nvSpPr>
      <xdr:spPr bwMode="auto">
        <a:xfrm>
          <a:off x="10658877" y="97260"/>
          <a:ext cx="1201448" cy="270906"/>
        </a:xfrm>
        <a:prstGeom prst="rect">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24</xdr:col>
      <xdr:colOff>1543322</xdr:colOff>
      <xdr:row>8</xdr:row>
      <xdr:rowOff>122465</xdr:rowOff>
    </xdr:from>
    <xdr:to>
      <xdr:col>24</xdr:col>
      <xdr:colOff>2857500</xdr:colOff>
      <xdr:row>9</xdr:row>
      <xdr:rowOff>207919</xdr:rowOff>
    </xdr:to>
    <xdr:sp macro="" textlink="">
      <xdr:nvSpPr>
        <xdr:cNvPr id="5" name="矢印: 右 4">
          <a:extLst>
            <a:ext uri="{FF2B5EF4-FFF2-40B4-BE49-F238E27FC236}">
              <a16:creationId xmlns:a16="http://schemas.microsoft.com/office/drawing/2014/main" id="{D9F4355F-CFC3-4387-91E6-6AE90ECDAF56}"/>
            </a:ext>
          </a:extLst>
        </xdr:cNvPr>
        <xdr:cNvSpPr/>
      </xdr:nvSpPr>
      <xdr:spPr bwMode="auto">
        <a:xfrm>
          <a:off x="8333286" y="2490108"/>
          <a:ext cx="1314178" cy="33038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217714</xdr:colOff>
      <xdr:row>7</xdr:row>
      <xdr:rowOff>99003</xdr:rowOff>
    </xdr:from>
    <xdr:to>
      <xdr:col>26</xdr:col>
      <xdr:colOff>121078</xdr:colOff>
      <xdr:row>10</xdr:row>
      <xdr:rowOff>176893</xdr:rowOff>
    </xdr:to>
    <xdr:sp macro="" textlink="">
      <xdr:nvSpPr>
        <xdr:cNvPr id="6" name="フローチャート: 書類 5">
          <a:extLst>
            <a:ext uri="{FF2B5EF4-FFF2-40B4-BE49-F238E27FC236}">
              <a16:creationId xmlns:a16="http://schemas.microsoft.com/office/drawing/2014/main" id="{7BD0E6DF-385A-42DB-B74D-D42E9E9D3795}"/>
            </a:ext>
          </a:extLst>
        </xdr:cNvPr>
        <xdr:cNvSpPr/>
      </xdr:nvSpPr>
      <xdr:spPr bwMode="auto">
        <a:xfrm>
          <a:off x="9878785" y="2221717"/>
          <a:ext cx="1073579" cy="81267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申請書</a:t>
          </a:r>
          <a:endParaRPr kumimoji="1" lang="en-US" altLang="ja-JP" sz="1400" b="1"/>
        </a:p>
        <a:p>
          <a:pPr algn="l"/>
          <a:r>
            <a:rPr kumimoji="1" lang="en-US" altLang="ja-JP" sz="1400" b="1"/>
            <a:t> </a:t>
          </a:r>
          <a:r>
            <a:rPr kumimoji="1" lang="ja-JP" altLang="en-US" sz="1400" b="1"/>
            <a:t>（第</a:t>
          </a:r>
          <a:r>
            <a:rPr kumimoji="1" lang="en-US" altLang="ja-JP" sz="1400" b="1"/>
            <a:t>1</a:t>
          </a:r>
          <a:r>
            <a:rPr kumimoji="1" lang="ja-JP" altLang="en-US" sz="1400" b="1"/>
            <a:t>号様式）</a:t>
          </a:r>
          <a:endParaRPr kumimoji="1" lang="en-US" altLang="ja-JP" sz="1400" b="1"/>
        </a:p>
      </xdr:txBody>
    </xdr:sp>
    <xdr:clientData/>
  </xdr:twoCellAnchor>
  <xdr:twoCellAnchor>
    <xdr:from>
      <xdr:col>26</xdr:col>
      <xdr:colOff>228486</xdr:colOff>
      <xdr:row>6</xdr:row>
      <xdr:rowOff>170935</xdr:rowOff>
    </xdr:from>
    <xdr:to>
      <xdr:col>26</xdr:col>
      <xdr:colOff>887345</xdr:colOff>
      <xdr:row>7</xdr:row>
      <xdr:rowOff>92726</xdr:rowOff>
    </xdr:to>
    <xdr:sp macro="" textlink="">
      <xdr:nvSpPr>
        <xdr:cNvPr id="25" name="吹き出し: 円形 24">
          <a:extLst>
            <a:ext uri="{FF2B5EF4-FFF2-40B4-BE49-F238E27FC236}">
              <a16:creationId xmlns:a16="http://schemas.microsoft.com/office/drawing/2014/main" id="{8C0C2B6C-E232-457A-8B53-8E3BC29E5CEB}"/>
            </a:ext>
          </a:extLst>
        </xdr:cNvPr>
        <xdr:cNvSpPr/>
      </xdr:nvSpPr>
      <xdr:spPr bwMode="auto">
        <a:xfrm>
          <a:off x="11190895" y="2084594"/>
          <a:ext cx="658859" cy="18156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303412</xdr:colOff>
      <xdr:row>6</xdr:row>
      <xdr:rowOff>150015</xdr:rowOff>
    </xdr:from>
    <xdr:to>
      <xdr:col>26</xdr:col>
      <xdr:colOff>951101</xdr:colOff>
      <xdr:row>7</xdr:row>
      <xdr:rowOff>149779</xdr:rowOff>
    </xdr:to>
    <xdr:sp macro="" textlink="">
      <xdr:nvSpPr>
        <xdr:cNvPr id="7" name="テキスト ボックス 6">
          <a:extLst>
            <a:ext uri="{FF2B5EF4-FFF2-40B4-BE49-F238E27FC236}">
              <a16:creationId xmlns:a16="http://schemas.microsoft.com/office/drawing/2014/main" id="{73F9646B-8AB3-4F29-934D-2B5085A18290}"/>
            </a:ext>
          </a:extLst>
        </xdr:cNvPr>
        <xdr:cNvSpPr txBox="1"/>
      </xdr:nvSpPr>
      <xdr:spPr>
        <a:xfrm>
          <a:off x="11265821" y="2063674"/>
          <a:ext cx="647689" cy="25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1783536</xdr:colOff>
      <xdr:row>9</xdr:row>
      <xdr:rowOff>229382</xdr:rowOff>
    </xdr:from>
    <xdr:to>
      <xdr:col>25</xdr:col>
      <xdr:colOff>85457</xdr:colOff>
      <xdr:row>11</xdr:row>
      <xdr:rowOff>18383</xdr:rowOff>
    </xdr:to>
    <xdr:sp macro="" textlink="">
      <xdr:nvSpPr>
        <xdr:cNvPr id="26" name="テキスト ボックス 25">
          <a:extLst>
            <a:ext uri="{FF2B5EF4-FFF2-40B4-BE49-F238E27FC236}">
              <a16:creationId xmlns:a16="http://schemas.microsoft.com/office/drawing/2014/main" id="{943FFDFC-75F4-4EAC-B52B-EC401ED56349}"/>
            </a:ext>
          </a:extLst>
        </xdr:cNvPr>
        <xdr:cNvSpPr txBox="1"/>
      </xdr:nvSpPr>
      <xdr:spPr>
        <a:xfrm>
          <a:off x="8636588" y="2901330"/>
          <a:ext cx="1237765" cy="300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09"/>
  <sheetViews>
    <sheetView showGridLines="0" tabSelected="1" view="pageBreakPreview" zoomScale="77" zoomScaleNormal="100" zoomScaleSheetLayoutView="77" workbookViewId="0">
      <selection activeCell="M22" sqref="M22:X22"/>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0" t="s">
        <v>1881</v>
      </c>
      <c r="AC1" t="s">
        <v>38</v>
      </c>
    </row>
    <row r="2" spans="1:29" ht="9" customHeight="1">
      <c r="A2" s="11"/>
    </row>
    <row r="3" spans="1:29" ht="20.100000000000001" customHeight="1">
      <c r="A3" s="4" t="s">
        <v>1888</v>
      </c>
      <c r="B3" s="3"/>
      <c r="C3" s="3"/>
      <c r="D3" s="3"/>
      <c r="E3" s="3"/>
      <c r="F3" s="3"/>
      <c r="G3" s="3"/>
      <c r="H3" s="3"/>
      <c r="I3" s="3"/>
      <c r="J3" s="3"/>
      <c r="K3" s="3"/>
      <c r="L3" s="3"/>
      <c r="M3" s="3"/>
      <c r="N3" s="3"/>
      <c r="O3" s="3"/>
      <c r="P3" s="3"/>
      <c r="Q3" s="3"/>
      <c r="R3" s="3"/>
      <c r="S3" s="3"/>
      <c r="T3" s="3"/>
      <c r="U3" s="3"/>
      <c r="V3" s="3"/>
      <c r="W3" s="3"/>
      <c r="X3" s="3"/>
      <c r="Y3" s="3"/>
      <c r="Z3" s="3"/>
      <c r="AA3" s="3"/>
    </row>
    <row r="4" spans="1:29" s="12" customFormat="1" ht="37.5" customHeight="1">
      <c r="A4" s="246" t="s">
        <v>1871</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29" ht="51" customHeight="1">
      <c r="A5" s="314" t="s">
        <v>1938</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row>
    <row r="6" spans="1:29" ht="12" customHeight="1">
      <c r="A6" s="13"/>
      <c r="B6" s="3"/>
      <c r="C6" s="3"/>
      <c r="D6" s="3"/>
      <c r="E6" s="3"/>
      <c r="F6" s="3"/>
      <c r="G6" s="3"/>
      <c r="H6" s="3"/>
      <c r="I6" s="3"/>
      <c r="J6" s="3"/>
      <c r="K6" s="3"/>
      <c r="L6" s="3"/>
      <c r="M6" s="3"/>
      <c r="N6" s="3"/>
      <c r="O6" s="3"/>
      <c r="P6" s="3"/>
      <c r="Q6" s="3"/>
      <c r="R6" s="3"/>
      <c r="S6" s="3"/>
      <c r="T6" s="3"/>
      <c r="U6" s="3"/>
      <c r="V6" s="3"/>
      <c r="W6" s="3"/>
      <c r="X6" s="3"/>
      <c r="Y6" s="3"/>
      <c r="Z6" s="3"/>
      <c r="AA6" s="3"/>
    </row>
    <row r="7" spans="1:29" ht="20.100000000000001" customHeight="1">
      <c r="A7" s="4"/>
      <c r="B7" s="3"/>
      <c r="C7" s="3"/>
      <c r="D7" s="3"/>
      <c r="E7" s="3"/>
      <c r="F7" s="3"/>
      <c r="G7" s="3"/>
      <c r="H7" s="3"/>
      <c r="I7" s="3"/>
      <c r="J7" s="3"/>
      <c r="K7" s="3"/>
      <c r="L7" s="3"/>
      <c r="M7" s="3"/>
      <c r="N7" s="3"/>
      <c r="O7" s="3"/>
      <c r="P7" s="3"/>
      <c r="Q7" s="3"/>
      <c r="R7" s="3"/>
      <c r="S7" s="3"/>
      <c r="T7" s="3"/>
      <c r="U7" s="3"/>
      <c r="V7" s="3"/>
      <c r="W7" s="3"/>
      <c r="X7" s="3"/>
      <c r="Y7" s="3"/>
      <c r="Z7" s="3"/>
      <c r="AA7" s="3"/>
    </row>
    <row r="8" spans="1:29" ht="20.100000000000001" customHeight="1">
      <c r="A8" s="4"/>
      <c r="B8" s="3"/>
      <c r="C8" s="3"/>
      <c r="D8" s="3"/>
      <c r="E8" s="3"/>
      <c r="F8" s="3"/>
      <c r="G8" s="3"/>
      <c r="H8" s="3"/>
      <c r="I8" s="3"/>
      <c r="J8" s="3"/>
      <c r="K8" s="3"/>
      <c r="L8" s="3"/>
      <c r="M8" s="3"/>
      <c r="N8" s="3"/>
      <c r="O8" s="3"/>
      <c r="P8" s="3"/>
      <c r="Q8" s="3"/>
      <c r="R8" s="3"/>
      <c r="S8" s="3"/>
      <c r="T8" s="3"/>
      <c r="U8" s="3"/>
      <c r="V8" s="3"/>
      <c r="W8" s="3"/>
      <c r="X8" s="3"/>
      <c r="Y8" s="3"/>
      <c r="Z8" s="3"/>
      <c r="AA8" s="3"/>
    </row>
    <row r="9" spans="1:29" ht="20.100000000000001" customHeight="1">
      <c r="A9" s="4"/>
      <c r="B9" s="3"/>
      <c r="C9" s="3"/>
      <c r="D9" s="3"/>
      <c r="E9" s="3"/>
      <c r="F9" s="3"/>
      <c r="G9" s="3"/>
      <c r="H9" s="3"/>
      <c r="I9" s="3"/>
      <c r="J9" s="3"/>
      <c r="K9" s="3"/>
      <c r="L9" s="3"/>
      <c r="M9" s="3"/>
      <c r="N9" s="3"/>
      <c r="O9" s="3"/>
      <c r="P9" s="3"/>
      <c r="Q9" s="3"/>
      <c r="R9" s="3"/>
      <c r="S9" s="3"/>
      <c r="T9" s="3"/>
      <c r="U9" s="3"/>
      <c r="V9" s="3"/>
      <c r="W9" s="3"/>
      <c r="X9" s="3"/>
      <c r="Y9" s="3"/>
      <c r="Z9" s="3"/>
      <c r="AA9" s="3"/>
    </row>
    <row r="10" spans="1:29" ht="20.100000000000001" customHeight="1">
      <c r="A10" s="4"/>
      <c r="B10" s="3"/>
      <c r="C10" s="3"/>
      <c r="D10" s="3"/>
      <c r="E10" s="3"/>
      <c r="F10" s="3"/>
      <c r="G10" s="3"/>
      <c r="H10" s="3"/>
      <c r="I10" s="3"/>
      <c r="J10" s="3"/>
      <c r="K10" s="3"/>
      <c r="L10" s="3"/>
      <c r="M10" s="3"/>
      <c r="N10" s="3"/>
      <c r="O10" s="3"/>
      <c r="P10" s="3"/>
      <c r="Q10" s="3"/>
      <c r="R10" s="3"/>
      <c r="S10" s="3"/>
      <c r="T10" s="3"/>
      <c r="U10" s="3"/>
      <c r="V10" s="3"/>
      <c r="W10" s="3"/>
      <c r="X10" s="3"/>
      <c r="Y10" s="3"/>
      <c r="Z10" s="3"/>
    </row>
    <row r="11" spans="1:29" ht="20.100000000000001" customHeight="1">
      <c r="A11" s="4"/>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29" ht="20.100000000000001"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29" ht="13.5"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9" ht="35.25" customHeight="1">
      <c r="A14" s="247" t="s">
        <v>1889</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row>
    <row r="15" spans="1:29" ht="13.5" customHeight="1">
      <c r="A15" s="4"/>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29" ht="20.100000000000001" customHeight="1">
      <c r="A16" s="14" t="s">
        <v>52</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9" ht="20.100000000000001" customHeight="1" thickBot="1">
      <c r="A17" s="3"/>
      <c r="B17" s="4" t="s">
        <v>1947</v>
      </c>
      <c r="C17" s="3"/>
      <c r="D17" s="3"/>
      <c r="E17" s="3"/>
      <c r="F17" s="3"/>
      <c r="G17" s="3"/>
      <c r="H17" s="3"/>
      <c r="I17" s="3"/>
      <c r="J17" s="3"/>
      <c r="K17" s="3"/>
      <c r="L17" s="3"/>
      <c r="M17" s="3"/>
      <c r="N17" s="3"/>
      <c r="O17" s="3"/>
      <c r="P17" s="3"/>
      <c r="Q17" s="3"/>
      <c r="R17" s="3"/>
      <c r="S17" s="3"/>
      <c r="T17" s="3"/>
      <c r="U17" s="3"/>
      <c r="V17" s="3"/>
      <c r="W17" s="3"/>
      <c r="X17" s="3"/>
      <c r="Y17" s="3"/>
      <c r="Z17" s="3"/>
      <c r="AA17" s="3"/>
    </row>
    <row r="18" spans="1:29" ht="29.25" customHeight="1" thickBot="1">
      <c r="A18" s="3"/>
      <c r="B18" s="15" t="s">
        <v>28</v>
      </c>
      <c r="C18" s="307" t="s">
        <v>88</v>
      </c>
      <c r="D18" s="308"/>
      <c r="E18" s="308"/>
      <c r="F18" s="308"/>
      <c r="G18" s="308"/>
      <c r="H18" s="308"/>
      <c r="I18" s="308"/>
      <c r="J18" s="308"/>
      <c r="K18" s="308"/>
      <c r="L18" s="309"/>
      <c r="M18" s="3"/>
      <c r="N18" s="3"/>
      <c r="O18" s="3"/>
      <c r="P18" s="3"/>
      <c r="Q18" s="3"/>
      <c r="R18" s="3"/>
      <c r="S18" s="3"/>
      <c r="T18" s="3"/>
      <c r="U18" s="3"/>
      <c r="V18" s="3"/>
      <c r="W18" s="3"/>
      <c r="X18" s="3"/>
      <c r="Y18" s="3"/>
      <c r="Z18" s="3"/>
      <c r="AA18" s="3"/>
    </row>
    <row r="19" spans="1:29" ht="13.5" customHeight="1">
      <c r="A19" s="3"/>
      <c r="B19" s="16"/>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row>
    <row r="20" spans="1:29" ht="20.100000000000001" customHeight="1">
      <c r="A20" s="14" t="s">
        <v>53</v>
      </c>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29" ht="20.100000000000001" customHeight="1" thickBot="1">
      <c r="A21" s="3"/>
      <c r="B21" s="4" t="s">
        <v>67</v>
      </c>
      <c r="C21" s="3"/>
      <c r="D21" s="3"/>
      <c r="E21" s="3"/>
      <c r="F21" s="3"/>
      <c r="G21" s="3"/>
      <c r="H21" s="3"/>
      <c r="I21" s="3"/>
      <c r="J21" s="3"/>
      <c r="K21" s="3"/>
      <c r="L21" s="3"/>
      <c r="M21" s="3"/>
      <c r="N21" s="3"/>
      <c r="O21" s="3"/>
      <c r="P21" s="3"/>
      <c r="Q21" s="3"/>
      <c r="R21" s="3"/>
      <c r="S21" s="3"/>
      <c r="T21" s="3"/>
      <c r="U21" s="3"/>
      <c r="V21" s="3"/>
      <c r="W21" s="3"/>
      <c r="X21" s="3"/>
      <c r="Y21" s="3"/>
      <c r="Z21" s="3"/>
      <c r="AA21" s="3"/>
    </row>
    <row r="22" spans="1:29" ht="20.100000000000001" customHeight="1">
      <c r="A22" s="3"/>
      <c r="B22" s="17" t="s">
        <v>5</v>
      </c>
      <c r="C22" s="265" t="s">
        <v>7</v>
      </c>
      <c r="D22" s="265"/>
      <c r="E22" s="265"/>
      <c r="F22" s="265"/>
      <c r="G22" s="265"/>
      <c r="H22" s="265"/>
      <c r="I22" s="265"/>
      <c r="J22" s="265"/>
      <c r="K22" s="265"/>
      <c r="L22" s="266"/>
      <c r="M22" s="267"/>
      <c r="N22" s="268"/>
      <c r="O22" s="268"/>
      <c r="P22" s="268"/>
      <c r="Q22" s="268"/>
      <c r="R22" s="268"/>
      <c r="S22" s="268"/>
      <c r="T22" s="268"/>
      <c r="U22" s="268"/>
      <c r="V22" s="268"/>
      <c r="W22" s="269"/>
      <c r="X22" s="270"/>
      <c r="Y22" s="3"/>
      <c r="Z22" s="3"/>
      <c r="AA22" s="3"/>
    </row>
    <row r="23" spans="1:29" ht="20.100000000000001" customHeight="1" thickBot="1">
      <c r="A23" s="3"/>
      <c r="B23" s="18"/>
      <c r="C23" s="265" t="s">
        <v>30</v>
      </c>
      <c r="D23" s="265"/>
      <c r="E23" s="265"/>
      <c r="F23" s="265"/>
      <c r="G23" s="265"/>
      <c r="H23" s="265"/>
      <c r="I23" s="265"/>
      <c r="J23" s="265"/>
      <c r="K23" s="265"/>
      <c r="L23" s="266"/>
      <c r="M23" s="271"/>
      <c r="N23" s="272"/>
      <c r="O23" s="272"/>
      <c r="P23" s="272"/>
      <c r="Q23" s="272"/>
      <c r="R23" s="272"/>
      <c r="S23" s="272"/>
      <c r="T23" s="272"/>
      <c r="U23" s="272"/>
      <c r="V23" s="272"/>
      <c r="W23" s="272"/>
      <c r="X23" s="273"/>
      <c r="Y23" s="3"/>
      <c r="Z23" s="3"/>
      <c r="AA23" s="3"/>
      <c r="AC23" t="s">
        <v>37</v>
      </c>
    </row>
    <row r="24" spans="1:29" ht="20.100000000000001" customHeight="1" thickBot="1">
      <c r="A24" s="3"/>
      <c r="B24" s="17" t="s">
        <v>31</v>
      </c>
      <c r="C24" s="265" t="s">
        <v>6</v>
      </c>
      <c r="D24" s="265"/>
      <c r="E24" s="265"/>
      <c r="F24" s="265"/>
      <c r="G24" s="265"/>
      <c r="H24" s="265"/>
      <c r="I24" s="265"/>
      <c r="J24" s="265"/>
      <c r="K24" s="265"/>
      <c r="L24" s="266"/>
      <c r="M24" s="6"/>
      <c r="N24" s="7"/>
      <c r="O24" s="7"/>
      <c r="P24" s="226" t="s">
        <v>2009</v>
      </c>
      <c r="Q24" s="7"/>
      <c r="R24" s="7"/>
      <c r="S24" s="7"/>
      <c r="T24" s="8"/>
      <c r="U24" s="206"/>
      <c r="V24" s="207"/>
      <c r="W24" s="207"/>
      <c r="X24" s="207"/>
      <c r="Y24" s="3"/>
      <c r="Z24" s="3"/>
      <c r="AA24" s="3"/>
      <c r="AC24" t="str">
        <f>CONCATENATE(M24,N24,O24,P24,Q24,R24,S24,T24)</f>
        <v>-</v>
      </c>
    </row>
    <row r="25" spans="1:29" ht="20.100000000000001" customHeight="1">
      <c r="A25" s="3"/>
      <c r="B25" s="19"/>
      <c r="C25" s="286" t="s">
        <v>2007</v>
      </c>
      <c r="D25" s="286"/>
      <c r="E25" s="286"/>
      <c r="F25" s="286"/>
      <c r="G25" s="286"/>
      <c r="H25" s="286"/>
      <c r="I25" s="286"/>
      <c r="J25" s="286"/>
      <c r="K25" s="286"/>
      <c r="L25" s="287"/>
      <c r="M25" s="274"/>
      <c r="N25" s="275"/>
      <c r="O25" s="275"/>
      <c r="P25" s="275"/>
      <c r="Q25" s="275"/>
      <c r="R25" s="275"/>
      <c r="S25" s="275"/>
      <c r="T25" s="275"/>
      <c r="U25" s="276"/>
      <c r="V25" s="276"/>
      <c r="W25" s="277"/>
      <c r="X25" s="278"/>
      <c r="Y25" s="3"/>
      <c r="Z25" s="3"/>
      <c r="AA25" s="3"/>
    </row>
    <row r="26" spans="1:29" ht="20.100000000000001" customHeight="1">
      <c r="A26" s="3"/>
      <c r="B26" s="18"/>
      <c r="C26" s="286" t="s">
        <v>2008</v>
      </c>
      <c r="D26" s="286"/>
      <c r="E26" s="286"/>
      <c r="F26" s="286"/>
      <c r="G26" s="286"/>
      <c r="H26" s="286"/>
      <c r="I26" s="286"/>
      <c r="J26" s="286"/>
      <c r="K26" s="286"/>
      <c r="L26" s="287"/>
      <c r="M26" s="274"/>
      <c r="N26" s="275"/>
      <c r="O26" s="275"/>
      <c r="P26" s="275"/>
      <c r="Q26" s="275"/>
      <c r="R26" s="275"/>
      <c r="S26" s="275"/>
      <c r="T26" s="275"/>
      <c r="U26" s="275"/>
      <c r="V26" s="275"/>
      <c r="W26" s="279"/>
      <c r="X26" s="280"/>
      <c r="Y26" s="3"/>
      <c r="Z26" s="3"/>
      <c r="AA26" s="3"/>
    </row>
    <row r="27" spans="1:29" ht="20.100000000000001" customHeight="1">
      <c r="A27" s="3"/>
      <c r="B27" s="17" t="s">
        <v>32</v>
      </c>
      <c r="C27" s="265" t="s">
        <v>26</v>
      </c>
      <c r="D27" s="265"/>
      <c r="E27" s="265"/>
      <c r="F27" s="265"/>
      <c r="G27" s="265"/>
      <c r="H27" s="265"/>
      <c r="I27" s="265"/>
      <c r="J27" s="265"/>
      <c r="K27" s="265"/>
      <c r="L27" s="266"/>
      <c r="M27" s="289"/>
      <c r="N27" s="290"/>
      <c r="O27" s="290"/>
      <c r="P27" s="290"/>
      <c r="Q27" s="290"/>
      <c r="R27" s="290"/>
      <c r="S27" s="290"/>
      <c r="T27" s="290"/>
      <c r="U27" s="290"/>
      <c r="V27" s="290"/>
      <c r="W27" s="291"/>
      <c r="X27" s="292"/>
      <c r="Y27" s="3"/>
      <c r="Z27" s="3"/>
      <c r="AA27" s="3"/>
    </row>
    <row r="28" spans="1:29" ht="20.100000000000001" customHeight="1" thickBot="1">
      <c r="A28" s="3"/>
      <c r="B28" s="18"/>
      <c r="C28" s="265" t="s">
        <v>27</v>
      </c>
      <c r="D28" s="265"/>
      <c r="E28" s="265"/>
      <c r="F28" s="265"/>
      <c r="G28" s="265"/>
      <c r="H28" s="265"/>
      <c r="I28" s="265"/>
      <c r="J28" s="265"/>
      <c r="K28" s="265"/>
      <c r="L28" s="266"/>
      <c r="M28" s="293"/>
      <c r="N28" s="294"/>
      <c r="O28" s="294"/>
      <c r="P28" s="294"/>
      <c r="Q28" s="294"/>
      <c r="R28" s="294"/>
      <c r="S28" s="294"/>
      <c r="T28" s="294"/>
      <c r="U28" s="294"/>
      <c r="V28" s="294"/>
      <c r="W28" s="295"/>
      <c r="X28" s="296"/>
      <c r="Y28" s="3"/>
      <c r="Z28" s="3"/>
      <c r="AA28" s="3"/>
    </row>
    <row r="29" spans="1:29" ht="20.100000000000001" customHeight="1" thickBot="1">
      <c r="A29" s="3"/>
      <c r="B29" s="266" t="s">
        <v>1857</v>
      </c>
      <c r="C29" s="299"/>
      <c r="D29" s="299"/>
      <c r="E29" s="299"/>
      <c r="F29" s="299"/>
      <c r="G29" s="299"/>
      <c r="H29" s="299"/>
      <c r="I29" s="299"/>
      <c r="J29" s="299"/>
      <c r="K29" s="299"/>
      <c r="L29" s="300"/>
      <c r="M29" s="301"/>
      <c r="N29" s="302"/>
      <c r="O29" s="302"/>
      <c r="P29" s="302"/>
      <c r="Q29" s="302"/>
      <c r="R29" s="302"/>
      <c r="S29" s="302"/>
      <c r="T29" s="303"/>
      <c r="U29" s="206"/>
      <c r="V29" s="207"/>
      <c r="W29" s="207"/>
      <c r="X29" s="207"/>
      <c r="Y29" s="3"/>
      <c r="Z29" s="3"/>
      <c r="AA29" s="3"/>
    </row>
    <row r="30" spans="1:29" ht="20.100000000000001" customHeight="1">
      <c r="A30" s="3"/>
      <c r="B30" s="297" t="s">
        <v>47</v>
      </c>
      <c r="C30" s="265" t="s">
        <v>7</v>
      </c>
      <c r="D30" s="265"/>
      <c r="E30" s="265"/>
      <c r="F30" s="265"/>
      <c r="G30" s="265"/>
      <c r="H30" s="265"/>
      <c r="I30" s="265"/>
      <c r="J30" s="265"/>
      <c r="K30" s="265"/>
      <c r="L30" s="266"/>
      <c r="M30" s="289"/>
      <c r="N30" s="290"/>
      <c r="O30" s="290"/>
      <c r="P30" s="290"/>
      <c r="Q30" s="290"/>
      <c r="R30" s="290"/>
      <c r="S30" s="290"/>
      <c r="T30" s="290"/>
      <c r="U30" s="290"/>
      <c r="V30" s="290"/>
      <c r="W30" s="291"/>
      <c r="X30" s="292"/>
      <c r="Y30" s="3"/>
      <c r="Z30" s="3"/>
      <c r="AA30" s="3"/>
    </row>
    <row r="31" spans="1:29" ht="20.100000000000001" customHeight="1">
      <c r="A31" s="3"/>
      <c r="B31" s="298"/>
      <c r="C31" s="288" t="s">
        <v>45</v>
      </c>
      <c r="D31" s="288"/>
      <c r="E31" s="288"/>
      <c r="F31" s="288"/>
      <c r="G31" s="288"/>
      <c r="H31" s="288"/>
      <c r="I31" s="288"/>
      <c r="J31" s="288"/>
      <c r="K31" s="288"/>
      <c r="L31" s="288"/>
      <c r="M31" s="289"/>
      <c r="N31" s="290"/>
      <c r="O31" s="290"/>
      <c r="P31" s="290"/>
      <c r="Q31" s="290"/>
      <c r="R31" s="290"/>
      <c r="S31" s="290"/>
      <c r="T31" s="290"/>
      <c r="U31" s="290"/>
      <c r="V31" s="290"/>
      <c r="W31" s="291"/>
      <c r="X31" s="292"/>
      <c r="Y31" s="3"/>
      <c r="Z31" s="3"/>
      <c r="AA31" s="3"/>
    </row>
    <row r="32" spans="1:29" ht="20.100000000000001" customHeight="1">
      <c r="A32" s="3"/>
      <c r="B32" s="17" t="s">
        <v>46</v>
      </c>
      <c r="C32" s="265" t="s">
        <v>0</v>
      </c>
      <c r="D32" s="265"/>
      <c r="E32" s="265"/>
      <c r="F32" s="265"/>
      <c r="G32" s="265"/>
      <c r="H32" s="265"/>
      <c r="I32" s="265"/>
      <c r="J32" s="265"/>
      <c r="K32" s="265"/>
      <c r="L32" s="266"/>
      <c r="M32" s="281"/>
      <c r="N32" s="282"/>
      <c r="O32" s="282"/>
      <c r="P32" s="282"/>
      <c r="Q32" s="282"/>
      <c r="R32" s="282"/>
      <c r="S32" s="282"/>
      <c r="T32" s="282"/>
      <c r="U32" s="282"/>
      <c r="V32" s="282"/>
      <c r="W32" s="283"/>
      <c r="X32" s="284"/>
      <c r="Y32" s="3"/>
      <c r="Z32" s="3"/>
      <c r="AA32" s="3"/>
    </row>
    <row r="33" spans="1:40" ht="20.100000000000001" customHeight="1" thickBot="1">
      <c r="A33" s="3"/>
      <c r="B33" s="20"/>
      <c r="C33" s="265" t="s">
        <v>42</v>
      </c>
      <c r="D33" s="265"/>
      <c r="E33" s="265"/>
      <c r="F33" s="265"/>
      <c r="G33" s="265"/>
      <c r="H33" s="265"/>
      <c r="I33" s="265"/>
      <c r="J33" s="265"/>
      <c r="K33" s="265"/>
      <c r="L33" s="266"/>
      <c r="M33" s="310"/>
      <c r="N33" s="311"/>
      <c r="O33" s="311"/>
      <c r="P33" s="311"/>
      <c r="Q33" s="311"/>
      <c r="R33" s="311"/>
      <c r="S33" s="311"/>
      <c r="T33" s="311"/>
      <c r="U33" s="311"/>
      <c r="V33" s="311"/>
      <c r="W33" s="312"/>
      <c r="X33" s="313"/>
      <c r="Y33" s="3"/>
      <c r="Z33" s="3"/>
      <c r="AA33" s="3"/>
    </row>
    <row r="34" spans="1:40" ht="48.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40" ht="20.100000000000001" customHeight="1">
      <c r="A35" s="14" t="s">
        <v>1912</v>
      </c>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40" ht="20.100000000000001" customHeight="1">
      <c r="A36" s="3"/>
      <c r="B36" s="4" t="s">
        <v>1913</v>
      </c>
      <c r="C36" s="3"/>
      <c r="D36" s="3"/>
      <c r="E36" s="3"/>
      <c r="F36" s="3"/>
      <c r="G36" s="3"/>
      <c r="H36" s="3"/>
      <c r="I36" s="3"/>
      <c r="J36" s="3"/>
      <c r="K36" s="3"/>
      <c r="L36" s="3"/>
      <c r="M36" s="3"/>
      <c r="N36" s="3"/>
      <c r="O36" s="3"/>
      <c r="P36" s="3"/>
      <c r="Q36" s="3"/>
      <c r="R36" s="3"/>
      <c r="S36" s="3"/>
      <c r="T36" s="3"/>
      <c r="U36" s="3"/>
      <c r="V36" s="3"/>
      <c r="W36" s="3"/>
      <c r="X36" s="21"/>
      <c r="Y36" s="3"/>
      <c r="Z36" s="3"/>
      <c r="AA36" s="3"/>
    </row>
    <row r="37" spans="1:40" ht="45" customHeight="1">
      <c r="A37" s="3"/>
      <c r="B37" s="246" t="s">
        <v>1939</v>
      </c>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row>
    <row r="38" spans="1:40" ht="27" customHeight="1">
      <c r="A38" s="3"/>
      <c r="B38" s="249" t="s">
        <v>33</v>
      </c>
      <c r="C38" s="255" t="s">
        <v>1890</v>
      </c>
      <c r="D38" s="256"/>
      <c r="E38" s="256"/>
      <c r="F38" s="256"/>
      <c r="G38" s="256"/>
      <c r="H38" s="256"/>
      <c r="I38" s="256"/>
      <c r="J38" s="256"/>
      <c r="K38" s="256"/>
      <c r="L38" s="257"/>
      <c r="M38" s="263" t="s">
        <v>34</v>
      </c>
      <c r="N38" s="256"/>
      <c r="O38" s="256"/>
      <c r="P38" s="256"/>
      <c r="Q38" s="257"/>
      <c r="R38" s="251" t="s">
        <v>58</v>
      </c>
      <c r="S38" s="252"/>
      <c r="T38" s="252"/>
      <c r="U38" s="252"/>
      <c r="V38" s="252"/>
      <c r="W38" s="253"/>
      <c r="X38" s="249" t="s">
        <v>35</v>
      </c>
      <c r="Y38" s="249" t="s">
        <v>36</v>
      </c>
      <c r="Z38" s="316" t="s">
        <v>1911</v>
      </c>
      <c r="AA38" s="317"/>
    </row>
    <row r="39" spans="1:40" ht="32.25" customHeight="1" thickBot="1">
      <c r="A39" s="3"/>
      <c r="B39" s="254"/>
      <c r="C39" s="258"/>
      <c r="D39" s="258"/>
      <c r="E39" s="258"/>
      <c r="F39" s="258"/>
      <c r="G39" s="258"/>
      <c r="H39" s="258"/>
      <c r="I39" s="258"/>
      <c r="J39" s="258"/>
      <c r="K39" s="258"/>
      <c r="L39" s="259"/>
      <c r="M39" s="264"/>
      <c r="N39" s="258"/>
      <c r="O39" s="258"/>
      <c r="P39" s="258"/>
      <c r="Q39" s="259"/>
      <c r="R39" s="260" t="s">
        <v>61</v>
      </c>
      <c r="S39" s="261"/>
      <c r="T39" s="261"/>
      <c r="U39" s="261"/>
      <c r="V39" s="262"/>
      <c r="W39" s="222" t="s">
        <v>62</v>
      </c>
      <c r="X39" s="250"/>
      <c r="Y39" s="250"/>
      <c r="Z39" s="318"/>
      <c r="AA39" s="319"/>
    </row>
    <row r="40" spans="1:40" ht="37.5" customHeight="1" thickBot="1">
      <c r="A40" s="3"/>
      <c r="B40" s="15">
        <v>1</v>
      </c>
      <c r="C40" s="235"/>
      <c r="D40" s="236"/>
      <c r="E40" s="236"/>
      <c r="F40" s="236"/>
      <c r="G40" s="236"/>
      <c r="H40" s="236"/>
      <c r="I40" s="236"/>
      <c r="J40" s="236"/>
      <c r="K40" s="236"/>
      <c r="L40" s="237"/>
      <c r="M40" s="238"/>
      <c r="N40" s="239"/>
      <c r="O40" s="239"/>
      <c r="P40" s="239"/>
      <c r="Q40" s="240"/>
      <c r="R40" s="238"/>
      <c r="S40" s="239"/>
      <c r="T40" s="239"/>
      <c r="U40" s="239"/>
      <c r="V40" s="240"/>
      <c r="W40" s="228"/>
      <c r="X40" s="9"/>
      <c r="Y40" s="201"/>
      <c r="Z40" s="241"/>
      <c r="AA40" s="242"/>
      <c r="AB40" s="188" t="str">
        <f>IF(COUNTIF($R40,$C18)=COUNTA(C254,C18),"○","×")</f>
        <v>×</v>
      </c>
      <c r="AD40" s="243" t="s">
        <v>1880</v>
      </c>
      <c r="AE40" s="244"/>
      <c r="AF40" s="244"/>
      <c r="AG40" s="244"/>
      <c r="AH40" s="244"/>
      <c r="AI40" s="244"/>
      <c r="AJ40" s="244"/>
      <c r="AK40" s="244"/>
      <c r="AL40" s="244"/>
      <c r="AM40" s="244"/>
      <c r="AN40" s="245"/>
    </row>
    <row r="41" spans="1:40" ht="37.5" customHeight="1" thickBot="1">
      <c r="A41" s="3"/>
      <c r="B41" s="204">
        <f>B40+1</f>
        <v>2</v>
      </c>
      <c r="C41" s="235"/>
      <c r="D41" s="236"/>
      <c r="E41" s="236"/>
      <c r="F41" s="236"/>
      <c r="G41" s="236"/>
      <c r="H41" s="236"/>
      <c r="I41" s="236"/>
      <c r="J41" s="236"/>
      <c r="K41" s="236"/>
      <c r="L41" s="237"/>
      <c r="M41" s="304"/>
      <c r="N41" s="305"/>
      <c r="O41" s="305"/>
      <c r="P41" s="305"/>
      <c r="Q41" s="306"/>
      <c r="R41" s="238"/>
      <c r="S41" s="239"/>
      <c r="T41" s="239"/>
      <c r="U41" s="239"/>
      <c r="V41" s="240"/>
      <c r="W41" s="228"/>
      <c r="X41" s="9"/>
      <c r="Y41" s="201"/>
      <c r="Z41" s="241"/>
      <c r="AA41" s="242"/>
    </row>
    <row r="42" spans="1:40" ht="37.5" customHeight="1" thickBot="1">
      <c r="A42" s="3"/>
      <c r="B42" s="15">
        <f t="shared" ref="B42:B78" si="0">B41+1</f>
        <v>3</v>
      </c>
      <c r="C42" s="235"/>
      <c r="D42" s="236"/>
      <c r="E42" s="236"/>
      <c r="F42" s="236"/>
      <c r="G42" s="236"/>
      <c r="H42" s="236"/>
      <c r="I42" s="236"/>
      <c r="J42" s="236"/>
      <c r="K42" s="236"/>
      <c r="L42" s="237"/>
      <c r="M42" s="238"/>
      <c r="N42" s="239"/>
      <c r="O42" s="239"/>
      <c r="P42" s="239"/>
      <c r="Q42" s="240"/>
      <c r="R42" s="238"/>
      <c r="S42" s="239"/>
      <c r="T42" s="239"/>
      <c r="U42" s="239"/>
      <c r="V42" s="240"/>
      <c r="W42" s="228"/>
      <c r="X42" s="9"/>
      <c r="Y42" s="201"/>
      <c r="Z42" s="241"/>
      <c r="AA42" s="242"/>
    </row>
    <row r="43" spans="1:40" ht="37.5" customHeight="1" thickBot="1">
      <c r="A43" s="3"/>
      <c r="B43" s="15">
        <f t="shared" si="0"/>
        <v>4</v>
      </c>
      <c r="C43" s="235"/>
      <c r="D43" s="236"/>
      <c r="E43" s="236"/>
      <c r="F43" s="236"/>
      <c r="G43" s="236"/>
      <c r="H43" s="236"/>
      <c r="I43" s="236"/>
      <c r="J43" s="236"/>
      <c r="K43" s="236"/>
      <c r="L43" s="237"/>
      <c r="M43" s="238"/>
      <c r="N43" s="239"/>
      <c r="O43" s="239"/>
      <c r="P43" s="239"/>
      <c r="Q43" s="240"/>
      <c r="R43" s="238"/>
      <c r="S43" s="239"/>
      <c r="T43" s="239"/>
      <c r="U43" s="239"/>
      <c r="V43" s="240"/>
      <c r="W43" s="228"/>
      <c r="X43" s="9"/>
      <c r="Y43" s="201"/>
      <c r="Z43" s="241"/>
      <c r="AA43" s="242"/>
    </row>
    <row r="44" spans="1:40" ht="37.5" customHeight="1" thickBot="1">
      <c r="A44" s="3"/>
      <c r="B44" s="15">
        <f t="shared" si="0"/>
        <v>5</v>
      </c>
      <c r="C44" s="235"/>
      <c r="D44" s="236"/>
      <c r="E44" s="236"/>
      <c r="F44" s="236"/>
      <c r="G44" s="236"/>
      <c r="H44" s="236"/>
      <c r="I44" s="236"/>
      <c r="J44" s="236"/>
      <c r="K44" s="236"/>
      <c r="L44" s="237"/>
      <c r="M44" s="238"/>
      <c r="N44" s="239"/>
      <c r="O44" s="239"/>
      <c r="P44" s="239"/>
      <c r="Q44" s="240"/>
      <c r="R44" s="238"/>
      <c r="S44" s="239"/>
      <c r="T44" s="239"/>
      <c r="U44" s="239"/>
      <c r="V44" s="240"/>
      <c r="W44" s="228"/>
      <c r="X44" s="9"/>
      <c r="Y44" s="201"/>
      <c r="Z44" s="241"/>
      <c r="AA44" s="242"/>
    </row>
    <row r="45" spans="1:40" ht="37.5" customHeight="1" thickBot="1">
      <c r="A45" s="3"/>
      <c r="B45" s="15">
        <f t="shared" si="0"/>
        <v>6</v>
      </c>
      <c r="C45" s="235"/>
      <c r="D45" s="236"/>
      <c r="E45" s="236"/>
      <c r="F45" s="236"/>
      <c r="G45" s="236"/>
      <c r="H45" s="236"/>
      <c r="I45" s="236"/>
      <c r="J45" s="236"/>
      <c r="K45" s="236"/>
      <c r="L45" s="237"/>
      <c r="M45" s="238"/>
      <c r="N45" s="239"/>
      <c r="O45" s="239"/>
      <c r="P45" s="239"/>
      <c r="Q45" s="240"/>
      <c r="R45" s="238"/>
      <c r="S45" s="239"/>
      <c r="T45" s="239"/>
      <c r="U45" s="239"/>
      <c r="V45" s="240"/>
      <c r="W45" s="228"/>
      <c r="X45" s="9"/>
      <c r="Y45" s="201"/>
      <c r="Z45" s="241"/>
      <c r="AA45" s="242"/>
    </row>
    <row r="46" spans="1:40" ht="37.5" customHeight="1" thickBot="1">
      <c r="A46" s="3"/>
      <c r="B46" s="15">
        <f t="shared" si="0"/>
        <v>7</v>
      </c>
      <c r="C46" s="235"/>
      <c r="D46" s="236"/>
      <c r="E46" s="236"/>
      <c r="F46" s="236"/>
      <c r="G46" s="236"/>
      <c r="H46" s="236"/>
      <c r="I46" s="236"/>
      <c r="J46" s="236"/>
      <c r="K46" s="236"/>
      <c r="L46" s="237"/>
      <c r="M46" s="238"/>
      <c r="N46" s="239"/>
      <c r="O46" s="239"/>
      <c r="P46" s="239"/>
      <c r="Q46" s="240"/>
      <c r="R46" s="238"/>
      <c r="S46" s="239"/>
      <c r="T46" s="239"/>
      <c r="U46" s="239"/>
      <c r="V46" s="240"/>
      <c r="W46" s="228"/>
      <c r="X46" s="9"/>
      <c r="Y46" s="201"/>
      <c r="Z46" s="241"/>
      <c r="AA46" s="242"/>
    </row>
    <row r="47" spans="1:40" ht="37.5" customHeight="1" thickBot="1">
      <c r="A47" s="3"/>
      <c r="B47" s="15">
        <f t="shared" si="0"/>
        <v>8</v>
      </c>
      <c r="C47" s="235"/>
      <c r="D47" s="236"/>
      <c r="E47" s="236"/>
      <c r="F47" s="236"/>
      <c r="G47" s="236"/>
      <c r="H47" s="236"/>
      <c r="I47" s="236"/>
      <c r="J47" s="236"/>
      <c r="K47" s="236"/>
      <c r="L47" s="237"/>
      <c r="M47" s="238"/>
      <c r="N47" s="239"/>
      <c r="O47" s="239"/>
      <c r="P47" s="239"/>
      <c r="Q47" s="240"/>
      <c r="R47" s="238"/>
      <c r="S47" s="239"/>
      <c r="T47" s="239"/>
      <c r="U47" s="239"/>
      <c r="V47" s="240"/>
      <c r="W47" s="228"/>
      <c r="X47" s="9"/>
      <c r="Y47" s="201"/>
      <c r="Z47" s="241"/>
      <c r="AA47" s="242"/>
    </row>
    <row r="48" spans="1:40" ht="37.5" customHeight="1" thickBot="1">
      <c r="A48" s="3"/>
      <c r="B48" s="15">
        <f t="shared" si="0"/>
        <v>9</v>
      </c>
      <c r="C48" s="235"/>
      <c r="D48" s="236"/>
      <c r="E48" s="236"/>
      <c r="F48" s="236"/>
      <c r="G48" s="236"/>
      <c r="H48" s="236"/>
      <c r="I48" s="236"/>
      <c r="J48" s="236"/>
      <c r="K48" s="236"/>
      <c r="L48" s="237"/>
      <c r="M48" s="238"/>
      <c r="N48" s="239"/>
      <c r="O48" s="239"/>
      <c r="P48" s="239"/>
      <c r="Q48" s="240"/>
      <c r="R48" s="238"/>
      <c r="S48" s="239"/>
      <c r="T48" s="239"/>
      <c r="U48" s="239"/>
      <c r="V48" s="240"/>
      <c r="W48" s="228"/>
      <c r="X48" s="9"/>
      <c r="Y48" s="201"/>
      <c r="Z48" s="241"/>
      <c r="AA48" s="242"/>
    </row>
    <row r="49" spans="1:27" ht="37.5" customHeight="1" thickBot="1">
      <c r="A49" s="3"/>
      <c r="B49" s="15">
        <f t="shared" si="0"/>
        <v>10</v>
      </c>
      <c r="C49" s="235"/>
      <c r="D49" s="236"/>
      <c r="E49" s="236"/>
      <c r="F49" s="236"/>
      <c r="G49" s="236"/>
      <c r="H49" s="236"/>
      <c r="I49" s="236"/>
      <c r="J49" s="236"/>
      <c r="K49" s="236"/>
      <c r="L49" s="237"/>
      <c r="M49" s="238"/>
      <c r="N49" s="239"/>
      <c r="O49" s="239"/>
      <c r="P49" s="239"/>
      <c r="Q49" s="240"/>
      <c r="R49" s="238"/>
      <c r="S49" s="239"/>
      <c r="T49" s="239"/>
      <c r="U49" s="239"/>
      <c r="V49" s="240"/>
      <c r="W49" s="228"/>
      <c r="X49" s="9"/>
      <c r="Y49" s="201"/>
      <c r="Z49" s="241"/>
      <c r="AA49" s="242"/>
    </row>
    <row r="50" spans="1:27" ht="37.5" customHeight="1" thickBot="1">
      <c r="A50" s="3"/>
      <c r="B50" s="15">
        <f t="shared" si="0"/>
        <v>11</v>
      </c>
      <c r="C50" s="235"/>
      <c r="D50" s="236"/>
      <c r="E50" s="236"/>
      <c r="F50" s="236"/>
      <c r="G50" s="236"/>
      <c r="H50" s="236"/>
      <c r="I50" s="236"/>
      <c r="J50" s="236"/>
      <c r="K50" s="236"/>
      <c r="L50" s="237"/>
      <c r="M50" s="238"/>
      <c r="N50" s="239"/>
      <c r="O50" s="239"/>
      <c r="P50" s="239"/>
      <c r="Q50" s="240"/>
      <c r="R50" s="238"/>
      <c r="S50" s="239"/>
      <c r="T50" s="239"/>
      <c r="U50" s="239"/>
      <c r="V50" s="240"/>
      <c r="W50" s="228"/>
      <c r="X50" s="9"/>
      <c r="Y50" s="201"/>
      <c r="Z50" s="241"/>
      <c r="AA50" s="242"/>
    </row>
    <row r="51" spans="1:27" ht="37.5" customHeight="1" thickBot="1">
      <c r="A51" s="3"/>
      <c r="B51" s="15">
        <f t="shared" si="0"/>
        <v>12</v>
      </c>
      <c r="C51" s="235"/>
      <c r="D51" s="236"/>
      <c r="E51" s="236"/>
      <c r="F51" s="236"/>
      <c r="G51" s="236"/>
      <c r="H51" s="236"/>
      <c r="I51" s="236"/>
      <c r="J51" s="236"/>
      <c r="K51" s="236"/>
      <c r="L51" s="237"/>
      <c r="M51" s="238"/>
      <c r="N51" s="239"/>
      <c r="O51" s="239"/>
      <c r="P51" s="239"/>
      <c r="Q51" s="240"/>
      <c r="R51" s="238"/>
      <c r="S51" s="239"/>
      <c r="T51" s="239"/>
      <c r="U51" s="239"/>
      <c r="V51" s="240"/>
      <c r="W51" s="228"/>
      <c r="X51" s="9"/>
      <c r="Y51" s="201"/>
      <c r="Z51" s="241"/>
      <c r="AA51" s="242"/>
    </row>
    <row r="52" spans="1:27" ht="37.5" customHeight="1" thickBot="1">
      <c r="A52" s="3"/>
      <c r="B52" s="15">
        <f t="shared" si="0"/>
        <v>13</v>
      </c>
      <c r="C52" s="235"/>
      <c r="D52" s="236"/>
      <c r="E52" s="236"/>
      <c r="F52" s="236"/>
      <c r="G52" s="236"/>
      <c r="H52" s="236"/>
      <c r="I52" s="236"/>
      <c r="J52" s="236"/>
      <c r="K52" s="236"/>
      <c r="L52" s="237"/>
      <c r="M52" s="238"/>
      <c r="N52" s="239"/>
      <c r="O52" s="239"/>
      <c r="P52" s="239"/>
      <c r="Q52" s="240"/>
      <c r="R52" s="238"/>
      <c r="S52" s="239"/>
      <c r="T52" s="239"/>
      <c r="U52" s="239"/>
      <c r="V52" s="240"/>
      <c r="W52" s="228"/>
      <c r="X52" s="9"/>
      <c r="Y52" s="201"/>
      <c r="Z52" s="241"/>
      <c r="AA52" s="242"/>
    </row>
    <row r="53" spans="1:27" ht="37.5" customHeight="1" thickBot="1">
      <c r="A53" s="3"/>
      <c r="B53" s="15">
        <f t="shared" si="0"/>
        <v>14</v>
      </c>
      <c r="C53" s="235"/>
      <c r="D53" s="236"/>
      <c r="E53" s="236"/>
      <c r="F53" s="236"/>
      <c r="G53" s="236"/>
      <c r="H53" s="236"/>
      <c r="I53" s="236"/>
      <c r="J53" s="236"/>
      <c r="K53" s="236"/>
      <c r="L53" s="237"/>
      <c r="M53" s="238"/>
      <c r="N53" s="239"/>
      <c r="O53" s="239"/>
      <c r="P53" s="239"/>
      <c r="Q53" s="240"/>
      <c r="R53" s="238"/>
      <c r="S53" s="239"/>
      <c r="T53" s="239"/>
      <c r="U53" s="239"/>
      <c r="V53" s="240"/>
      <c r="W53" s="228"/>
      <c r="X53" s="9"/>
      <c r="Y53" s="201"/>
      <c r="Z53" s="241"/>
      <c r="AA53" s="242"/>
    </row>
    <row r="54" spans="1:27" ht="37.5" customHeight="1" thickBot="1">
      <c r="A54" s="3"/>
      <c r="B54" s="15">
        <f t="shared" si="0"/>
        <v>15</v>
      </c>
      <c r="C54" s="235"/>
      <c r="D54" s="236"/>
      <c r="E54" s="236"/>
      <c r="F54" s="236"/>
      <c r="G54" s="236"/>
      <c r="H54" s="236"/>
      <c r="I54" s="236"/>
      <c r="J54" s="236"/>
      <c r="K54" s="236"/>
      <c r="L54" s="237"/>
      <c r="M54" s="238"/>
      <c r="N54" s="239"/>
      <c r="O54" s="239"/>
      <c r="P54" s="239"/>
      <c r="Q54" s="240"/>
      <c r="R54" s="238"/>
      <c r="S54" s="239"/>
      <c r="T54" s="239"/>
      <c r="U54" s="239"/>
      <c r="V54" s="240"/>
      <c r="W54" s="228"/>
      <c r="X54" s="9"/>
      <c r="Y54" s="201"/>
      <c r="Z54" s="241"/>
      <c r="AA54" s="242"/>
    </row>
    <row r="55" spans="1:27" ht="37.5" customHeight="1" thickBot="1">
      <c r="A55" s="3"/>
      <c r="B55" s="15">
        <f t="shared" si="0"/>
        <v>16</v>
      </c>
      <c r="C55" s="235"/>
      <c r="D55" s="236"/>
      <c r="E55" s="236"/>
      <c r="F55" s="236"/>
      <c r="G55" s="236"/>
      <c r="H55" s="236"/>
      <c r="I55" s="236"/>
      <c r="J55" s="236"/>
      <c r="K55" s="236"/>
      <c r="L55" s="237"/>
      <c r="M55" s="238"/>
      <c r="N55" s="239"/>
      <c r="O55" s="239"/>
      <c r="P55" s="239"/>
      <c r="Q55" s="240"/>
      <c r="R55" s="238"/>
      <c r="S55" s="239"/>
      <c r="T55" s="239"/>
      <c r="U55" s="239"/>
      <c r="V55" s="240"/>
      <c r="W55" s="228"/>
      <c r="X55" s="9"/>
      <c r="Y55" s="201"/>
      <c r="Z55" s="241"/>
      <c r="AA55" s="242"/>
    </row>
    <row r="56" spans="1:27" ht="37.5" customHeight="1" thickBot="1">
      <c r="A56" s="3"/>
      <c r="B56" s="15">
        <f t="shared" si="0"/>
        <v>17</v>
      </c>
      <c r="C56" s="235"/>
      <c r="D56" s="236"/>
      <c r="E56" s="236"/>
      <c r="F56" s="236"/>
      <c r="G56" s="236"/>
      <c r="H56" s="236"/>
      <c r="I56" s="236"/>
      <c r="J56" s="236"/>
      <c r="K56" s="236"/>
      <c r="L56" s="237"/>
      <c r="M56" s="238"/>
      <c r="N56" s="239"/>
      <c r="O56" s="239"/>
      <c r="P56" s="239"/>
      <c r="Q56" s="240"/>
      <c r="R56" s="238"/>
      <c r="S56" s="239"/>
      <c r="T56" s="239"/>
      <c r="U56" s="239"/>
      <c r="V56" s="240"/>
      <c r="W56" s="228"/>
      <c r="X56" s="9"/>
      <c r="Y56" s="201"/>
      <c r="Z56" s="241"/>
      <c r="AA56" s="242"/>
    </row>
    <row r="57" spans="1:27" ht="37.5" customHeight="1" thickBot="1">
      <c r="A57" s="3"/>
      <c r="B57" s="15">
        <f t="shared" si="0"/>
        <v>18</v>
      </c>
      <c r="C57" s="235"/>
      <c r="D57" s="236"/>
      <c r="E57" s="236"/>
      <c r="F57" s="236"/>
      <c r="G57" s="236"/>
      <c r="H57" s="236"/>
      <c r="I57" s="236"/>
      <c r="J57" s="236"/>
      <c r="K57" s="236"/>
      <c r="L57" s="237"/>
      <c r="M57" s="238"/>
      <c r="N57" s="239"/>
      <c r="O57" s="239"/>
      <c r="P57" s="239"/>
      <c r="Q57" s="240"/>
      <c r="R57" s="238"/>
      <c r="S57" s="239"/>
      <c r="T57" s="239"/>
      <c r="U57" s="239"/>
      <c r="V57" s="240"/>
      <c r="W57" s="228"/>
      <c r="X57" s="9"/>
      <c r="Y57" s="201"/>
      <c r="Z57" s="241"/>
      <c r="AA57" s="242"/>
    </row>
    <row r="58" spans="1:27" ht="37.5" customHeight="1" thickBot="1">
      <c r="A58" s="3"/>
      <c r="B58" s="15">
        <f t="shared" si="0"/>
        <v>19</v>
      </c>
      <c r="C58" s="235"/>
      <c r="D58" s="236"/>
      <c r="E58" s="236"/>
      <c r="F58" s="236"/>
      <c r="G58" s="236"/>
      <c r="H58" s="236"/>
      <c r="I58" s="236"/>
      <c r="J58" s="236"/>
      <c r="K58" s="236"/>
      <c r="L58" s="237"/>
      <c r="M58" s="238"/>
      <c r="N58" s="239"/>
      <c r="O58" s="239"/>
      <c r="P58" s="239"/>
      <c r="Q58" s="240"/>
      <c r="R58" s="238"/>
      <c r="S58" s="239"/>
      <c r="T58" s="239"/>
      <c r="U58" s="239"/>
      <c r="V58" s="240"/>
      <c r="W58" s="228"/>
      <c r="X58" s="9"/>
      <c r="Y58" s="201"/>
      <c r="Z58" s="241"/>
      <c r="AA58" s="242"/>
    </row>
    <row r="59" spans="1:27" ht="37.5" customHeight="1" thickBot="1">
      <c r="A59" s="3"/>
      <c r="B59" s="15">
        <f t="shared" si="0"/>
        <v>20</v>
      </c>
      <c r="C59" s="235"/>
      <c r="D59" s="236"/>
      <c r="E59" s="236"/>
      <c r="F59" s="236"/>
      <c r="G59" s="236"/>
      <c r="H59" s="236"/>
      <c r="I59" s="236"/>
      <c r="J59" s="236"/>
      <c r="K59" s="236"/>
      <c r="L59" s="237"/>
      <c r="M59" s="238"/>
      <c r="N59" s="239"/>
      <c r="O59" s="239"/>
      <c r="P59" s="239"/>
      <c r="Q59" s="240"/>
      <c r="R59" s="238"/>
      <c r="S59" s="239"/>
      <c r="T59" s="239"/>
      <c r="U59" s="239"/>
      <c r="V59" s="240"/>
      <c r="W59" s="228"/>
      <c r="X59" s="9"/>
      <c r="Y59" s="201"/>
      <c r="Z59" s="241"/>
      <c r="AA59" s="242"/>
    </row>
    <row r="60" spans="1:27" ht="37.5" customHeight="1" thickBot="1">
      <c r="A60" s="3"/>
      <c r="B60" s="15">
        <f t="shared" si="0"/>
        <v>21</v>
      </c>
      <c r="C60" s="235"/>
      <c r="D60" s="236"/>
      <c r="E60" s="236"/>
      <c r="F60" s="236"/>
      <c r="G60" s="236"/>
      <c r="H60" s="236"/>
      <c r="I60" s="236"/>
      <c r="J60" s="236"/>
      <c r="K60" s="236"/>
      <c r="L60" s="237"/>
      <c r="M60" s="238"/>
      <c r="N60" s="239"/>
      <c r="O60" s="239"/>
      <c r="P60" s="239"/>
      <c r="Q60" s="240"/>
      <c r="R60" s="238"/>
      <c r="S60" s="239"/>
      <c r="T60" s="239"/>
      <c r="U60" s="239"/>
      <c r="V60" s="240"/>
      <c r="W60" s="228"/>
      <c r="X60" s="9"/>
      <c r="Y60" s="201"/>
      <c r="Z60" s="241"/>
      <c r="AA60" s="242"/>
    </row>
    <row r="61" spans="1:27" ht="37.5" customHeight="1" thickBot="1">
      <c r="A61" s="3"/>
      <c r="B61" s="15">
        <f t="shared" si="0"/>
        <v>22</v>
      </c>
      <c r="C61" s="235"/>
      <c r="D61" s="236"/>
      <c r="E61" s="236"/>
      <c r="F61" s="236"/>
      <c r="G61" s="236"/>
      <c r="H61" s="236"/>
      <c r="I61" s="236"/>
      <c r="J61" s="236"/>
      <c r="K61" s="236"/>
      <c r="L61" s="237"/>
      <c r="M61" s="238"/>
      <c r="N61" s="239"/>
      <c r="O61" s="239"/>
      <c r="P61" s="239"/>
      <c r="Q61" s="240"/>
      <c r="R61" s="238"/>
      <c r="S61" s="239"/>
      <c r="T61" s="239"/>
      <c r="U61" s="239"/>
      <c r="V61" s="240"/>
      <c r="W61" s="228"/>
      <c r="X61" s="9"/>
      <c r="Y61" s="201"/>
      <c r="Z61" s="241"/>
      <c r="AA61" s="242"/>
    </row>
    <row r="62" spans="1:27" ht="37.5" customHeight="1" thickBot="1">
      <c r="A62" s="3"/>
      <c r="B62" s="15">
        <f t="shared" si="0"/>
        <v>23</v>
      </c>
      <c r="C62" s="235"/>
      <c r="D62" s="236"/>
      <c r="E62" s="236"/>
      <c r="F62" s="236"/>
      <c r="G62" s="236"/>
      <c r="H62" s="236"/>
      <c r="I62" s="236"/>
      <c r="J62" s="236"/>
      <c r="K62" s="236"/>
      <c r="L62" s="237"/>
      <c r="M62" s="238"/>
      <c r="N62" s="239"/>
      <c r="O62" s="239"/>
      <c r="P62" s="239"/>
      <c r="Q62" s="240"/>
      <c r="R62" s="238"/>
      <c r="S62" s="239"/>
      <c r="T62" s="239"/>
      <c r="U62" s="239"/>
      <c r="V62" s="240"/>
      <c r="W62" s="228"/>
      <c r="X62" s="9"/>
      <c r="Y62" s="201"/>
      <c r="Z62" s="241"/>
      <c r="AA62" s="242"/>
    </row>
    <row r="63" spans="1:27" ht="37.5" customHeight="1" thickBot="1">
      <c r="A63" s="3"/>
      <c r="B63" s="15">
        <f t="shared" si="0"/>
        <v>24</v>
      </c>
      <c r="C63" s="235"/>
      <c r="D63" s="236"/>
      <c r="E63" s="236"/>
      <c r="F63" s="236"/>
      <c r="G63" s="236"/>
      <c r="H63" s="236"/>
      <c r="I63" s="236"/>
      <c r="J63" s="236"/>
      <c r="K63" s="236"/>
      <c r="L63" s="237"/>
      <c r="M63" s="238"/>
      <c r="N63" s="239"/>
      <c r="O63" s="239"/>
      <c r="P63" s="239"/>
      <c r="Q63" s="240"/>
      <c r="R63" s="238"/>
      <c r="S63" s="239"/>
      <c r="T63" s="239"/>
      <c r="U63" s="239"/>
      <c r="V63" s="240"/>
      <c r="W63" s="228"/>
      <c r="X63" s="9"/>
      <c r="Y63" s="201"/>
      <c r="Z63" s="241"/>
      <c r="AA63" s="242"/>
    </row>
    <row r="64" spans="1:27" ht="37.5" customHeight="1" thickBot="1">
      <c r="A64" s="3"/>
      <c r="B64" s="15">
        <f t="shared" si="0"/>
        <v>25</v>
      </c>
      <c r="C64" s="235"/>
      <c r="D64" s="236"/>
      <c r="E64" s="236"/>
      <c r="F64" s="236"/>
      <c r="G64" s="236"/>
      <c r="H64" s="236"/>
      <c r="I64" s="236"/>
      <c r="J64" s="236"/>
      <c r="K64" s="236"/>
      <c r="L64" s="237"/>
      <c r="M64" s="238"/>
      <c r="N64" s="239"/>
      <c r="O64" s="239"/>
      <c r="P64" s="239"/>
      <c r="Q64" s="240"/>
      <c r="R64" s="238"/>
      <c r="S64" s="239"/>
      <c r="T64" s="239"/>
      <c r="U64" s="239"/>
      <c r="V64" s="240"/>
      <c r="W64" s="228"/>
      <c r="X64" s="9"/>
      <c r="Y64" s="201"/>
      <c r="Z64" s="241"/>
      <c r="AA64" s="242"/>
    </row>
    <row r="65" spans="1:27" ht="37.5" customHeight="1" thickBot="1">
      <c r="A65" s="3"/>
      <c r="B65" s="15">
        <f t="shared" si="0"/>
        <v>26</v>
      </c>
      <c r="C65" s="235"/>
      <c r="D65" s="236"/>
      <c r="E65" s="236"/>
      <c r="F65" s="236"/>
      <c r="G65" s="236"/>
      <c r="H65" s="236"/>
      <c r="I65" s="236"/>
      <c r="J65" s="236"/>
      <c r="K65" s="236"/>
      <c r="L65" s="237"/>
      <c r="M65" s="238"/>
      <c r="N65" s="239"/>
      <c r="O65" s="239"/>
      <c r="P65" s="239"/>
      <c r="Q65" s="240"/>
      <c r="R65" s="238"/>
      <c r="S65" s="239"/>
      <c r="T65" s="239"/>
      <c r="U65" s="239"/>
      <c r="V65" s="240"/>
      <c r="W65" s="228"/>
      <c r="X65" s="9"/>
      <c r="Y65" s="201"/>
      <c r="Z65" s="241"/>
      <c r="AA65" s="242"/>
    </row>
    <row r="66" spans="1:27" ht="37.5" customHeight="1" thickBot="1">
      <c r="A66" s="3"/>
      <c r="B66" s="15">
        <f t="shared" si="0"/>
        <v>27</v>
      </c>
      <c r="C66" s="235"/>
      <c r="D66" s="236"/>
      <c r="E66" s="236"/>
      <c r="F66" s="236"/>
      <c r="G66" s="236"/>
      <c r="H66" s="236"/>
      <c r="I66" s="236"/>
      <c r="J66" s="236"/>
      <c r="K66" s="236"/>
      <c r="L66" s="237"/>
      <c r="M66" s="238"/>
      <c r="N66" s="239"/>
      <c r="O66" s="239"/>
      <c r="P66" s="239"/>
      <c r="Q66" s="240"/>
      <c r="R66" s="238"/>
      <c r="S66" s="239"/>
      <c r="T66" s="239"/>
      <c r="U66" s="239"/>
      <c r="V66" s="240"/>
      <c r="W66" s="228"/>
      <c r="X66" s="9"/>
      <c r="Y66" s="201"/>
      <c r="Z66" s="241"/>
      <c r="AA66" s="242"/>
    </row>
    <row r="67" spans="1:27" ht="37.5" customHeight="1" thickBot="1">
      <c r="A67" s="3"/>
      <c r="B67" s="15">
        <f t="shared" si="0"/>
        <v>28</v>
      </c>
      <c r="C67" s="235"/>
      <c r="D67" s="236"/>
      <c r="E67" s="236"/>
      <c r="F67" s="236"/>
      <c r="G67" s="236"/>
      <c r="H67" s="236"/>
      <c r="I67" s="236"/>
      <c r="J67" s="236"/>
      <c r="K67" s="236"/>
      <c r="L67" s="237"/>
      <c r="M67" s="238"/>
      <c r="N67" s="239"/>
      <c r="O67" s="239"/>
      <c r="P67" s="239"/>
      <c r="Q67" s="240"/>
      <c r="R67" s="238"/>
      <c r="S67" s="239"/>
      <c r="T67" s="239"/>
      <c r="U67" s="239"/>
      <c r="V67" s="240"/>
      <c r="W67" s="228"/>
      <c r="X67" s="9"/>
      <c r="Y67" s="201"/>
      <c r="Z67" s="241"/>
      <c r="AA67" s="242"/>
    </row>
    <row r="68" spans="1:27" ht="37.5" customHeight="1" thickBot="1">
      <c r="A68" s="3"/>
      <c r="B68" s="15">
        <f t="shared" si="0"/>
        <v>29</v>
      </c>
      <c r="C68" s="235"/>
      <c r="D68" s="236"/>
      <c r="E68" s="236"/>
      <c r="F68" s="236"/>
      <c r="G68" s="236"/>
      <c r="H68" s="236"/>
      <c r="I68" s="236"/>
      <c r="J68" s="236"/>
      <c r="K68" s="236"/>
      <c r="L68" s="237"/>
      <c r="M68" s="238"/>
      <c r="N68" s="239"/>
      <c r="O68" s="239"/>
      <c r="P68" s="239"/>
      <c r="Q68" s="240"/>
      <c r="R68" s="238"/>
      <c r="S68" s="239"/>
      <c r="T68" s="239"/>
      <c r="U68" s="239"/>
      <c r="V68" s="240"/>
      <c r="W68" s="228"/>
      <c r="X68" s="9"/>
      <c r="Y68" s="201"/>
      <c r="Z68" s="241"/>
      <c r="AA68" s="242"/>
    </row>
    <row r="69" spans="1:27" ht="37.5" customHeight="1" thickBot="1">
      <c r="A69" s="3"/>
      <c r="B69" s="15">
        <f t="shared" si="0"/>
        <v>30</v>
      </c>
      <c r="C69" s="235"/>
      <c r="D69" s="236"/>
      <c r="E69" s="236"/>
      <c r="F69" s="236"/>
      <c r="G69" s="236"/>
      <c r="H69" s="236"/>
      <c r="I69" s="236"/>
      <c r="J69" s="236"/>
      <c r="K69" s="236"/>
      <c r="L69" s="237"/>
      <c r="M69" s="238"/>
      <c r="N69" s="239"/>
      <c r="O69" s="239"/>
      <c r="P69" s="239"/>
      <c r="Q69" s="240"/>
      <c r="R69" s="238"/>
      <c r="S69" s="239"/>
      <c r="T69" s="239"/>
      <c r="U69" s="239"/>
      <c r="V69" s="240"/>
      <c r="W69" s="228"/>
      <c r="X69" s="9"/>
      <c r="Y69" s="201"/>
      <c r="Z69" s="241"/>
      <c r="AA69" s="242"/>
    </row>
    <row r="70" spans="1:27" ht="37.5" customHeight="1" thickBot="1">
      <c r="A70" s="3"/>
      <c r="B70" s="15">
        <f t="shared" si="0"/>
        <v>31</v>
      </c>
      <c r="C70" s="235"/>
      <c r="D70" s="236"/>
      <c r="E70" s="236"/>
      <c r="F70" s="236"/>
      <c r="G70" s="236"/>
      <c r="H70" s="236"/>
      <c r="I70" s="236"/>
      <c r="J70" s="236"/>
      <c r="K70" s="236"/>
      <c r="L70" s="237"/>
      <c r="M70" s="238"/>
      <c r="N70" s="239"/>
      <c r="O70" s="239"/>
      <c r="P70" s="239"/>
      <c r="Q70" s="240"/>
      <c r="R70" s="238"/>
      <c r="S70" s="239"/>
      <c r="T70" s="239"/>
      <c r="U70" s="239"/>
      <c r="V70" s="240"/>
      <c r="W70" s="228"/>
      <c r="X70" s="9"/>
      <c r="Y70" s="201"/>
      <c r="Z70" s="241"/>
      <c r="AA70" s="242"/>
    </row>
    <row r="71" spans="1:27" ht="37.5" customHeight="1" thickBot="1">
      <c r="A71" s="3"/>
      <c r="B71" s="15">
        <f t="shared" si="0"/>
        <v>32</v>
      </c>
      <c r="C71" s="235"/>
      <c r="D71" s="236"/>
      <c r="E71" s="236"/>
      <c r="F71" s="236"/>
      <c r="G71" s="236"/>
      <c r="H71" s="236"/>
      <c r="I71" s="236"/>
      <c r="J71" s="236"/>
      <c r="K71" s="236"/>
      <c r="L71" s="237"/>
      <c r="M71" s="238"/>
      <c r="N71" s="239"/>
      <c r="O71" s="239"/>
      <c r="P71" s="239"/>
      <c r="Q71" s="240"/>
      <c r="R71" s="238"/>
      <c r="S71" s="239"/>
      <c r="T71" s="239"/>
      <c r="U71" s="239"/>
      <c r="V71" s="240"/>
      <c r="W71" s="228"/>
      <c r="X71" s="9"/>
      <c r="Y71" s="201"/>
      <c r="Z71" s="241"/>
      <c r="AA71" s="242"/>
    </row>
    <row r="72" spans="1:27" ht="37.5" customHeight="1" thickBot="1">
      <c r="A72" s="3"/>
      <c r="B72" s="15">
        <f t="shared" si="0"/>
        <v>33</v>
      </c>
      <c r="C72" s="235"/>
      <c r="D72" s="236"/>
      <c r="E72" s="236"/>
      <c r="F72" s="236"/>
      <c r="G72" s="236"/>
      <c r="H72" s="236"/>
      <c r="I72" s="236"/>
      <c r="J72" s="236"/>
      <c r="K72" s="236"/>
      <c r="L72" s="237"/>
      <c r="M72" s="238"/>
      <c r="N72" s="239"/>
      <c r="O72" s="239"/>
      <c r="P72" s="239"/>
      <c r="Q72" s="240"/>
      <c r="R72" s="238"/>
      <c r="S72" s="239"/>
      <c r="T72" s="239"/>
      <c r="U72" s="239"/>
      <c r="V72" s="240"/>
      <c r="W72" s="228"/>
      <c r="X72" s="9"/>
      <c r="Y72" s="201"/>
      <c r="Z72" s="241"/>
      <c r="AA72" s="242"/>
    </row>
    <row r="73" spans="1:27" ht="37.5" customHeight="1" thickBot="1">
      <c r="A73" s="3"/>
      <c r="B73" s="15">
        <f t="shared" si="0"/>
        <v>34</v>
      </c>
      <c r="C73" s="235"/>
      <c r="D73" s="236"/>
      <c r="E73" s="236"/>
      <c r="F73" s="236"/>
      <c r="G73" s="236"/>
      <c r="H73" s="236"/>
      <c r="I73" s="236"/>
      <c r="J73" s="236"/>
      <c r="K73" s="236"/>
      <c r="L73" s="237"/>
      <c r="M73" s="238"/>
      <c r="N73" s="239"/>
      <c r="O73" s="239"/>
      <c r="P73" s="239"/>
      <c r="Q73" s="240"/>
      <c r="R73" s="238"/>
      <c r="S73" s="239"/>
      <c r="T73" s="239"/>
      <c r="U73" s="239"/>
      <c r="V73" s="240"/>
      <c r="W73" s="228"/>
      <c r="X73" s="9"/>
      <c r="Y73" s="201"/>
      <c r="Z73" s="241"/>
      <c r="AA73" s="242"/>
    </row>
    <row r="74" spans="1:27" ht="37.5" customHeight="1" thickBot="1">
      <c r="A74" s="3"/>
      <c r="B74" s="15">
        <f t="shared" si="0"/>
        <v>35</v>
      </c>
      <c r="C74" s="235"/>
      <c r="D74" s="236"/>
      <c r="E74" s="236"/>
      <c r="F74" s="236"/>
      <c r="G74" s="236"/>
      <c r="H74" s="236"/>
      <c r="I74" s="236"/>
      <c r="J74" s="236"/>
      <c r="K74" s="236"/>
      <c r="L74" s="237"/>
      <c r="M74" s="238"/>
      <c r="N74" s="239"/>
      <c r="O74" s="239"/>
      <c r="P74" s="239"/>
      <c r="Q74" s="240"/>
      <c r="R74" s="238"/>
      <c r="S74" s="239"/>
      <c r="T74" s="239"/>
      <c r="U74" s="239"/>
      <c r="V74" s="240"/>
      <c r="W74" s="228"/>
      <c r="X74" s="9"/>
      <c r="Y74" s="201"/>
      <c r="Z74" s="241"/>
      <c r="AA74" s="242"/>
    </row>
    <row r="75" spans="1:27" ht="37.5" customHeight="1" thickBot="1">
      <c r="A75" s="3"/>
      <c r="B75" s="15">
        <f t="shared" si="0"/>
        <v>36</v>
      </c>
      <c r="C75" s="235"/>
      <c r="D75" s="236"/>
      <c r="E75" s="236"/>
      <c r="F75" s="236"/>
      <c r="G75" s="236"/>
      <c r="H75" s="236"/>
      <c r="I75" s="236"/>
      <c r="J75" s="236"/>
      <c r="K75" s="236"/>
      <c r="L75" s="237"/>
      <c r="M75" s="238"/>
      <c r="N75" s="239"/>
      <c r="O75" s="239"/>
      <c r="P75" s="239"/>
      <c r="Q75" s="240"/>
      <c r="R75" s="238"/>
      <c r="S75" s="239"/>
      <c r="T75" s="239"/>
      <c r="U75" s="239"/>
      <c r="V75" s="240"/>
      <c r="W75" s="228"/>
      <c r="X75" s="9"/>
      <c r="Y75" s="201"/>
      <c r="Z75" s="241"/>
      <c r="AA75" s="242"/>
    </row>
    <row r="76" spans="1:27" ht="37.5" customHeight="1" thickBot="1">
      <c r="A76" s="3"/>
      <c r="B76" s="15">
        <f t="shared" si="0"/>
        <v>37</v>
      </c>
      <c r="C76" s="235"/>
      <c r="D76" s="236"/>
      <c r="E76" s="236"/>
      <c r="F76" s="236"/>
      <c r="G76" s="236"/>
      <c r="H76" s="236"/>
      <c r="I76" s="236"/>
      <c r="J76" s="236"/>
      <c r="K76" s="236"/>
      <c r="L76" s="237"/>
      <c r="M76" s="238"/>
      <c r="N76" s="239"/>
      <c r="O76" s="239"/>
      <c r="P76" s="239"/>
      <c r="Q76" s="240"/>
      <c r="R76" s="238"/>
      <c r="S76" s="239"/>
      <c r="T76" s="239"/>
      <c r="U76" s="239"/>
      <c r="V76" s="240"/>
      <c r="W76" s="228"/>
      <c r="X76" s="9"/>
      <c r="Y76" s="201"/>
      <c r="Z76" s="241"/>
      <c r="AA76" s="242"/>
    </row>
    <row r="77" spans="1:27" ht="37.5" customHeight="1" thickBot="1">
      <c r="A77" s="3"/>
      <c r="B77" s="15">
        <f t="shared" si="0"/>
        <v>38</v>
      </c>
      <c r="C77" s="235"/>
      <c r="D77" s="236"/>
      <c r="E77" s="236"/>
      <c r="F77" s="236"/>
      <c r="G77" s="236"/>
      <c r="H77" s="236"/>
      <c r="I77" s="236"/>
      <c r="J77" s="236"/>
      <c r="K77" s="236"/>
      <c r="L77" s="237"/>
      <c r="M77" s="238"/>
      <c r="N77" s="239"/>
      <c r="O77" s="239"/>
      <c r="P77" s="239"/>
      <c r="Q77" s="240"/>
      <c r="R77" s="238"/>
      <c r="S77" s="239"/>
      <c r="T77" s="239"/>
      <c r="U77" s="239"/>
      <c r="V77" s="240"/>
      <c r="W77" s="228"/>
      <c r="X77" s="9"/>
      <c r="Y77" s="201"/>
      <c r="Z77" s="241"/>
      <c r="AA77" s="242"/>
    </row>
    <row r="78" spans="1:27" ht="37.5" customHeight="1" thickBot="1">
      <c r="A78" s="3"/>
      <c r="B78" s="15">
        <f t="shared" si="0"/>
        <v>39</v>
      </c>
      <c r="C78" s="235"/>
      <c r="D78" s="236"/>
      <c r="E78" s="236"/>
      <c r="F78" s="236"/>
      <c r="G78" s="236"/>
      <c r="H78" s="236"/>
      <c r="I78" s="236"/>
      <c r="J78" s="236"/>
      <c r="K78" s="236"/>
      <c r="L78" s="237"/>
      <c r="M78" s="238"/>
      <c r="N78" s="239"/>
      <c r="O78" s="239"/>
      <c r="P78" s="239"/>
      <c r="Q78" s="240"/>
      <c r="R78" s="238"/>
      <c r="S78" s="239"/>
      <c r="T78" s="239"/>
      <c r="U78" s="239"/>
      <c r="V78" s="240"/>
      <c r="W78" s="228"/>
      <c r="X78" s="9"/>
      <c r="Y78" s="201"/>
      <c r="Z78" s="241"/>
      <c r="AA78" s="242"/>
    </row>
    <row r="79" spans="1:27" ht="37.5" customHeight="1" thickBot="1">
      <c r="A79" s="3"/>
      <c r="B79" s="15">
        <f t="shared" ref="B79:B105" si="1">B78+1</f>
        <v>40</v>
      </c>
      <c r="C79" s="235"/>
      <c r="D79" s="236"/>
      <c r="E79" s="236"/>
      <c r="F79" s="236"/>
      <c r="G79" s="236"/>
      <c r="H79" s="236"/>
      <c r="I79" s="236"/>
      <c r="J79" s="236"/>
      <c r="K79" s="236"/>
      <c r="L79" s="237"/>
      <c r="M79" s="238"/>
      <c r="N79" s="239"/>
      <c r="O79" s="239"/>
      <c r="P79" s="239"/>
      <c r="Q79" s="240"/>
      <c r="R79" s="238"/>
      <c r="S79" s="239"/>
      <c r="T79" s="239"/>
      <c r="U79" s="239"/>
      <c r="V79" s="240"/>
      <c r="W79" s="228"/>
      <c r="X79" s="9"/>
      <c r="Y79" s="201"/>
      <c r="Z79" s="241"/>
      <c r="AA79" s="242"/>
    </row>
    <row r="80" spans="1:27" ht="37.5" customHeight="1" thickBot="1">
      <c r="A80" s="3"/>
      <c r="B80" s="15">
        <f t="shared" si="1"/>
        <v>41</v>
      </c>
      <c r="C80" s="235"/>
      <c r="D80" s="236"/>
      <c r="E80" s="236"/>
      <c r="F80" s="236"/>
      <c r="G80" s="236"/>
      <c r="H80" s="236"/>
      <c r="I80" s="236"/>
      <c r="J80" s="236"/>
      <c r="K80" s="236"/>
      <c r="L80" s="237"/>
      <c r="M80" s="238"/>
      <c r="N80" s="239"/>
      <c r="O80" s="239"/>
      <c r="P80" s="239"/>
      <c r="Q80" s="240"/>
      <c r="R80" s="238"/>
      <c r="S80" s="239"/>
      <c r="T80" s="239"/>
      <c r="U80" s="239"/>
      <c r="V80" s="240"/>
      <c r="W80" s="228"/>
      <c r="X80" s="9"/>
      <c r="Y80" s="201"/>
      <c r="Z80" s="241"/>
      <c r="AA80" s="242"/>
    </row>
    <row r="81" spans="1:27" ht="37.5" customHeight="1" thickBot="1">
      <c r="A81" s="3"/>
      <c r="B81" s="15">
        <f t="shared" si="1"/>
        <v>42</v>
      </c>
      <c r="C81" s="235"/>
      <c r="D81" s="236"/>
      <c r="E81" s="236"/>
      <c r="F81" s="236"/>
      <c r="G81" s="236"/>
      <c r="H81" s="236"/>
      <c r="I81" s="236"/>
      <c r="J81" s="236"/>
      <c r="K81" s="236"/>
      <c r="L81" s="237"/>
      <c r="M81" s="238"/>
      <c r="N81" s="239"/>
      <c r="O81" s="239"/>
      <c r="P81" s="239"/>
      <c r="Q81" s="240"/>
      <c r="R81" s="238"/>
      <c r="S81" s="239"/>
      <c r="T81" s="239"/>
      <c r="U81" s="239"/>
      <c r="V81" s="240"/>
      <c r="W81" s="228"/>
      <c r="X81" s="9"/>
      <c r="Y81" s="201"/>
      <c r="Z81" s="241"/>
      <c r="AA81" s="242"/>
    </row>
    <row r="82" spans="1:27" ht="37.5" customHeight="1" thickBot="1">
      <c r="A82" s="3"/>
      <c r="B82" s="15">
        <f t="shared" si="1"/>
        <v>43</v>
      </c>
      <c r="C82" s="235"/>
      <c r="D82" s="236"/>
      <c r="E82" s="236"/>
      <c r="F82" s="236"/>
      <c r="G82" s="236"/>
      <c r="H82" s="236"/>
      <c r="I82" s="236"/>
      <c r="J82" s="236"/>
      <c r="K82" s="236"/>
      <c r="L82" s="237"/>
      <c r="M82" s="238"/>
      <c r="N82" s="239"/>
      <c r="O82" s="239"/>
      <c r="P82" s="239"/>
      <c r="Q82" s="240"/>
      <c r="R82" s="238"/>
      <c r="S82" s="239"/>
      <c r="T82" s="239"/>
      <c r="U82" s="239"/>
      <c r="V82" s="240"/>
      <c r="W82" s="228"/>
      <c r="X82" s="9"/>
      <c r="Y82" s="201"/>
      <c r="Z82" s="241"/>
      <c r="AA82" s="242"/>
    </row>
    <row r="83" spans="1:27" ht="37.5" customHeight="1" thickBot="1">
      <c r="A83" s="3"/>
      <c r="B83" s="15">
        <f t="shared" si="1"/>
        <v>44</v>
      </c>
      <c r="C83" s="235"/>
      <c r="D83" s="236"/>
      <c r="E83" s="236"/>
      <c r="F83" s="236"/>
      <c r="G83" s="236"/>
      <c r="H83" s="236"/>
      <c r="I83" s="236"/>
      <c r="J83" s="236"/>
      <c r="K83" s="236"/>
      <c r="L83" s="237"/>
      <c r="M83" s="238"/>
      <c r="N83" s="239"/>
      <c r="O83" s="239"/>
      <c r="P83" s="239"/>
      <c r="Q83" s="240"/>
      <c r="R83" s="238"/>
      <c r="S83" s="239"/>
      <c r="T83" s="239"/>
      <c r="U83" s="239"/>
      <c r="V83" s="240"/>
      <c r="W83" s="228"/>
      <c r="X83" s="9"/>
      <c r="Y83" s="201"/>
      <c r="Z83" s="241"/>
      <c r="AA83" s="242"/>
    </row>
    <row r="84" spans="1:27" ht="37.5" customHeight="1" thickBot="1">
      <c r="A84" s="3"/>
      <c r="B84" s="15">
        <f t="shared" si="1"/>
        <v>45</v>
      </c>
      <c r="C84" s="235"/>
      <c r="D84" s="236"/>
      <c r="E84" s="236"/>
      <c r="F84" s="236"/>
      <c r="G84" s="236"/>
      <c r="H84" s="236"/>
      <c r="I84" s="236"/>
      <c r="J84" s="236"/>
      <c r="K84" s="236"/>
      <c r="L84" s="237"/>
      <c r="M84" s="238"/>
      <c r="N84" s="239"/>
      <c r="O84" s="239"/>
      <c r="P84" s="239"/>
      <c r="Q84" s="240"/>
      <c r="R84" s="238"/>
      <c r="S84" s="239"/>
      <c r="T84" s="239"/>
      <c r="U84" s="239"/>
      <c r="V84" s="240"/>
      <c r="W84" s="228"/>
      <c r="X84" s="9"/>
      <c r="Y84" s="201"/>
      <c r="Z84" s="241"/>
      <c r="AA84" s="242"/>
    </row>
    <row r="85" spans="1:27" ht="37.5" customHeight="1" thickBot="1">
      <c r="A85" s="3"/>
      <c r="B85" s="15">
        <f t="shared" si="1"/>
        <v>46</v>
      </c>
      <c r="C85" s="235"/>
      <c r="D85" s="236"/>
      <c r="E85" s="236"/>
      <c r="F85" s="236"/>
      <c r="G85" s="236"/>
      <c r="H85" s="236"/>
      <c r="I85" s="236"/>
      <c r="J85" s="236"/>
      <c r="K85" s="236"/>
      <c r="L85" s="237"/>
      <c r="M85" s="238"/>
      <c r="N85" s="239"/>
      <c r="O85" s="239"/>
      <c r="P85" s="239"/>
      <c r="Q85" s="240"/>
      <c r="R85" s="238"/>
      <c r="S85" s="239"/>
      <c r="T85" s="239"/>
      <c r="U85" s="239"/>
      <c r="V85" s="240"/>
      <c r="W85" s="228"/>
      <c r="X85" s="9"/>
      <c r="Y85" s="201"/>
      <c r="Z85" s="241"/>
      <c r="AA85" s="242"/>
    </row>
    <row r="86" spans="1:27" ht="37.5" customHeight="1" thickBot="1">
      <c r="A86" s="3"/>
      <c r="B86" s="15">
        <f t="shared" si="1"/>
        <v>47</v>
      </c>
      <c r="C86" s="235"/>
      <c r="D86" s="236"/>
      <c r="E86" s="236"/>
      <c r="F86" s="236"/>
      <c r="G86" s="236"/>
      <c r="H86" s="236"/>
      <c r="I86" s="236"/>
      <c r="J86" s="236"/>
      <c r="K86" s="236"/>
      <c r="L86" s="237"/>
      <c r="M86" s="238"/>
      <c r="N86" s="239"/>
      <c r="O86" s="239"/>
      <c r="P86" s="239"/>
      <c r="Q86" s="240"/>
      <c r="R86" s="238"/>
      <c r="S86" s="239"/>
      <c r="T86" s="239"/>
      <c r="U86" s="239"/>
      <c r="V86" s="240"/>
      <c r="W86" s="228"/>
      <c r="X86" s="9"/>
      <c r="Y86" s="201"/>
      <c r="Z86" s="241"/>
      <c r="AA86" s="242"/>
    </row>
    <row r="87" spans="1:27" ht="37.5" customHeight="1" thickBot="1">
      <c r="A87" s="3"/>
      <c r="B87" s="15">
        <f t="shared" si="1"/>
        <v>48</v>
      </c>
      <c r="C87" s="235"/>
      <c r="D87" s="236"/>
      <c r="E87" s="236"/>
      <c r="F87" s="236"/>
      <c r="G87" s="236"/>
      <c r="H87" s="236"/>
      <c r="I87" s="236"/>
      <c r="J87" s="236"/>
      <c r="K87" s="236"/>
      <c r="L87" s="237"/>
      <c r="M87" s="238"/>
      <c r="N87" s="239"/>
      <c r="O87" s="239"/>
      <c r="P87" s="239"/>
      <c r="Q87" s="240"/>
      <c r="R87" s="238"/>
      <c r="S87" s="239"/>
      <c r="T87" s="239"/>
      <c r="U87" s="239"/>
      <c r="V87" s="240"/>
      <c r="W87" s="228"/>
      <c r="X87" s="9"/>
      <c r="Y87" s="201"/>
      <c r="Z87" s="241"/>
      <c r="AA87" s="242"/>
    </row>
    <row r="88" spans="1:27" ht="37.5" customHeight="1" thickBot="1">
      <c r="A88" s="3"/>
      <c r="B88" s="15">
        <f t="shared" si="1"/>
        <v>49</v>
      </c>
      <c r="C88" s="235"/>
      <c r="D88" s="236"/>
      <c r="E88" s="236"/>
      <c r="F88" s="236"/>
      <c r="G88" s="236"/>
      <c r="H88" s="236"/>
      <c r="I88" s="236"/>
      <c r="J88" s="236"/>
      <c r="K88" s="236"/>
      <c r="L88" s="237"/>
      <c r="M88" s="238"/>
      <c r="N88" s="239"/>
      <c r="O88" s="239"/>
      <c r="P88" s="239"/>
      <c r="Q88" s="240"/>
      <c r="R88" s="238"/>
      <c r="S88" s="239"/>
      <c r="T88" s="239"/>
      <c r="U88" s="239"/>
      <c r="V88" s="240"/>
      <c r="W88" s="228"/>
      <c r="X88" s="9"/>
      <c r="Y88" s="201"/>
      <c r="Z88" s="241"/>
      <c r="AA88" s="242"/>
    </row>
    <row r="89" spans="1:27" ht="37.5" customHeight="1" thickBot="1">
      <c r="A89" s="3"/>
      <c r="B89" s="15">
        <f t="shared" si="1"/>
        <v>50</v>
      </c>
      <c r="C89" s="235"/>
      <c r="D89" s="236"/>
      <c r="E89" s="236"/>
      <c r="F89" s="236"/>
      <c r="G89" s="236"/>
      <c r="H89" s="236"/>
      <c r="I89" s="236"/>
      <c r="J89" s="236"/>
      <c r="K89" s="236"/>
      <c r="L89" s="237"/>
      <c r="M89" s="238"/>
      <c r="N89" s="239"/>
      <c r="O89" s="239"/>
      <c r="P89" s="239"/>
      <c r="Q89" s="240"/>
      <c r="R89" s="238"/>
      <c r="S89" s="239"/>
      <c r="T89" s="239"/>
      <c r="U89" s="239"/>
      <c r="V89" s="240"/>
      <c r="W89" s="228"/>
      <c r="X89" s="9"/>
      <c r="Y89" s="201"/>
      <c r="Z89" s="241"/>
      <c r="AA89" s="242"/>
    </row>
    <row r="90" spans="1:27" ht="37.5" customHeight="1" thickBot="1">
      <c r="A90" s="3"/>
      <c r="B90" s="15">
        <f t="shared" si="1"/>
        <v>51</v>
      </c>
      <c r="C90" s="235"/>
      <c r="D90" s="236"/>
      <c r="E90" s="236"/>
      <c r="F90" s="236"/>
      <c r="G90" s="236"/>
      <c r="H90" s="236"/>
      <c r="I90" s="236"/>
      <c r="J90" s="236"/>
      <c r="K90" s="236"/>
      <c r="L90" s="237"/>
      <c r="M90" s="238"/>
      <c r="N90" s="239"/>
      <c r="O90" s="239"/>
      <c r="P90" s="239"/>
      <c r="Q90" s="240"/>
      <c r="R90" s="238"/>
      <c r="S90" s="239"/>
      <c r="T90" s="239"/>
      <c r="U90" s="239"/>
      <c r="V90" s="240"/>
      <c r="W90" s="228"/>
      <c r="X90" s="9"/>
      <c r="Y90" s="201"/>
      <c r="Z90" s="241"/>
      <c r="AA90" s="242"/>
    </row>
    <row r="91" spans="1:27" ht="37.5" customHeight="1" thickBot="1">
      <c r="A91" s="3"/>
      <c r="B91" s="15">
        <f t="shared" si="1"/>
        <v>52</v>
      </c>
      <c r="C91" s="235"/>
      <c r="D91" s="236"/>
      <c r="E91" s="236"/>
      <c r="F91" s="236"/>
      <c r="G91" s="236"/>
      <c r="H91" s="236"/>
      <c r="I91" s="236"/>
      <c r="J91" s="236"/>
      <c r="K91" s="236"/>
      <c r="L91" s="237"/>
      <c r="M91" s="238"/>
      <c r="N91" s="239"/>
      <c r="O91" s="239"/>
      <c r="P91" s="239"/>
      <c r="Q91" s="240"/>
      <c r="R91" s="238"/>
      <c r="S91" s="239"/>
      <c r="T91" s="239"/>
      <c r="U91" s="239"/>
      <c r="V91" s="240"/>
      <c r="W91" s="228"/>
      <c r="X91" s="9"/>
      <c r="Y91" s="201"/>
      <c r="Z91" s="241"/>
      <c r="AA91" s="242"/>
    </row>
    <row r="92" spans="1:27" ht="37.5" customHeight="1" thickBot="1">
      <c r="A92" s="3"/>
      <c r="B92" s="15">
        <f t="shared" si="1"/>
        <v>53</v>
      </c>
      <c r="C92" s="235"/>
      <c r="D92" s="236"/>
      <c r="E92" s="236"/>
      <c r="F92" s="236"/>
      <c r="G92" s="236"/>
      <c r="H92" s="236"/>
      <c r="I92" s="236"/>
      <c r="J92" s="236"/>
      <c r="K92" s="236"/>
      <c r="L92" s="237"/>
      <c r="M92" s="238"/>
      <c r="N92" s="239"/>
      <c r="O92" s="239"/>
      <c r="P92" s="239"/>
      <c r="Q92" s="240"/>
      <c r="R92" s="238"/>
      <c r="S92" s="239"/>
      <c r="T92" s="239"/>
      <c r="U92" s="239"/>
      <c r="V92" s="240"/>
      <c r="W92" s="228"/>
      <c r="X92" s="9"/>
      <c r="Y92" s="201"/>
      <c r="Z92" s="241"/>
      <c r="AA92" s="242"/>
    </row>
    <row r="93" spans="1:27" ht="37.5" customHeight="1" thickBot="1">
      <c r="A93" s="3"/>
      <c r="B93" s="15">
        <f t="shared" si="1"/>
        <v>54</v>
      </c>
      <c r="C93" s="235"/>
      <c r="D93" s="236"/>
      <c r="E93" s="236"/>
      <c r="F93" s="236"/>
      <c r="G93" s="236"/>
      <c r="H93" s="236"/>
      <c r="I93" s="236"/>
      <c r="J93" s="236"/>
      <c r="K93" s="236"/>
      <c r="L93" s="237"/>
      <c r="M93" s="238"/>
      <c r="N93" s="239"/>
      <c r="O93" s="239"/>
      <c r="P93" s="239"/>
      <c r="Q93" s="240"/>
      <c r="R93" s="238"/>
      <c r="S93" s="239"/>
      <c r="T93" s="239"/>
      <c r="U93" s="239"/>
      <c r="V93" s="240"/>
      <c r="W93" s="228"/>
      <c r="X93" s="9"/>
      <c r="Y93" s="201"/>
      <c r="Z93" s="241"/>
      <c r="AA93" s="242"/>
    </row>
    <row r="94" spans="1:27" ht="37.5" customHeight="1" thickBot="1">
      <c r="A94" s="3"/>
      <c r="B94" s="15">
        <f t="shared" si="1"/>
        <v>55</v>
      </c>
      <c r="C94" s="235"/>
      <c r="D94" s="236"/>
      <c r="E94" s="236"/>
      <c r="F94" s="236"/>
      <c r="G94" s="236"/>
      <c r="H94" s="236"/>
      <c r="I94" s="236"/>
      <c r="J94" s="236"/>
      <c r="K94" s="236"/>
      <c r="L94" s="237"/>
      <c r="M94" s="238"/>
      <c r="N94" s="239"/>
      <c r="O94" s="239"/>
      <c r="P94" s="239"/>
      <c r="Q94" s="240"/>
      <c r="R94" s="238"/>
      <c r="S94" s="239"/>
      <c r="T94" s="239"/>
      <c r="U94" s="239"/>
      <c r="V94" s="240"/>
      <c r="W94" s="228"/>
      <c r="X94" s="9"/>
      <c r="Y94" s="201"/>
      <c r="Z94" s="241"/>
      <c r="AA94" s="242"/>
    </row>
    <row r="95" spans="1:27" ht="37.5" customHeight="1" thickBot="1">
      <c r="A95" s="3"/>
      <c r="B95" s="15">
        <f t="shared" si="1"/>
        <v>56</v>
      </c>
      <c r="C95" s="235"/>
      <c r="D95" s="236"/>
      <c r="E95" s="236"/>
      <c r="F95" s="236"/>
      <c r="G95" s="236"/>
      <c r="H95" s="236"/>
      <c r="I95" s="236"/>
      <c r="J95" s="236"/>
      <c r="K95" s="236"/>
      <c r="L95" s="237"/>
      <c r="M95" s="238"/>
      <c r="N95" s="239"/>
      <c r="O95" s="239"/>
      <c r="P95" s="239"/>
      <c r="Q95" s="240"/>
      <c r="R95" s="238"/>
      <c r="S95" s="239"/>
      <c r="T95" s="239"/>
      <c r="U95" s="239"/>
      <c r="V95" s="240"/>
      <c r="W95" s="228"/>
      <c r="X95" s="9"/>
      <c r="Y95" s="201"/>
      <c r="Z95" s="241"/>
      <c r="AA95" s="242"/>
    </row>
    <row r="96" spans="1:27" ht="37.5" customHeight="1" thickBot="1">
      <c r="A96" s="3"/>
      <c r="B96" s="15">
        <f t="shared" si="1"/>
        <v>57</v>
      </c>
      <c r="C96" s="235"/>
      <c r="D96" s="236"/>
      <c r="E96" s="236"/>
      <c r="F96" s="236"/>
      <c r="G96" s="236"/>
      <c r="H96" s="236"/>
      <c r="I96" s="236"/>
      <c r="J96" s="236"/>
      <c r="K96" s="236"/>
      <c r="L96" s="237"/>
      <c r="M96" s="238"/>
      <c r="N96" s="239"/>
      <c r="O96" s="239"/>
      <c r="P96" s="239"/>
      <c r="Q96" s="240"/>
      <c r="R96" s="238"/>
      <c r="S96" s="239"/>
      <c r="T96" s="239"/>
      <c r="U96" s="239"/>
      <c r="V96" s="240"/>
      <c r="W96" s="228"/>
      <c r="X96" s="9"/>
      <c r="Y96" s="201"/>
      <c r="Z96" s="241"/>
      <c r="AA96" s="242"/>
    </row>
    <row r="97" spans="1:27" ht="37.5" customHeight="1" thickBot="1">
      <c r="A97" s="3"/>
      <c r="B97" s="15">
        <f t="shared" si="1"/>
        <v>58</v>
      </c>
      <c r="C97" s="235"/>
      <c r="D97" s="236"/>
      <c r="E97" s="236"/>
      <c r="F97" s="236"/>
      <c r="G97" s="236"/>
      <c r="H97" s="236"/>
      <c r="I97" s="236"/>
      <c r="J97" s="236"/>
      <c r="K97" s="236"/>
      <c r="L97" s="237"/>
      <c r="M97" s="238"/>
      <c r="N97" s="239"/>
      <c r="O97" s="239"/>
      <c r="P97" s="239"/>
      <c r="Q97" s="240"/>
      <c r="R97" s="238"/>
      <c r="S97" s="239"/>
      <c r="T97" s="239"/>
      <c r="U97" s="239"/>
      <c r="V97" s="240"/>
      <c r="W97" s="228"/>
      <c r="X97" s="9"/>
      <c r="Y97" s="201"/>
      <c r="Z97" s="241"/>
      <c r="AA97" s="242"/>
    </row>
    <row r="98" spans="1:27" ht="37.5" customHeight="1" thickBot="1">
      <c r="A98" s="3"/>
      <c r="B98" s="15">
        <f t="shared" si="1"/>
        <v>59</v>
      </c>
      <c r="C98" s="235"/>
      <c r="D98" s="236"/>
      <c r="E98" s="236"/>
      <c r="F98" s="236"/>
      <c r="G98" s="236"/>
      <c r="H98" s="236"/>
      <c r="I98" s="236"/>
      <c r="J98" s="236"/>
      <c r="K98" s="236"/>
      <c r="L98" s="237"/>
      <c r="M98" s="238"/>
      <c r="N98" s="239"/>
      <c r="O98" s="239"/>
      <c r="P98" s="239"/>
      <c r="Q98" s="240"/>
      <c r="R98" s="238"/>
      <c r="S98" s="239"/>
      <c r="T98" s="239"/>
      <c r="U98" s="239"/>
      <c r="V98" s="240"/>
      <c r="W98" s="228"/>
      <c r="X98" s="9"/>
      <c r="Y98" s="201"/>
      <c r="Z98" s="241"/>
      <c r="AA98" s="242"/>
    </row>
    <row r="99" spans="1:27" ht="37.5" customHeight="1" thickBot="1">
      <c r="A99" s="3"/>
      <c r="B99" s="15">
        <f t="shared" si="1"/>
        <v>60</v>
      </c>
      <c r="C99" s="235"/>
      <c r="D99" s="236"/>
      <c r="E99" s="236"/>
      <c r="F99" s="236"/>
      <c r="G99" s="236"/>
      <c r="H99" s="236"/>
      <c r="I99" s="236"/>
      <c r="J99" s="236"/>
      <c r="K99" s="236"/>
      <c r="L99" s="237"/>
      <c r="M99" s="238"/>
      <c r="N99" s="239"/>
      <c r="O99" s="239"/>
      <c r="P99" s="239"/>
      <c r="Q99" s="240"/>
      <c r="R99" s="238"/>
      <c r="S99" s="239"/>
      <c r="T99" s="239"/>
      <c r="U99" s="239"/>
      <c r="V99" s="240"/>
      <c r="W99" s="228"/>
      <c r="X99" s="9"/>
      <c r="Y99" s="201"/>
      <c r="Z99" s="241"/>
      <c r="AA99" s="242"/>
    </row>
    <row r="100" spans="1:27" ht="37.5" customHeight="1" thickBot="1">
      <c r="A100" s="3"/>
      <c r="B100" s="15">
        <f t="shared" si="1"/>
        <v>61</v>
      </c>
      <c r="C100" s="235"/>
      <c r="D100" s="236"/>
      <c r="E100" s="236"/>
      <c r="F100" s="236"/>
      <c r="G100" s="236"/>
      <c r="H100" s="236"/>
      <c r="I100" s="236"/>
      <c r="J100" s="236"/>
      <c r="K100" s="236"/>
      <c r="L100" s="237"/>
      <c r="M100" s="238"/>
      <c r="N100" s="239"/>
      <c r="O100" s="239"/>
      <c r="P100" s="239"/>
      <c r="Q100" s="240"/>
      <c r="R100" s="238"/>
      <c r="S100" s="239"/>
      <c r="T100" s="239"/>
      <c r="U100" s="239"/>
      <c r="V100" s="240"/>
      <c r="W100" s="228"/>
      <c r="X100" s="9"/>
      <c r="Y100" s="201"/>
      <c r="Z100" s="241"/>
      <c r="AA100" s="242"/>
    </row>
    <row r="101" spans="1:27" ht="37.5" customHeight="1" thickBot="1">
      <c r="A101" s="3"/>
      <c r="B101" s="15">
        <f t="shared" si="1"/>
        <v>62</v>
      </c>
      <c r="C101" s="235"/>
      <c r="D101" s="236"/>
      <c r="E101" s="236"/>
      <c r="F101" s="236"/>
      <c r="G101" s="236"/>
      <c r="H101" s="236"/>
      <c r="I101" s="236"/>
      <c r="J101" s="236"/>
      <c r="K101" s="236"/>
      <c r="L101" s="237"/>
      <c r="M101" s="238"/>
      <c r="N101" s="239"/>
      <c r="O101" s="239"/>
      <c r="P101" s="239"/>
      <c r="Q101" s="240"/>
      <c r="R101" s="238"/>
      <c r="S101" s="239"/>
      <c r="T101" s="239"/>
      <c r="U101" s="239"/>
      <c r="V101" s="240"/>
      <c r="W101" s="228"/>
      <c r="X101" s="9"/>
      <c r="Y101" s="201"/>
      <c r="Z101" s="241"/>
      <c r="AA101" s="242"/>
    </row>
    <row r="102" spans="1:27" ht="37.5" customHeight="1" thickBot="1">
      <c r="A102" s="3"/>
      <c r="B102" s="15">
        <f t="shared" si="1"/>
        <v>63</v>
      </c>
      <c r="C102" s="235"/>
      <c r="D102" s="236"/>
      <c r="E102" s="236"/>
      <c r="F102" s="236"/>
      <c r="G102" s="236"/>
      <c r="H102" s="236"/>
      <c r="I102" s="236"/>
      <c r="J102" s="236"/>
      <c r="K102" s="236"/>
      <c r="L102" s="237"/>
      <c r="M102" s="238"/>
      <c r="N102" s="239"/>
      <c r="O102" s="239"/>
      <c r="P102" s="239"/>
      <c r="Q102" s="240"/>
      <c r="R102" s="238"/>
      <c r="S102" s="239"/>
      <c r="T102" s="239"/>
      <c r="U102" s="239"/>
      <c r="V102" s="240"/>
      <c r="W102" s="228"/>
      <c r="X102" s="9"/>
      <c r="Y102" s="201"/>
      <c r="Z102" s="241"/>
      <c r="AA102" s="242"/>
    </row>
    <row r="103" spans="1:27" ht="37.5" customHeight="1" thickBot="1">
      <c r="A103" s="3"/>
      <c r="B103" s="15">
        <f t="shared" si="1"/>
        <v>64</v>
      </c>
      <c r="C103" s="235"/>
      <c r="D103" s="236"/>
      <c r="E103" s="236"/>
      <c r="F103" s="236"/>
      <c r="G103" s="236"/>
      <c r="H103" s="236"/>
      <c r="I103" s="236"/>
      <c r="J103" s="236"/>
      <c r="K103" s="236"/>
      <c r="L103" s="237"/>
      <c r="M103" s="238"/>
      <c r="N103" s="239"/>
      <c r="O103" s="239"/>
      <c r="P103" s="239"/>
      <c r="Q103" s="240"/>
      <c r="R103" s="238"/>
      <c r="S103" s="239"/>
      <c r="T103" s="239"/>
      <c r="U103" s="239"/>
      <c r="V103" s="240"/>
      <c r="W103" s="228"/>
      <c r="X103" s="9"/>
      <c r="Y103" s="201"/>
      <c r="Z103" s="241"/>
      <c r="AA103" s="242"/>
    </row>
    <row r="104" spans="1:27" ht="37.5" customHeight="1" thickBot="1">
      <c r="A104" s="3"/>
      <c r="B104" s="15">
        <f t="shared" si="1"/>
        <v>65</v>
      </c>
      <c r="C104" s="235"/>
      <c r="D104" s="236"/>
      <c r="E104" s="236"/>
      <c r="F104" s="236"/>
      <c r="G104" s="236"/>
      <c r="H104" s="236"/>
      <c r="I104" s="236"/>
      <c r="J104" s="236"/>
      <c r="K104" s="236"/>
      <c r="L104" s="237"/>
      <c r="M104" s="238"/>
      <c r="N104" s="239"/>
      <c r="O104" s="239"/>
      <c r="P104" s="239"/>
      <c r="Q104" s="240"/>
      <c r="R104" s="238"/>
      <c r="S104" s="239"/>
      <c r="T104" s="239"/>
      <c r="U104" s="239"/>
      <c r="V104" s="240"/>
      <c r="W104" s="228"/>
      <c r="X104" s="9"/>
      <c r="Y104" s="201"/>
      <c r="Z104" s="241"/>
      <c r="AA104" s="242"/>
    </row>
    <row r="105" spans="1:27" ht="37.5" customHeight="1" thickBot="1">
      <c r="A105" s="3"/>
      <c r="B105" s="15">
        <f t="shared" si="1"/>
        <v>66</v>
      </c>
      <c r="C105" s="235"/>
      <c r="D105" s="236"/>
      <c r="E105" s="236"/>
      <c r="F105" s="236"/>
      <c r="G105" s="236"/>
      <c r="H105" s="236"/>
      <c r="I105" s="236"/>
      <c r="J105" s="236"/>
      <c r="K105" s="236"/>
      <c r="L105" s="237"/>
      <c r="M105" s="238"/>
      <c r="N105" s="239"/>
      <c r="O105" s="239"/>
      <c r="P105" s="239"/>
      <c r="Q105" s="240"/>
      <c r="R105" s="238"/>
      <c r="S105" s="239"/>
      <c r="T105" s="239"/>
      <c r="U105" s="239"/>
      <c r="V105" s="240"/>
      <c r="W105" s="228"/>
      <c r="X105" s="9"/>
      <c r="Y105" s="201"/>
      <c r="Z105" s="241"/>
      <c r="AA105" s="242"/>
    </row>
    <row r="106" spans="1:27" ht="37.5" customHeight="1" thickBot="1">
      <c r="A106" s="3"/>
      <c r="B106" s="15">
        <f t="shared" ref="B106:B131" si="2">B105+1</f>
        <v>67</v>
      </c>
      <c r="C106" s="235"/>
      <c r="D106" s="236"/>
      <c r="E106" s="236"/>
      <c r="F106" s="236"/>
      <c r="G106" s="236"/>
      <c r="H106" s="236"/>
      <c r="I106" s="236"/>
      <c r="J106" s="236"/>
      <c r="K106" s="236"/>
      <c r="L106" s="237"/>
      <c r="M106" s="238"/>
      <c r="N106" s="239"/>
      <c r="O106" s="239"/>
      <c r="P106" s="239"/>
      <c r="Q106" s="240"/>
      <c r="R106" s="238"/>
      <c r="S106" s="239"/>
      <c r="T106" s="239"/>
      <c r="U106" s="239"/>
      <c r="V106" s="240"/>
      <c r="W106" s="228"/>
      <c r="X106" s="9"/>
      <c r="Y106" s="201"/>
      <c r="Z106" s="241"/>
      <c r="AA106" s="242"/>
    </row>
    <row r="107" spans="1:27" ht="37.5" customHeight="1" thickBot="1">
      <c r="A107" s="3"/>
      <c r="B107" s="15">
        <f t="shared" si="2"/>
        <v>68</v>
      </c>
      <c r="C107" s="235"/>
      <c r="D107" s="236"/>
      <c r="E107" s="236"/>
      <c r="F107" s="236"/>
      <c r="G107" s="236"/>
      <c r="H107" s="236"/>
      <c r="I107" s="236"/>
      <c r="J107" s="236"/>
      <c r="K107" s="236"/>
      <c r="L107" s="237"/>
      <c r="M107" s="238"/>
      <c r="N107" s="239"/>
      <c r="O107" s="239"/>
      <c r="P107" s="239"/>
      <c r="Q107" s="240"/>
      <c r="R107" s="238"/>
      <c r="S107" s="239"/>
      <c r="T107" s="239"/>
      <c r="U107" s="239"/>
      <c r="V107" s="240"/>
      <c r="W107" s="228"/>
      <c r="X107" s="9"/>
      <c r="Y107" s="201"/>
      <c r="Z107" s="241"/>
      <c r="AA107" s="242"/>
    </row>
    <row r="108" spans="1:27" ht="37.5" customHeight="1" thickBot="1">
      <c r="A108" s="3"/>
      <c r="B108" s="15">
        <f t="shared" si="2"/>
        <v>69</v>
      </c>
      <c r="C108" s="235"/>
      <c r="D108" s="236"/>
      <c r="E108" s="236"/>
      <c r="F108" s="236"/>
      <c r="G108" s="236"/>
      <c r="H108" s="236"/>
      <c r="I108" s="236"/>
      <c r="J108" s="236"/>
      <c r="K108" s="236"/>
      <c r="L108" s="237"/>
      <c r="M108" s="238"/>
      <c r="N108" s="239"/>
      <c r="O108" s="239"/>
      <c r="P108" s="239"/>
      <c r="Q108" s="240"/>
      <c r="R108" s="238"/>
      <c r="S108" s="239"/>
      <c r="T108" s="239"/>
      <c r="U108" s="239"/>
      <c r="V108" s="240"/>
      <c r="W108" s="228"/>
      <c r="X108" s="9"/>
      <c r="Y108" s="201"/>
      <c r="Z108" s="241"/>
      <c r="AA108" s="242"/>
    </row>
    <row r="109" spans="1:27" ht="37.5" customHeight="1" thickBot="1">
      <c r="A109" s="3"/>
      <c r="B109" s="15">
        <f t="shared" si="2"/>
        <v>70</v>
      </c>
      <c r="C109" s="235"/>
      <c r="D109" s="236"/>
      <c r="E109" s="236"/>
      <c r="F109" s="236"/>
      <c r="G109" s="236"/>
      <c r="H109" s="236"/>
      <c r="I109" s="236"/>
      <c r="J109" s="236"/>
      <c r="K109" s="236"/>
      <c r="L109" s="237"/>
      <c r="M109" s="238"/>
      <c r="N109" s="239"/>
      <c r="O109" s="239"/>
      <c r="P109" s="239"/>
      <c r="Q109" s="240"/>
      <c r="R109" s="238"/>
      <c r="S109" s="239"/>
      <c r="T109" s="239"/>
      <c r="U109" s="239"/>
      <c r="V109" s="240"/>
      <c r="W109" s="228"/>
      <c r="X109" s="9"/>
      <c r="Y109" s="201"/>
      <c r="Z109" s="241"/>
      <c r="AA109" s="242"/>
    </row>
    <row r="110" spans="1:27" ht="37.5" customHeight="1" thickBot="1">
      <c r="A110" s="3"/>
      <c r="B110" s="15">
        <f t="shared" si="2"/>
        <v>71</v>
      </c>
      <c r="C110" s="235"/>
      <c r="D110" s="236"/>
      <c r="E110" s="236"/>
      <c r="F110" s="236"/>
      <c r="G110" s="236"/>
      <c r="H110" s="236"/>
      <c r="I110" s="236"/>
      <c r="J110" s="236"/>
      <c r="K110" s="236"/>
      <c r="L110" s="237"/>
      <c r="M110" s="238"/>
      <c r="N110" s="239"/>
      <c r="O110" s="239"/>
      <c r="P110" s="239"/>
      <c r="Q110" s="240"/>
      <c r="R110" s="238"/>
      <c r="S110" s="239"/>
      <c r="T110" s="239"/>
      <c r="U110" s="239"/>
      <c r="V110" s="240"/>
      <c r="W110" s="228"/>
      <c r="X110" s="9"/>
      <c r="Y110" s="201"/>
      <c r="Z110" s="241"/>
      <c r="AA110" s="242"/>
    </row>
    <row r="111" spans="1:27" ht="37.5" customHeight="1" thickBot="1">
      <c r="A111" s="3"/>
      <c r="B111" s="15">
        <f t="shared" si="2"/>
        <v>72</v>
      </c>
      <c r="C111" s="235"/>
      <c r="D111" s="236"/>
      <c r="E111" s="236"/>
      <c r="F111" s="236"/>
      <c r="G111" s="236"/>
      <c r="H111" s="236"/>
      <c r="I111" s="236"/>
      <c r="J111" s="236"/>
      <c r="K111" s="236"/>
      <c r="L111" s="237"/>
      <c r="M111" s="238"/>
      <c r="N111" s="239"/>
      <c r="O111" s="239"/>
      <c r="P111" s="239"/>
      <c r="Q111" s="240"/>
      <c r="R111" s="238"/>
      <c r="S111" s="239"/>
      <c r="T111" s="239"/>
      <c r="U111" s="239"/>
      <c r="V111" s="240"/>
      <c r="W111" s="228"/>
      <c r="X111" s="9"/>
      <c r="Y111" s="201"/>
      <c r="Z111" s="241"/>
      <c r="AA111" s="242"/>
    </row>
    <row r="112" spans="1:27" ht="37.5" customHeight="1" thickBot="1">
      <c r="A112" s="3"/>
      <c r="B112" s="15">
        <f t="shared" si="2"/>
        <v>73</v>
      </c>
      <c r="C112" s="235"/>
      <c r="D112" s="236"/>
      <c r="E112" s="236"/>
      <c r="F112" s="236"/>
      <c r="G112" s="236"/>
      <c r="H112" s="236"/>
      <c r="I112" s="236"/>
      <c r="J112" s="236"/>
      <c r="K112" s="236"/>
      <c r="L112" s="237"/>
      <c r="M112" s="238"/>
      <c r="N112" s="239"/>
      <c r="O112" s="239"/>
      <c r="P112" s="239"/>
      <c r="Q112" s="240"/>
      <c r="R112" s="238"/>
      <c r="S112" s="239"/>
      <c r="T112" s="239"/>
      <c r="U112" s="239"/>
      <c r="V112" s="240"/>
      <c r="W112" s="228"/>
      <c r="X112" s="9"/>
      <c r="Y112" s="201"/>
      <c r="Z112" s="241"/>
      <c r="AA112" s="242"/>
    </row>
    <row r="113" spans="1:27" ht="37.5" customHeight="1" thickBot="1">
      <c r="A113" s="3"/>
      <c r="B113" s="15">
        <f t="shared" si="2"/>
        <v>74</v>
      </c>
      <c r="C113" s="235"/>
      <c r="D113" s="236"/>
      <c r="E113" s="236"/>
      <c r="F113" s="236"/>
      <c r="G113" s="236"/>
      <c r="H113" s="236"/>
      <c r="I113" s="236"/>
      <c r="J113" s="236"/>
      <c r="K113" s="236"/>
      <c r="L113" s="237"/>
      <c r="M113" s="238"/>
      <c r="N113" s="239"/>
      <c r="O113" s="239"/>
      <c r="P113" s="239"/>
      <c r="Q113" s="240"/>
      <c r="R113" s="238"/>
      <c r="S113" s="239"/>
      <c r="T113" s="239"/>
      <c r="U113" s="239"/>
      <c r="V113" s="240"/>
      <c r="W113" s="228"/>
      <c r="X113" s="9"/>
      <c r="Y113" s="201"/>
      <c r="Z113" s="241"/>
      <c r="AA113" s="242"/>
    </row>
    <row r="114" spans="1:27" ht="37.5" customHeight="1" thickBot="1">
      <c r="A114" s="3"/>
      <c r="B114" s="15">
        <f t="shared" si="2"/>
        <v>75</v>
      </c>
      <c r="C114" s="235"/>
      <c r="D114" s="236"/>
      <c r="E114" s="236"/>
      <c r="F114" s="236"/>
      <c r="G114" s="236"/>
      <c r="H114" s="236"/>
      <c r="I114" s="236"/>
      <c r="J114" s="236"/>
      <c r="K114" s="236"/>
      <c r="L114" s="237"/>
      <c r="M114" s="238"/>
      <c r="N114" s="239"/>
      <c r="O114" s="239"/>
      <c r="P114" s="239"/>
      <c r="Q114" s="240"/>
      <c r="R114" s="238"/>
      <c r="S114" s="239"/>
      <c r="T114" s="239"/>
      <c r="U114" s="239"/>
      <c r="V114" s="240"/>
      <c r="W114" s="228"/>
      <c r="X114" s="9"/>
      <c r="Y114" s="201"/>
      <c r="Z114" s="241"/>
      <c r="AA114" s="242"/>
    </row>
    <row r="115" spans="1:27" ht="37.5" customHeight="1" thickBot="1">
      <c r="A115" s="3"/>
      <c r="B115" s="15">
        <f t="shared" si="2"/>
        <v>76</v>
      </c>
      <c r="C115" s="235"/>
      <c r="D115" s="236"/>
      <c r="E115" s="236"/>
      <c r="F115" s="236"/>
      <c r="G115" s="236"/>
      <c r="H115" s="236"/>
      <c r="I115" s="236"/>
      <c r="J115" s="236"/>
      <c r="K115" s="236"/>
      <c r="L115" s="237"/>
      <c r="M115" s="238"/>
      <c r="N115" s="239"/>
      <c r="O115" s="239"/>
      <c r="P115" s="239"/>
      <c r="Q115" s="240"/>
      <c r="R115" s="238"/>
      <c r="S115" s="239"/>
      <c r="T115" s="239"/>
      <c r="U115" s="239"/>
      <c r="V115" s="240"/>
      <c r="W115" s="228"/>
      <c r="X115" s="9"/>
      <c r="Y115" s="201"/>
      <c r="Z115" s="241"/>
      <c r="AA115" s="242"/>
    </row>
    <row r="116" spans="1:27" ht="37.5" customHeight="1" thickBot="1">
      <c r="A116" s="3"/>
      <c r="B116" s="15">
        <f t="shared" si="2"/>
        <v>77</v>
      </c>
      <c r="C116" s="235"/>
      <c r="D116" s="236"/>
      <c r="E116" s="236"/>
      <c r="F116" s="236"/>
      <c r="G116" s="236"/>
      <c r="H116" s="236"/>
      <c r="I116" s="236"/>
      <c r="J116" s="236"/>
      <c r="K116" s="236"/>
      <c r="L116" s="237"/>
      <c r="M116" s="238"/>
      <c r="N116" s="239"/>
      <c r="O116" s="239"/>
      <c r="P116" s="239"/>
      <c r="Q116" s="240"/>
      <c r="R116" s="238"/>
      <c r="S116" s="239"/>
      <c r="T116" s="239"/>
      <c r="U116" s="239"/>
      <c r="V116" s="240"/>
      <c r="W116" s="228"/>
      <c r="X116" s="9"/>
      <c r="Y116" s="201"/>
      <c r="Z116" s="241"/>
      <c r="AA116" s="242"/>
    </row>
    <row r="117" spans="1:27" ht="37.5" customHeight="1" thickBot="1">
      <c r="A117" s="3"/>
      <c r="B117" s="15">
        <f t="shared" si="2"/>
        <v>78</v>
      </c>
      <c r="C117" s="235"/>
      <c r="D117" s="236"/>
      <c r="E117" s="236"/>
      <c r="F117" s="236"/>
      <c r="G117" s="236"/>
      <c r="H117" s="236"/>
      <c r="I117" s="236"/>
      <c r="J117" s="236"/>
      <c r="K117" s="236"/>
      <c r="L117" s="237"/>
      <c r="M117" s="238"/>
      <c r="N117" s="239"/>
      <c r="O117" s="239"/>
      <c r="P117" s="239"/>
      <c r="Q117" s="240"/>
      <c r="R117" s="238"/>
      <c r="S117" s="239"/>
      <c r="T117" s="239"/>
      <c r="U117" s="239"/>
      <c r="V117" s="240"/>
      <c r="W117" s="228"/>
      <c r="X117" s="9"/>
      <c r="Y117" s="201"/>
      <c r="Z117" s="241"/>
      <c r="AA117" s="242"/>
    </row>
    <row r="118" spans="1:27" ht="37.5" customHeight="1" thickBot="1">
      <c r="A118" s="3"/>
      <c r="B118" s="15">
        <f t="shared" si="2"/>
        <v>79</v>
      </c>
      <c r="C118" s="235"/>
      <c r="D118" s="236"/>
      <c r="E118" s="236"/>
      <c r="F118" s="236"/>
      <c r="G118" s="236"/>
      <c r="H118" s="236"/>
      <c r="I118" s="236"/>
      <c r="J118" s="236"/>
      <c r="K118" s="236"/>
      <c r="L118" s="237"/>
      <c r="M118" s="238"/>
      <c r="N118" s="239"/>
      <c r="O118" s="239"/>
      <c r="P118" s="239"/>
      <c r="Q118" s="240"/>
      <c r="R118" s="238"/>
      <c r="S118" s="239"/>
      <c r="T118" s="239"/>
      <c r="U118" s="239"/>
      <c r="V118" s="240"/>
      <c r="W118" s="228"/>
      <c r="X118" s="9"/>
      <c r="Y118" s="201"/>
      <c r="Z118" s="241"/>
      <c r="AA118" s="242"/>
    </row>
    <row r="119" spans="1:27" ht="37.5" customHeight="1" thickBot="1">
      <c r="A119" s="3"/>
      <c r="B119" s="15">
        <f t="shared" si="2"/>
        <v>80</v>
      </c>
      <c r="C119" s="235"/>
      <c r="D119" s="236"/>
      <c r="E119" s="236"/>
      <c r="F119" s="236"/>
      <c r="G119" s="236"/>
      <c r="H119" s="236"/>
      <c r="I119" s="236"/>
      <c r="J119" s="236"/>
      <c r="K119" s="236"/>
      <c r="L119" s="237"/>
      <c r="M119" s="238"/>
      <c r="N119" s="239"/>
      <c r="O119" s="239"/>
      <c r="P119" s="239"/>
      <c r="Q119" s="240"/>
      <c r="R119" s="238"/>
      <c r="S119" s="239"/>
      <c r="T119" s="239"/>
      <c r="U119" s="239"/>
      <c r="V119" s="240"/>
      <c r="W119" s="228"/>
      <c r="X119" s="9"/>
      <c r="Y119" s="201"/>
      <c r="Z119" s="241"/>
      <c r="AA119" s="242"/>
    </row>
    <row r="120" spans="1:27" ht="37.5" customHeight="1" thickBot="1">
      <c r="A120" s="3"/>
      <c r="B120" s="15">
        <f t="shared" si="2"/>
        <v>81</v>
      </c>
      <c r="C120" s="235"/>
      <c r="D120" s="236"/>
      <c r="E120" s="236"/>
      <c r="F120" s="236"/>
      <c r="G120" s="236"/>
      <c r="H120" s="236"/>
      <c r="I120" s="236"/>
      <c r="J120" s="236"/>
      <c r="K120" s="236"/>
      <c r="L120" s="237"/>
      <c r="M120" s="238"/>
      <c r="N120" s="239"/>
      <c r="O120" s="239"/>
      <c r="P120" s="239"/>
      <c r="Q120" s="240"/>
      <c r="R120" s="238"/>
      <c r="S120" s="239"/>
      <c r="T120" s="239"/>
      <c r="U120" s="239"/>
      <c r="V120" s="240"/>
      <c r="W120" s="228"/>
      <c r="X120" s="9"/>
      <c r="Y120" s="201"/>
      <c r="Z120" s="241"/>
      <c r="AA120" s="242"/>
    </row>
    <row r="121" spans="1:27" ht="37.5" customHeight="1" thickBot="1">
      <c r="A121" s="3"/>
      <c r="B121" s="15">
        <f t="shared" si="2"/>
        <v>82</v>
      </c>
      <c r="C121" s="235"/>
      <c r="D121" s="236"/>
      <c r="E121" s="236"/>
      <c r="F121" s="236"/>
      <c r="G121" s="236"/>
      <c r="H121" s="236"/>
      <c r="I121" s="236"/>
      <c r="J121" s="236"/>
      <c r="K121" s="236"/>
      <c r="L121" s="237"/>
      <c r="M121" s="238"/>
      <c r="N121" s="239"/>
      <c r="O121" s="239"/>
      <c r="P121" s="239"/>
      <c r="Q121" s="240"/>
      <c r="R121" s="238"/>
      <c r="S121" s="239"/>
      <c r="T121" s="239"/>
      <c r="U121" s="239"/>
      <c r="V121" s="240"/>
      <c r="W121" s="228"/>
      <c r="X121" s="9"/>
      <c r="Y121" s="201"/>
      <c r="Z121" s="241"/>
      <c r="AA121" s="242"/>
    </row>
    <row r="122" spans="1:27" ht="37.5" customHeight="1" thickBot="1">
      <c r="A122" s="3"/>
      <c r="B122" s="15">
        <f t="shared" si="2"/>
        <v>83</v>
      </c>
      <c r="C122" s="235"/>
      <c r="D122" s="236"/>
      <c r="E122" s="236"/>
      <c r="F122" s="236"/>
      <c r="G122" s="236"/>
      <c r="H122" s="236"/>
      <c r="I122" s="236"/>
      <c r="J122" s="236"/>
      <c r="K122" s="236"/>
      <c r="L122" s="237"/>
      <c r="M122" s="238"/>
      <c r="N122" s="239"/>
      <c r="O122" s="239"/>
      <c r="P122" s="239"/>
      <c r="Q122" s="240"/>
      <c r="R122" s="238"/>
      <c r="S122" s="239"/>
      <c r="T122" s="239"/>
      <c r="U122" s="239"/>
      <c r="V122" s="240"/>
      <c r="W122" s="228"/>
      <c r="X122" s="9"/>
      <c r="Y122" s="201"/>
      <c r="Z122" s="241"/>
      <c r="AA122" s="242"/>
    </row>
    <row r="123" spans="1:27" ht="37.5" customHeight="1" thickBot="1">
      <c r="A123" s="3"/>
      <c r="B123" s="15">
        <f t="shared" si="2"/>
        <v>84</v>
      </c>
      <c r="C123" s="235"/>
      <c r="D123" s="236"/>
      <c r="E123" s="236"/>
      <c r="F123" s="236"/>
      <c r="G123" s="236"/>
      <c r="H123" s="236"/>
      <c r="I123" s="236"/>
      <c r="J123" s="236"/>
      <c r="K123" s="236"/>
      <c r="L123" s="237"/>
      <c r="M123" s="238"/>
      <c r="N123" s="239"/>
      <c r="O123" s="239"/>
      <c r="P123" s="239"/>
      <c r="Q123" s="240"/>
      <c r="R123" s="238"/>
      <c r="S123" s="239"/>
      <c r="T123" s="239"/>
      <c r="U123" s="239"/>
      <c r="V123" s="240"/>
      <c r="W123" s="228"/>
      <c r="X123" s="9"/>
      <c r="Y123" s="201"/>
      <c r="Z123" s="241"/>
      <c r="AA123" s="242"/>
    </row>
    <row r="124" spans="1:27" ht="37.5" customHeight="1" thickBot="1">
      <c r="A124" s="3"/>
      <c r="B124" s="15">
        <f t="shared" si="2"/>
        <v>85</v>
      </c>
      <c r="C124" s="235"/>
      <c r="D124" s="236"/>
      <c r="E124" s="236"/>
      <c r="F124" s="236"/>
      <c r="G124" s="236"/>
      <c r="H124" s="236"/>
      <c r="I124" s="236"/>
      <c r="J124" s="236"/>
      <c r="K124" s="236"/>
      <c r="L124" s="237"/>
      <c r="M124" s="238"/>
      <c r="N124" s="239"/>
      <c r="O124" s="239"/>
      <c r="P124" s="239"/>
      <c r="Q124" s="240"/>
      <c r="R124" s="238"/>
      <c r="S124" s="239"/>
      <c r="T124" s="239"/>
      <c r="U124" s="239"/>
      <c r="V124" s="240"/>
      <c r="W124" s="228"/>
      <c r="X124" s="9"/>
      <c r="Y124" s="201"/>
      <c r="Z124" s="241"/>
      <c r="AA124" s="242"/>
    </row>
    <row r="125" spans="1:27" ht="37.5" customHeight="1" thickBot="1">
      <c r="A125" s="3"/>
      <c r="B125" s="15">
        <f t="shared" si="2"/>
        <v>86</v>
      </c>
      <c r="C125" s="235"/>
      <c r="D125" s="236"/>
      <c r="E125" s="236"/>
      <c r="F125" s="236"/>
      <c r="G125" s="236"/>
      <c r="H125" s="236"/>
      <c r="I125" s="236"/>
      <c r="J125" s="236"/>
      <c r="K125" s="236"/>
      <c r="L125" s="237"/>
      <c r="M125" s="238"/>
      <c r="N125" s="239"/>
      <c r="O125" s="239"/>
      <c r="P125" s="239"/>
      <c r="Q125" s="240"/>
      <c r="R125" s="238"/>
      <c r="S125" s="239"/>
      <c r="T125" s="239"/>
      <c r="U125" s="239"/>
      <c r="V125" s="240"/>
      <c r="W125" s="228"/>
      <c r="X125" s="9"/>
      <c r="Y125" s="201"/>
      <c r="Z125" s="241"/>
      <c r="AA125" s="242"/>
    </row>
    <row r="126" spans="1:27" ht="37.5" customHeight="1" thickBot="1">
      <c r="A126" s="3"/>
      <c r="B126" s="15">
        <f t="shared" si="2"/>
        <v>87</v>
      </c>
      <c r="C126" s="235"/>
      <c r="D126" s="236"/>
      <c r="E126" s="236"/>
      <c r="F126" s="236"/>
      <c r="G126" s="236"/>
      <c r="H126" s="236"/>
      <c r="I126" s="236"/>
      <c r="J126" s="236"/>
      <c r="K126" s="236"/>
      <c r="L126" s="237"/>
      <c r="M126" s="238"/>
      <c r="N126" s="239"/>
      <c r="O126" s="239"/>
      <c r="P126" s="239"/>
      <c r="Q126" s="240"/>
      <c r="R126" s="238"/>
      <c r="S126" s="239"/>
      <c r="T126" s="239"/>
      <c r="U126" s="239"/>
      <c r="V126" s="240"/>
      <c r="W126" s="228"/>
      <c r="X126" s="9"/>
      <c r="Y126" s="201"/>
      <c r="Z126" s="241"/>
      <c r="AA126" s="242"/>
    </row>
    <row r="127" spans="1:27" ht="37.5" customHeight="1" thickBot="1">
      <c r="A127" s="3"/>
      <c r="B127" s="15">
        <f t="shared" si="2"/>
        <v>88</v>
      </c>
      <c r="C127" s="235"/>
      <c r="D127" s="236"/>
      <c r="E127" s="236"/>
      <c r="F127" s="236"/>
      <c r="G127" s="236"/>
      <c r="H127" s="236"/>
      <c r="I127" s="236"/>
      <c r="J127" s="236"/>
      <c r="K127" s="236"/>
      <c r="L127" s="237"/>
      <c r="M127" s="238"/>
      <c r="N127" s="239"/>
      <c r="O127" s="239"/>
      <c r="P127" s="239"/>
      <c r="Q127" s="240"/>
      <c r="R127" s="238"/>
      <c r="S127" s="239"/>
      <c r="T127" s="239"/>
      <c r="U127" s="239"/>
      <c r="V127" s="240"/>
      <c r="W127" s="228"/>
      <c r="X127" s="9"/>
      <c r="Y127" s="201"/>
      <c r="Z127" s="241"/>
      <c r="AA127" s="242"/>
    </row>
    <row r="128" spans="1:27" ht="37.5" customHeight="1" thickBot="1">
      <c r="A128" s="3"/>
      <c r="B128" s="15">
        <f t="shared" si="2"/>
        <v>89</v>
      </c>
      <c r="C128" s="235"/>
      <c r="D128" s="236"/>
      <c r="E128" s="236"/>
      <c r="F128" s="236"/>
      <c r="G128" s="236"/>
      <c r="H128" s="236"/>
      <c r="I128" s="236"/>
      <c r="J128" s="236"/>
      <c r="K128" s="236"/>
      <c r="L128" s="237"/>
      <c r="M128" s="238"/>
      <c r="N128" s="239"/>
      <c r="O128" s="239"/>
      <c r="P128" s="239"/>
      <c r="Q128" s="240"/>
      <c r="R128" s="238"/>
      <c r="S128" s="239"/>
      <c r="T128" s="239"/>
      <c r="U128" s="239"/>
      <c r="V128" s="240"/>
      <c r="W128" s="228"/>
      <c r="X128" s="9"/>
      <c r="Y128" s="201"/>
      <c r="Z128" s="241"/>
      <c r="AA128" s="242"/>
    </row>
    <row r="129" spans="1:27" ht="37.5" customHeight="1" thickBot="1">
      <c r="A129" s="3"/>
      <c r="B129" s="15">
        <f t="shared" si="2"/>
        <v>90</v>
      </c>
      <c r="C129" s="235"/>
      <c r="D129" s="236"/>
      <c r="E129" s="236"/>
      <c r="F129" s="236"/>
      <c r="G129" s="236"/>
      <c r="H129" s="236"/>
      <c r="I129" s="236"/>
      <c r="J129" s="236"/>
      <c r="K129" s="236"/>
      <c r="L129" s="237"/>
      <c r="M129" s="238"/>
      <c r="N129" s="239"/>
      <c r="O129" s="239"/>
      <c r="P129" s="239"/>
      <c r="Q129" s="240"/>
      <c r="R129" s="238"/>
      <c r="S129" s="239"/>
      <c r="T129" s="239"/>
      <c r="U129" s="239"/>
      <c r="V129" s="240"/>
      <c r="W129" s="228"/>
      <c r="X129" s="9"/>
      <c r="Y129" s="201"/>
      <c r="Z129" s="241"/>
      <c r="AA129" s="242"/>
    </row>
    <row r="130" spans="1:27" ht="37.5" customHeight="1" thickBot="1">
      <c r="A130" s="3"/>
      <c r="B130" s="15">
        <f t="shared" si="2"/>
        <v>91</v>
      </c>
      <c r="C130" s="235"/>
      <c r="D130" s="236"/>
      <c r="E130" s="236"/>
      <c r="F130" s="236"/>
      <c r="G130" s="236"/>
      <c r="H130" s="236"/>
      <c r="I130" s="236"/>
      <c r="J130" s="236"/>
      <c r="K130" s="236"/>
      <c r="L130" s="237"/>
      <c r="M130" s="238"/>
      <c r="N130" s="239"/>
      <c r="O130" s="239"/>
      <c r="P130" s="239"/>
      <c r="Q130" s="240"/>
      <c r="R130" s="238"/>
      <c r="S130" s="239"/>
      <c r="T130" s="239"/>
      <c r="U130" s="239"/>
      <c r="V130" s="240"/>
      <c r="W130" s="228"/>
      <c r="X130" s="9"/>
      <c r="Y130" s="201"/>
      <c r="Z130" s="241"/>
      <c r="AA130" s="242"/>
    </row>
    <row r="131" spans="1:27" ht="37.5" customHeight="1" thickBot="1">
      <c r="A131" s="3"/>
      <c r="B131" s="15">
        <f t="shared" si="2"/>
        <v>92</v>
      </c>
      <c r="C131" s="235"/>
      <c r="D131" s="236"/>
      <c r="E131" s="236"/>
      <c r="F131" s="236"/>
      <c r="G131" s="236"/>
      <c r="H131" s="236"/>
      <c r="I131" s="236"/>
      <c r="J131" s="236"/>
      <c r="K131" s="236"/>
      <c r="L131" s="237"/>
      <c r="M131" s="238"/>
      <c r="N131" s="239"/>
      <c r="O131" s="239"/>
      <c r="P131" s="239"/>
      <c r="Q131" s="240"/>
      <c r="R131" s="238"/>
      <c r="S131" s="239"/>
      <c r="T131" s="239"/>
      <c r="U131" s="239"/>
      <c r="V131" s="240"/>
      <c r="W131" s="228"/>
      <c r="X131" s="9"/>
      <c r="Y131" s="201"/>
      <c r="Z131" s="241"/>
      <c r="AA131" s="242"/>
    </row>
    <row r="132" spans="1:27" ht="37.5" customHeight="1" thickBot="1">
      <c r="A132" s="3"/>
      <c r="B132" s="15">
        <f t="shared" ref="B132:B195" si="3">B131+1</f>
        <v>93</v>
      </c>
      <c r="C132" s="235"/>
      <c r="D132" s="236"/>
      <c r="E132" s="236"/>
      <c r="F132" s="236"/>
      <c r="G132" s="236"/>
      <c r="H132" s="236"/>
      <c r="I132" s="236"/>
      <c r="J132" s="236"/>
      <c r="K132" s="236"/>
      <c r="L132" s="237"/>
      <c r="M132" s="238"/>
      <c r="N132" s="239"/>
      <c r="O132" s="239"/>
      <c r="P132" s="239"/>
      <c r="Q132" s="240"/>
      <c r="R132" s="238"/>
      <c r="S132" s="239"/>
      <c r="T132" s="239"/>
      <c r="U132" s="239"/>
      <c r="V132" s="240"/>
      <c r="W132" s="228"/>
      <c r="X132" s="9"/>
      <c r="Y132" s="201"/>
      <c r="Z132" s="241"/>
      <c r="AA132" s="242"/>
    </row>
    <row r="133" spans="1:27" ht="37.5" customHeight="1" thickBot="1">
      <c r="A133" s="3"/>
      <c r="B133" s="15">
        <f t="shared" si="3"/>
        <v>94</v>
      </c>
      <c r="C133" s="235"/>
      <c r="D133" s="236"/>
      <c r="E133" s="236"/>
      <c r="F133" s="236"/>
      <c r="G133" s="236"/>
      <c r="H133" s="236"/>
      <c r="I133" s="236"/>
      <c r="J133" s="236"/>
      <c r="K133" s="236"/>
      <c r="L133" s="237"/>
      <c r="M133" s="238"/>
      <c r="N133" s="239"/>
      <c r="O133" s="239"/>
      <c r="P133" s="239"/>
      <c r="Q133" s="240"/>
      <c r="R133" s="238"/>
      <c r="S133" s="239"/>
      <c r="T133" s="239"/>
      <c r="U133" s="239"/>
      <c r="V133" s="240"/>
      <c r="W133" s="228"/>
      <c r="X133" s="9"/>
      <c r="Y133" s="201"/>
      <c r="Z133" s="241"/>
      <c r="AA133" s="242"/>
    </row>
    <row r="134" spans="1:27" ht="37.5" customHeight="1" thickBot="1">
      <c r="A134" s="3"/>
      <c r="B134" s="15">
        <f t="shared" si="3"/>
        <v>95</v>
      </c>
      <c r="C134" s="235"/>
      <c r="D134" s="236"/>
      <c r="E134" s="236"/>
      <c r="F134" s="236"/>
      <c r="G134" s="236"/>
      <c r="H134" s="236"/>
      <c r="I134" s="236"/>
      <c r="J134" s="236"/>
      <c r="K134" s="236"/>
      <c r="L134" s="237"/>
      <c r="M134" s="238"/>
      <c r="N134" s="239"/>
      <c r="O134" s="239"/>
      <c r="P134" s="239"/>
      <c r="Q134" s="240"/>
      <c r="R134" s="238"/>
      <c r="S134" s="239"/>
      <c r="T134" s="239"/>
      <c r="U134" s="239"/>
      <c r="V134" s="240"/>
      <c r="W134" s="228"/>
      <c r="X134" s="9"/>
      <c r="Y134" s="201"/>
      <c r="Z134" s="241"/>
      <c r="AA134" s="242"/>
    </row>
    <row r="135" spans="1:27" ht="37.5" customHeight="1" thickBot="1">
      <c r="A135" s="3"/>
      <c r="B135" s="15">
        <f t="shared" si="3"/>
        <v>96</v>
      </c>
      <c r="C135" s="235"/>
      <c r="D135" s="236"/>
      <c r="E135" s="236"/>
      <c r="F135" s="236"/>
      <c r="G135" s="236"/>
      <c r="H135" s="236"/>
      <c r="I135" s="236"/>
      <c r="J135" s="236"/>
      <c r="K135" s="236"/>
      <c r="L135" s="237"/>
      <c r="M135" s="238"/>
      <c r="N135" s="239"/>
      <c r="O135" s="239"/>
      <c r="P135" s="239"/>
      <c r="Q135" s="240"/>
      <c r="R135" s="238"/>
      <c r="S135" s="239"/>
      <c r="T135" s="239"/>
      <c r="U135" s="239"/>
      <c r="V135" s="240"/>
      <c r="W135" s="228"/>
      <c r="X135" s="9"/>
      <c r="Y135" s="201"/>
      <c r="Z135" s="241"/>
      <c r="AA135" s="242"/>
    </row>
    <row r="136" spans="1:27" ht="37.5" customHeight="1" thickBot="1">
      <c r="A136" s="3"/>
      <c r="B136" s="15">
        <f t="shared" si="3"/>
        <v>97</v>
      </c>
      <c r="C136" s="235"/>
      <c r="D136" s="236"/>
      <c r="E136" s="236"/>
      <c r="F136" s="236"/>
      <c r="G136" s="236"/>
      <c r="H136" s="236"/>
      <c r="I136" s="236"/>
      <c r="J136" s="236"/>
      <c r="K136" s="236"/>
      <c r="L136" s="237"/>
      <c r="M136" s="238"/>
      <c r="N136" s="239"/>
      <c r="O136" s="239"/>
      <c r="P136" s="239"/>
      <c r="Q136" s="240"/>
      <c r="R136" s="238"/>
      <c r="S136" s="239"/>
      <c r="T136" s="239"/>
      <c r="U136" s="239"/>
      <c r="V136" s="240"/>
      <c r="W136" s="228"/>
      <c r="X136" s="9"/>
      <c r="Y136" s="201"/>
      <c r="Z136" s="241"/>
      <c r="AA136" s="242"/>
    </row>
    <row r="137" spans="1:27" ht="37.5" customHeight="1" thickBot="1">
      <c r="A137" s="3"/>
      <c r="B137" s="15">
        <f t="shared" si="3"/>
        <v>98</v>
      </c>
      <c r="C137" s="235"/>
      <c r="D137" s="236"/>
      <c r="E137" s="236"/>
      <c r="F137" s="236"/>
      <c r="G137" s="236"/>
      <c r="H137" s="236"/>
      <c r="I137" s="236"/>
      <c r="J137" s="236"/>
      <c r="K137" s="236"/>
      <c r="L137" s="237"/>
      <c r="M137" s="238"/>
      <c r="N137" s="239"/>
      <c r="O137" s="239"/>
      <c r="P137" s="239"/>
      <c r="Q137" s="240"/>
      <c r="R137" s="238"/>
      <c r="S137" s="239"/>
      <c r="T137" s="239"/>
      <c r="U137" s="239"/>
      <c r="V137" s="240"/>
      <c r="W137" s="228"/>
      <c r="X137" s="9"/>
      <c r="Y137" s="201"/>
      <c r="Z137" s="241"/>
      <c r="AA137" s="242"/>
    </row>
    <row r="138" spans="1:27" ht="37.5" customHeight="1" thickBot="1">
      <c r="A138" s="3"/>
      <c r="B138" s="15">
        <f t="shared" si="3"/>
        <v>99</v>
      </c>
      <c r="C138" s="235"/>
      <c r="D138" s="236"/>
      <c r="E138" s="236"/>
      <c r="F138" s="236"/>
      <c r="G138" s="236"/>
      <c r="H138" s="236"/>
      <c r="I138" s="236"/>
      <c r="J138" s="236"/>
      <c r="K138" s="236"/>
      <c r="L138" s="237"/>
      <c r="M138" s="238"/>
      <c r="N138" s="239"/>
      <c r="O138" s="239"/>
      <c r="P138" s="239"/>
      <c r="Q138" s="240"/>
      <c r="R138" s="238"/>
      <c r="S138" s="239"/>
      <c r="T138" s="239"/>
      <c r="U138" s="239"/>
      <c r="V138" s="240"/>
      <c r="W138" s="228"/>
      <c r="X138" s="9"/>
      <c r="Y138" s="201"/>
      <c r="Z138" s="241"/>
      <c r="AA138" s="242"/>
    </row>
    <row r="139" spans="1:27" ht="37.5" customHeight="1" thickBot="1">
      <c r="A139" s="3"/>
      <c r="B139" s="15">
        <f t="shared" si="3"/>
        <v>100</v>
      </c>
      <c r="C139" s="235"/>
      <c r="D139" s="236"/>
      <c r="E139" s="236"/>
      <c r="F139" s="236"/>
      <c r="G139" s="236"/>
      <c r="H139" s="236"/>
      <c r="I139" s="236"/>
      <c r="J139" s="236"/>
      <c r="K139" s="236"/>
      <c r="L139" s="237"/>
      <c r="M139" s="238"/>
      <c r="N139" s="239"/>
      <c r="O139" s="239"/>
      <c r="P139" s="239"/>
      <c r="Q139" s="240"/>
      <c r="R139" s="238"/>
      <c r="S139" s="239"/>
      <c r="T139" s="239"/>
      <c r="U139" s="239"/>
      <c r="V139" s="240"/>
      <c r="W139" s="228"/>
      <c r="X139" s="9"/>
      <c r="Y139" s="201"/>
      <c r="Z139" s="241"/>
      <c r="AA139" s="242"/>
    </row>
    <row r="140" spans="1:27" ht="37.5" customHeight="1" thickBot="1">
      <c r="A140" s="3"/>
      <c r="B140" s="15">
        <f t="shared" si="3"/>
        <v>101</v>
      </c>
      <c r="C140" s="235"/>
      <c r="D140" s="236"/>
      <c r="E140" s="236"/>
      <c r="F140" s="236"/>
      <c r="G140" s="236"/>
      <c r="H140" s="236"/>
      <c r="I140" s="236"/>
      <c r="J140" s="236"/>
      <c r="K140" s="236"/>
      <c r="L140" s="237"/>
      <c r="M140" s="238"/>
      <c r="N140" s="239"/>
      <c r="O140" s="239"/>
      <c r="P140" s="239"/>
      <c r="Q140" s="240"/>
      <c r="R140" s="238"/>
      <c r="S140" s="239"/>
      <c r="T140" s="239"/>
      <c r="U140" s="239"/>
      <c r="V140" s="240"/>
      <c r="W140" s="228"/>
      <c r="X140" s="9"/>
      <c r="Y140" s="201"/>
      <c r="Z140" s="241"/>
      <c r="AA140" s="242"/>
    </row>
    <row r="141" spans="1:27" ht="37.5" customHeight="1" thickBot="1">
      <c r="A141" s="3"/>
      <c r="B141" s="15">
        <f t="shared" si="3"/>
        <v>102</v>
      </c>
      <c r="C141" s="235"/>
      <c r="D141" s="236"/>
      <c r="E141" s="236"/>
      <c r="F141" s="236"/>
      <c r="G141" s="236"/>
      <c r="H141" s="236"/>
      <c r="I141" s="236"/>
      <c r="J141" s="236"/>
      <c r="K141" s="236"/>
      <c r="L141" s="237"/>
      <c r="M141" s="238"/>
      <c r="N141" s="239"/>
      <c r="O141" s="239"/>
      <c r="P141" s="239"/>
      <c r="Q141" s="240"/>
      <c r="R141" s="238"/>
      <c r="S141" s="239"/>
      <c r="T141" s="239"/>
      <c r="U141" s="239"/>
      <c r="V141" s="240"/>
      <c r="W141" s="228"/>
      <c r="X141" s="9"/>
      <c r="Y141" s="201"/>
      <c r="Z141" s="241"/>
      <c r="AA141" s="242"/>
    </row>
    <row r="142" spans="1:27" ht="37.5" customHeight="1" thickBot="1">
      <c r="A142" s="3"/>
      <c r="B142" s="15">
        <f t="shared" si="3"/>
        <v>103</v>
      </c>
      <c r="C142" s="235"/>
      <c r="D142" s="236"/>
      <c r="E142" s="236"/>
      <c r="F142" s="236"/>
      <c r="G142" s="236"/>
      <c r="H142" s="236"/>
      <c r="I142" s="236"/>
      <c r="J142" s="236"/>
      <c r="K142" s="236"/>
      <c r="L142" s="237"/>
      <c r="M142" s="238"/>
      <c r="N142" s="239"/>
      <c r="O142" s="239"/>
      <c r="P142" s="239"/>
      <c r="Q142" s="240"/>
      <c r="R142" s="238"/>
      <c r="S142" s="239"/>
      <c r="T142" s="239"/>
      <c r="U142" s="239"/>
      <c r="V142" s="240"/>
      <c r="W142" s="228"/>
      <c r="X142" s="9"/>
      <c r="Y142" s="201"/>
      <c r="Z142" s="241"/>
      <c r="AA142" s="242"/>
    </row>
    <row r="143" spans="1:27" ht="37.5" customHeight="1" thickBot="1">
      <c r="A143" s="3"/>
      <c r="B143" s="15">
        <f t="shared" si="3"/>
        <v>104</v>
      </c>
      <c r="C143" s="235"/>
      <c r="D143" s="236"/>
      <c r="E143" s="236"/>
      <c r="F143" s="236"/>
      <c r="G143" s="236"/>
      <c r="H143" s="236"/>
      <c r="I143" s="236"/>
      <c r="J143" s="236"/>
      <c r="K143" s="236"/>
      <c r="L143" s="237"/>
      <c r="M143" s="238"/>
      <c r="N143" s="239"/>
      <c r="O143" s="239"/>
      <c r="P143" s="239"/>
      <c r="Q143" s="240"/>
      <c r="R143" s="238"/>
      <c r="S143" s="239"/>
      <c r="T143" s="239"/>
      <c r="U143" s="239"/>
      <c r="V143" s="240"/>
      <c r="W143" s="228"/>
      <c r="X143" s="9"/>
      <c r="Y143" s="201"/>
      <c r="Z143" s="241"/>
      <c r="AA143" s="242"/>
    </row>
    <row r="144" spans="1:27" ht="37.5" customHeight="1" thickBot="1">
      <c r="A144" s="3"/>
      <c r="B144" s="15">
        <f t="shared" si="3"/>
        <v>105</v>
      </c>
      <c r="C144" s="235"/>
      <c r="D144" s="236"/>
      <c r="E144" s="236"/>
      <c r="F144" s="236"/>
      <c r="G144" s="236"/>
      <c r="H144" s="236"/>
      <c r="I144" s="236"/>
      <c r="J144" s="236"/>
      <c r="K144" s="236"/>
      <c r="L144" s="237"/>
      <c r="M144" s="238"/>
      <c r="N144" s="239"/>
      <c r="O144" s="239"/>
      <c r="P144" s="239"/>
      <c r="Q144" s="240"/>
      <c r="R144" s="238"/>
      <c r="S144" s="239"/>
      <c r="T144" s="239"/>
      <c r="U144" s="239"/>
      <c r="V144" s="240"/>
      <c r="W144" s="228"/>
      <c r="X144" s="9"/>
      <c r="Y144" s="201"/>
      <c r="Z144" s="241"/>
      <c r="AA144" s="242"/>
    </row>
    <row r="145" spans="1:27" ht="37.5" customHeight="1" thickBot="1">
      <c r="A145" s="3"/>
      <c r="B145" s="15">
        <f t="shared" si="3"/>
        <v>106</v>
      </c>
      <c r="C145" s="235"/>
      <c r="D145" s="236"/>
      <c r="E145" s="236"/>
      <c r="F145" s="236"/>
      <c r="G145" s="236"/>
      <c r="H145" s="236"/>
      <c r="I145" s="236"/>
      <c r="J145" s="236"/>
      <c r="K145" s="236"/>
      <c r="L145" s="237"/>
      <c r="M145" s="238"/>
      <c r="N145" s="239"/>
      <c r="O145" s="239"/>
      <c r="P145" s="239"/>
      <c r="Q145" s="240"/>
      <c r="R145" s="238"/>
      <c r="S145" s="239"/>
      <c r="T145" s="239"/>
      <c r="U145" s="239"/>
      <c r="V145" s="240"/>
      <c r="W145" s="228"/>
      <c r="X145" s="9"/>
      <c r="Y145" s="201"/>
      <c r="Z145" s="241"/>
      <c r="AA145" s="242"/>
    </row>
    <row r="146" spans="1:27" ht="37.5" customHeight="1" thickBot="1">
      <c r="A146" s="3"/>
      <c r="B146" s="15">
        <f t="shared" si="3"/>
        <v>107</v>
      </c>
      <c r="C146" s="235"/>
      <c r="D146" s="236"/>
      <c r="E146" s="236"/>
      <c r="F146" s="236"/>
      <c r="G146" s="236"/>
      <c r="H146" s="236"/>
      <c r="I146" s="236"/>
      <c r="J146" s="236"/>
      <c r="K146" s="236"/>
      <c r="L146" s="237"/>
      <c r="M146" s="238"/>
      <c r="N146" s="239"/>
      <c r="O146" s="239"/>
      <c r="P146" s="239"/>
      <c r="Q146" s="240"/>
      <c r="R146" s="238"/>
      <c r="S146" s="239"/>
      <c r="T146" s="239"/>
      <c r="U146" s="239"/>
      <c r="V146" s="240"/>
      <c r="W146" s="228"/>
      <c r="X146" s="9"/>
      <c r="Y146" s="201"/>
      <c r="Z146" s="241"/>
      <c r="AA146" s="242"/>
    </row>
    <row r="147" spans="1:27" ht="37.5" customHeight="1" thickBot="1">
      <c r="A147" s="3"/>
      <c r="B147" s="15">
        <f t="shared" si="3"/>
        <v>108</v>
      </c>
      <c r="C147" s="235"/>
      <c r="D147" s="236"/>
      <c r="E147" s="236"/>
      <c r="F147" s="236"/>
      <c r="G147" s="236"/>
      <c r="H147" s="236"/>
      <c r="I147" s="236"/>
      <c r="J147" s="236"/>
      <c r="K147" s="236"/>
      <c r="L147" s="237"/>
      <c r="M147" s="238"/>
      <c r="N147" s="239"/>
      <c r="O147" s="239"/>
      <c r="P147" s="239"/>
      <c r="Q147" s="240"/>
      <c r="R147" s="238"/>
      <c r="S147" s="239"/>
      <c r="T147" s="239"/>
      <c r="U147" s="239"/>
      <c r="V147" s="240"/>
      <c r="W147" s="228"/>
      <c r="X147" s="9"/>
      <c r="Y147" s="201"/>
      <c r="Z147" s="241"/>
      <c r="AA147" s="242"/>
    </row>
    <row r="148" spans="1:27" ht="37.5" customHeight="1" thickBot="1">
      <c r="A148" s="3"/>
      <c r="B148" s="15">
        <f t="shared" si="3"/>
        <v>109</v>
      </c>
      <c r="C148" s="235"/>
      <c r="D148" s="236"/>
      <c r="E148" s="236"/>
      <c r="F148" s="236"/>
      <c r="G148" s="236"/>
      <c r="H148" s="236"/>
      <c r="I148" s="236"/>
      <c r="J148" s="236"/>
      <c r="K148" s="236"/>
      <c r="L148" s="237"/>
      <c r="M148" s="238"/>
      <c r="N148" s="239"/>
      <c r="O148" s="239"/>
      <c r="P148" s="239"/>
      <c r="Q148" s="240"/>
      <c r="R148" s="238"/>
      <c r="S148" s="239"/>
      <c r="T148" s="239"/>
      <c r="U148" s="239"/>
      <c r="V148" s="240"/>
      <c r="W148" s="228"/>
      <c r="X148" s="9"/>
      <c r="Y148" s="201"/>
      <c r="Z148" s="241"/>
      <c r="AA148" s="242"/>
    </row>
    <row r="149" spans="1:27" ht="37.5" customHeight="1" thickBot="1">
      <c r="A149" s="3"/>
      <c r="B149" s="15">
        <f t="shared" si="3"/>
        <v>110</v>
      </c>
      <c r="C149" s="235"/>
      <c r="D149" s="236"/>
      <c r="E149" s="236"/>
      <c r="F149" s="236"/>
      <c r="G149" s="236"/>
      <c r="H149" s="236"/>
      <c r="I149" s="236"/>
      <c r="J149" s="236"/>
      <c r="K149" s="236"/>
      <c r="L149" s="237"/>
      <c r="M149" s="238"/>
      <c r="N149" s="239"/>
      <c r="O149" s="239"/>
      <c r="P149" s="239"/>
      <c r="Q149" s="240"/>
      <c r="R149" s="238"/>
      <c r="S149" s="239"/>
      <c r="T149" s="239"/>
      <c r="U149" s="239"/>
      <c r="V149" s="240"/>
      <c r="W149" s="228"/>
      <c r="X149" s="9"/>
      <c r="Y149" s="201"/>
      <c r="Z149" s="241"/>
      <c r="AA149" s="242"/>
    </row>
    <row r="150" spans="1:27" ht="37.5" customHeight="1" thickBot="1">
      <c r="A150" s="3"/>
      <c r="B150" s="15">
        <f t="shared" si="3"/>
        <v>111</v>
      </c>
      <c r="C150" s="235"/>
      <c r="D150" s="236"/>
      <c r="E150" s="236"/>
      <c r="F150" s="236"/>
      <c r="G150" s="236"/>
      <c r="H150" s="236"/>
      <c r="I150" s="236"/>
      <c r="J150" s="236"/>
      <c r="K150" s="236"/>
      <c r="L150" s="237"/>
      <c r="M150" s="238"/>
      <c r="N150" s="239"/>
      <c r="O150" s="239"/>
      <c r="P150" s="239"/>
      <c r="Q150" s="240"/>
      <c r="R150" s="238"/>
      <c r="S150" s="239"/>
      <c r="T150" s="239"/>
      <c r="U150" s="239"/>
      <c r="V150" s="240"/>
      <c r="W150" s="228"/>
      <c r="X150" s="9"/>
      <c r="Y150" s="201"/>
      <c r="Z150" s="241"/>
      <c r="AA150" s="242"/>
    </row>
    <row r="151" spans="1:27" ht="37.5" customHeight="1" thickBot="1">
      <c r="A151" s="3"/>
      <c r="B151" s="15">
        <f t="shared" si="3"/>
        <v>112</v>
      </c>
      <c r="C151" s="235"/>
      <c r="D151" s="236"/>
      <c r="E151" s="236"/>
      <c r="F151" s="236"/>
      <c r="G151" s="236"/>
      <c r="H151" s="236"/>
      <c r="I151" s="236"/>
      <c r="J151" s="236"/>
      <c r="K151" s="236"/>
      <c r="L151" s="237"/>
      <c r="M151" s="238"/>
      <c r="N151" s="239"/>
      <c r="O151" s="239"/>
      <c r="P151" s="239"/>
      <c r="Q151" s="240"/>
      <c r="R151" s="238"/>
      <c r="S151" s="239"/>
      <c r="T151" s="239"/>
      <c r="U151" s="239"/>
      <c r="V151" s="240"/>
      <c r="W151" s="228"/>
      <c r="X151" s="9"/>
      <c r="Y151" s="201"/>
      <c r="Z151" s="241"/>
      <c r="AA151" s="242"/>
    </row>
    <row r="152" spans="1:27" ht="37.5" customHeight="1" thickBot="1">
      <c r="A152" s="3"/>
      <c r="B152" s="15">
        <f t="shared" si="3"/>
        <v>113</v>
      </c>
      <c r="C152" s="235"/>
      <c r="D152" s="236"/>
      <c r="E152" s="236"/>
      <c r="F152" s="236"/>
      <c r="G152" s="236"/>
      <c r="H152" s="236"/>
      <c r="I152" s="236"/>
      <c r="J152" s="236"/>
      <c r="K152" s="236"/>
      <c r="L152" s="237"/>
      <c r="M152" s="238"/>
      <c r="N152" s="239"/>
      <c r="O152" s="239"/>
      <c r="P152" s="239"/>
      <c r="Q152" s="240"/>
      <c r="R152" s="238"/>
      <c r="S152" s="239"/>
      <c r="T152" s="239"/>
      <c r="U152" s="239"/>
      <c r="V152" s="240"/>
      <c r="W152" s="228"/>
      <c r="X152" s="9"/>
      <c r="Y152" s="201"/>
      <c r="Z152" s="241"/>
      <c r="AA152" s="242"/>
    </row>
    <row r="153" spans="1:27" ht="37.5" customHeight="1" thickBot="1">
      <c r="A153" s="3"/>
      <c r="B153" s="15">
        <f t="shared" si="3"/>
        <v>114</v>
      </c>
      <c r="C153" s="235"/>
      <c r="D153" s="236"/>
      <c r="E153" s="236"/>
      <c r="F153" s="236"/>
      <c r="G153" s="236"/>
      <c r="H153" s="236"/>
      <c r="I153" s="236"/>
      <c r="J153" s="236"/>
      <c r="K153" s="236"/>
      <c r="L153" s="237"/>
      <c r="M153" s="238"/>
      <c r="N153" s="239"/>
      <c r="O153" s="239"/>
      <c r="P153" s="239"/>
      <c r="Q153" s="240"/>
      <c r="R153" s="238"/>
      <c r="S153" s="239"/>
      <c r="T153" s="239"/>
      <c r="U153" s="239"/>
      <c r="V153" s="240"/>
      <c r="W153" s="228"/>
      <c r="X153" s="9"/>
      <c r="Y153" s="201"/>
      <c r="Z153" s="241"/>
      <c r="AA153" s="242"/>
    </row>
    <row r="154" spans="1:27" ht="37.5" customHeight="1" thickBot="1">
      <c r="A154" s="3"/>
      <c r="B154" s="15">
        <f t="shared" si="3"/>
        <v>115</v>
      </c>
      <c r="C154" s="235"/>
      <c r="D154" s="236"/>
      <c r="E154" s="236"/>
      <c r="F154" s="236"/>
      <c r="G154" s="236"/>
      <c r="H154" s="236"/>
      <c r="I154" s="236"/>
      <c r="J154" s="236"/>
      <c r="K154" s="236"/>
      <c r="L154" s="237"/>
      <c r="M154" s="238"/>
      <c r="N154" s="239"/>
      <c r="O154" s="239"/>
      <c r="P154" s="239"/>
      <c r="Q154" s="240"/>
      <c r="R154" s="238"/>
      <c r="S154" s="239"/>
      <c r="T154" s="239"/>
      <c r="U154" s="239"/>
      <c r="V154" s="240"/>
      <c r="W154" s="228"/>
      <c r="X154" s="9"/>
      <c r="Y154" s="201"/>
      <c r="Z154" s="241"/>
      <c r="AA154" s="242"/>
    </row>
    <row r="155" spans="1:27" ht="37.5" customHeight="1" thickBot="1">
      <c r="A155" s="3"/>
      <c r="B155" s="15">
        <f t="shared" si="3"/>
        <v>116</v>
      </c>
      <c r="C155" s="235"/>
      <c r="D155" s="236"/>
      <c r="E155" s="236"/>
      <c r="F155" s="236"/>
      <c r="G155" s="236"/>
      <c r="H155" s="236"/>
      <c r="I155" s="236"/>
      <c r="J155" s="236"/>
      <c r="K155" s="236"/>
      <c r="L155" s="237"/>
      <c r="M155" s="238"/>
      <c r="N155" s="239"/>
      <c r="O155" s="239"/>
      <c r="P155" s="239"/>
      <c r="Q155" s="240"/>
      <c r="R155" s="238"/>
      <c r="S155" s="239"/>
      <c r="T155" s="239"/>
      <c r="U155" s="239"/>
      <c r="V155" s="240"/>
      <c r="W155" s="228"/>
      <c r="X155" s="9"/>
      <c r="Y155" s="201"/>
      <c r="Z155" s="241"/>
      <c r="AA155" s="242"/>
    </row>
    <row r="156" spans="1:27" ht="37.5" customHeight="1" thickBot="1">
      <c r="A156" s="3"/>
      <c r="B156" s="15">
        <f t="shared" si="3"/>
        <v>117</v>
      </c>
      <c r="C156" s="235"/>
      <c r="D156" s="236"/>
      <c r="E156" s="236"/>
      <c r="F156" s="236"/>
      <c r="G156" s="236"/>
      <c r="H156" s="236"/>
      <c r="I156" s="236"/>
      <c r="J156" s="236"/>
      <c r="K156" s="236"/>
      <c r="L156" s="237"/>
      <c r="M156" s="238"/>
      <c r="N156" s="239"/>
      <c r="O156" s="239"/>
      <c r="P156" s="239"/>
      <c r="Q156" s="240"/>
      <c r="R156" s="238"/>
      <c r="S156" s="239"/>
      <c r="T156" s="239"/>
      <c r="U156" s="239"/>
      <c r="V156" s="240"/>
      <c r="W156" s="228"/>
      <c r="X156" s="9"/>
      <c r="Y156" s="201"/>
      <c r="Z156" s="241"/>
      <c r="AA156" s="242"/>
    </row>
    <row r="157" spans="1:27" ht="37.5" customHeight="1" thickBot="1">
      <c r="A157" s="3"/>
      <c r="B157" s="15">
        <f t="shared" si="3"/>
        <v>118</v>
      </c>
      <c r="C157" s="235"/>
      <c r="D157" s="236"/>
      <c r="E157" s="236"/>
      <c r="F157" s="236"/>
      <c r="G157" s="236"/>
      <c r="H157" s="236"/>
      <c r="I157" s="236"/>
      <c r="J157" s="236"/>
      <c r="K157" s="236"/>
      <c r="L157" s="237"/>
      <c r="M157" s="238"/>
      <c r="N157" s="239"/>
      <c r="O157" s="239"/>
      <c r="P157" s="239"/>
      <c r="Q157" s="240"/>
      <c r="R157" s="238"/>
      <c r="S157" s="239"/>
      <c r="T157" s="239"/>
      <c r="U157" s="239"/>
      <c r="V157" s="240"/>
      <c r="W157" s="228"/>
      <c r="X157" s="9"/>
      <c r="Y157" s="201"/>
      <c r="Z157" s="241"/>
      <c r="AA157" s="242"/>
    </row>
    <row r="158" spans="1:27" ht="37.5" customHeight="1" thickBot="1">
      <c r="A158" s="3"/>
      <c r="B158" s="15">
        <f t="shared" si="3"/>
        <v>119</v>
      </c>
      <c r="C158" s="235"/>
      <c r="D158" s="236"/>
      <c r="E158" s="236"/>
      <c r="F158" s="236"/>
      <c r="G158" s="236"/>
      <c r="H158" s="236"/>
      <c r="I158" s="236"/>
      <c r="J158" s="236"/>
      <c r="K158" s="236"/>
      <c r="L158" s="237"/>
      <c r="M158" s="238"/>
      <c r="N158" s="239"/>
      <c r="O158" s="239"/>
      <c r="P158" s="239"/>
      <c r="Q158" s="240"/>
      <c r="R158" s="238"/>
      <c r="S158" s="239"/>
      <c r="T158" s="239"/>
      <c r="U158" s="239"/>
      <c r="V158" s="240"/>
      <c r="W158" s="228"/>
      <c r="X158" s="9"/>
      <c r="Y158" s="201"/>
      <c r="Z158" s="241"/>
      <c r="AA158" s="242"/>
    </row>
    <row r="159" spans="1:27" ht="37.5" customHeight="1" thickBot="1">
      <c r="A159" s="3"/>
      <c r="B159" s="15">
        <f t="shared" si="3"/>
        <v>120</v>
      </c>
      <c r="C159" s="235"/>
      <c r="D159" s="236"/>
      <c r="E159" s="236"/>
      <c r="F159" s="236"/>
      <c r="G159" s="236"/>
      <c r="H159" s="236"/>
      <c r="I159" s="236"/>
      <c r="J159" s="236"/>
      <c r="K159" s="236"/>
      <c r="L159" s="237"/>
      <c r="M159" s="238"/>
      <c r="N159" s="239"/>
      <c r="O159" s="239"/>
      <c r="P159" s="239"/>
      <c r="Q159" s="240"/>
      <c r="R159" s="238"/>
      <c r="S159" s="239"/>
      <c r="T159" s="239"/>
      <c r="U159" s="239"/>
      <c r="V159" s="240"/>
      <c r="W159" s="228"/>
      <c r="X159" s="9"/>
      <c r="Y159" s="201"/>
      <c r="Z159" s="241"/>
      <c r="AA159" s="242"/>
    </row>
    <row r="160" spans="1:27" ht="37.5" customHeight="1" thickBot="1">
      <c r="A160" s="3"/>
      <c r="B160" s="15">
        <f t="shared" si="3"/>
        <v>121</v>
      </c>
      <c r="C160" s="235"/>
      <c r="D160" s="236"/>
      <c r="E160" s="236"/>
      <c r="F160" s="236"/>
      <c r="G160" s="236"/>
      <c r="H160" s="236"/>
      <c r="I160" s="236"/>
      <c r="J160" s="236"/>
      <c r="K160" s="236"/>
      <c r="L160" s="237"/>
      <c r="M160" s="238"/>
      <c r="N160" s="239"/>
      <c r="O160" s="239"/>
      <c r="P160" s="239"/>
      <c r="Q160" s="240"/>
      <c r="R160" s="238"/>
      <c r="S160" s="239"/>
      <c r="T160" s="239"/>
      <c r="U160" s="239"/>
      <c r="V160" s="240"/>
      <c r="W160" s="228"/>
      <c r="X160" s="9"/>
      <c r="Y160" s="201"/>
      <c r="Z160" s="241"/>
      <c r="AA160" s="242"/>
    </row>
    <row r="161" spans="1:27" ht="37.5" customHeight="1" thickBot="1">
      <c r="A161" s="3"/>
      <c r="B161" s="15">
        <f t="shared" si="3"/>
        <v>122</v>
      </c>
      <c r="C161" s="235"/>
      <c r="D161" s="236"/>
      <c r="E161" s="236"/>
      <c r="F161" s="236"/>
      <c r="G161" s="236"/>
      <c r="H161" s="236"/>
      <c r="I161" s="236"/>
      <c r="J161" s="236"/>
      <c r="K161" s="236"/>
      <c r="L161" s="237"/>
      <c r="M161" s="238"/>
      <c r="N161" s="239"/>
      <c r="O161" s="239"/>
      <c r="P161" s="239"/>
      <c r="Q161" s="240"/>
      <c r="R161" s="238"/>
      <c r="S161" s="239"/>
      <c r="T161" s="239"/>
      <c r="U161" s="239"/>
      <c r="V161" s="240"/>
      <c r="W161" s="228"/>
      <c r="X161" s="9"/>
      <c r="Y161" s="201"/>
      <c r="Z161" s="241"/>
      <c r="AA161" s="242"/>
    </row>
    <row r="162" spans="1:27" ht="37.5" customHeight="1" thickBot="1">
      <c r="A162" s="3"/>
      <c r="B162" s="15">
        <f t="shared" si="3"/>
        <v>123</v>
      </c>
      <c r="C162" s="235"/>
      <c r="D162" s="236"/>
      <c r="E162" s="236"/>
      <c r="F162" s="236"/>
      <c r="G162" s="236"/>
      <c r="H162" s="236"/>
      <c r="I162" s="236"/>
      <c r="J162" s="236"/>
      <c r="K162" s="236"/>
      <c r="L162" s="237"/>
      <c r="M162" s="238"/>
      <c r="N162" s="239"/>
      <c r="O162" s="239"/>
      <c r="P162" s="239"/>
      <c r="Q162" s="240"/>
      <c r="R162" s="238"/>
      <c r="S162" s="239"/>
      <c r="T162" s="239"/>
      <c r="U162" s="239"/>
      <c r="V162" s="240"/>
      <c r="W162" s="228"/>
      <c r="X162" s="9"/>
      <c r="Y162" s="201"/>
      <c r="Z162" s="241"/>
      <c r="AA162" s="242"/>
    </row>
    <row r="163" spans="1:27" ht="37.5" customHeight="1" thickBot="1">
      <c r="A163" s="3"/>
      <c r="B163" s="15">
        <f t="shared" si="3"/>
        <v>124</v>
      </c>
      <c r="C163" s="235"/>
      <c r="D163" s="236"/>
      <c r="E163" s="236"/>
      <c r="F163" s="236"/>
      <c r="G163" s="236"/>
      <c r="H163" s="236"/>
      <c r="I163" s="236"/>
      <c r="J163" s="236"/>
      <c r="K163" s="236"/>
      <c r="L163" s="237"/>
      <c r="M163" s="238"/>
      <c r="N163" s="239"/>
      <c r="O163" s="239"/>
      <c r="P163" s="239"/>
      <c r="Q163" s="240"/>
      <c r="R163" s="238"/>
      <c r="S163" s="239"/>
      <c r="T163" s="239"/>
      <c r="U163" s="239"/>
      <c r="V163" s="240"/>
      <c r="W163" s="228"/>
      <c r="X163" s="9"/>
      <c r="Y163" s="201"/>
      <c r="Z163" s="241"/>
      <c r="AA163" s="242"/>
    </row>
    <row r="164" spans="1:27" ht="37.5" customHeight="1" thickBot="1">
      <c r="A164" s="3"/>
      <c r="B164" s="15">
        <f t="shared" si="3"/>
        <v>125</v>
      </c>
      <c r="C164" s="235"/>
      <c r="D164" s="236"/>
      <c r="E164" s="236"/>
      <c r="F164" s="236"/>
      <c r="G164" s="236"/>
      <c r="H164" s="236"/>
      <c r="I164" s="236"/>
      <c r="J164" s="236"/>
      <c r="K164" s="236"/>
      <c r="L164" s="237"/>
      <c r="M164" s="238"/>
      <c r="N164" s="239"/>
      <c r="O164" s="239"/>
      <c r="P164" s="239"/>
      <c r="Q164" s="240"/>
      <c r="R164" s="238"/>
      <c r="S164" s="239"/>
      <c r="T164" s="239"/>
      <c r="U164" s="239"/>
      <c r="V164" s="240"/>
      <c r="W164" s="228"/>
      <c r="X164" s="9"/>
      <c r="Y164" s="201"/>
      <c r="Z164" s="241"/>
      <c r="AA164" s="242"/>
    </row>
    <row r="165" spans="1:27" ht="37.5" customHeight="1" thickBot="1">
      <c r="A165" s="3"/>
      <c r="B165" s="15">
        <f t="shared" si="3"/>
        <v>126</v>
      </c>
      <c r="C165" s="235"/>
      <c r="D165" s="236"/>
      <c r="E165" s="236"/>
      <c r="F165" s="236"/>
      <c r="G165" s="236"/>
      <c r="H165" s="236"/>
      <c r="I165" s="236"/>
      <c r="J165" s="236"/>
      <c r="K165" s="236"/>
      <c r="L165" s="237"/>
      <c r="M165" s="238"/>
      <c r="N165" s="239"/>
      <c r="O165" s="239"/>
      <c r="P165" s="239"/>
      <c r="Q165" s="240"/>
      <c r="R165" s="238"/>
      <c r="S165" s="239"/>
      <c r="T165" s="239"/>
      <c r="U165" s="239"/>
      <c r="V165" s="240"/>
      <c r="W165" s="228"/>
      <c r="X165" s="9"/>
      <c r="Y165" s="201"/>
      <c r="Z165" s="241"/>
      <c r="AA165" s="242"/>
    </row>
    <row r="166" spans="1:27" ht="37.5" customHeight="1" thickBot="1">
      <c r="A166" s="3"/>
      <c r="B166" s="15">
        <f t="shared" si="3"/>
        <v>127</v>
      </c>
      <c r="C166" s="235"/>
      <c r="D166" s="236"/>
      <c r="E166" s="236"/>
      <c r="F166" s="236"/>
      <c r="G166" s="236"/>
      <c r="H166" s="236"/>
      <c r="I166" s="236"/>
      <c r="J166" s="236"/>
      <c r="K166" s="236"/>
      <c r="L166" s="237"/>
      <c r="M166" s="238"/>
      <c r="N166" s="239"/>
      <c r="O166" s="239"/>
      <c r="P166" s="239"/>
      <c r="Q166" s="240"/>
      <c r="R166" s="238"/>
      <c r="S166" s="239"/>
      <c r="T166" s="239"/>
      <c r="U166" s="239"/>
      <c r="V166" s="240"/>
      <c r="W166" s="228"/>
      <c r="X166" s="9"/>
      <c r="Y166" s="201"/>
      <c r="Z166" s="241"/>
      <c r="AA166" s="242"/>
    </row>
    <row r="167" spans="1:27" ht="37.5" customHeight="1" thickBot="1">
      <c r="A167" s="3"/>
      <c r="B167" s="15">
        <f t="shared" si="3"/>
        <v>128</v>
      </c>
      <c r="C167" s="235"/>
      <c r="D167" s="236"/>
      <c r="E167" s="236"/>
      <c r="F167" s="236"/>
      <c r="G167" s="236"/>
      <c r="H167" s="236"/>
      <c r="I167" s="236"/>
      <c r="J167" s="236"/>
      <c r="K167" s="236"/>
      <c r="L167" s="237"/>
      <c r="M167" s="238"/>
      <c r="N167" s="239"/>
      <c r="O167" s="239"/>
      <c r="P167" s="239"/>
      <c r="Q167" s="240"/>
      <c r="R167" s="238"/>
      <c r="S167" s="239"/>
      <c r="T167" s="239"/>
      <c r="U167" s="239"/>
      <c r="V167" s="240"/>
      <c r="W167" s="228"/>
      <c r="X167" s="9"/>
      <c r="Y167" s="201"/>
      <c r="Z167" s="241"/>
      <c r="AA167" s="242"/>
    </row>
    <row r="168" spans="1:27" ht="37.5" customHeight="1" thickBot="1">
      <c r="A168" s="3"/>
      <c r="B168" s="15">
        <f t="shared" si="3"/>
        <v>129</v>
      </c>
      <c r="C168" s="235"/>
      <c r="D168" s="236"/>
      <c r="E168" s="236"/>
      <c r="F168" s="236"/>
      <c r="G168" s="236"/>
      <c r="H168" s="236"/>
      <c r="I168" s="236"/>
      <c r="J168" s="236"/>
      <c r="K168" s="236"/>
      <c r="L168" s="237"/>
      <c r="M168" s="238"/>
      <c r="N168" s="239"/>
      <c r="O168" s="239"/>
      <c r="P168" s="239"/>
      <c r="Q168" s="240"/>
      <c r="R168" s="238"/>
      <c r="S168" s="239"/>
      <c r="T168" s="239"/>
      <c r="U168" s="239"/>
      <c r="V168" s="240"/>
      <c r="W168" s="228"/>
      <c r="X168" s="9"/>
      <c r="Y168" s="201"/>
      <c r="Z168" s="241"/>
      <c r="AA168" s="242"/>
    </row>
    <row r="169" spans="1:27" ht="37.5" customHeight="1" thickBot="1">
      <c r="A169" s="3"/>
      <c r="B169" s="15">
        <f t="shared" si="3"/>
        <v>130</v>
      </c>
      <c r="C169" s="235"/>
      <c r="D169" s="236"/>
      <c r="E169" s="236"/>
      <c r="F169" s="236"/>
      <c r="G169" s="236"/>
      <c r="H169" s="236"/>
      <c r="I169" s="236"/>
      <c r="J169" s="236"/>
      <c r="K169" s="236"/>
      <c r="L169" s="237"/>
      <c r="M169" s="238"/>
      <c r="N169" s="239"/>
      <c r="O169" s="239"/>
      <c r="P169" s="239"/>
      <c r="Q169" s="240"/>
      <c r="R169" s="238"/>
      <c r="S169" s="239"/>
      <c r="T169" s="239"/>
      <c r="U169" s="239"/>
      <c r="V169" s="240"/>
      <c r="W169" s="228"/>
      <c r="X169" s="9"/>
      <c r="Y169" s="201"/>
      <c r="Z169" s="241"/>
      <c r="AA169" s="242"/>
    </row>
    <row r="170" spans="1:27" ht="37.5" customHeight="1" thickBot="1">
      <c r="A170" s="3"/>
      <c r="B170" s="15">
        <f t="shared" si="3"/>
        <v>131</v>
      </c>
      <c r="C170" s="235"/>
      <c r="D170" s="236"/>
      <c r="E170" s="236"/>
      <c r="F170" s="236"/>
      <c r="G170" s="236"/>
      <c r="H170" s="236"/>
      <c r="I170" s="236"/>
      <c r="J170" s="236"/>
      <c r="K170" s="236"/>
      <c r="L170" s="237"/>
      <c r="M170" s="238"/>
      <c r="N170" s="239"/>
      <c r="O170" s="239"/>
      <c r="P170" s="239"/>
      <c r="Q170" s="240"/>
      <c r="R170" s="238"/>
      <c r="S170" s="239"/>
      <c r="T170" s="239"/>
      <c r="U170" s="239"/>
      <c r="V170" s="240"/>
      <c r="W170" s="228"/>
      <c r="X170" s="9"/>
      <c r="Y170" s="201"/>
      <c r="Z170" s="241"/>
      <c r="AA170" s="242"/>
    </row>
    <row r="171" spans="1:27" ht="37.5" customHeight="1" thickBot="1">
      <c r="A171" s="3"/>
      <c r="B171" s="15">
        <f t="shared" si="3"/>
        <v>132</v>
      </c>
      <c r="C171" s="235"/>
      <c r="D171" s="236"/>
      <c r="E171" s="236"/>
      <c r="F171" s="236"/>
      <c r="G171" s="236"/>
      <c r="H171" s="236"/>
      <c r="I171" s="236"/>
      <c r="J171" s="236"/>
      <c r="K171" s="236"/>
      <c r="L171" s="237"/>
      <c r="M171" s="238"/>
      <c r="N171" s="239"/>
      <c r="O171" s="239"/>
      <c r="P171" s="239"/>
      <c r="Q171" s="240"/>
      <c r="R171" s="238"/>
      <c r="S171" s="239"/>
      <c r="T171" s="239"/>
      <c r="U171" s="239"/>
      <c r="V171" s="240"/>
      <c r="W171" s="228"/>
      <c r="X171" s="9"/>
      <c r="Y171" s="201"/>
      <c r="Z171" s="241"/>
      <c r="AA171" s="242"/>
    </row>
    <row r="172" spans="1:27" ht="37.5" customHeight="1" thickBot="1">
      <c r="A172" s="3"/>
      <c r="B172" s="15">
        <f t="shared" si="3"/>
        <v>133</v>
      </c>
      <c r="C172" s="235"/>
      <c r="D172" s="236"/>
      <c r="E172" s="236"/>
      <c r="F172" s="236"/>
      <c r="G172" s="236"/>
      <c r="H172" s="236"/>
      <c r="I172" s="236"/>
      <c r="J172" s="236"/>
      <c r="K172" s="236"/>
      <c r="L172" s="237"/>
      <c r="M172" s="238"/>
      <c r="N172" s="239"/>
      <c r="O172" s="239"/>
      <c r="P172" s="239"/>
      <c r="Q172" s="240"/>
      <c r="R172" s="238"/>
      <c r="S172" s="239"/>
      <c r="T172" s="239"/>
      <c r="U172" s="239"/>
      <c r="V172" s="240"/>
      <c r="W172" s="228"/>
      <c r="X172" s="9"/>
      <c r="Y172" s="201"/>
      <c r="Z172" s="241"/>
      <c r="AA172" s="242"/>
    </row>
    <row r="173" spans="1:27" ht="37.5" customHeight="1" thickBot="1">
      <c r="A173" s="3"/>
      <c r="B173" s="15">
        <f t="shared" si="3"/>
        <v>134</v>
      </c>
      <c r="C173" s="235"/>
      <c r="D173" s="236"/>
      <c r="E173" s="236"/>
      <c r="F173" s="236"/>
      <c r="G173" s="236"/>
      <c r="H173" s="236"/>
      <c r="I173" s="236"/>
      <c r="J173" s="236"/>
      <c r="K173" s="236"/>
      <c r="L173" s="237"/>
      <c r="M173" s="238"/>
      <c r="N173" s="239"/>
      <c r="O173" s="239"/>
      <c r="P173" s="239"/>
      <c r="Q173" s="240"/>
      <c r="R173" s="238"/>
      <c r="S173" s="239"/>
      <c r="T173" s="239"/>
      <c r="U173" s="239"/>
      <c r="V173" s="240"/>
      <c r="W173" s="228"/>
      <c r="X173" s="9"/>
      <c r="Y173" s="201"/>
      <c r="Z173" s="241"/>
      <c r="AA173" s="242"/>
    </row>
    <row r="174" spans="1:27" ht="37.5" customHeight="1" thickBot="1">
      <c r="A174" s="3"/>
      <c r="B174" s="15">
        <f t="shared" si="3"/>
        <v>135</v>
      </c>
      <c r="C174" s="235"/>
      <c r="D174" s="236"/>
      <c r="E174" s="236"/>
      <c r="F174" s="236"/>
      <c r="G174" s="236"/>
      <c r="H174" s="236"/>
      <c r="I174" s="236"/>
      <c r="J174" s="236"/>
      <c r="K174" s="236"/>
      <c r="L174" s="237"/>
      <c r="M174" s="238"/>
      <c r="N174" s="239"/>
      <c r="O174" s="239"/>
      <c r="P174" s="239"/>
      <c r="Q174" s="240"/>
      <c r="R174" s="238"/>
      <c r="S174" s="239"/>
      <c r="T174" s="239"/>
      <c r="U174" s="239"/>
      <c r="V174" s="240"/>
      <c r="W174" s="228"/>
      <c r="X174" s="9"/>
      <c r="Y174" s="201"/>
      <c r="Z174" s="241"/>
      <c r="AA174" s="242"/>
    </row>
    <row r="175" spans="1:27" ht="37.5" customHeight="1" thickBot="1">
      <c r="A175" s="3"/>
      <c r="B175" s="15">
        <f t="shared" si="3"/>
        <v>136</v>
      </c>
      <c r="C175" s="235"/>
      <c r="D175" s="236"/>
      <c r="E175" s="236"/>
      <c r="F175" s="236"/>
      <c r="G175" s="236"/>
      <c r="H175" s="236"/>
      <c r="I175" s="236"/>
      <c r="J175" s="236"/>
      <c r="K175" s="236"/>
      <c r="L175" s="237"/>
      <c r="M175" s="238"/>
      <c r="N175" s="239"/>
      <c r="O175" s="239"/>
      <c r="P175" s="239"/>
      <c r="Q175" s="240"/>
      <c r="R175" s="238"/>
      <c r="S175" s="239"/>
      <c r="T175" s="239"/>
      <c r="U175" s="239"/>
      <c r="V175" s="240"/>
      <c r="W175" s="228"/>
      <c r="X175" s="9"/>
      <c r="Y175" s="201"/>
      <c r="Z175" s="241"/>
      <c r="AA175" s="242"/>
    </row>
    <row r="176" spans="1:27" ht="37.5" customHeight="1" thickBot="1">
      <c r="A176" s="3"/>
      <c r="B176" s="15">
        <f t="shared" si="3"/>
        <v>137</v>
      </c>
      <c r="C176" s="235"/>
      <c r="D176" s="236"/>
      <c r="E176" s="236"/>
      <c r="F176" s="236"/>
      <c r="G176" s="236"/>
      <c r="H176" s="236"/>
      <c r="I176" s="236"/>
      <c r="J176" s="236"/>
      <c r="K176" s="236"/>
      <c r="L176" s="237"/>
      <c r="M176" s="238"/>
      <c r="N176" s="239"/>
      <c r="O176" s="239"/>
      <c r="P176" s="239"/>
      <c r="Q176" s="240"/>
      <c r="R176" s="238"/>
      <c r="S176" s="239"/>
      <c r="T176" s="239"/>
      <c r="U176" s="239"/>
      <c r="V176" s="240"/>
      <c r="W176" s="228"/>
      <c r="X176" s="9"/>
      <c r="Y176" s="201"/>
      <c r="Z176" s="241"/>
      <c r="AA176" s="242"/>
    </row>
    <row r="177" spans="1:27" ht="37.5" customHeight="1" thickBot="1">
      <c r="A177" s="3"/>
      <c r="B177" s="15">
        <f t="shared" si="3"/>
        <v>138</v>
      </c>
      <c r="C177" s="235"/>
      <c r="D177" s="236"/>
      <c r="E177" s="236"/>
      <c r="F177" s="236"/>
      <c r="G177" s="236"/>
      <c r="H177" s="236"/>
      <c r="I177" s="236"/>
      <c r="J177" s="236"/>
      <c r="K177" s="236"/>
      <c r="L177" s="237"/>
      <c r="M177" s="238"/>
      <c r="N177" s="239"/>
      <c r="O177" s="239"/>
      <c r="P177" s="239"/>
      <c r="Q177" s="240"/>
      <c r="R177" s="238"/>
      <c r="S177" s="239"/>
      <c r="T177" s="239"/>
      <c r="U177" s="239"/>
      <c r="V177" s="240"/>
      <c r="W177" s="228"/>
      <c r="X177" s="9"/>
      <c r="Y177" s="201"/>
      <c r="Z177" s="241"/>
      <c r="AA177" s="242"/>
    </row>
    <row r="178" spans="1:27" ht="37.5" customHeight="1" thickBot="1">
      <c r="A178" s="3"/>
      <c r="B178" s="15">
        <f t="shared" si="3"/>
        <v>139</v>
      </c>
      <c r="C178" s="235"/>
      <c r="D178" s="236"/>
      <c r="E178" s="236"/>
      <c r="F178" s="236"/>
      <c r="G178" s="236"/>
      <c r="H178" s="236"/>
      <c r="I178" s="236"/>
      <c r="J178" s="236"/>
      <c r="K178" s="236"/>
      <c r="L178" s="237"/>
      <c r="M178" s="238"/>
      <c r="N178" s="239"/>
      <c r="O178" s="239"/>
      <c r="P178" s="239"/>
      <c r="Q178" s="240"/>
      <c r="R178" s="238"/>
      <c r="S178" s="239"/>
      <c r="T178" s="239"/>
      <c r="U178" s="239"/>
      <c r="V178" s="240"/>
      <c r="W178" s="228"/>
      <c r="X178" s="9"/>
      <c r="Y178" s="201"/>
      <c r="Z178" s="241"/>
      <c r="AA178" s="242"/>
    </row>
    <row r="179" spans="1:27" ht="37.5" customHeight="1" thickBot="1">
      <c r="A179" s="3"/>
      <c r="B179" s="15">
        <f t="shared" si="3"/>
        <v>140</v>
      </c>
      <c r="C179" s="235"/>
      <c r="D179" s="236"/>
      <c r="E179" s="236"/>
      <c r="F179" s="236"/>
      <c r="G179" s="236"/>
      <c r="H179" s="236"/>
      <c r="I179" s="236"/>
      <c r="J179" s="236"/>
      <c r="K179" s="236"/>
      <c r="L179" s="237"/>
      <c r="M179" s="238"/>
      <c r="N179" s="239"/>
      <c r="O179" s="239"/>
      <c r="P179" s="239"/>
      <c r="Q179" s="240"/>
      <c r="R179" s="238"/>
      <c r="S179" s="239"/>
      <c r="T179" s="239"/>
      <c r="U179" s="239"/>
      <c r="V179" s="240"/>
      <c r="W179" s="228"/>
      <c r="X179" s="9"/>
      <c r="Y179" s="201"/>
      <c r="Z179" s="241"/>
      <c r="AA179" s="242"/>
    </row>
    <row r="180" spans="1:27" ht="37.5" customHeight="1" thickBot="1">
      <c r="A180" s="3"/>
      <c r="B180" s="15">
        <f t="shared" si="3"/>
        <v>141</v>
      </c>
      <c r="C180" s="235"/>
      <c r="D180" s="236"/>
      <c r="E180" s="236"/>
      <c r="F180" s="236"/>
      <c r="G180" s="236"/>
      <c r="H180" s="236"/>
      <c r="I180" s="236"/>
      <c r="J180" s="236"/>
      <c r="K180" s="236"/>
      <c r="L180" s="237"/>
      <c r="M180" s="238"/>
      <c r="N180" s="239"/>
      <c r="O180" s="239"/>
      <c r="P180" s="239"/>
      <c r="Q180" s="240"/>
      <c r="R180" s="238"/>
      <c r="S180" s="239"/>
      <c r="T180" s="239"/>
      <c r="U180" s="239"/>
      <c r="V180" s="240"/>
      <c r="W180" s="228"/>
      <c r="X180" s="9"/>
      <c r="Y180" s="201"/>
      <c r="Z180" s="241"/>
      <c r="AA180" s="242"/>
    </row>
    <row r="181" spans="1:27" ht="37.5" customHeight="1" thickBot="1">
      <c r="A181" s="3"/>
      <c r="B181" s="15">
        <f t="shared" si="3"/>
        <v>142</v>
      </c>
      <c r="C181" s="235"/>
      <c r="D181" s="236"/>
      <c r="E181" s="236"/>
      <c r="F181" s="236"/>
      <c r="G181" s="236"/>
      <c r="H181" s="236"/>
      <c r="I181" s="236"/>
      <c r="J181" s="236"/>
      <c r="K181" s="236"/>
      <c r="L181" s="237"/>
      <c r="M181" s="238"/>
      <c r="N181" s="239"/>
      <c r="O181" s="239"/>
      <c r="P181" s="239"/>
      <c r="Q181" s="240"/>
      <c r="R181" s="238"/>
      <c r="S181" s="239"/>
      <c r="T181" s="239"/>
      <c r="U181" s="239"/>
      <c r="V181" s="240"/>
      <c r="W181" s="228"/>
      <c r="X181" s="9"/>
      <c r="Y181" s="201"/>
      <c r="Z181" s="241"/>
      <c r="AA181" s="242"/>
    </row>
    <row r="182" spans="1:27" ht="37.5" customHeight="1" thickBot="1">
      <c r="A182" s="3"/>
      <c r="B182" s="15">
        <f t="shared" si="3"/>
        <v>143</v>
      </c>
      <c r="C182" s="235"/>
      <c r="D182" s="236"/>
      <c r="E182" s="236"/>
      <c r="F182" s="236"/>
      <c r="G182" s="236"/>
      <c r="H182" s="236"/>
      <c r="I182" s="236"/>
      <c r="J182" s="236"/>
      <c r="K182" s="236"/>
      <c r="L182" s="237"/>
      <c r="M182" s="238"/>
      <c r="N182" s="239"/>
      <c r="O182" s="239"/>
      <c r="P182" s="239"/>
      <c r="Q182" s="240"/>
      <c r="R182" s="238"/>
      <c r="S182" s="239"/>
      <c r="T182" s="239"/>
      <c r="U182" s="239"/>
      <c r="V182" s="240"/>
      <c r="W182" s="228"/>
      <c r="X182" s="9"/>
      <c r="Y182" s="201"/>
      <c r="Z182" s="241"/>
      <c r="AA182" s="242"/>
    </row>
    <row r="183" spans="1:27" ht="37.5" customHeight="1" thickBot="1">
      <c r="A183" s="3"/>
      <c r="B183" s="15">
        <f t="shared" si="3"/>
        <v>144</v>
      </c>
      <c r="C183" s="235"/>
      <c r="D183" s="236"/>
      <c r="E183" s="236"/>
      <c r="F183" s="236"/>
      <c r="G183" s="236"/>
      <c r="H183" s="236"/>
      <c r="I183" s="236"/>
      <c r="J183" s="236"/>
      <c r="K183" s="236"/>
      <c r="L183" s="237"/>
      <c r="M183" s="238"/>
      <c r="N183" s="239"/>
      <c r="O183" s="239"/>
      <c r="P183" s="239"/>
      <c r="Q183" s="240"/>
      <c r="R183" s="238"/>
      <c r="S183" s="239"/>
      <c r="T183" s="239"/>
      <c r="U183" s="239"/>
      <c r="V183" s="240"/>
      <c r="W183" s="228"/>
      <c r="X183" s="9"/>
      <c r="Y183" s="201"/>
      <c r="Z183" s="241"/>
      <c r="AA183" s="242"/>
    </row>
    <row r="184" spans="1:27" ht="37.5" customHeight="1" thickBot="1">
      <c r="A184" s="3"/>
      <c r="B184" s="15">
        <f t="shared" si="3"/>
        <v>145</v>
      </c>
      <c r="C184" s="235"/>
      <c r="D184" s="236"/>
      <c r="E184" s="236"/>
      <c r="F184" s="236"/>
      <c r="G184" s="236"/>
      <c r="H184" s="236"/>
      <c r="I184" s="236"/>
      <c r="J184" s="236"/>
      <c r="K184" s="236"/>
      <c r="L184" s="237"/>
      <c r="M184" s="238"/>
      <c r="N184" s="239"/>
      <c r="O184" s="239"/>
      <c r="P184" s="239"/>
      <c r="Q184" s="240"/>
      <c r="R184" s="238"/>
      <c r="S184" s="239"/>
      <c r="T184" s="239"/>
      <c r="U184" s="239"/>
      <c r="V184" s="240"/>
      <c r="W184" s="228"/>
      <c r="X184" s="9"/>
      <c r="Y184" s="201"/>
      <c r="Z184" s="241"/>
      <c r="AA184" s="242"/>
    </row>
    <row r="185" spans="1:27" ht="37.5" customHeight="1" thickBot="1">
      <c r="A185" s="3"/>
      <c r="B185" s="15">
        <f t="shared" si="3"/>
        <v>146</v>
      </c>
      <c r="C185" s="235"/>
      <c r="D185" s="236"/>
      <c r="E185" s="236"/>
      <c r="F185" s="236"/>
      <c r="G185" s="236"/>
      <c r="H185" s="236"/>
      <c r="I185" s="236"/>
      <c r="J185" s="236"/>
      <c r="K185" s="236"/>
      <c r="L185" s="237"/>
      <c r="M185" s="238"/>
      <c r="N185" s="239"/>
      <c r="O185" s="239"/>
      <c r="P185" s="239"/>
      <c r="Q185" s="240"/>
      <c r="R185" s="238"/>
      <c r="S185" s="239"/>
      <c r="T185" s="239"/>
      <c r="U185" s="239"/>
      <c r="V185" s="240"/>
      <c r="W185" s="228"/>
      <c r="X185" s="9"/>
      <c r="Y185" s="201"/>
      <c r="Z185" s="241"/>
      <c r="AA185" s="242"/>
    </row>
    <row r="186" spans="1:27" ht="37.5" customHeight="1" thickBot="1">
      <c r="A186" s="3"/>
      <c r="B186" s="15">
        <f t="shared" si="3"/>
        <v>147</v>
      </c>
      <c r="C186" s="235"/>
      <c r="D186" s="236"/>
      <c r="E186" s="236"/>
      <c r="F186" s="236"/>
      <c r="G186" s="236"/>
      <c r="H186" s="236"/>
      <c r="I186" s="236"/>
      <c r="J186" s="236"/>
      <c r="K186" s="236"/>
      <c r="L186" s="237"/>
      <c r="M186" s="238"/>
      <c r="N186" s="239"/>
      <c r="O186" s="239"/>
      <c r="P186" s="239"/>
      <c r="Q186" s="240"/>
      <c r="R186" s="238"/>
      <c r="S186" s="239"/>
      <c r="T186" s="239"/>
      <c r="U186" s="239"/>
      <c r="V186" s="240"/>
      <c r="W186" s="228"/>
      <c r="X186" s="9"/>
      <c r="Y186" s="201"/>
      <c r="Z186" s="241"/>
      <c r="AA186" s="242"/>
    </row>
    <row r="187" spans="1:27" ht="37.5" customHeight="1" thickBot="1">
      <c r="A187" s="3"/>
      <c r="B187" s="15">
        <f t="shared" si="3"/>
        <v>148</v>
      </c>
      <c r="C187" s="235"/>
      <c r="D187" s="236"/>
      <c r="E187" s="236"/>
      <c r="F187" s="236"/>
      <c r="G187" s="236"/>
      <c r="H187" s="236"/>
      <c r="I187" s="236"/>
      <c r="J187" s="236"/>
      <c r="K187" s="236"/>
      <c r="L187" s="237"/>
      <c r="M187" s="238"/>
      <c r="N187" s="239"/>
      <c r="O187" s="239"/>
      <c r="P187" s="239"/>
      <c r="Q187" s="240"/>
      <c r="R187" s="238"/>
      <c r="S187" s="239"/>
      <c r="T187" s="239"/>
      <c r="U187" s="239"/>
      <c r="V187" s="240"/>
      <c r="W187" s="228"/>
      <c r="X187" s="9"/>
      <c r="Y187" s="201"/>
      <c r="Z187" s="241"/>
      <c r="AA187" s="242"/>
    </row>
    <row r="188" spans="1:27" ht="37.5" customHeight="1" thickBot="1">
      <c r="A188" s="3"/>
      <c r="B188" s="15">
        <f t="shared" si="3"/>
        <v>149</v>
      </c>
      <c r="C188" s="235"/>
      <c r="D188" s="236"/>
      <c r="E188" s="236"/>
      <c r="F188" s="236"/>
      <c r="G188" s="236"/>
      <c r="H188" s="236"/>
      <c r="I188" s="236"/>
      <c r="J188" s="236"/>
      <c r="K188" s="236"/>
      <c r="L188" s="237"/>
      <c r="M188" s="238"/>
      <c r="N188" s="239"/>
      <c r="O188" s="239"/>
      <c r="P188" s="239"/>
      <c r="Q188" s="240"/>
      <c r="R188" s="238"/>
      <c r="S188" s="239"/>
      <c r="T188" s="239"/>
      <c r="U188" s="239"/>
      <c r="V188" s="240"/>
      <c r="W188" s="228"/>
      <c r="X188" s="9"/>
      <c r="Y188" s="201"/>
      <c r="Z188" s="241"/>
      <c r="AA188" s="242"/>
    </row>
    <row r="189" spans="1:27" ht="37.5" customHeight="1" thickBot="1">
      <c r="A189" s="3"/>
      <c r="B189" s="15">
        <f t="shared" si="3"/>
        <v>150</v>
      </c>
      <c r="C189" s="235"/>
      <c r="D189" s="236"/>
      <c r="E189" s="236"/>
      <c r="F189" s="236"/>
      <c r="G189" s="236"/>
      <c r="H189" s="236"/>
      <c r="I189" s="236"/>
      <c r="J189" s="236"/>
      <c r="K189" s="236"/>
      <c r="L189" s="237"/>
      <c r="M189" s="238"/>
      <c r="N189" s="239"/>
      <c r="O189" s="239"/>
      <c r="P189" s="239"/>
      <c r="Q189" s="240"/>
      <c r="R189" s="238"/>
      <c r="S189" s="239"/>
      <c r="T189" s="239"/>
      <c r="U189" s="239"/>
      <c r="V189" s="240"/>
      <c r="W189" s="228"/>
      <c r="X189" s="9"/>
      <c r="Y189" s="201"/>
      <c r="Z189" s="241"/>
      <c r="AA189" s="242"/>
    </row>
    <row r="190" spans="1:27" ht="37.5" customHeight="1" thickBot="1">
      <c r="A190" s="3"/>
      <c r="B190" s="15">
        <f t="shared" si="3"/>
        <v>151</v>
      </c>
      <c r="C190" s="235"/>
      <c r="D190" s="236"/>
      <c r="E190" s="236"/>
      <c r="F190" s="236"/>
      <c r="G190" s="236"/>
      <c r="H190" s="236"/>
      <c r="I190" s="236"/>
      <c r="J190" s="236"/>
      <c r="K190" s="236"/>
      <c r="L190" s="237"/>
      <c r="M190" s="238"/>
      <c r="N190" s="239"/>
      <c r="O190" s="239"/>
      <c r="P190" s="239"/>
      <c r="Q190" s="240"/>
      <c r="R190" s="238"/>
      <c r="S190" s="239"/>
      <c r="T190" s="239"/>
      <c r="U190" s="239"/>
      <c r="V190" s="240"/>
      <c r="W190" s="228"/>
      <c r="X190" s="9"/>
      <c r="Y190" s="201"/>
      <c r="Z190" s="241"/>
      <c r="AA190" s="242"/>
    </row>
    <row r="191" spans="1:27" ht="37.5" customHeight="1" thickBot="1">
      <c r="A191" s="3"/>
      <c r="B191" s="15">
        <f t="shared" si="3"/>
        <v>152</v>
      </c>
      <c r="C191" s="235"/>
      <c r="D191" s="236"/>
      <c r="E191" s="236"/>
      <c r="F191" s="236"/>
      <c r="G191" s="236"/>
      <c r="H191" s="236"/>
      <c r="I191" s="236"/>
      <c r="J191" s="236"/>
      <c r="K191" s="236"/>
      <c r="L191" s="237"/>
      <c r="M191" s="238"/>
      <c r="N191" s="239"/>
      <c r="O191" s="239"/>
      <c r="P191" s="239"/>
      <c r="Q191" s="240"/>
      <c r="R191" s="238"/>
      <c r="S191" s="239"/>
      <c r="T191" s="239"/>
      <c r="U191" s="239"/>
      <c r="V191" s="240"/>
      <c r="W191" s="228"/>
      <c r="X191" s="9"/>
      <c r="Y191" s="201"/>
      <c r="Z191" s="241"/>
      <c r="AA191" s="242"/>
    </row>
    <row r="192" spans="1:27" ht="37.5" customHeight="1" thickBot="1">
      <c r="A192" s="3"/>
      <c r="B192" s="15">
        <f t="shared" si="3"/>
        <v>153</v>
      </c>
      <c r="C192" s="235"/>
      <c r="D192" s="236"/>
      <c r="E192" s="236"/>
      <c r="F192" s="236"/>
      <c r="G192" s="236"/>
      <c r="H192" s="236"/>
      <c r="I192" s="236"/>
      <c r="J192" s="236"/>
      <c r="K192" s="236"/>
      <c r="L192" s="237"/>
      <c r="M192" s="238"/>
      <c r="N192" s="239"/>
      <c r="O192" s="239"/>
      <c r="P192" s="239"/>
      <c r="Q192" s="240"/>
      <c r="R192" s="238"/>
      <c r="S192" s="239"/>
      <c r="T192" s="239"/>
      <c r="U192" s="239"/>
      <c r="V192" s="240"/>
      <c r="W192" s="228"/>
      <c r="X192" s="9"/>
      <c r="Y192" s="201"/>
      <c r="Z192" s="241"/>
      <c r="AA192" s="242"/>
    </row>
    <row r="193" spans="1:27" ht="37.5" customHeight="1" thickBot="1">
      <c r="A193" s="3"/>
      <c r="B193" s="15">
        <f t="shared" si="3"/>
        <v>154</v>
      </c>
      <c r="C193" s="235"/>
      <c r="D193" s="236"/>
      <c r="E193" s="236"/>
      <c r="F193" s="236"/>
      <c r="G193" s="236"/>
      <c r="H193" s="236"/>
      <c r="I193" s="236"/>
      <c r="J193" s="236"/>
      <c r="K193" s="236"/>
      <c r="L193" s="237"/>
      <c r="M193" s="238"/>
      <c r="N193" s="239"/>
      <c r="O193" s="239"/>
      <c r="P193" s="239"/>
      <c r="Q193" s="240"/>
      <c r="R193" s="238"/>
      <c r="S193" s="239"/>
      <c r="T193" s="239"/>
      <c r="U193" s="239"/>
      <c r="V193" s="240"/>
      <c r="W193" s="228"/>
      <c r="X193" s="9"/>
      <c r="Y193" s="201"/>
      <c r="Z193" s="241"/>
      <c r="AA193" s="242"/>
    </row>
    <row r="194" spans="1:27" ht="37.5" customHeight="1" thickBot="1">
      <c r="A194" s="3"/>
      <c r="B194" s="15">
        <f t="shared" si="3"/>
        <v>155</v>
      </c>
      <c r="C194" s="235"/>
      <c r="D194" s="236"/>
      <c r="E194" s="236"/>
      <c r="F194" s="236"/>
      <c r="G194" s="236"/>
      <c r="H194" s="236"/>
      <c r="I194" s="236"/>
      <c r="J194" s="236"/>
      <c r="K194" s="236"/>
      <c r="L194" s="237"/>
      <c r="M194" s="238"/>
      <c r="N194" s="239"/>
      <c r="O194" s="239"/>
      <c r="P194" s="239"/>
      <c r="Q194" s="240"/>
      <c r="R194" s="238"/>
      <c r="S194" s="239"/>
      <c r="T194" s="239"/>
      <c r="U194" s="239"/>
      <c r="V194" s="240"/>
      <c r="W194" s="228"/>
      <c r="X194" s="9"/>
      <c r="Y194" s="201"/>
      <c r="Z194" s="241"/>
      <c r="AA194" s="242"/>
    </row>
    <row r="195" spans="1:27" ht="37.5" customHeight="1" thickBot="1">
      <c r="A195" s="3"/>
      <c r="B195" s="15">
        <f t="shared" si="3"/>
        <v>156</v>
      </c>
      <c r="C195" s="235"/>
      <c r="D195" s="236"/>
      <c r="E195" s="236"/>
      <c r="F195" s="236"/>
      <c r="G195" s="236"/>
      <c r="H195" s="236"/>
      <c r="I195" s="236"/>
      <c r="J195" s="236"/>
      <c r="K195" s="236"/>
      <c r="L195" s="237"/>
      <c r="M195" s="238"/>
      <c r="N195" s="239"/>
      <c r="O195" s="239"/>
      <c r="P195" s="239"/>
      <c r="Q195" s="240"/>
      <c r="R195" s="238"/>
      <c r="S195" s="239"/>
      <c r="T195" s="239"/>
      <c r="U195" s="239"/>
      <c r="V195" s="240"/>
      <c r="W195" s="228"/>
      <c r="X195" s="9"/>
      <c r="Y195" s="201"/>
      <c r="Z195" s="241"/>
      <c r="AA195" s="242"/>
    </row>
    <row r="196" spans="1:27" ht="37.5" customHeight="1" thickBot="1">
      <c r="A196" s="3"/>
      <c r="B196" s="15">
        <f t="shared" ref="B196:B209" si="4">B195+1</f>
        <v>157</v>
      </c>
      <c r="C196" s="235"/>
      <c r="D196" s="236"/>
      <c r="E196" s="236"/>
      <c r="F196" s="236"/>
      <c r="G196" s="236"/>
      <c r="H196" s="236"/>
      <c r="I196" s="236"/>
      <c r="J196" s="236"/>
      <c r="K196" s="236"/>
      <c r="L196" s="237"/>
      <c r="M196" s="238"/>
      <c r="N196" s="239"/>
      <c r="O196" s="239"/>
      <c r="P196" s="239"/>
      <c r="Q196" s="240"/>
      <c r="R196" s="238"/>
      <c r="S196" s="239"/>
      <c r="T196" s="239"/>
      <c r="U196" s="239"/>
      <c r="V196" s="240"/>
      <c r="W196" s="228"/>
      <c r="X196" s="9"/>
      <c r="Y196" s="201"/>
      <c r="Z196" s="241"/>
      <c r="AA196" s="242"/>
    </row>
    <row r="197" spans="1:27" ht="37.5" customHeight="1" thickBot="1">
      <c r="A197" s="3"/>
      <c r="B197" s="15">
        <f t="shared" si="4"/>
        <v>158</v>
      </c>
      <c r="C197" s="235"/>
      <c r="D197" s="236"/>
      <c r="E197" s="236"/>
      <c r="F197" s="236"/>
      <c r="G197" s="236"/>
      <c r="H197" s="236"/>
      <c r="I197" s="236"/>
      <c r="J197" s="236"/>
      <c r="K197" s="236"/>
      <c r="L197" s="237"/>
      <c r="M197" s="238"/>
      <c r="N197" s="239"/>
      <c r="O197" s="239"/>
      <c r="P197" s="239"/>
      <c r="Q197" s="240"/>
      <c r="R197" s="238"/>
      <c r="S197" s="239"/>
      <c r="T197" s="239"/>
      <c r="U197" s="239"/>
      <c r="V197" s="240"/>
      <c r="W197" s="228"/>
      <c r="X197" s="9"/>
      <c r="Y197" s="201"/>
      <c r="Z197" s="241"/>
      <c r="AA197" s="242"/>
    </row>
    <row r="198" spans="1:27" ht="37.5" customHeight="1" thickBot="1">
      <c r="A198" s="3"/>
      <c r="B198" s="15">
        <f t="shared" si="4"/>
        <v>159</v>
      </c>
      <c r="C198" s="235"/>
      <c r="D198" s="236"/>
      <c r="E198" s="236"/>
      <c r="F198" s="236"/>
      <c r="G198" s="236"/>
      <c r="H198" s="236"/>
      <c r="I198" s="236"/>
      <c r="J198" s="236"/>
      <c r="K198" s="236"/>
      <c r="L198" s="237"/>
      <c r="M198" s="238"/>
      <c r="N198" s="239"/>
      <c r="O198" s="239"/>
      <c r="P198" s="239"/>
      <c r="Q198" s="240"/>
      <c r="R198" s="238"/>
      <c r="S198" s="239"/>
      <c r="T198" s="239"/>
      <c r="U198" s="239"/>
      <c r="V198" s="240"/>
      <c r="W198" s="228"/>
      <c r="X198" s="9"/>
      <c r="Y198" s="201"/>
      <c r="Z198" s="241"/>
      <c r="AA198" s="242"/>
    </row>
    <row r="199" spans="1:27" ht="37.5" customHeight="1" thickBot="1">
      <c r="A199" s="3"/>
      <c r="B199" s="15">
        <f t="shared" si="4"/>
        <v>160</v>
      </c>
      <c r="C199" s="235"/>
      <c r="D199" s="236"/>
      <c r="E199" s="236"/>
      <c r="F199" s="236"/>
      <c r="G199" s="236"/>
      <c r="H199" s="236"/>
      <c r="I199" s="236"/>
      <c r="J199" s="236"/>
      <c r="K199" s="236"/>
      <c r="L199" s="237"/>
      <c r="M199" s="238"/>
      <c r="N199" s="239"/>
      <c r="O199" s="239"/>
      <c r="P199" s="239"/>
      <c r="Q199" s="240"/>
      <c r="R199" s="238"/>
      <c r="S199" s="239"/>
      <c r="T199" s="239"/>
      <c r="U199" s="239"/>
      <c r="V199" s="240"/>
      <c r="W199" s="228"/>
      <c r="X199" s="9"/>
      <c r="Y199" s="201"/>
      <c r="Z199" s="241"/>
      <c r="AA199" s="242"/>
    </row>
    <row r="200" spans="1:27" ht="37.5" customHeight="1" thickBot="1">
      <c r="A200" s="3"/>
      <c r="B200" s="15">
        <f t="shared" si="4"/>
        <v>161</v>
      </c>
      <c r="C200" s="235"/>
      <c r="D200" s="236"/>
      <c r="E200" s="236"/>
      <c r="F200" s="236"/>
      <c r="G200" s="236"/>
      <c r="H200" s="236"/>
      <c r="I200" s="236"/>
      <c r="J200" s="236"/>
      <c r="K200" s="236"/>
      <c r="L200" s="237"/>
      <c r="M200" s="238"/>
      <c r="N200" s="239"/>
      <c r="O200" s="239"/>
      <c r="P200" s="239"/>
      <c r="Q200" s="240"/>
      <c r="R200" s="238"/>
      <c r="S200" s="239"/>
      <c r="T200" s="239"/>
      <c r="U200" s="239"/>
      <c r="V200" s="240"/>
      <c r="W200" s="228"/>
      <c r="X200" s="9"/>
      <c r="Y200" s="201"/>
      <c r="Z200" s="241"/>
      <c r="AA200" s="242"/>
    </row>
    <row r="201" spans="1:27" ht="37.5" customHeight="1" thickBot="1">
      <c r="A201" s="3"/>
      <c r="B201" s="15">
        <f t="shared" si="4"/>
        <v>162</v>
      </c>
      <c r="C201" s="235"/>
      <c r="D201" s="236"/>
      <c r="E201" s="236"/>
      <c r="F201" s="236"/>
      <c r="G201" s="236"/>
      <c r="H201" s="236"/>
      <c r="I201" s="236"/>
      <c r="J201" s="236"/>
      <c r="K201" s="236"/>
      <c r="L201" s="237"/>
      <c r="M201" s="238"/>
      <c r="N201" s="239"/>
      <c r="O201" s="239"/>
      <c r="P201" s="239"/>
      <c r="Q201" s="240"/>
      <c r="R201" s="238"/>
      <c r="S201" s="239"/>
      <c r="T201" s="239"/>
      <c r="U201" s="239"/>
      <c r="V201" s="240"/>
      <c r="W201" s="228"/>
      <c r="X201" s="9"/>
      <c r="Y201" s="201"/>
      <c r="Z201" s="241"/>
      <c r="AA201" s="242"/>
    </row>
    <row r="202" spans="1:27" ht="37.5" customHeight="1" thickBot="1">
      <c r="A202" s="3"/>
      <c r="B202" s="15">
        <f t="shared" si="4"/>
        <v>163</v>
      </c>
      <c r="C202" s="235"/>
      <c r="D202" s="236"/>
      <c r="E202" s="236"/>
      <c r="F202" s="236"/>
      <c r="G202" s="236"/>
      <c r="H202" s="236"/>
      <c r="I202" s="236"/>
      <c r="J202" s="236"/>
      <c r="K202" s="236"/>
      <c r="L202" s="237"/>
      <c r="M202" s="238"/>
      <c r="N202" s="239"/>
      <c r="O202" s="239"/>
      <c r="P202" s="239"/>
      <c r="Q202" s="240"/>
      <c r="R202" s="238"/>
      <c r="S202" s="239"/>
      <c r="T202" s="239"/>
      <c r="U202" s="239"/>
      <c r="V202" s="240"/>
      <c r="W202" s="228"/>
      <c r="X202" s="9"/>
      <c r="Y202" s="201"/>
      <c r="Z202" s="241"/>
      <c r="AA202" s="242"/>
    </row>
    <row r="203" spans="1:27" ht="37.5" customHeight="1" thickBot="1">
      <c r="A203" s="3"/>
      <c r="B203" s="15">
        <f t="shared" si="4"/>
        <v>164</v>
      </c>
      <c r="C203" s="235"/>
      <c r="D203" s="236"/>
      <c r="E203" s="236"/>
      <c r="F203" s="236"/>
      <c r="G203" s="236"/>
      <c r="H203" s="236"/>
      <c r="I203" s="236"/>
      <c r="J203" s="236"/>
      <c r="K203" s="236"/>
      <c r="L203" s="237"/>
      <c r="M203" s="238"/>
      <c r="N203" s="239"/>
      <c r="O203" s="239"/>
      <c r="P203" s="239"/>
      <c r="Q203" s="240"/>
      <c r="R203" s="238"/>
      <c r="S203" s="239"/>
      <c r="T203" s="239"/>
      <c r="U203" s="239"/>
      <c r="V203" s="240"/>
      <c r="W203" s="228"/>
      <c r="X203" s="9"/>
      <c r="Y203" s="201"/>
      <c r="Z203" s="241"/>
      <c r="AA203" s="242"/>
    </row>
    <row r="204" spans="1:27" ht="37.5" customHeight="1" thickBot="1">
      <c r="A204" s="3"/>
      <c r="B204" s="15">
        <f t="shared" si="4"/>
        <v>165</v>
      </c>
      <c r="C204" s="235"/>
      <c r="D204" s="236"/>
      <c r="E204" s="236"/>
      <c r="F204" s="236"/>
      <c r="G204" s="236"/>
      <c r="H204" s="236"/>
      <c r="I204" s="236"/>
      <c r="J204" s="236"/>
      <c r="K204" s="236"/>
      <c r="L204" s="237"/>
      <c r="M204" s="238"/>
      <c r="N204" s="239"/>
      <c r="O204" s="239"/>
      <c r="P204" s="239"/>
      <c r="Q204" s="240"/>
      <c r="R204" s="238"/>
      <c r="S204" s="239"/>
      <c r="T204" s="239"/>
      <c r="U204" s="239"/>
      <c r="V204" s="240"/>
      <c r="W204" s="228"/>
      <c r="X204" s="9"/>
      <c r="Y204" s="201"/>
      <c r="Z204" s="241"/>
      <c r="AA204" s="242"/>
    </row>
    <row r="205" spans="1:27" ht="37.5" customHeight="1" thickBot="1">
      <c r="A205" s="3"/>
      <c r="B205" s="15">
        <f t="shared" si="4"/>
        <v>166</v>
      </c>
      <c r="C205" s="235"/>
      <c r="D205" s="236"/>
      <c r="E205" s="236"/>
      <c r="F205" s="236"/>
      <c r="G205" s="236"/>
      <c r="H205" s="236"/>
      <c r="I205" s="236"/>
      <c r="J205" s="236"/>
      <c r="K205" s="236"/>
      <c r="L205" s="237"/>
      <c r="M205" s="238"/>
      <c r="N205" s="239"/>
      <c r="O205" s="239"/>
      <c r="P205" s="239"/>
      <c r="Q205" s="240"/>
      <c r="R205" s="238"/>
      <c r="S205" s="239"/>
      <c r="T205" s="239"/>
      <c r="U205" s="239"/>
      <c r="V205" s="240"/>
      <c r="W205" s="228"/>
      <c r="X205" s="9"/>
      <c r="Y205" s="201"/>
      <c r="Z205" s="241"/>
      <c r="AA205" s="242"/>
    </row>
    <row r="206" spans="1:27" ht="37.5" customHeight="1" thickBot="1">
      <c r="A206" s="3"/>
      <c r="B206" s="15">
        <f t="shared" si="4"/>
        <v>167</v>
      </c>
      <c r="C206" s="235"/>
      <c r="D206" s="236"/>
      <c r="E206" s="236"/>
      <c r="F206" s="236"/>
      <c r="G206" s="236"/>
      <c r="H206" s="236"/>
      <c r="I206" s="236"/>
      <c r="J206" s="236"/>
      <c r="K206" s="236"/>
      <c r="L206" s="237"/>
      <c r="M206" s="238"/>
      <c r="N206" s="239"/>
      <c r="O206" s="239"/>
      <c r="P206" s="239"/>
      <c r="Q206" s="240"/>
      <c r="R206" s="238"/>
      <c r="S206" s="239"/>
      <c r="T206" s="239"/>
      <c r="U206" s="239"/>
      <c r="V206" s="240"/>
      <c r="W206" s="228"/>
      <c r="X206" s="9"/>
      <c r="Y206" s="201"/>
      <c r="Z206" s="241"/>
      <c r="AA206" s="242"/>
    </row>
    <row r="207" spans="1:27" ht="37.5" customHeight="1" thickBot="1">
      <c r="A207" s="3"/>
      <c r="B207" s="15">
        <f t="shared" si="4"/>
        <v>168</v>
      </c>
      <c r="C207" s="235"/>
      <c r="D207" s="236"/>
      <c r="E207" s="236"/>
      <c r="F207" s="236"/>
      <c r="G207" s="236"/>
      <c r="H207" s="236"/>
      <c r="I207" s="236"/>
      <c r="J207" s="236"/>
      <c r="K207" s="236"/>
      <c r="L207" s="237"/>
      <c r="M207" s="238"/>
      <c r="N207" s="239"/>
      <c r="O207" s="239"/>
      <c r="P207" s="239"/>
      <c r="Q207" s="240"/>
      <c r="R207" s="238"/>
      <c r="S207" s="239"/>
      <c r="T207" s="239"/>
      <c r="U207" s="239"/>
      <c r="V207" s="240"/>
      <c r="W207" s="228"/>
      <c r="X207" s="9"/>
      <c r="Y207" s="201"/>
      <c r="Z207" s="241"/>
      <c r="AA207" s="242"/>
    </row>
    <row r="208" spans="1:27" ht="37.5" customHeight="1" thickBot="1">
      <c r="A208" s="3"/>
      <c r="B208" s="15">
        <f t="shared" si="4"/>
        <v>169</v>
      </c>
      <c r="C208" s="235"/>
      <c r="D208" s="236"/>
      <c r="E208" s="236"/>
      <c r="F208" s="236"/>
      <c r="G208" s="236"/>
      <c r="H208" s="236"/>
      <c r="I208" s="236"/>
      <c r="J208" s="236"/>
      <c r="K208" s="236"/>
      <c r="L208" s="237"/>
      <c r="M208" s="238"/>
      <c r="N208" s="239"/>
      <c r="O208" s="239"/>
      <c r="P208" s="239"/>
      <c r="Q208" s="240"/>
      <c r="R208" s="238"/>
      <c r="S208" s="239"/>
      <c r="T208" s="239"/>
      <c r="U208" s="239"/>
      <c r="V208" s="240"/>
      <c r="W208" s="228"/>
      <c r="X208" s="9"/>
      <c r="Y208" s="201"/>
      <c r="Z208" s="241"/>
      <c r="AA208" s="242"/>
    </row>
    <row r="209" spans="1:27" ht="37.5" customHeight="1" thickBot="1">
      <c r="A209" s="3"/>
      <c r="B209" s="15">
        <f t="shared" si="4"/>
        <v>170</v>
      </c>
      <c r="C209" s="235"/>
      <c r="D209" s="236"/>
      <c r="E209" s="236"/>
      <c r="F209" s="236"/>
      <c r="G209" s="236"/>
      <c r="H209" s="236"/>
      <c r="I209" s="236"/>
      <c r="J209" s="236"/>
      <c r="K209" s="236"/>
      <c r="L209" s="237"/>
      <c r="M209" s="238"/>
      <c r="N209" s="239"/>
      <c r="O209" s="239"/>
      <c r="P209" s="239"/>
      <c r="Q209" s="240"/>
      <c r="R209" s="238"/>
      <c r="S209" s="239"/>
      <c r="T209" s="239"/>
      <c r="U209" s="239"/>
      <c r="V209" s="240"/>
      <c r="W209" s="228"/>
      <c r="X209" s="227"/>
      <c r="Y209" s="227"/>
      <c r="Z209" s="241"/>
      <c r="AA209" s="242"/>
    </row>
  </sheetData>
  <sheetProtection algorithmName="SHA-512" hashValue="6eeKxiv9r6VFYFz8RhcUNP/+xriPs+ytBZ2u3OdWg88EDGCpWkrmx9m7BSaPt4UelZGLF5ibYZVMTVKBiC7HHA==" saltValue="0XcWAb69Ya63dh6cy2ODkg==" spinCount="100000" sheet="1" objects="1" sort="0" autoFilter="0"/>
  <mergeCells count="719">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C45:L45"/>
    <mergeCell ref="C46:L46"/>
    <mergeCell ref="C47:L47"/>
    <mergeCell ref="C48:L48"/>
    <mergeCell ref="C49:L49"/>
    <mergeCell ref="C50:L50"/>
    <mergeCell ref="C51:L51"/>
    <mergeCell ref="C52:L52"/>
    <mergeCell ref="C53:L5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5:Q115"/>
    <mergeCell ref="M116:Q116"/>
    <mergeCell ref="M117:Q117"/>
    <mergeCell ref="M118:Q118"/>
    <mergeCell ref="M119:Q119"/>
    <mergeCell ref="M120:Q120"/>
    <mergeCell ref="M121:Q121"/>
    <mergeCell ref="M122:Q122"/>
    <mergeCell ref="M123:Q123"/>
    <mergeCell ref="M106:Q106"/>
    <mergeCell ref="M107:Q107"/>
    <mergeCell ref="M108:Q108"/>
    <mergeCell ref="M109:Q109"/>
    <mergeCell ref="M110:Q110"/>
    <mergeCell ref="M111:Q111"/>
    <mergeCell ref="M112:Q112"/>
    <mergeCell ref="M113:Q113"/>
    <mergeCell ref="M114:Q11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95:Q95"/>
    <mergeCell ref="M96:Q96"/>
    <mergeCell ref="M97:Q97"/>
    <mergeCell ref="M98:Q98"/>
    <mergeCell ref="M99:Q99"/>
    <mergeCell ref="M100:Q100"/>
    <mergeCell ref="M101:Q101"/>
    <mergeCell ref="M102:Q102"/>
    <mergeCell ref="M103:Q103"/>
    <mergeCell ref="M104:Q104"/>
    <mergeCell ref="M105:Q105"/>
    <mergeCell ref="R138:V138"/>
    <mergeCell ref="R137:V137"/>
    <mergeCell ref="R136:V136"/>
    <mergeCell ref="R135:V135"/>
    <mergeCell ref="R134:V134"/>
    <mergeCell ref="R133:V133"/>
    <mergeCell ref="R132:V132"/>
    <mergeCell ref="R131:V131"/>
    <mergeCell ref="R130:V130"/>
    <mergeCell ref="M45:Q45"/>
    <mergeCell ref="M46:Q46"/>
    <mergeCell ref="M52:Q52"/>
    <mergeCell ref="M48:Q48"/>
    <mergeCell ref="M47:Q47"/>
    <mergeCell ref="R40:V40"/>
    <mergeCell ref="R41:V41"/>
    <mergeCell ref="R42:V42"/>
    <mergeCell ref="R48:V48"/>
    <mergeCell ref="R47:V47"/>
    <mergeCell ref="R43:V43"/>
    <mergeCell ref="M49:Q49"/>
    <mergeCell ref="M50:Q50"/>
    <mergeCell ref="M51:Q51"/>
    <mergeCell ref="C31:L31"/>
    <mergeCell ref="M31:X31"/>
    <mergeCell ref="M27:X27"/>
    <mergeCell ref="M28:X28"/>
    <mergeCell ref="B30:B31"/>
    <mergeCell ref="B29:L29"/>
    <mergeCell ref="M29:T29"/>
    <mergeCell ref="R44:V44"/>
    <mergeCell ref="M40:Q40"/>
    <mergeCell ref="M41:Q41"/>
    <mergeCell ref="M42:Q42"/>
    <mergeCell ref="M43:Q43"/>
    <mergeCell ref="M44:Q44"/>
    <mergeCell ref="C40:L40"/>
    <mergeCell ref="C41:L41"/>
    <mergeCell ref="C42:L42"/>
    <mergeCell ref="C43:L43"/>
    <mergeCell ref="C44:L44"/>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04:V104"/>
    <mergeCell ref="R105:V105"/>
    <mergeCell ref="R108:V108"/>
    <mergeCell ref="R107:V107"/>
    <mergeCell ref="R124:V124"/>
    <mergeCell ref="R123:V123"/>
    <mergeCell ref="R122:V122"/>
    <mergeCell ref="R121:V121"/>
    <mergeCell ref="R120:V120"/>
    <mergeCell ref="R119:V119"/>
    <mergeCell ref="R118:V118"/>
    <mergeCell ref="R117:V117"/>
    <mergeCell ref="R116:V116"/>
    <mergeCell ref="M54:Q54"/>
    <mergeCell ref="M55:Q55"/>
    <mergeCell ref="M56:Q56"/>
    <mergeCell ref="M57:Q57"/>
    <mergeCell ref="M60:Q60"/>
    <mergeCell ref="R59:V59"/>
    <mergeCell ref="R60:V60"/>
    <mergeCell ref="M59:Q59"/>
    <mergeCell ref="R54:V54"/>
    <mergeCell ref="R55:V55"/>
    <mergeCell ref="R58:V58"/>
    <mergeCell ref="R57:V57"/>
    <mergeCell ref="R56:V56"/>
    <mergeCell ref="R67:V67"/>
    <mergeCell ref="R66:V66"/>
    <mergeCell ref="R65:V65"/>
    <mergeCell ref="R64:V64"/>
    <mergeCell ref="R63:V63"/>
    <mergeCell ref="R53:V53"/>
    <mergeCell ref="R62:V62"/>
    <mergeCell ref="R61:V61"/>
    <mergeCell ref="R84:V84"/>
    <mergeCell ref="R83:V83"/>
    <mergeCell ref="R82:V82"/>
    <mergeCell ref="R75:V75"/>
    <mergeCell ref="R74:V74"/>
    <mergeCell ref="A4:AA4"/>
    <mergeCell ref="A14:AA14"/>
    <mergeCell ref="C19:AA19"/>
    <mergeCell ref="Y38:Y39"/>
    <mergeCell ref="X38:X39"/>
    <mergeCell ref="R38:W38"/>
    <mergeCell ref="B38:B39"/>
    <mergeCell ref="C38:L39"/>
    <mergeCell ref="R39:V39"/>
    <mergeCell ref="M38:Q39"/>
    <mergeCell ref="C27:L27"/>
    <mergeCell ref="C28:L28"/>
    <mergeCell ref="M22:X22"/>
    <mergeCell ref="M23:X23"/>
    <mergeCell ref="M25:X25"/>
    <mergeCell ref="M26:X26"/>
    <mergeCell ref="M32:X32"/>
    <mergeCell ref="B37:AA37"/>
    <mergeCell ref="C22:L22"/>
    <mergeCell ref="C23:L23"/>
    <mergeCell ref="C24:L24"/>
    <mergeCell ref="C25:L25"/>
    <mergeCell ref="C26:L26"/>
    <mergeCell ref="C32:L32"/>
    <mergeCell ref="M53:Q53"/>
    <mergeCell ref="R52:V52"/>
    <mergeCell ref="C140:L140"/>
    <mergeCell ref="M140:Q140"/>
    <mergeCell ref="R140:V140"/>
    <mergeCell ref="Z140:AA1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C141:L141"/>
    <mergeCell ref="M141:Q141"/>
    <mergeCell ref="R141:V141"/>
    <mergeCell ref="Z141:AA141"/>
    <mergeCell ref="C142:L142"/>
    <mergeCell ref="M142:Q142"/>
    <mergeCell ref="R142:V142"/>
    <mergeCell ref="Z142:AA142"/>
    <mergeCell ref="C143:L143"/>
    <mergeCell ref="M143:Q143"/>
    <mergeCell ref="R143:V143"/>
    <mergeCell ref="Z143:AA143"/>
    <mergeCell ref="C144:L144"/>
    <mergeCell ref="M144:Q144"/>
    <mergeCell ref="R144:V144"/>
    <mergeCell ref="Z144:AA144"/>
    <mergeCell ref="C145:L145"/>
    <mergeCell ref="M145:Q145"/>
    <mergeCell ref="R145:V145"/>
    <mergeCell ref="Z145:AA145"/>
    <mergeCell ref="C146:L146"/>
    <mergeCell ref="M146:Q146"/>
    <mergeCell ref="R146:V146"/>
    <mergeCell ref="Z146:AA146"/>
    <mergeCell ref="C147:L147"/>
    <mergeCell ref="M147:Q147"/>
    <mergeCell ref="R147:V147"/>
    <mergeCell ref="Z147:AA147"/>
    <mergeCell ref="C148:L148"/>
    <mergeCell ref="M148:Q148"/>
    <mergeCell ref="R148:V148"/>
    <mergeCell ref="Z148:AA148"/>
    <mergeCell ref="C149:L149"/>
    <mergeCell ref="M149:Q149"/>
    <mergeCell ref="R149:V149"/>
    <mergeCell ref="Z149:AA149"/>
    <mergeCell ref="C150:L150"/>
    <mergeCell ref="M150:Q150"/>
    <mergeCell ref="R150:V150"/>
    <mergeCell ref="Z150:AA150"/>
    <mergeCell ref="C151:L151"/>
    <mergeCell ref="M151:Q151"/>
    <mergeCell ref="R151:V151"/>
    <mergeCell ref="Z151:AA151"/>
    <mergeCell ref="C152:L152"/>
    <mergeCell ref="M152:Q152"/>
    <mergeCell ref="R152:V152"/>
    <mergeCell ref="Z152:AA152"/>
    <mergeCell ref="C153:L153"/>
    <mergeCell ref="M153:Q153"/>
    <mergeCell ref="R153:V153"/>
    <mergeCell ref="Z153:AA153"/>
    <mergeCell ref="C154:L154"/>
    <mergeCell ref="M154:Q154"/>
    <mergeCell ref="R154:V154"/>
    <mergeCell ref="Z154:AA154"/>
    <mergeCell ref="C155:L155"/>
    <mergeCell ref="M155:Q155"/>
    <mergeCell ref="R155:V155"/>
    <mergeCell ref="Z155:AA155"/>
    <mergeCell ref="C156:L156"/>
    <mergeCell ref="M156:Q156"/>
    <mergeCell ref="R156:V156"/>
    <mergeCell ref="Z156:AA156"/>
    <mergeCell ref="C157:L157"/>
    <mergeCell ref="M157:Q157"/>
    <mergeCell ref="R157:V157"/>
    <mergeCell ref="Z157:AA157"/>
    <mergeCell ref="C158:L158"/>
    <mergeCell ref="M158:Q158"/>
    <mergeCell ref="R158:V158"/>
    <mergeCell ref="Z158:AA158"/>
    <mergeCell ref="C159:L159"/>
    <mergeCell ref="M159:Q159"/>
    <mergeCell ref="R159:V159"/>
    <mergeCell ref="Z159:AA159"/>
    <mergeCell ref="C160:L160"/>
    <mergeCell ref="M160:Q160"/>
    <mergeCell ref="R160:V160"/>
    <mergeCell ref="Z160:AA160"/>
    <mergeCell ref="C161:L161"/>
    <mergeCell ref="M161:Q161"/>
    <mergeCell ref="R161:V161"/>
    <mergeCell ref="Z161:AA161"/>
    <mergeCell ref="C162:L162"/>
    <mergeCell ref="M162:Q162"/>
    <mergeCell ref="R162:V162"/>
    <mergeCell ref="Z162:AA162"/>
    <mergeCell ref="C163:L163"/>
    <mergeCell ref="M163:Q163"/>
    <mergeCell ref="R163:V163"/>
    <mergeCell ref="Z163:AA163"/>
    <mergeCell ref="C164:L164"/>
    <mergeCell ref="M164:Q164"/>
    <mergeCell ref="R164:V164"/>
    <mergeCell ref="Z164:AA164"/>
    <mergeCell ref="C165:L165"/>
    <mergeCell ref="M165:Q165"/>
    <mergeCell ref="R165:V165"/>
    <mergeCell ref="Z165:AA165"/>
    <mergeCell ref="C166:L166"/>
    <mergeCell ref="M166:Q166"/>
    <mergeCell ref="R166:V166"/>
    <mergeCell ref="Z166:AA166"/>
    <mergeCell ref="C167:L167"/>
    <mergeCell ref="M167:Q167"/>
    <mergeCell ref="R167:V167"/>
    <mergeCell ref="Z167:AA167"/>
    <mergeCell ref="C168:L168"/>
    <mergeCell ref="M168:Q168"/>
    <mergeCell ref="R168:V168"/>
    <mergeCell ref="Z168:AA168"/>
    <mergeCell ref="C169:L169"/>
    <mergeCell ref="M169:Q169"/>
    <mergeCell ref="R169:V169"/>
    <mergeCell ref="Z169:AA169"/>
    <mergeCell ref="C170:L170"/>
    <mergeCell ref="M170:Q170"/>
    <mergeCell ref="R170:V170"/>
    <mergeCell ref="Z170:AA170"/>
    <mergeCell ref="C171:L171"/>
    <mergeCell ref="M171:Q171"/>
    <mergeCell ref="R171:V171"/>
    <mergeCell ref="Z171:AA171"/>
    <mergeCell ref="C172:L172"/>
    <mergeCell ref="M172:Q172"/>
    <mergeCell ref="R172:V172"/>
    <mergeCell ref="Z172:AA172"/>
    <mergeCell ref="C173:L173"/>
    <mergeCell ref="M173:Q173"/>
    <mergeCell ref="R173:V173"/>
    <mergeCell ref="Z173:AA173"/>
    <mergeCell ref="C174:L174"/>
    <mergeCell ref="M174:Q174"/>
    <mergeCell ref="R174:V174"/>
    <mergeCell ref="Z174:AA174"/>
    <mergeCell ref="C175:L175"/>
    <mergeCell ref="M175:Q175"/>
    <mergeCell ref="R175:V175"/>
    <mergeCell ref="Z175:AA175"/>
    <mergeCell ref="C176:L176"/>
    <mergeCell ref="M176:Q176"/>
    <mergeCell ref="R176:V176"/>
    <mergeCell ref="Z176:AA176"/>
    <mergeCell ref="C177:L177"/>
    <mergeCell ref="M177:Q177"/>
    <mergeCell ref="R177:V177"/>
    <mergeCell ref="Z177:AA177"/>
    <mergeCell ref="C178:L178"/>
    <mergeCell ref="M178:Q178"/>
    <mergeCell ref="R178:V178"/>
    <mergeCell ref="Z178:AA178"/>
    <mergeCell ref="C179:L179"/>
    <mergeCell ref="M179:Q179"/>
    <mergeCell ref="R179:V179"/>
    <mergeCell ref="Z179:AA179"/>
    <mergeCell ref="C180:L180"/>
    <mergeCell ref="M180:Q180"/>
    <mergeCell ref="R180:V180"/>
    <mergeCell ref="Z180:AA180"/>
    <mergeCell ref="C181:L181"/>
    <mergeCell ref="M181:Q181"/>
    <mergeCell ref="R181:V181"/>
    <mergeCell ref="Z181:AA181"/>
    <mergeCell ref="C182:L182"/>
    <mergeCell ref="M182:Q182"/>
    <mergeCell ref="R182:V182"/>
    <mergeCell ref="Z182:AA182"/>
    <mergeCell ref="C183:L183"/>
    <mergeCell ref="M183:Q183"/>
    <mergeCell ref="R183:V183"/>
    <mergeCell ref="Z183:AA183"/>
    <mergeCell ref="C184:L184"/>
    <mergeCell ref="M184:Q184"/>
    <mergeCell ref="R184:V184"/>
    <mergeCell ref="Z184:AA184"/>
    <mergeCell ref="C185:L185"/>
    <mergeCell ref="M185:Q185"/>
    <mergeCell ref="R185:V185"/>
    <mergeCell ref="Z185:AA185"/>
    <mergeCell ref="C186:L186"/>
    <mergeCell ref="M186:Q186"/>
    <mergeCell ref="R186:V186"/>
    <mergeCell ref="Z186:AA186"/>
    <mergeCell ref="C187:L187"/>
    <mergeCell ref="M187:Q187"/>
    <mergeCell ref="R187:V187"/>
    <mergeCell ref="Z187:AA187"/>
    <mergeCell ref="C188:L188"/>
    <mergeCell ref="M188:Q188"/>
    <mergeCell ref="R188:V188"/>
    <mergeCell ref="Z188:AA188"/>
    <mergeCell ref="C189:L189"/>
    <mergeCell ref="M189:Q189"/>
    <mergeCell ref="R189:V189"/>
    <mergeCell ref="Z189:AA189"/>
    <mergeCell ref="C190:L190"/>
    <mergeCell ref="M190:Q190"/>
    <mergeCell ref="R190:V190"/>
    <mergeCell ref="Z190:AA190"/>
    <mergeCell ref="C191:L191"/>
    <mergeCell ref="M191:Q191"/>
    <mergeCell ref="R191:V191"/>
    <mergeCell ref="Z191:AA191"/>
    <mergeCell ref="C192:L192"/>
    <mergeCell ref="M192:Q192"/>
    <mergeCell ref="R192:V192"/>
    <mergeCell ref="Z192:AA192"/>
    <mergeCell ref="C193:L193"/>
    <mergeCell ref="M193:Q193"/>
    <mergeCell ref="R193:V193"/>
    <mergeCell ref="Z193:AA193"/>
    <mergeCell ref="C194:L194"/>
    <mergeCell ref="M194:Q194"/>
    <mergeCell ref="R194:V194"/>
    <mergeCell ref="Z194:AA194"/>
    <mergeCell ref="C195:L195"/>
    <mergeCell ref="M195:Q195"/>
    <mergeCell ref="R195:V195"/>
    <mergeCell ref="Z195:AA195"/>
    <mergeCell ref="C196:L196"/>
    <mergeCell ref="M196:Q196"/>
    <mergeCell ref="R196:V196"/>
    <mergeCell ref="Z196:AA196"/>
    <mergeCell ref="C197:L197"/>
    <mergeCell ref="M197:Q197"/>
    <mergeCell ref="R197:V197"/>
    <mergeCell ref="Z197:AA197"/>
    <mergeCell ref="C198:L198"/>
    <mergeCell ref="M198:Q198"/>
    <mergeCell ref="R198:V198"/>
    <mergeCell ref="Z198:AA198"/>
    <mergeCell ref="C199:L199"/>
    <mergeCell ref="M199:Q199"/>
    <mergeCell ref="R199:V199"/>
    <mergeCell ref="Z199:AA199"/>
    <mergeCell ref="C200:L200"/>
    <mergeCell ref="M200:Q200"/>
    <mergeCell ref="R200:V200"/>
    <mergeCell ref="Z200:AA200"/>
    <mergeCell ref="C201:L201"/>
    <mergeCell ref="M201:Q201"/>
    <mergeCell ref="R201:V201"/>
    <mergeCell ref="Z201:AA201"/>
    <mergeCell ref="C202:L202"/>
    <mergeCell ref="M202:Q202"/>
    <mergeCell ref="R202:V202"/>
    <mergeCell ref="Z202:AA202"/>
    <mergeCell ref="C203:L203"/>
    <mergeCell ref="M203:Q203"/>
    <mergeCell ref="R203:V203"/>
    <mergeCell ref="Z203:AA203"/>
    <mergeCell ref="C204:L204"/>
    <mergeCell ref="M204:Q204"/>
    <mergeCell ref="R204:V204"/>
    <mergeCell ref="Z204:AA204"/>
    <mergeCell ref="C205:L205"/>
    <mergeCell ref="M205:Q205"/>
    <mergeCell ref="R205:V205"/>
    <mergeCell ref="Z205:AA205"/>
    <mergeCell ref="C206:L206"/>
    <mergeCell ref="M206:Q206"/>
    <mergeCell ref="R206:V206"/>
    <mergeCell ref="Z206:AA206"/>
    <mergeCell ref="C207:L207"/>
    <mergeCell ref="M207:Q207"/>
    <mergeCell ref="R207:V207"/>
    <mergeCell ref="Z207:AA207"/>
    <mergeCell ref="C208:L208"/>
    <mergeCell ref="M208:Q208"/>
    <mergeCell ref="R208:V208"/>
    <mergeCell ref="Z208:AA208"/>
    <mergeCell ref="C209:L209"/>
    <mergeCell ref="M209:Q209"/>
    <mergeCell ref="R209:V209"/>
    <mergeCell ref="Z209:AA209"/>
  </mergeCells>
  <phoneticPr fontId="6"/>
  <conditionalFormatting sqref="W40:W209">
    <cfRule type="cellIs" dxfId="0" priority="1" operator="equal">
      <formula>"要選択"</formula>
    </cfRule>
  </conditionalFormatting>
  <dataValidations xWindow="495" yWindow="386" count="4">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Z40:AA209" xr:uid="{9E6FAB79-6AA1-4AF5-900E-8F604AE34E45}"/>
    <dataValidation type="list" allowBlank="1" showInputMessage="1" showErrorMessage="1" sqref="W40:W209" xr:uid="{24118A56-C0CD-47A3-A237-812A648A9DB6}">
      <formula1>INDIRECT($M40)</formula1>
    </dataValidation>
    <dataValidation type="textLength" imeMode="halfAlpha" operator="equal" allowBlank="1" showErrorMessage="1" error="桁数が正しくありません。10桁の事業所番号を入力してください。" prompt="10桁の介護保険事業所番号を入力してください。" sqref="C40:L20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A7230A70-2A41-45A0-BC29-591379BAC1E2}">
          <x14:formula1>
            <xm:f>【参考】数式用!$D$3:$D$49</xm:f>
          </x14:formula1>
          <xm:sqref>C18:L18</xm:sqref>
        </x14:dataValidation>
        <x14:dataValidation type="list" allowBlank="1" showInputMessage="1" showErrorMessage="1" xr:uid="{47F8FABE-1A1F-44B1-A8AB-86A4D62A54B0}">
          <x14:formula1>
            <xm:f>【参考】数式用!$A$3:$A$29</xm:f>
          </x14:formula1>
          <xm:sqref>Y41:Y209</xm:sqref>
        </x14:dataValidation>
        <x14:dataValidation type="list" allowBlank="1" showInputMessage="1" showErrorMessage="1" xr:uid="{F4E11EC2-B218-4548-A84D-3E3C9A4C4E9C}">
          <x14:formula1>
            <xm:f>【参考】数式用!$A$4:$A$29</xm:f>
          </x14:formula1>
          <xm:sqref>Y40</xm:sqref>
        </x14:dataValidation>
        <x14:dataValidation type="list" errorStyle="warning" allowBlank="1" showInputMessage="1" showErrorMessage="1" errorTitle="選択した都道府県を確認してください" error="千葉県以外の申請はできません" xr:uid="{70E00E37-20FB-4A59-8F4F-1E0AD82FEFB9}">
          <x14:formula1>
            <xm:f>【参考】数式用!$D$14</xm:f>
          </x14:formula1>
          <xm:sqref>R40:V209</xm:sqref>
        </x14:dataValidation>
        <x14:dataValidation type="list" allowBlank="1" showInputMessage="1" showErrorMessage="1" xr:uid="{6C2C85DC-A918-40C4-B856-2589F5DB4800}">
          <x14:formula1>
            <xm:f>【参考】数式用!$J$15:$J$18</xm:f>
          </x14:formula1>
          <xm:sqref>M40:Q209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4"/>
  <sheetViews>
    <sheetView view="pageBreakPreview" zoomScaleNormal="120" zoomScaleSheetLayoutView="100" workbookViewId="0">
      <selection activeCell="Z17" sqref="Z17:AF17"/>
    </sheetView>
  </sheetViews>
  <sheetFormatPr defaultColWidth="9" defaultRowHeight="13.5"/>
  <cols>
    <col min="1" max="1" width="2.875" customWidth="1"/>
    <col min="2" max="6" width="2.625" customWidth="1"/>
    <col min="7" max="36" width="2.5" customWidth="1"/>
    <col min="37" max="37" width="4.125" customWidth="1"/>
    <col min="38" max="43" width="9.125" customWidth="1"/>
    <col min="44" max="44" width="9.625" bestFit="1" customWidth="1"/>
  </cols>
  <sheetData>
    <row r="1" spans="1:49" ht="20.25" customHeight="1" thickBot="1">
      <c r="A1" s="14" t="s">
        <v>1914</v>
      </c>
      <c r="B1" s="3"/>
      <c r="C1" s="3"/>
      <c r="D1" s="3"/>
      <c r="E1" s="3"/>
      <c r="F1" s="3"/>
      <c r="G1" s="3"/>
      <c r="H1" s="3"/>
      <c r="I1" s="3"/>
      <c r="J1" s="3"/>
      <c r="K1" s="3"/>
      <c r="L1" s="3"/>
      <c r="M1" s="3"/>
      <c r="N1" s="3"/>
      <c r="O1" s="3"/>
      <c r="P1" s="3"/>
      <c r="Q1" s="3"/>
      <c r="R1" s="3"/>
      <c r="S1" s="3"/>
      <c r="T1" s="3"/>
      <c r="U1" s="3"/>
      <c r="V1" s="3"/>
      <c r="AB1" s="402" t="s">
        <v>28</v>
      </c>
      <c r="AC1" s="403"/>
      <c r="AD1" s="403"/>
      <c r="AE1" s="402" t="str">
        <f>基本情報入力シート!C18</f>
        <v>千葉県</v>
      </c>
      <c r="AF1" s="403"/>
      <c r="AG1" s="403"/>
      <c r="AH1" s="403"/>
      <c r="AI1" s="404"/>
    </row>
    <row r="2" spans="1:49" ht="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49" ht="40.5" customHeight="1">
      <c r="A3" s="438" t="s">
        <v>1882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row>
    <row r="4" spans="1:49"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9" ht="19.5" customHeight="1">
      <c r="A5" s="27" t="s">
        <v>68</v>
      </c>
      <c r="B5" s="3"/>
      <c r="C5" s="3"/>
      <c r="D5" s="3"/>
      <c r="E5" s="3"/>
      <c r="F5" s="3"/>
      <c r="G5" s="3"/>
      <c r="H5" s="3"/>
      <c r="I5" s="3"/>
      <c r="J5" s="3"/>
      <c r="K5" s="3"/>
      <c r="L5" s="3"/>
      <c r="M5" s="3"/>
      <c r="N5" s="3"/>
      <c r="O5" s="3"/>
      <c r="P5" s="3"/>
      <c r="Q5" s="3"/>
      <c r="R5" s="3"/>
      <c r="S5" s="3"/>
      <c r="T5" s="3"/>
      <c r="U5" s="3"/>
      <c r="V5" s="3"/>
      <c r="W5" s="3"/>
      <c r="X5" s="3"/>
      <c r="Y5" s="3"/>
      <c r="Z5" s="3"/>
      <c r="AA5" s="3"/>
      <c r="AB5" s="3"/>
      <c r="AC5" s="41"/>
      <c r="AD5" s="41"/>
      <c r="AE5" s="41"/>
      <c r="AF5" s="41"/>
      <c r="AG5" s="41"/>
      <c r="AH5" s="41"/>
      <c r="AI5" s="41"/>
      <c r="AJ5" s="41"/>
    </row>
    <row r="6" spans="1:49" s="23" customFormat="1" ht="13.5" customHeight="1">
      <c r="A6" s="440" t="s">
        <v>7</v>
      </c>
      <c r="B6" s="441"/>
      <c r="C6" s="441"/>
      <c r="D6" s="441"/>
      <c r="E6" s="441"/>
      <c r="F6" s="442"/>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96"/>
      <c r="AL6" s="24"/>
      <c r="AM6" s="24"/>
      <c r="AN6" s="24"/>
      <c r="AO6" s="24"/>
      <c r="AP6" s="24"/>
      <c r="AQ6" s="24"/>
      <c r="AR6" s="24"/>
      <c r="AS6" s="24"/>
      <c r="AT6" s="24"/>
      <c r="AU6" s="24"/>
      <c r="AV6" s="24"/>
      <c r="AW6" s="24"/>
    </row>
    <row r="7" spans="1:49" s="23" customFormat="1" ht="25.5" customHeight="1">
      <c r="A7" s="443" t="s">
        <v>5</v>
      </c>
      <c r="B7" s="444"/>
      <c r="C7" s="444"/>
      <c r="D7" s="444"/>
      <c r="E7" s="444"/>
      <c r="F7" s="445"/>
      <c r="G7" s="419" t="str">
        <f>IF(基本情報入力シート!M23="","",基本情報入力シート!M23)</f>
        <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96"/>
      <c r="AL7" s="24"/>
      <c r="AM7" s="24"/>
      <c r="AN7" s="24"/>
      <c r="AO7" s="24"/>
      <c r="AP7" s="24"/>
      <c r="AQ7" s="24"/>
      <c r="AR7" s="24"/>
      <c r="AS7" s="24"/>
      <c r="AT7" s="24"/>
      <c r="AU7" s="24"/>
      <c r="AV7" s="24"/>
      <c r="AW7" s="24"/>
    </row>
    <row r="8" spans="1:49" s="23" customFormat="1" ht="12.75" customHeight="1">
      <c r="A8" s="410" t="s">
        <v>44</v>
      </c>
      <c r="B8" s="411"/>
      <c r="C8" s="411"/>
      <c r="D8" s="411"/>
      <c r="E8" s="411"/>
      <c r="F8" s="412"/>
      <c r="G8" s="208" t="s">
        <v>6</v>
      </c>
      <c r="H8" s="413" t="str">
        <f>IF(基本情報入力シート!AC24="－","",基本情報入力シート!AC24)</f>
        <v>-</v>
      </c>
      <c r="I8" s="413"/>
      <c r="J8" s="413"/>
      <c r="K8" s="413"/>
      <c r="L8" s="413"/>
      <c r="M8" s="209"/>
      <c r="N8" s="210"/>
      <c r="O8" s="210"/>
      <c r="P8" s="210"/>
      <c r="Q8" s="210"/>
      <c r="R8" s="210"/>
      <c r="S8" s="210"/>
      <c r="T8" s="210"/>
      <c r="U8" s="210"/>
      <c r="V8" s="210"/>
      <c r="W8" s="210"/>
      <c r="X8" s="210"/>
      <c r="Y8" s="210"/>
      <c r="Z8" s="210"/>
      <c r="AA8" s="210"/>
      <c r="AB8" s="210"/>
      <c r="AC8" s="210"/>
      <c r="AD8" s="210"/>
      <c r="AE8" s="210"/>
      <c r="AF8" s="210"/>
      <c r="AG8" s="210"/>
      <c r="AH8" s="210"/>
      <c r="AI8" s="210"/>
      <c r="AJ8" s="41"/>
      <c r="AL8" s="24"/>
      <c r="AM8" s="24"/>
      <c r="AN8" s="24"/>
      <c r="AO8" s="24"/>
      <c r="AP8" s="24"/>
      <c r="AQ8" s="24"/>
      <c r="AR8" s="24"/>
      <c r="AS8" s="24"/>
      <c r="AT8" s="24"/>
      <c r="AU8" s="24"/>
      <c r="AV8" s="24"/>
      <c r="AW8" s="24"/>
    </row>
    <row r="9" spans="1:49" s="23" customFormat="1" ht="16.5" customHeight="1">
      <c r="A9" s="405"/>
      <c r="B9" s="406"/>
      <c r="C9" s="406"/>
      <c r="D9" s="406"/>
      <c r="E9" s="406"/>
      <c r="F9" s="407"/>
      <c r="G9" s="421" t="str">
        <f>IF(基本情報入力シート!M25="","",基本情報入力シート!M25)</f>
        <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96"/>
      <c r="AL9" s="24"/>
      <c r="AM9" s="24"/>
      <c r="AN9" s="24"/>
      <c r="AO9" s="24"/>
      <c r="AP9" s="24"/>
      <c r="AQ9" s="24"/>
      <c r="AR9" s="24"/>
      <c r="AS9" s="24"/>
      <c r="AT9" s="24"/>
      <c r="AU9" s="24"/>
      <c r="AV9" s="24"/>
      <c r="AW9" s="24"/>
    </row>
    <row r="10" spans="1:49" s="23" customFormat="1" ht="16.5" customHeight="1">
      <c r="A10" s="405"/>
      <c r="B10" s="406"/>
      <c r="C10" s="406"/>
      <c r="D10" s="406"/>
      <c r="E10" s="406"/>
      <c r="F10" s="407"/>
      <c r="G10" s="423" t="str">
        <f>IF(基本情報入力シート!M26="","",基本情報入力シート!M26)</f>
        <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96"/>
      <c r="AL10" s="24"/>
      <c r="AM10" s="24"/>
      <c r="AN10" s="24"/>
      <c r="AO10" s="24"/>
      <c r="AP10" s="24"/>
      <c r="AQ10" s="24"/>
      <c r="AR10" s="24"/>
      <c r="AS10" s="24"/>
      <c r="AT10" s="24"/>
      <c r="AU10" s="24"/>
      <c r="AV10" s="24"/>
      <c r="AW10" s="24"/>
    </row>
    <row r="11" spans="1:49" s="23" customFormat="1" ht="13.5" customHeight="1">
      <c r="A11" s="414" t="s">
        <v>7</v>
      </c>
      <c r="B11" s="415"/>
      <c r="C11" s="415"/>
      <c r="D11" s="415"/>
      <c r="E11" s="415"/>
      <c r="F11" s="416"/>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96"/>
      <c r="AL11" s="24"/>
      <c r="AM11" s="24"/>
      <c r="AN11" s="24"/>
      <c r="AO11" s="24"/>
      <c r="AP11" s="24"/>
      <c r="AQ11" s="24"/>
      <c r="AR11" s="24"/>
      <c r="AS11" s="24"/>
      <c r="AT11" s="24"/>
      <c r="AU11" s="24"/>
      <c r="AV11" s="24"/>
      <c r="AW11" s="24"/>
    </row>
    <row r="12" spans="1:49" s="23" customFormat="1" ht="27.75" customHeight="1">
      <c r="A12" s="405" t="s">
        <v>41</v>
      </c>
      <c r="B12" s="406"/>
      <c r="C12" s="406"/>
      <c r="D12" s="406"/>
      <c r="E12" s="406"/>
      <c r="F12" s="407"/>
      <c r="G12" s="425" t="str">
        <f>IF(基本情報入力シート!M31="","",基本情報入力シート!M31)</f>
        <v/>
      </c>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96"/>
      <c r="AL12" s="24"/>
      <c r="AM12" s="24"/>
      <c r="AN12" s="24"/>
      <c r="AO12" s="24"/>
      <c r="AP12" s="24"/>
      <c r="AQ12" s="24"/>
      <c r="AR12" s="24"/>
      <c r="AS12" s="24"/>
      <c r="AT12" s="24"/>
      <c r="AU12" s="24"/>
      <c r="AV12" s="24"/>
      <c r="AW12" s="24"/>
    </row>
    <row r="13" spans="1:49" s="23" customFormat="1" ht="18.75" customHeight="1">
      <c r="A13" s="408" t="s">
        <v>43</v>
      </c>
      <c r="B13" s="408"/>
      <c r="C13" s="408"/>
      <c r="D13" s="408"/>
      <c r="E13" s="408"/>
      <c r="F13" s="408"/>
      <c r="G13" s="409" t="s">
        <v>0</v>
      </c>
      <c r="H13" s="408"/>
      <c r="I13" s="408"/>
      <c r="J13" s="408"/>
      <c r="K13" s="427" t="str">
        <f>IF(基本情報入力シート!M32="","",基本情報入力シート!M32)</f>
        <v/>
      </c>
      <c r="L13" s="428"/>
      <c r="M13" s="428"/>
      <c r="N13" s="428"/>
      <c r="O13" s="428"/>
      <c r="P13" s="428"/>
      <c r="Q13" s="428"/>
      <c r="R13" s="428"/>
      <c r="S13" s="428"/>
      <c r="T13" s="429"/>
      <c r="U13" s="436" t="s">
        <v>42</v>
      </c>
      <c r="V13" s="437"/>
      <c r="W13" s="437"/>
      <c r="X13" s="409"/>
      <c r="Y13" s="427" t="str">
        <f>IF(基本情報入力シート!M33="","",基本情報入力シート!M33)</f>
        <v/>
      </c>
      <c r="Z13" s="428"/>
      <c r="AA13" s="428"/>
      <c r="AB13" s="428"/>
      <c r="AC13" s="428"/>
      <c r="AD13" s="428"/>
      <c r="AE13" s="428"/>
      <c r="AF13" s="428"/>
      <c r="AG13" s="428"/>
      <c r="AH13" s="428"/>
      <c r="AI13" s="428"/>
      <c r="AJ13" s="96"/>
      <c r="AL13" s="24"/>
      <c r="AM13" s="24"/>
      <c r="AN13" s="24"/>
      <c r="AO13" s="24"/>
      <c r="AP13" s="24"/>
      <c r="AQ13" s="24"/>
      <c r="AR13" s="24"/>
      <c r="AS13" s="24"/>
      <c r="AT13" s="25"/>
      <c r="AU13" s="24"/>
      <c r="AV13" s="24"/>
      <c r="AW13" s="24"/>
    </row>
    <row r="14" spans="1:49" s="23" customFormat="1" ht="8.2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41"/>
      <c r="AT14" s="42"/>
    </row>
    <row r="15" spans="1:49" ht="16.5" customHeight="1">
      <c r="A15" s="43" t="s">
        <v>69</v>
      </c>
      <c r="B15" s="3"/>
      <c r="C15" s="3"/>
      <c r="D15" s="3"/>
      <c r="E15" s="3"/>
      <c r="F15" s="3"/>
      <c r="G15" s="3"/>
      <c r="H15" s="3"/>
      <c r="I15" s="3"/>
      <c r="J15" s="3"/>
      <c r="K15" s="3"/>
      <c r="L15" s="3"/>
      <c r="M15" s="3"/>
      <c r="N15" s="44"/>
      <c r="O15" s="3"/>
      <c r="P15" s="3"/>
      <c r="Q15" s="3"/>
      <c r="R15" s="3"/>
      <c r="S15" s="3"/>
      <c r="T15" s="3"/>
      <c r="U15" s="3"/>
      <c r="V15" s="3"/>
      <c r="W15" s="3"/>
      <c r="X15" s="3"/>
      <c r="Y15" s="3"/>
      <c r="Z15" s="3"/>
      <c r="AA15" s="3"/>
      <c r="AB15" s="3"/>
      <c r="AC15" s="3"/>
      <c r="AD15" s="3"/>
      <c r="AE15" s="3"/>
      <c r="AF15" s="3"/>
      <c r="AG15" s="3"/>
      <c r="AH15" s="3"/>
      <c r="AI15" s="3"/>
      <c r="AJ15" s="3"/>
      <c r="AT15" s="45"/>
    </row>
    <row r="16" spans="1:49" ht="19.5" customHeight="1" thickBot="1">
      <c r="A16" s="446" t="s">
        <v>1921</v>
      </c>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8">
        <f>IF(SUM('別紙様式2-2（交付金）'!W:W)="","",SUM('別紙様式2-2（交付金）'!W:W))</f>
        <v>0</v>
      </c>
      <c r="AA16" s="449"/>
      <c r="AB16" s="449"/>
      <c r="AC16" s="449"/>
      <c r="AD16" s="449"/>
      <c r="AE16" s="449"/>
      <c r="AF16" s="449"/>
      <c r="AG16" s="434" t="s">
        <v>1</v>
      </c>
      <c r="AH16" s="450"/>
      <c r="AI16" s="23"/>
      <c r="AJ16" s="3"/>
      <c r="AR16" s="45"/>
    </row>
    <row r="17" spans="1:73" ht="19.5" customHeight="1" thickBot="1">
      <c r="A17" s="287" t="s">
        <v>1983</v>
      </c>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1"/>
      <c r="AA17" s="432"/>
      <c r="AB17" s="432"/>
      <c r="AC17" s="432"/>
      <c r="AD17" s="432"/>
      <c r="AE17" s="432"/>
      <c r="AF17" s="433"/>
      <c r="AG17" s="409" t="s">
        <v>1</v>
      </c>
      <c r="AH17" s="408"/>
      <c r="AI17" t="s">
        <v>66</v>
      </c>
      <c r="AJ17" s="29" t="str">
        <f>IF(Z17="","",IF(Z16="","",IF(Z17&gt;=Z16,"○","☓")))</f>
        <v/>
      </c>
      <c r="AK17" s="537" t="s">
        <v>70</v>
      </c>
      <c r="AL17" s="538"/>
      <c r="AM17" s="538"/>
      <c r="AN17" s="538"/>
      <c r="AO17" s="538"/>
      <c r="AP17" s="538"/>
      <c r="AQ17" s="538"/>
      <c r="AR17" s="538"/>
      <c r="AS17" s="538"/>
      <c r="AT17" s="538"/>
      <c r="AU17" s="539"/>
    </row>
    <row r="18" spans="1:73" ht="19.5" customHeight="1" thickBot="1">
      <c r="A18" s="451" t="s">
        <v>132</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3"/>
      <c r="Z18" s="47"/>
      <c r="AA18" s="47"/>
      <c r="AB18" s="30"/>
      <c r="AC18" s="30"/>
      <c r="AD18" s="30"/>
      <c r="AE18" s="30"/>
      <c r="AF18" s="30"/>
      <c r="AG18" s="30"/>
      <c r="AH18" s="30"/>
      <c r="AI18" s="30"/>
      <c r="AJ18" s="30"/>
      <c r="AK18" s="30"/>
      <c r="AL18" s="30"/>
      <c r="AT18" s="45"/>
    </row>
    <row r="19" spans="1:73" ht="26.25" customHeight="1" thickBot="1">
      <c r="A19" s="182"/>
      <c r="B19" s="551" t="s">
        <v>1883</v>
      </c>
      <c r="C19" s="552"/>
      <c r="D19" s="552"/>
      <c r="E19" s="552"/>
      <c r="F19" s="552"/>
      <c r="G19" s="552"/>
      <c r="H19" s="552"/>
      <c r="I19" s="552"/>
      <c r="J19" s="552"/>
      <c r="K19" s="552"/>
      <c r="L19" s="552"/>
      <c r="M19" s="552"/>
      <c r="N19" s="552"/>
      <c r="O19" s="552"/>
      <c r="P19" s="552"/>
      <c r="Q19" s="552"/>
      <c r="R19" s="552"/>
      <c r="S19" s="552"/>
      <c r="T19" s="552"/>
      <c r="U19" s="358">
        <f>'別紙様式2-2（交付金）'!F6</f>
        <v>0</v>
      </c>
      <c r="V19" s="359"/>
      <c r="W19" s="359"/>
      <c r="X19" s="359"/>
      <c r="Y19" s="360"/>
      <c r="Z19" s="434" t="s">
        <v>1</v>
      </c>
      <c r="AA19" s="435"/>
      <c r="AB19" s="187" t="s">
        <v>13</v>
      </c>
      <c r="AC19" s="341">
        <f>IFERROR(U21/U19*100,0)</f>
        <v>0</v>
      </c>
      <c r="AD19" s="342"/>
      <c r="AE19" s="90" t="s">
        <v>14</v>
      </c>
      <c r="AF19" s="91" t="s">
        <v>64</v>
      </c>
      <c r="AG19" t="s">
        <v>66</v>
      </c>
      <c r="AH19" s="29" t="str">
        <f>IF(AC19=0,"×",IF(AC19&gt;=(200/3),"○","×"))</f>
        <v>×</v>
      </c>
      <c r="AI19" s="30"/>
      <c r="AJ19" s="30"/>
      <c r="AK19" s="330" t="s">
        <v>2006</v>
      </c>
      <c r="AL19" s="331"/>
      <c r="AM19" s="331"/>
      <c r="AN19" s="331"/>
      <c r="AO19" s="331"/>
      <c r="AP19" s="331"/>
      <c r="AQ19" s="331"/>
      <c r="AR19" s="331"/>
      <c r="AS19" s="331"/>
      <c r="AT19" s="331"/>
      <c r="AU19" s="332"/>
    </row>
    <row r="20" spans="1:73" ht="19.5" customHeight="1" thickBot="1">
      <c r="A20" s="182"/>
      <c r="B20" s="454" t="s">
        <v>142</v>
      </c>
      <c r="C20" s="455"/>
      <c r="D20" s="455"/>
      <c r="E20" s="455"/>
      <c r="F20" s="455"/>
      <c r="G20" s="455"/>
      <c r="H20" s="455"/>
      <c r="I20" s="455"/>
      <c r="J20" s="455"/>
      <c r="K20" s="455"/>
      <c r="L20" s="455"/>
      <c r="M20" s="455"/>
      <c r="N20" s="455"/>
      <c r="O20" s="455"/>
      <c r="P20" s="455"/>
      <c r="Q20" s="455"/>
      <c r="R20" s="455"/>
      <c r="S20" s="455"/>
      <c r="T20" s="456"/>
      <c r="U20" s="358">
        <f>SUM(N22,N25)</f>
        <v>0</v>
      </c>
      <c r="V20" s="359"/>
      <c r="W20" s="359"/>
      <c r="X20" s="359"/>
      <c r="Y20" s="360"/>
      <c r="Z20" s="434" t="s">
        <v>1</v>
      </c>
      <c r="AA20" s="435"/>
      <c r="AB20" s="344"/>
      <c r="AC20" s="345"/>
      <c r="AD20" s="345"/>
      <c r="AE20" s="345"/>
      <c r="AF20" s="346"/>
      <c r="AI20" s="30"/>
      <c r="AJ20" s="30"/>
      <c r="AK20" s="333"/>
      <c r="AL20" s="334"/>
      <c r="AM20" s="334"/>
      <c r="AN20" s="334"/>
      <c r="AO20" s="334"/>
      <c r="AP20" s="334"/>
      <c r="AQ20" s="334"/>
      <c r="AR20" s="334"/>
      <c r="AS20" s="334"/>
      <c r="AT20" s="334"/>
      <c r="AU20" s="335"/>
    </row>
    <row r="21" spans="1:73" ht="33" customHeight="1" thickBot="1">
      <c r="A21" s="182"/>
      <c r="B21" s="356"/>
      <c r="C21" s="357"/>
      <c r="D21" s="353" t="s">
        <v>139</v>
      </c>
      <c r="E21" s="353"/>
      <c r="F21" s="353"/>
      <c r="G21" s="353"/>
      <c r="H21" s="353"/>
      <c r="I21" s="353"/>
      <c r="J21" s="353"/>
      <c r="K21" s="353"/>
      <c r="L21" s="353"/>
      <c r="M21" s="354"/>
      <c r="N21" s="354"/>
      <c r="O21" s="354"/>
      <c r="P21" s="354"/>
      <c r="Q21" s="354"/>
      <c r="R21" s="354"/>
      <c r="S21" s="354"/>
      <c r="T21" s="355"/>
      <c r="U21" s="358">
        <f>SUM(N23,N26)</f>
        <v>0</v>
      </c>
      <c r="V21" s="359"/>
      <c r="W21" s="359"/>
      <c r="X21" s="359"/>
      <c r="Y21" s="360"/>
      <c r="Z21" s="434" t="s">
        <v>1</v>
      </c>
      <c r="AA21" s="435"/>
      <c r="AB21" s="347"/>
      <c r="AC21" s="348"/>
      <c r="AD21" s="348"/>
      <c r="AE21" s="348"/>
      <c r="AF21" s="349"/>
      <c r="AI21" s="30"/>
      <c r="AJ21" s="30"/>
    </row>
    <row r="22" spans="1:73" ht="18.75" customHeight="1" thickBot="1">
      <c r="A22" s="183"/>
      <c r="B22" s="356"/>
      <c r="C22" s="357"/>
      <c r="D22" s="338" t="s">
        <v>1922</v>
      </c>
      <c r="E22" s="339"/>
      <c r="F22" s="339"/>
      <c r="G22" s="339"/>
      <c r="H22" s="339"/>
      <c r="I22" s="339"/>
      <c r="J22" s="339"/>
      <c r="K22" s="339"/>
      <c r="L22" s="339"/>
      <c r="M22" s="340"/>
      <c r="N22" s="542"/>
      <c r="O22" s="543"/>
      <c r="P22" s="543"/>
      <c r="Q22" s="543"/>
      <c r="R22" s="543"/>
      <c r="S22" s="544"/>
      <c r="T22" s="104" t="s">
        <v>1</v>
      </c>
      <c r="U22" s="102"/>
      <c r="V22" s="103"/>
      <c r="W22" s="103"/>
      <c r="X22" s="93"/>
      <c r="Y22" s="94"/>
      <c r="AA22" s="30"/>
      <c r="AB22" s="30"/>
      <c r="AC22" s="30"/>
      <c r="AD22" s="30"/>
      <c r="AE22" s="30"/>
      <c r="AF22" s="30"/>
      <c r="AG22" s="30"/>
      <c r="AH22" s="23"/>
    </row>
    <row r="23" spans="1:73" ht="18.75" customHeight="1" thickBot="1">
      <c r="A23" s="183"/>
      <c r="B23" s="356"/>
      <c r="C23" s="357"/>
      <c r="D23" s="105"/>
      <c r="E23" s="350" t="s">
        <v>138</v>
      </c>
      <c r="F23" s="351"/>
      <c r="G23" s="351"/>
      <c r="H23" s="351"/>
      <c r="I23" s="351"/>
      <c r="J23" s="351"/>
      <c r="K23" s="351"/>
      <c r="L23" s="351"/>
      <c r="M23" s="352"/>
      <c r="N23" s="542"/>
      <c r="O23" s="543"/>
      <c r="P23" s="543"/>
      <c r="Q23" s="543"/>
      <c r="R23" s="543"/>
      <c r="S23" s="544"/>
      <c r="T23" s="49" t="s">
        <v>1</v>
      </c>
      <c r="U23" s="92" t="s">
        <v>13</v>
      </c>
      <c r="V23" s="336">
        <f>IFERROR($N$23/$N$22*100,0)</f>
        <v>0</v>
      </c>
      <c r="W23" s="337"/>
      <c r="X23" s="93" t="s">
        <v>14</v>
      </c>
      <c r="Y23" s="94" t="s">
        <v>64</v>
      </c>
      <c r="Z23" s="30"/>
      <c r="AA23" s="30"/>
      <c r="AB23" s="30"/>
      <c r="AC23" s="30"/>
      <c r="AD23" s="30"/>
      <c r="AE23" s="30"/>
      <c r="AF23" s="30"/>
      <c r="AG23" s="30"/>
      <c r="AH23" s="23"/>
    </row>
    <row r="24" spans="1:73" ht="18.75" customHeight="1" thickBot="1">
      <c r="A24" s="183"/>
      <c r="B24" s="356"/>
      <c r="C24" s="357"/>
      <c r="D24" s="105"/>
      <c r="E24" s="326"/>
      <c r="F24" s="327"/>
      <c r="G24" s="327"/>
      <c r="H24" s="327"/>
      <c r="I24" s="327"/>
      <c r="J24" s="327"/>
      <c r="K24" s="327"/>
      <c r="L24" s="327"/>
      <c r="M24" s="328"/>
      <c r="N24" s="361" t="s">
        <v>71</v>
      </c>
      <c r="O24" s="362"/>
      <c r="P24" s="363"/>
      <c r="Q24" s="545">
        <f>N23/2</f>
        <v>0</v>
      </c>
      <c r="R24" s="546"/>
      <c r="S24" s="547"/>
      <c r="T24" s="50" t="s">
        <v>72</v>
      </c>
      <c r="U24" s="92"/>
      <c r="V24" s="343"/>
      <c r="W24" s="343"/>
      <c r="X24" s="93"/>
      <c r="Y24" s="94"/>
      <c r="Z24" s="30"/>
      <c r="AA24" s="30"/>
      <c r="AB24" s="30"/>
      <c r="AC24" s="30"/>
      <c r="AD24" s="30"/>
      <c r="AE24" s="30"/>
      <c r="AF24" s="30"/>
      <c r="AG24" s="30"/>
      <c r="AH24" s="30"/>
      <c r="AI24" s="30"/>
      <c r="AJ24" s="30"/>
    </row>
    <row r="25" spans="1:73" ht="18.75" customHeight="1" thickBot="1">
      <c r="A25" s="183"/>
      <c r="B25" s="356"/>
      <c r="C25" s="357"/>
      <c r="D25" s="338" t="s">
        <v>133</v>
      </c>
      <c r="E25" s="339"/>
      <c r="F25" s="339"/>
      <c r="G25" s="339"/>
      <c r="H25" s="339"/>
      <c r="I25" s="339"/>
      <c r="J25" s="339"/>
      <c r="K25" s="339"/>
      <c r="L25" s="339"/>
      <c r="M25" s="340"/>
      <c r="N25" s="542"/>
      <c r="O25" s="543"/>
      <c r="P25" s="543"/>
      <c r="Q25" s="543"/>
      <c r="R25" s="543"/>
      <c r="S25" s="544"/>
      <c r="T25" s="48" t="s">
        <v>1</v>
      </c>
      <c r="U25" s="88"/>
      <c r="V25" s="89"/>
      <c r="W25" s="89"/>
      <c r="X25" s="90"/>
      <c r="Y25" s="91"/>
      <c r="AB25" s="30"/>
      <c r="AC25" s="30"/>
      <c r="AD25" s="30"/>
      <c r="AE25" s="30"/>
      <c r="AF25" s="30"/>
      <c r="AG25" s="30"/>
      <c r="AH25" s="30"/>
      <c r="AI25" s="30"/>
      <c r="AJ25" s="30"/>
    </row>
    <row r="26" spans="1:73" ht="18.75" customHeight="1" thickBot="1">
      <c r="A26" s="183"/>
      <c r="B26" s="356"/>
      <c r="C26" s="357"/>
      <c r="D26" s="105"/>
      <c r="E26" s="350" t="s">
        <v>138</v>
      </c>
      <c r="F26" s="351"/>
      <c r="G26" s="351"/>
      <c r="H26" s="351"/>
      <c r="I26" s="351"/>
      <c r="J26" s="351"/>
      <c r="K26" s="351"/>
      <c r="L26" s="351"/>
      <c r="M26" s="352"/>
      <c r="N26" s="542"/>
      <c r="O26" s="543"/>
      <c r="P26" s="543"/>
      <c r="Q26" s="543"/>
      <c r="R26" s="543"/>
      <c r="S26" s="544"/>
      <c r="T26" s="49" t="s">
        <v>1</v>
      </c>
      <c r="U26" s="92" t="s">
        <v>13</v>
      </c>
      <c r="V26" s="336">
        <f>IFERROR($N$26/$N$25*100,0)</f>
        <v>0</v>
      </c>
      <c r="W26" s="337"/>
      <c r="X26" s="93" t="s">
        <v>14</v>
      </c>
      <c r="Y26" s="94" t="s">
        <v>64</v>
      </c>
      <c r="Z26" s="30"/>
      <c r="AA26" s="30"/>
      <c r="AB26" s="30"/>
      <c r="AC26" s="30"/>
      <c r="AD26" s="30"/>
      <c r="AE26" s="30"/>
      <c r="AF26" s="30"/>
      <c r="AG26" s="30"/>
      <c r="AH26" s="30"/>
      <c r="AI26" s="30"/>
      <c r="AJ26" s="30"/>
      <c r="AL26" s="45"/>
    </row>
    <row r="27" spans="1:73" ht="18.75" customHeight="1">
      <c r="A27" s="184"/>
      <c r="B27" s="540"/>
      <c r="C27" s="541"/>
      <c r="D27" s="181"/>
      <c r="E27" s="326"/>
      <c r="F27" s="327"/>
      <c r="G27" s="327"/>
      <c r="H27" s="327"/>
      <c r="I27" s="327"/>
      <c r="J27" s="327"/>
      <c r="K27" s="327"/>
      <c r="L27" s="327"/>
      <c r="M27" s="328"/>
      <c r="N27" s="370" t="s">
        <v>71</v>
      </c>
      <c r="O27" s="371"/>
      <c r="P27" s="372"/>
      <c r="Q27" s="548">
        <f>N26/2</f>
        <v>0</v>
      </c>
      <c r="R27" s="549"/>
      <c r="S27" s="550"/>
      <c r="T27" s="50" t="s">
        <v>72</v>
      </c>
      <c r="U27" s="106"/>
      <c r="V27" s="329"/>
      <c r="W27" s="329"/>
      <c r="X27" s="107"/>
      <c r="Y27" s="104"/>
      <c r="Z27" s="30"/>
      <c r="AA27" s="30"/>
      <c r="AB27" s="30"/>
      <c r="AC27" s="30"/>
      <c r="AD27" s="30"/>
      <c r="AE27" s="30"/>
      <c r="AF27" s="30"/>
      <c r="AG27" s="30"/>
      <c r="AH27" s="23"/>
      <c r="AQ27" s="45"/>
    </row>
    <row r="28" spans="1:73" ht="5.25" customHeight="1">
      <c r="A28" s="16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T28" s="45"/>
    </row>
    <row r="29" spans="1:73" ht="67.5" customHeight="1">
      <c r="A29" s="373" t="s">
        <v>1923</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
      <c r="AT29" s="45"/>
    </row>
    <row r="30" spans="1:73" ht="8.2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4"/>
      <c r="AO30" s="84"/>
      <c r="AP30" s="84"/>
      <c r="AQ30" s="84"/>
      <c r="AR30" s="85"/>
    </row>
    <row r="31" spans="1:73" ht="20.25" customHeight="1">
      <c r="A31" s="320" t="s">
        <v>1924</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T31" s="45"/>
    </row>
    <row r="32" spans="1:73" ht="28.5" customHeight="1" thickBot="1">
      <c r="A32" s="381" t="s">
        <v>1925</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row>
    <row r="33" spans="1:49" ht="27" customHeight="1" thickBot="1">
      <c r="A33" s="379"/>
      <c r="B33" s="380"/>
      <c r="C33" s="368" t="s">
        <v>1926</v>
      </c>
      <c r="D33" s="368"/>
      <c r="E33" s="368"/>
      <c r="F33" s="368"/>
      <c r="G33" s="368"/>
      <c r="H33" s="368"/>
      <c r="I33" s="368"/>
      <c r="J33" s="368"/>
      <c r="K33" s="368"/>
      <c r="L33" s="368"/>
      <c r="M33" s="368"/>
      <c r="N33" s="368"/>
      <c r="O33" s="368"/>
      <c r="P33" s="368"/>
      <c r="Q33" s="368"/>
      <c r="R33" s="368"/>
      <c r="S33" s="368"/>
      <c r="T33" s="368"/>
      <c r="U33" s="368"/>
      <c r="V33" s="369"/>
      <c r="W33" s="3" t="s">
        <v>66</v>
      </c>
      <c r="X33" s="29" t="str">
        <f>IF(A33="","",IF(A33="✓","○","×"))</f>
        <v/>
      </c>
      <c r="Y33" s="28"/>
      <c r="Z33" s="3"/>
      <c r="AA33" s="3"/>
      <c r="AB33" s="3"/>
      <c r="AC33" s="3"/>
      <c r="AD33" s="3"/>
      <c r="AE33" s="3"/>
      <c r="AF33" s="3"/>
      <c r="AG33" s="3"/>
      <c r="AH33" s="3"/>
      <c r="AI33" s="3"/>
      <c r="AJ33" s="3"/>
      <c r="AK33" s="366" t="s">
        <v>1937</v>
      </c>
      <c r="AL33" s="366"/>
      <c r="AM33" s="366"/>
      <c r="AN33" s="366"/>
      <c r="AO33" s="366"/>
      <c r="AP33" s="366"/>
      <c r="AQ33" s="366"/>
      <c r="AR33" s="366"/>
      <c r="AS33" s="366"/>
      <c r="AT33" s="366"/>
      <c r="AU33" s="367"/>
      <c r="AV33" s="46"/>
    </row>
    <row r="34" spans="1:49" ht="3.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L34" s="33"/>
      <c r="AM34" s="33"/>
      <c r="AN34" s="33"/>
      <c r="AO34" s="33"/>
      <c r="AP34" s="33"/>
      <c r="AQ34" s="33"/>
      <c r="AR34" s="33"/>
      <c r="AS34" s="33"/>
      <c r="AT34" s="33"/>
      <c r="AU34" s="33"/>
      <c r="AV34" s="33"/>
      <c r="AW34" s="46"/>
    </row>
    <row r="35" spans="1:49" ht="99.75" customHeight="1">
      <c r="A35" s="373" t="s">
        <v>1927</v>
      </c>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58"/>
      <c r="AL35" s="60"/>
    </row>
    <row r="36" spans="1:49" ht="9" customHeight="1" thickBot="1">
      <c r="A36" s="53"/>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T36" s="45"/>
    </row>
    <row r="37" spans="1:49" s="23" customFormat="1" ht="24.75" customHeight="1" thickBot="1">
      <c r="A37" s="320" t="s">
        <v>1885</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83"/>
      <c r="AI37" s="80" t="str">
        <f>IF(AND(OR(H38="✓",M38="✓",U38="✓"), OR(H39="✓",M39="✓",R39="✓",U39="✓",AND(AA39="✓",AE39&lt;&gt;"")), OR(D41="✓", K41="✓", AND(R41="✓",W41&lt;&gt;"")),OR(D44="✓",AND(D45="✓",L44&lt;&gt;"")),D43&lt;&gt;""),"○","×")</f>
        <v>×</v>
      </c>
      <c r="AJ37"/>
      <c r="AK37" s="243" t="s">
        <v>141</v>
      </c>
      <c r="AL37" s="244"/>
      <c r="AM37" s="244"/>
      <c r="AN37" s="244"/>
      <c r="AO37" s="244"/>
      <c r="AP37" s="244"/>
      <c r="AQ37" s="244"/>
      <c r="AR37" s="244"/>
      <c r="AS37" s="244"/>
      <c r="AT37" s="244"/>
      <c r="AU37" s="245"/>
    </row>
    <row r="38" spans="1:49" s="23" customFormat="1" ht="26.25" customHeight="1">
      <c r="A38" s="501" t="s">
        <v>1872</v>
      </c>
      <c r="B38" s="501"/>
      <c r="C38" s="502"/>
      <c r="D38" s="503" t="s">
        <v>124</v>
      </c>
      <c r="E38" s="504"/>
      <c r="F38" s="504"/>
      <c r="G38" s="504"/>
      <c r="H38" s="224"/>
      <c r="I38" s="390" t="s">
        <v>15</v>
      </c>
      <c r="J38" s="390"/>
      <c r="K38" s="390"/>
      <c r="L38" s="390"/>
      <c r="M38" s="175"/>
      <c r="N38" s="391" t="s">
        <v>125</v>
      </c>
      <c r="O38" s="391"/>
      <c r="P38" s="391"/>
      <c r="Q38" s="391"/>
      <c r="R38" s="391"/>
      <c r="S38" s="391"/>
      <c r="T38" s="391"/>
      <c r="U38" s="175"/>
      <c r="V38" s="321" t="s">
        <v>1863</v>
      </c>
      <c r="W38" s="322"/>
      <c r="X38" s="322"/>
      <c r="Y38" s="322"/>
      <c r="Z38" s="322"/>
      <c r="AA38" s="322"/>
      <c r="AB38" s="322"/>
      <c r="AC38" s="322"/>
      <c r="AD38" s="322"/>
      <c r="AE38" s="322"/>
      <c r="AF38" s="322"/>
      <c r="AG38" s="322"/>
      <c r="AH38" s="322"/>
      <c r="AI38" s="323"/>
    </row>
    <row r="39" spans="1:49" s="23" customFormat="1" ht="26.25" customHeight="1">
      <c r="A39" s="501"/>
      <c r="B39" s="501"/>
      <c r="C39" s="502"/>
      <c r="D39" s="505" t="s">
        <v>126</v>
      </c>
      <c r="E39" s="506"/>
      <c r="F39" s="506"/>
      <c r="G39" s="506"/>
      <c r="H39" s="225"/>
      <c r="I39" s="364" t="s">
        <v>24</v>
      </c>
      <c r="J39" s="364"/>
      <c r="K39" s="364"/>
      <c r="L39" s="364"/>
      <c r="M39" s="174"/>
      <c r="N39" s="365" t="s">
        <v>65</v>
      </c>
      <c r="O39" s="365"/>
      <c r="P39" s="365"/>
      <c r="Q39" s="365"/>
      <c r="R39" s="174"/>
      <c r="S39" s="364" t="s">
        <v>16</v>
      </c>
      <c r="T39" s="364"/>
      <c r="U39" s="174"/>
      <c r="V39" s="365" t="s">
        <v>1861</v>
      </c>
      <c r="W39" s="365"/>
      <c r="X39" s="365"/>
      <c r="Y39" s="365"/>
      <c r="Z39" s="365"/>
      <c r="AA39" s="174"/>
      <c r="AB39" s="364" t="s">
        <v>12</v>
      </c>
      <c r="AC39" s="364"/>
      <c r="AD39" s="211" t="s">
        <v>13</v>
      </c>
      <c r="AE39" s="396"/>
      <c r="AF39" s="397"/>
      <c r="AG39" s="397"/>
      <c r="AH39" s="397"/>
      <c r="AI39" s="212" t="s">
        <v>14</v>
      </c>
      <c r="AJ39"/>
      <c r="AK39"/>
      <c r="AL39"/>
      <c r="AM39"/>
      <c r="AN39"/>
    </row>
    <row r="40" spans="1:49" s="23" customFormat="1" ht="19.5" customHeight="1">
      <c r="A40" s="492" t="s">
        <v>1873</v>
      </c>
      <c r="B40" s="493"/>
      <c r="C40" s="493"/>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1"/>
    </row>
    <row r="41" spans="1:49" s="23" customFormat="1" ht="18" customHeight="1">
      <c r="A41" s="494"/>
      <c r="B41" s="495"/>
      <c r="C41" s="495"/>
      <c r="D41" s="176"/>
      <c r="E41" s="376" t="s">
        <v>17</v>
      </c>
      <c r="F41" s="377"/>
      <c r="G41" s="377"/>
      <c r="H41" s="377"/>
      <c r="I41" s="377"/>
      <c r="J41" s="378"/>
      <c r="K41" s="174"/>
      <c r="L41" s="376" t="s">
        <v>54</v>
      </c>
      <c r="M41" s="377"/>
      <c r="N41" s="377"/>
      <c r="O41" s="377"/>
      <c r="P41" s="377"/>
      <c r="Q41" s="378"/>
      <c r="R41" s="200"/>
      <c r="S41" s="324" t="s">
        <v>12</v>
      </c>
      <c r="T41" s="325"/>
      <c r="U41" s="325"/>
      <c r="V41" s="213" t="s">
        <v>13</v>
      </c>
      <c r="W41" s="398"/>
      <c r="X41" s="398" t="b">
        <v>1</v>
      </c>
      <c r="Y41" s="398"/>
      <c r="Z41" s="398"/>
      <c r="AA41" s="398"/>
      <c r="AB41" s="398"/>
      <c r="AC41" s="398"/>
      <c r="AD41" s="398"/>
      <c r="AE41" s="398"/>
      <c r="AF41" s="398"/>
      <c r="AG41" s="398"/>
      <c r="AH41" s="398"/>
      <c r="AI41" s="214" t="s">
        <v>14</v>
      </c>
      <c r="AJ41"/>
      <c r="AK41"/>
      <c r="AL41"/>
      <c r="AM41"/>
    </row>
    <row r="42" spans="1:49" s="23" customFormat="1" ht="18" customHeight="1">
      <c r="A42" s="494"/>
      <c r="B42" s="495"/>
      <c r="C42" s="495"/>
      <c r="D42" s="475" t="s">
        <v>127</v>
      </c>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7"/>
    </row>
    <row r="43" spans="1:49" s="23" customFormat="1" ht="90" customHeight="1">
      <c r="A43" s="496"/>
      <c r="B43" s="497"/>
      <c r="C43" s="497"/>
      <c r="D43" s="498"/>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500"/>
    </row>
    <row r="44" spans="1:49" s="23" customFormat="1" ht="21.75" customHeight="1">
      <c r="A44" s="478" t="s">
        <v>1874</v>
      </c>
      <c r="B44" s="478"/>
      <c r="C44" s="479"/>
      <c r="D44" s="176"/>
      <c r="E44" s="480" t="s">
        <v>1864</v>
      </c>
      <c r="F44" s="480"/>
      <c r="G44" s="480"/>
      <c r="H44" s="481" t="s">
        <v>1862</v>
      </c>
      <c r="I44" s="482"/>
      <c r="J44" s="482"/>
      <c r="K44" s="483"/>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8"/>
    </row>
    <row r="45" spans="1:49" s="23" customFormat="1" ht="20.25" customHeight="1" thickBot="1">
      <c r="A45" s="478"/>
      <c r="B45" s="478"/>
      <c r="C45" s="479"/>
      <c r="D45" s="177"/>
      <c r="E45" s="491" t="s">
        <v>1865</v>
      </c>
      <c r="F45" s="491"/>
      <c r="G45" s="491"/>
      <c r="H45" s="484"/>
      <c r="I45" s="485"/>
      <c r="J45" s="485"/>
      <c r="K45" s="486"/>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90"/>
    </row>
    <row r="46" spans="1:49" s="23" customFormat="1" ht="8.25" customHeight="1">
      <c r="A46" s="28"/>
      <c r="B46" s="34"/>
      <c r="C46" s="34"/>
      <c r="D46" s="34"/>
      <c r="E46" s="54"/>
      <c r="F46" s="55"/>
      <c r="G46" s="55"/>
      <c r="H46" s="55"/>
      <c r="I46" s="55"/>
      <c r="J46" s="55"/>
      <c r="K46" s="55"/>
      <c r="L46" s="56"/>
      <c r="M46" s="56"/>
      <c r="N46" s="56"/>
      <c r="O46" s="56"/>
      <c r="P46" s="56"/>
      <c r="Q46" s="56"/>
      <c r="R46" s="56"/>
      <c r="S46" s="56"/>
      <c r="T46" s="55"/>
      <c r="U46" s="55"/>
      <c r="V46" s="57"/>
      <c r="W46" s="55"/>
      <c r="X46" s="55"/>
      <c r="Y46" s="55"/>
      <c r="Z46" s="56"/>
      <c r="AA46" s="55"/>
      <c r="AB46" s="55"/>
      <c r="AC46" s="55"/>
      <c r="AD46" s="55"/>
      <c r="AE46" s="55"/>
      <c r="AF46" s="55"/>
      <c r="AG46" s="55"/>
      <c r="AH46" s="55"/>
      <c r="AI46" s="55"/>
      <c r="AJ46" s="55"/>
    </row>
    <row r="47" spans="1:49" ht="21.75" customHeight="1" thickBot="1">
      <c r="A47" s="392" t="s">
        <v>1875</v>
      </c>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L47" s="46"/>
      <c r="AM47" s="46"/>
      <c r="AN47" s="46"/>
      <c r="AO47" s="46"/>
      <c r="AP47" s="46"/>
      <c r="AQ47" s="46"/>
      <c r="AR47" s="46"/>
      <c r="AS47" s="46"/>
      <c r="AT47" s="46"/>
      <c r="AU47" s="46"/>
      <c r="AV47" s="46"/>
      <c r="AW47" s="46"/>
    </row>
    <row r="48" spans="1:49" ht="17.25" customHeight="1" thickBot="1">
      <c r="A48" s="389" t="s">
        <v>128</v>
      </c>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29" t="str" cm="1">
        <f t="array" ref="AI48">IF(PRODUCT((A50:A58="✓")*1),"○","×")</f>
        <v>×</v>
      </c>
      <c r="AJ48" s="87"/>
      <c r="AK48" s="243" t="s">
        <v>136</v>
      </c>
      <c r="AL48" s="244"/>
      <c r="AM48" s="244"/>
      <c r="AN48" s="244"/>
      <c r="AO48" s="244"/>
      <c r="AP48" s="244"/>
      <c r="AQ48" s="244"/>
      <c r="AR48" s="244"/>
      <c r="AS48" s="244"/>
      <c r="AT48" s="244"/>
      <c r="AU48" s="245"/>
    </row>
    <row r="49" spans="1:47" ht="14.25" customHeight="1" thickBot="1">
      <c r="A49" s="510" t="s">
        <v>29</v>
      </c>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2"/>
      <c r="AA49" s="384" t="s">
        <v>20</v>
      </c>
      <c r="AB49" s="385"/>
      <c r="AC49" s="385"/>
      <c r="AD49" s="385"/>
      <c r="AE49" s="385"/>
      <c r="AF49" s="385"/>
      <c r="AG49" s="385"/>
      <c r="AH49" s="385"/>
      <c r="AI49" s="386"/>
      <c r="AL49" s="87"/>
    </row>
    <row r="50" spans="1:47" ht="17.25" customHeight="1" thickBot="1">
      <c r="A50" s="178"/>
      <c r="B50" s="464" t="s">
        <v>74</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5"/>
      <c r="AA50" s="387" t="s">
        <v>50</v>
      </c>
      <c r="AB50" s="387"/>
      <c r="AC50" s="387"/>
      <c r="AD50" s="387"/>
      <c r="AE50" s="387"/>
      <c r="AF50" s="387"/>
      <c r="AG50" s="387"/>
      <c r="AH50" s="387"/>
      <c r="AI50" s="387"/>
      <c r="AJ50" s="34"/>
    </row>
    <row r="51" spans="1:47" ht="24" customHeight="1" thickBot="1">
      <c r="A51" s="178"/>
      <c r="B51" s="394" t="s">
        <v>1867</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5"/>
      <c r="AA51" s="388" t="s">
        <v>123</v>
      </c>
      <c r="AB51" s="388"/>
      <c r="AC51" s="388"/>
      <c r="AD51" s="388"/>
      <c r="AE51" s="388"/>
      <c r="AF51" s="388"/>
      <c r="AG51" s="388"/>
      <c r="AH51" s="388"/>
      <c r="AI51" s="388"/>
      <c r="AJ51" s="34"/>
    </row>
    <row r="52" spans="1:47" ht="16.5" customHeight="1" thickBot="1">
      <c r="A52" s="178"/>
      <c r="B52" s="464" t="s">
        <v>1929</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5"/>
      <c r="AA52" s="466" t="s">
        <v>1866</v>
      </c>
      <c r="AB52" s="466"/>
      <c r="AC52" s="466"/>
      <c r="AD52" s="466"/>
      <c r="AE52" s="466"/>
      <c r="AF52" s="466"/>
      <c r="AG52" s="466"/>
      <c r="AH52" s="466"/>
      <c r="AI52" s="466"/>
      <c r="AJ52" s="87"/>
    </row>
    <row r="53" spans="1:47" ht="16.5" customHeight="1" thickBot="1">
      <c r="A53" s="178"/>
      <c r="B53" s="464" t="s">
        <v>1930</v>
      </c>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5"/>
      <c r="AA53" s="466" t="s">
        <v>22</v>
      </c>
      <c r="AB53" s="466"/>
      <c r="AC53" s="466"/>
      <c r="AD53" s="466"/>
      <c r="AE53" s="466"/>
      <c r="AF53" s="466"/>
      <c r="AG53" s="466"/>
      <c r="AH53" s="466"/>
      <c r="AI53" s="466"/>
      <c r="AJ53" s="87"/>
    </row>
    <row r="54" spans="1:47" ht="16.5" customHeight="1" thickBot="1">
      <c r="A54" s="178"/>
      <c r="B54" s="464" t="s">
        <v>1931</v>
      </c>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5"/>
      <c r="AA54" s="466" t="s">
        <v>73</v>
      </c>
      <c r="AB54" s="466"/>
      <c r="AC54" s="466"/>
      <c r="AD54" s="466"/>
      <c r="AE54" s="466"/>
      <c r="AF54" s="466"/>
      <c r="AG54" s="466"/>
      <c r="AH54" s="466"/>
      <c r="AI54" s="466"/>
      <c r="AJ54" s="87"/>
      <c r="AK54" s="87"/>
    </row>
    <row r="55" spans="1:47" ht="25.5" customHeight="1" thickBot="1">
      <c r="A55" s="178"/>
      <c r="B55" s="394" t="s">
        <v>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5"/>
      <c r="AA55" s="387" t="s">
        <v>50</v>
      </c>
      <c r="AB55" s="387"/>
      <c r="AC55" s="387"/>
      <c r="AD55" s="387"/>
      <c r="AE55" s="387"/>
      <c r="AF55" s="387"/>
      <c r="AG55" s="387"/>
      <c r="AH55" s="387"/>
      <c r="AI55" s="387"/>
      <c r="AJ55" s="87"/>
      <c r="AK55" s="87"/>
    </row>
    <row r="56" spans="1:47" ht="25.5" customHeight="1" thickBot="1">
      <c r="A56" s="178"/>
      <c r="B56" s="394" t="s">
        <v>49</v>
      </c>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5"/>
      <c r="AA56" s="517" t="s">
        <v>51</v>
      </c>
      <c r="AB56" s="517"/>
      <c r="AC56" s="517"/>
      <c r="AD56" s="517"/>
      <c r="AE56" s="517"/>
      <c r="AF56" s="517"/>
      <c r="AG56" s="517"/>
      <c r="AH56" s="517"/>
      <c r="AI56" s="517"/>
      <c r="AJ56" s="87"/>
      <c r="AK56" s="87"/>
      <c r="AL56" s="31"/>
    </row>
    <row r="57" spans="1:47" ht="28.5" customHeight="1" thickBot="1">
      <c r="A57" s="178"/>
      <c r="B57" s="393" t="s">
        <v>1955</v>
      </c>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5"/>
      <c r="AA57" s="387" t="s">
        <v>50</v>
      </c>
      <c r="AB57" s="387"/>
      <c r="AC57" s="387"/>
      <c r="AD57" s="387"/>
      <c r="AE57" s="387"/>
      <c r="AF57" s="387"/>
      <c r="AG57" s="387"/>
      <c r="AH57" s="387"/>
      <c r="AI57" s="387"/>
      <c r="AJ57" s="87"/>
      <c r="AK57" s="87"/>
      <c r="AL57" s="31"/>
    </row>
    <row r="58" spans="1:47" ht="16.5" customHeight="1">
      <c r="A58" s="178"/>
      <c r="B58" s="464" t="s">
        <v>39</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c r="AA58" s="466" t="s">
        <v>21</v>
      </c>
      <c r="AB58" s="466"/>
      <c r="AC58" s="466"/>
      <c r="AD58" s="466"/>
      <c r="AE58" s="466"/>
      <c r="AF58" s="466"/>
      <c r="AG58" s="466"/>
      <c r="AH58" s="466"/>
      <c r="AI58" s="466"/>
      <c r="AJ58" s="87"/>
      <c r="AK58" s="87"/>
      <c r="AL58" s="31"/>
    </row>
    <row r="59" spans="1:47" ht="6" customHeight="1" thickBot="1">
      <c r="A59" s="87"/>
      <c r="B59" s="87"/>
      <c r="C59" s="28"/>
      <c r="D59" s="87"/>
      <c r="E59" s="87"/>
      <c r="F59" s="87"/>
      <c r="G59" s="87"/>
      <c r="H59" s="87"/>
      <c r="I59" s="87"/>
      <c r="J59" s="87"/>
      <c r="K59" s="87"/>
      <c r="L59" s="87"/>
      <c r="M59" s="87"/>
      <c r="N59" s="87"/>
      <c r="O59" s="87"/>
      <c r="P59" s="87"/>
      <c r="Q59" s="87"/>
      <c r="R59" s="87"/>
      <c r="S59" s="87"/>
      <c r="T59" s="87"/>
      <c r="U59" s="87"/>
      <c r="V59" s="87"/>
      <c r="W59" s="87"/>
      <c r="X59" s="87"/>
      <c r="Y59" s="87"/>
      <c r="Z59" s="28"/>
      <c r="AA59" s="28"/>
      <c r="AB59" s="28"/>
      <c r="AC59" s="28"/>
      <c r="AD59" s="28"/>
      <c r="AE59" s="28"/>
      <c r="AF59" s="28"/>
      <c r="AG59" s="28"/>
      <c r="AH59" s="28"/>
      <c r="AI59" s="87"/>
      <c r="AJ59" s="87"/>
    </row>
    <row r="60" spans="1:47" ht="14.25" thickBot="1">
      <c r="A60" s="87"/>
      <c r="B60" s="87"/>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29" t="str" cm="1">
        <f t="array" ref="AI60">IF(AND(PRODUCT((B62:B63="✓")*1),AND(G68&lt;&gt;"",J68&lt;&gt;"",Q68&lt;&gt;"",S69&lt;&gt;"",Z69&lt;&gt;"")),"○","×")</f>
        <v>×</v>
      </c>
      <c r="AJ60" s="58"/>
      <c r="AK60" s="243" t="s">
        <v>137</v>
      </c>
      <c r="AL60" s="244"/>
      <c r="AM60" s="244"/>
      <c r="AN60" s="244"/>
      <c r="AO60" s="244"/>
      <c r="AP60" s="244"/>
      <c r="AQ60" s="244"/>
      <c r="AR60" s="244"/>
      <c r="AS60" s="244"/>
      <c r="AT60" s="244"/>
      <c r="AU60" s="245"/>
    </row>
    <row r="61" spans="1:47" ht="6" customHeight="1" thickBot="1">
      <c r="A61" s="146"/>
      <c r="B61" s="147"/>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61"/>
      <c r="AJ61" s="58"/>
      <c r="AK61" s="144"/>
    </row>
    <row r="62" spans="1:47" ht="30.75" customHeight="1" thickBot="1">
      <c r="A62" s="149"/>
      <c r="B62" s="173"/>
      <c r="C62" s="145"/>
      <c r="D62" s="470"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令和６年２月からの福祉・介護職員処遇改善臨時特例交付金の支払に係る千葉県国民健康保険団体連合会から千葉県への支払口座情報の提供に同意します。</v>
      </c>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150"/>
      <c r="AJ62" s="101"/>
      <c r="AK62" s="58"/>
    </row>
    <row r="63" spans="1:47" ht="33" customHeight="1" thickBot="1">
      <c r="A63" s="149"/>
      <c r="B63" s="179"/>
      <c r="C63" s="145"/>
      <c r="D63" s="470" t="s">
        <v>1876</v>
      </c>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151"/>
      <c r="AJ63" s="98"/>
      <c r="AK63" s="58"/>
    </row>
    <row r="64" spans="1:47">
      <c r="A64" s="149"/>
      <c r="B64" s="145"/>
      <c r="C64" s="145"/>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51"/>
      <c r="AJ64" s="98"/>
      <c r="AK64" s="58"/>
    </row>
    <row r="65" spans="1:37">
      <c r="A65" s="149"/>
      <c r="B65" s="145"/>
      <c r="C65" s="145"/>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51"/>
      <c r="AJ65" s="98"/>
      <c r="AK65" s="58"/>
    </row>
    <row r="66" spans="1:37">
      <c r="A66" s="149"/>
      <c r="B66" s="145"/>
      <c r="C66" s="145"/>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51"/>
      <c r="AJ66" s="98"/>
      <c r="AK66" s="58"/>
    </row>
    <row r="67" spans="1:37" ht="12" customHeight="1" thickBot="1">
      <c r="A67" s="152"/>
      <c r="B67" s="97"/>
      <c r="C67" s="145"/>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153"/>
      <c r="AJ67" s="58"/>
    </row>
    <row r="68" spans="1:37" s="31" customFormat="1" ht="13.5" customHeight="1" thickBot="1">
      <c r="A68" s="154"/>
      <c r="B68" s="99" t="s">
        <v>11</v>
      </c>
      <c r="C68" s="99"/>
      <c r="D68" s="518">
        <v>6</v>
      </c>
      <c r="E68" s="519"/>
      <c r="F68" s="99" t="s">
        <v>4</v>
      </c>
      <c r="G68" s="520"/>
      <c r="H68" s="521"/>
      <c r="I68" s="99" t="s">
        <v>3</v>
      </c>
      <c r="J68" s="520"/>
      <c r="K68" s="521"/>
      <c r="L68" s="99" t="s">
        <v>2</v>
      </c>
      <c r="M68" s="98"/>
      <c r="N68" s="460" t="s">
        <v>5</v>
      </c>
      <c r="O68" s="460"/>
      <c r="P68" s="460"/>
      <c r="Q68" s="461" t="str">
        <f>IF(G7="","",G7)</f>
        <v/>
      </c>
      <c r="R68" s="462"/>
      <c r="S68" s="462"/>
      <c r="T68" s="462"/>
      <c r="U68" s="462"/>
      <c r="V68" s="462"/>
      <c r="W68" s="462"/>
      <c r="X68" s="462"/>
      <c r="Y68" s="462"/>
      <c r="Z68" s="462"/>
      <c r="AA68" s="462"/>
      <c r="AB68" s="462"/>
      <c r="AC68" s="462"/>
      <c r="AD68" s="462"/>
      <c r="AE68" s="462"/>
      <c r="AF68" s="462"/>
      <c r="AG68" s="462"/>
      <c r="AH68" s="463"/>
      <c r="AI68" s="153"/>
      <c r="AJ68" s="58"/>
    </row>
    <row r="69" spans="1:37" s="31" customFormat="1" ht="13.5" customHeight="1" thickBot="1">
      <c r="A69" s="154"/>
      <c r="B69" s="100"/>
      <c r="C69" s="99"/>
      <c r="D69" s="99"/>
      <c r="E69" s="99"/>
      <c r="F69" s="99"/>
      <c r="G69" s="99"/>
      <c r="H69" s="99"/>
      <c r="I69" s="99"/>
      <c r="J69" s="99"/>
      <c r="K69" s="99"/>
      <c r="L69" s="99"/>
      <c r="M69" s="99"/>
      <c r="N69" s="374" t="s">
        <v>25</v>
      </c>
      <c r="O69" s="374"/>
      <c r="P69" s="374"/>
      <c r="Q69" s="375" t="s">
        <v>26</v>
      </c>
      <c r="R69" s="375"/>
      <c r="S69" s="513" t="str">
        <f>IF(基本情報入力シート!M27="","",基本情報入力シート!M27)</f>
        <v/>
      </c>
      <c r="T69" s="514"/>
      <c r="U69" s="514"/>
      <c r="V69" s="514"/>
      <c r="W69" s="515"/>
      <c r="X69" s="516" t="s">
        <v>27</v>
      </c>
      <c r="Y69" s="516"/>
      <c r="Z69" s="513" t="str">
        <f>IF(基本情報入力シート!M28="","",基本情報入力シート!M28)</f>
        <v/>
      </c>
      <c r="AA69" s="514"/>
      <c r="AB69" s="514"/>
      <c r="AC69" s="514"/>
      <c r="AD69" s="514"/>
      <c r="AE69" s="514"/>
      <c r="AF69" s="514"/>
      <c r="AG69" s="514"/>
      <c r="AH69" s="515"/>
      <c r="AI69" s="153"/>
      <c r="AJ69" s="58"/>
    </row>
    <row r="70" spans="1:37" s="31" customFormat="1" ht="6" customHeight="1">
      <c r="A70" s="155"/>
      <c r="B70" s="156"/>
      <c r="C70" s="157"/>
      <c r="D70" s="157"/>
      <c r="E70" s="157"/>
      <c r="F70" s="157"/>
      <c r="G70" s="157"/>
      <c r="H70" s="157"/>
      <c r="I70" s="157"/>
      <c r="J70" s="157"/>
      <c r="K70" s="157"/>
      <c r="L70" s="157"/>
      <c r="M70" s="157"/>
      <c r="N70" s="157"/>
      <c r="O70" s="157"/>
      <c r="P70" s="156"/>
      <c r="Q70" s="157"/>
      <c r="R70" s="158"/>
      <c r="S70" s="158"/>
      <c r="T70" s="158"/>
      <c r="U70" s="158"/>
      <c r="V70" s="158"/>
      <c r="W70" s="159"/>
      <c r="X70" s="159"/>
      <c r="Y70" s="159"/>
      <c r="Z70" s="159"/>
      <c r="AA70" s="159"/>
      <c r="AB70" s="159"/>
      <c r="AC70" s="159"/>
      <c r="AD70" s="159"/>
      <c r="AE70" s="159"/>
      <c r="AF70" s="159"/>
      <c r="AG70" s="159"/>
      <c r="AH70" s="159"/>
      <c r="AI70" s="160"/>
      <c r="AJ70" s="58"/>
    </row>
    <row r="71" spans="1:37" ht="33" customHeight="1">
      <c r="A71" s="373" t="s">
        <v>1932</v>
      </c>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95"/>
    </row>
    <row r="72" spans="1:37">
      <c r="B72" s="32"/>
    </row>
    <row r="73" spans="1:37" ht="14.25">
      <c r="A73" s="10" t="s">
        <v>130</v>
      </c>
      <c r="B73" s="32"/>
      <c r="C73" s="23"/>
      <c r="D73" s="23"/>
      <c r="E73" s="14"/>
    </row>
    <row r="74" spans="1:37">
      <c r="A74" s="23" t="s">
        <v>129</v>
      </c>
    </row>
    <row r="75" spans="1:37" ht="14.25">
      <c r="A75" s="14"/>
      <c r="B75" s="32"/>
    </row>
    <row r="76" spans="1:37">
      <c r="A76" s="471" t="s">
        <v>1878</v>
      </c>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row>
    <row r="77" spans="1:37">
      <c r="A77" s="472" t="s">
        <v>1879</v>
      </c>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4"/>
      <c r="AJ77" s="180" t="str">
        <f>基本情報入力シート!AB40</f>
        <v>×</v>
      </c>
    </row>
    <row r="78" spans="1:37">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row>
    <row r="79" spans="1:37">
      <c r="A79" s="471" t="s">
        <v>135</v>
      </c>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row>
    <row r="80" spans="1:37">
      <c r="A80" s="108" t="s">
        <v>131</v>
      </c>
      <c r="B80" s="467" t="s">
        <v>1886</v>
      </c>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9"/>
      <c r="AJ80" s="180" t="str">
        <f>AJ17</f>
        <v/>
      </c>
    </row>
    <row r="81" spans="1:36">
      <c r="A81" s="110" t="s">
        <v>134</v>
      </c>
      <c r="B81" s="457" t="s">
        <v>1933</v>
      </c>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9"/>
      <c r="AJ81" s="180" t="str">
        <f>AH19</f>
        <v>×</v>
      </c>
    </row>
    <row r="82" spans="1:36">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row>
    <row r="83" spans="1:36">
      <c r="A83" s="471" t="s">
        <v>1934</v>
      </c>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row>
    <row r="84" spans="1:36">
      <c r="A84" s="522" t="s">
        <v>1928</v>
      </c>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4"/>
      <c r="AJ84" s="180" t="str">
        <f>X33</f>
        <v/>
      </c>
    </row>
    <row r="85" spans="1:36">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row>
    <row r="86" spans="1:36">
      <c r="A86" s="471" t="s">
        <v>1884</v>
      </c>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row>
    <row r="87" spans="1:36">
      <c r="A87" s="472" t="s">
        <v>1869</v>
      </c>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4"/>
      <c r="AJ87" s="180" t="str">
        <f>AI37</f>
        <v>×</v>
      </c>
    </row>
    <row r="88" spans="1:36">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row>
    <row r="89" spans="1:36">
      <c r="A89" s="471" t="s">
        <v>1868</v>
      </c>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row>
    <row r="90" spans="1:36">
      <c r="A90" s="507" t="s">
        <v>1870</v>
      </c>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9"/>
      <c r="AJ90" s="180" t="str">
        <f>AI48</f>
        <v>×</v>
      </c>
    </row>
    <row r="91" spans="1:36">
      <c r="A91" s="534" t="s">
        <v>1877</v>
      </c>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6"/>
      <c r="AJ91" s="180" t="str">
        <f>AI60</f>
        <v>×</v>
      </c>
    </row>
    <row r="92" spans="1:36">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row>
    <row r="93" spans="1:36">
      <c r="A93" s="471" t="s">
        <v>1948</v>
      </c>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row>
    <row r="94" spans="1:36">
      <c r="A94" s="525" t="s">
        <v>1949</v>
      </c>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7"/>
      <c r="AJ94" s="180" t="str">
        <f>'別紙様式2-2（交付金）'!AB9</f>
        <v/>
      </c>
    </row>
    <row r="95" spans="1:36">
      <c r="A95" s="528" t="s">
        <v>1950</v>
      </c>
      <c r="B95" s="529"/>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30"/>
      <c r="AJ95" s="180" t="str">
        <f>'別紙様式2-2（交付金）'!AB10</f>
        <v>×</v>
      </c>
    </row>
    <row r="96" spans="1:36">
      <c r="A96" s="531" t="s">
        <v>1951</v>
      </c>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3"/>
      <c r="AJ96" s="180" t="str">
        <f>'別紙様式2-2（交付金）'!AB11</f>
        <v>○</v>
      </c>
    </row>
    <row r="97" spans="1:36">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row>
    <row r="98" spans="1:36">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row>
    <row r="99" spans="1:36">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row>
    <row r="100" spans="1:36">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row>
    <row r="101" spans="1:36">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row>
    <row r="102" spans="1:36">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row>
    <row r="103" spans="1:36">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row>
    <row r="104" spans="1:36">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row>
    <row r="105" spans="1:36">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row>
    <row r="106" spans="1:36">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row>
    <row r="107" spans="1:36">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row>
    <row r="108" spans="1:36">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row>
    <row r="109" spans="1:36">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row>
    <row r="110" spans="1:36">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row>
    <row r="111" spans="1:36">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row>
    <row r="112" spans="1:36">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row>
    <row r="113" spans="1:36">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row>
    <row r="114" spans="1:36">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row>
    <row r="115" spans="1:36">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row>
    <row r="116" spans="1:36">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row>
    <row r="117" spans="1:36">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row>
    <row r="118" spans="1:36">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row>
    <row r="119" spans="1:36">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row>
    <row r="120" spans="1:36">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row>
    <row r="121" spans="1:36">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row>
    <row r="122" spans="1:36">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row>
    <row r="123" spans="1:36">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row>
    <row r="124" spans="1:36">
      <c r="B124" s="86"/>
    </row>
  </sheetData>
  <sheetProtection algorithmName="SHA-512" hashValue="qG+K33f5/JOJd7i8+FnnY5ElS+uETiUTnIMS75+IY/FETvAwVhUg/n0lrc3ZNMsaCuEceBhsanXBxcUBYVOhFw==" saltValue="otRhTYYlaBk3V5NNiJCKFw==" spinCount="100000" sheet="1" objects="1"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G68 D68:E68 K13 A13 J68"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5"/>
  <sheetViews>
    <sheetView view="pageBreakPreview" zoomScale="80" zoomScaleNormal="85" zoomScaleSheetLayoutView="80" zoomScalePageLayoutView="70" workbookViewId="0">
      <selection activeCell="H12" sqref="H12"/>
    </sheetView>
  </sheetViews>
  <sheetFormatPr defaultColWidth="2.5" defaultRowHeight="13.5"/>
  <cols>
    <col min="1" max="1" width="5.25" customWidth="1"/>
    <col min="2" max="2" width="15.125" customWidth="1"/>
    <col min="3" max="3" width="16.75" style="60" customWidth="1"/>
    <col min="4" max="4" width="11.625" customWidth="1"/>
    <col min="5" max="5" width="16.75" customWidth="1"/>
    <col min="6" max="6" width="31.125" customWidth="1"/>
    <col min="7" max="7" width="31.375" customWidth="1"/>
    <col min="8" max="9" width="11.625" customWidth="1"/>
    <col min="10" max="10" width="6.625" customWidth="1"/>
    <col min="11" max="11" width="4.625" customWidth="1"/>
    <col min="12" max="12" width="3.625" customWidth="1"/>
    <col min="13" max="13" width="3.125" customWidth="1"/>
    <col min="14" max="14" width="3.625" customWidth="1"/>
    <col min="15" max="15" width="8" customWidth="1"/>
    <col min="16" max="16" width="3.625" customWidth="1"/>
    <col min="17" max="17" width="3.125" customWidth="1"/>
    <col min="18" max="18" width="3.625" customWidth="1"/>
    <col min="19" max="19" width="3.125" customWidth="1"/>
    <col min="20" max="20" width="2.5" customWidth="1"/>
    <col min="21" max="21" width="3.5" customWidth="1"/>
    <col min="22" max="22" width="5.875" customWidth="1"/>
    <col min="23" max="24" width="16.375" customWidth="1"/>
    <col min="25" max="25" width="9.875" customWidth="1"/>
    <col min="26" max="26" width="12" customWidth="1"/>
    <col min="27" max="27" width="9.75" customWidth="1"/>
    <col min="28" max="28" width="4.5" customWidth="1"/>
    <col min="29" max="29" width="7.125" customWidth="1"/>
    <col min="30" max="38" width="7" customWidth="1"/>
    <col min="39" max="39" width="10" customWidth="1"/>
    <col min="40" max="40" width="7" customWidth="1"/>
    <col min="41" max="45" width="8.125" customWidth="1"/>
  </cols>
  <sheetData>
    <row r="1" spans="1:39" ht="23.25" customHeight="1" thickBot="1">
      <c r="A1" s="189" t="s">
        <v>1919</v>
      </c>
      <c r="D1" s="59" t="s">
        <v>1887</v>
      </c>
      <c r="I1" s="61"/>
      <c r="J1" s="61"/>
      <c r="K1" s="61"/>
      <c r="L1" s="61"/>
      <c r="M1" s="61"/>
      <c r="N1" s="61"/>
      <c r="Y1" s="185" t="s">
        <v>28</v>
      </c>
      <c r="Z1" s="553" t="str">
        <f>'別紙様式2-1（交付金）'!AE1</f>
        <v>千葉県</v>
      </c>
      <c r="AA1" s="554"/>
    </row>
    <row r="2" spans="1:39" ht="21" customHeight="1" thickBot="1">
      <c r="B2" s="59"/>
      <c r="C2" s="62"/>
      <c r="D2" s="59"/>
      <c r="E2" s="59"/>
      <c r="F2" s="59"/>
      <c r="I2" s="22"/>
      <c r="J2" s="22"/>
      <c r="K2" s="22"/>
      <c r="L2" s="22"/>
      <c r="M2" s="22"/>
      <c r="N2" s="22"/>
      <c r="O2" s="22"/>
      <c r="P2" s="22"/>
      <c r="Q2" s="22"/>
      <c r="R2" s="22"/>
      <c r="S2" s="22"/>
      <c r="T2" s="22"/>
      <c r="U2" s="22"/>
      <c r="V2" s="22"/>
      <c r="W2" s="61"/>
      <c r="X2" s="61"/>
    </row>
    <row r="3" spans="1:39" ht="27" customHeight="1" thickBot="1">
      <c r="A3" s="591" t="s">
        <v>5</v>
      </c>
      <c r="B3" s="592"/>
      <c r="C3" s="593">
        <f>基本情報入力シート!M23</f>
        <v>0</v>
      </c>
      <c r="D3" s="594"/>
      <c r="E3" s="594"/>
      <c r="F3" s="595"/>
      <c r="G3" s="63"/>
      <c r="H3" s="555" t="s">
        <v>1944</v>
      </c>
      <c r="I3" s="555"/>
      <c r="J3" s="555"/>
      <c r="K3" s="555"/>
      <c r="L3" s="555"/>
      <c r="M3" s="555"/>
      <c r="N3" s="555"/>
      <c r="O3" s="555"/>
      <c r="P3" s="555"/>
      <c r="Q3" s="555"/>
      <c r="R3" s="555"/>
      <c r="S3" s="555"/>
      <c r="T3" s="555"/>
      <c r="U3" s="555"/>
      <c r="V3" s="555"/>
      <c r="W3" s="555"/>
      <c r="X3" s="555"/>
      <c r="Y3" s="555"/>
      <c r="Z3" s="555"/>
    </row>
    <row r="4" spans="1:39" ht="21" customHeight="1" thickBot="1">
      <c r="A4" s="64"/>
      <c r="B4" s="64"/>
      <c r="C4" s="65"/>
      <c r="D4" s="66"/>
      <c r="E4" s="66"/>
      <c r="F4" s="66"/>
      <c r="G4" s="5"/>
      <c r="H4" s="555"/>
      <c r="I4" s="555"/>
      <c r="J4" s="555"/>
      <c r="K4" s="555"/>
      <c r="L4" s="555"/>
      <c r="M4" s="555"/>
      <c r="N4" s="555"/>
      <c r="O4" s="555"/>
      <c r="P4" s="555"/>
      <c r="Q4" s="555"/>
      <c r="R4" s="555"/>
      <c r="S4" s="555"/>
      <c r="T4" s="555"/>
      <c r="U4" s="555"/>
      <c r="V4" s="555"/>
      <c r="W4" s="555"/>
      <c r="X4" s="555"/>
      <c r="Y4" s="555"/>
      <c r="Z4" s="555"/>
    </row>
    <row r="5" spans="1:39" ht="27.75" customHeight="1" thickBot="1">
      <c r="A5" s="596" t="s">
        <v>1953</v>
      </c>
      <c r="B5" s="597"/>
      <c r="C5" s="597"/>
      <c r="D5" s="597"/>
      <c r="E5" s="597"/>
      <c r="F5" s="35">
        <f>IFERROR(SUM(W:W),"")</f>
        <v>0</v>
      </c>
      <c r="G5" s="5"/>
      <c r="H5" s="555"/>
      <c r="I5" s="555"/>
      <c r="J5" s="555"/>
      <c r="K5" s="555"/>
      <c r="L5" s="555"/>
      <c r="M5" s="555"/>
      <c r="N5" s="555"/>
      <c r="O5" s="555"/>
      <c r="P5" s="555"/>
      <c r="Q5" s="555"/>
      <c r="R5" s="555"/>
      <c r="S5" s="555"/>
      <c r="T5" s="555"/>
      <c r="U5" s="555"/>
      <c r="V5" s="555"/>
      <c r="W5" s="555"/>
      <c r="X5" s="555"/>
      <c r="Y5" s="555"/>
      <c r="Z5" s="555"/>
    </row>
    <row r="6" spans="1:39" ht="27.75" customHeight="1" thickBot="1">
      <c r="A6" s="195"/>
      <c r="B6" s="193" t="s">
        <v>1954</v>
      </c>
      <c r="C6" s="194"/>
      <c r="D6" s="194"/>
      <c r="E6" s="194"/>
      <c r="F6" s="35">
        <f>IFERROR(SUM(X:X),"")</f>
        <v>0</v>
      </c>
      <c r="G6" s="5"/>
      <c r="H6" s="555"/>
      <c r="I6" s="555"/>
      <c r="J6" s="555"/>
      <c r="K6" s="555"/>
      <c r="L6" s="555"/>
      <c r="M6" s="555"/>
      <c r="N6" s="555"/>
      <c r="O6" s="555"/>
      <c r="P6" s="555"/>
      <c r="Q6" s="555"/>
      <c r="R6" s="555"/>
      <c r="S6" s="555"/>
      <c r="T6" s="555"/>
      <c r="U6" s="555"/>
      <c r="V6" s="555"/>
      <c r="W6" s="555"/>
      <c r="X6" s="555"/>
      <c r="Y6" s="555"/>
      <c r="Z6" s="555"/>
    </row>
    <row r="7" spans="1:39" ht="27.75" customHeight="1">
      <c r="A7" s="4"/>
      <c r="B7" s="4"/>
      <c r="C7" s="4"/>
      <c r="D7" s="4"/>
      <c r="E7" s="4"/>
      <c r="F7" s="192"/>
      <c r="G7" s="5"/>
      <c r="H7" s="555"/>
      <c r="I7" s="555"/>
      <c r="J7" s="555"/>
      <c r="K7" s="555"/>
      <c r="L7" s="555"/>
      <c r="M7" s="555"/>
      <c r="N7" s="555"/>
      <c r="O7" s="555"/>
      <c r="P7" s="555"/>
      <c r="Q7" s="555"/>
      <c r="R7" s="555"/>
      <c r="S7" s="555"/>
      <c r="T7" s="555"/>
      <c r="U7" s="555"/>
      <c r="V7" s="555"/>
      <c r="W7" s="555"/>
      <c r="X7" s="555"/>
      <c r="Y7" s="555"/>
      <c r="Z7" s="555"/>
    </row>
    <row r="8" spans="1:39" ht="78" customHeight="1" thickBot="1">
      <c r="W8" s="67"/>
      <c r="X8" s="67"/>
      <c r="Y8" s="86"/>
      <c r="Z8" s="86"/>
      <c r="AA8" s="86"/>
    </row>
    <row r="9" spans="1:39" ht="42.75" customHeight="1" thickBot="1">
      <c r="A9" s="559" t="s">
        <v>33</v>
      </c>
      <c r="B9" s="598" t="s">
        <v>1920</v>
      </c>
      <c r="C9" s="588" t="s">
        <v>34</v>
      </c>
      <c r="D9" s="565" t="s">
        <v>58</v>
      </c>
      <c r="E9" s="567"/>
      <c r="F9" s="601" t="s">
        <v>40</v>
      </c>
      <c r="G9" s="585" t="s">
        <v>19</v>
      </c>
      <c r="H9" s="588" t="s">
        <v>1858</v>
      </c>
      <c r="I9" s="556" t="s">
        <v>1915</v>
      </c>
      <c r="J9" s="559" t="s">
        <v>1916</v>
      </c>
      <c r="K9" s="565" t="s">
        <v>1917</v>
      </c>
      <c r="L9" s="566"/>
      <c r="M9" s="566"/>
      <c r="N9" s="566"/>
      <c r="O9" s="566"/>
      <c r="P9" s="566"/>
      <c r="Q9" s="566"/>
      <c r="R9" s="566"/>
      <c r="S9" s="566"/>
      <c r="T9" s="566"/>
      <c r="U9" s="566"/>
      <c r="V9" s="567"/>
      <c r="W9" s="574" t="s">
        <v>1918</v>
      </c>
      <c r="X9" s="115"/>
      <c r="Y9" s="562" t="s">
        <v>1941</v>
      </c>
      <c r="Z9" s="581" t="s">
        <v>1942</v>
      </c>
      <c r="AA9" s="582"/>
      <c r="AB9" s="198" t="str">
        <f>IF(COUNTIF(Y12:Y258,"○")&gt;=1,IF(COUNTIF(AD12:AD258,1)&lt;1,"○","×"),"")</f>
        <v/>
      </c>
      <c r="AC9" s="243" t="s">
        <v>1945</v>
      </c>
      <c r="AD9" s="244"/>
      <c r="AE9" s="244"/>
      <c r="AF9" s="244"/>
      <c r="AG9" s="244"/>
      <c r="AH9" s="244"/>
      <c r="AI9" s="244"/>
      <c r="AJ9" s="244"/>
      <c r="AK9" s="244"/>
      <c r="AL9" s="244"/>
      <c r="AM9" s="245"/>
    </row>
    <row r="10" spans="1:39" ht="45" customHeight="1" thickBot="1">
      <c r="A10" s="560"/>
      <c r="B10" s="599"/>
      <c r="C10" s="589"/>
      <c r="D10" s="568"/>
      <c r="E10" s="570"/>
      <c r="F10" s="602"/>
      <c r="G10" s="586"/>
      <c r="H10" s="589"/>
      <c r="I10" s="557"/>
      <c r="J10" s="560"/>
      <c r="K10" s="568"/>
      <c r="L10" s="569"/>
      <c r="M10" s="569"/>
      <c r="N10" s="569"/>
      <c r="O10" s="569"/>
      <c r="P10" s="569"/>
      <c r="Q10" s="569"/>
      <c r="R10" s="569"/>
      <c r="S10" s="569"/>
      <c r="T10" s="569"/>
      <c r="U10" s="569"/>
      <c r="V10" s="570"/>
      <c r="W10" s="575"/>
      <c r="X10" s="579" t="s">
        <v>1935</v>
      </c>
      <c r="Y10" s="563"/>
      <c r="Z10" s="583" t="s">
        <v>1943</v>
      </c>
      <c r="AA10" s="577" t="s">
        <v>1940</v>
      </c>
      <c r="AB10" s="198" t="str">
        <f>IF((COUNTIF(Z12:Z258,"○")+COUNTIF(AA12,"○"))=1,"○","×")</f>
        <v>×</v>
      </c>
      <c r="AC10" s="243" t="s">
        <v>1946</v>
      </c>
      <c r="AD10" s="244"/>
      <c r="AE10" s="244"/>
      <c r="AF10" s="244"/>
      <c r="AG10" s="244"/>
      <c r="AH10" s="244"/>
      <c r="AI10" s="244"/>
      <c r="AJ10" s="244"/>
      <c r="AK10" s="244"/>
      <c r="AL10" s="244"/>
      <c r="AM10" s="245"/>
    </row>
    <row r="11" spans="1:39" ht="47.25" customHeight="1" thickBot="1">
      <c r="A11" s="561"/>
      <c r="B11" s="600"/>
      <c r="C11" s="590"/>
      <c r="D11" s="68" t="s">
        <v>59</v>
      </c>
      <c r="E11" s="68" t="s">
        <v>60</v>
      </c>
      <c r="F11" s="603"/>
      <c r="G11" s="587"/>
      <c r="H11" s="590"/>
      <c r="I11" s="558"/>
      <c r="J11" s="561"/>
      <c r="K11" s="571"/>
      <c r="L11" s="572"/>
      <c r="M11" s="572"/>
      <c r="N11" s="572"/>
      <c r="O11" s="572"/>
      <c r="P11" s="572"/>
      <c r="Q11" s="572"/>
      <c r="R11" s="572"/>
      <c r="S11" s="572"/>
      <c r="T11" s="572"/>
      <c r="U11" s="572"/>
      <c r="V11" s="573"/>
      <c r="W11" s="576"/>
      <c r="X11" s="580"/>
      <c r="Y11" s="564"/>
      <c r="Z11" s="584"/>
      <c r="AA11" s="578"/>
      <c r="AB11" s="198" t="str">
        <f>IF(COUNTIF(Y12:Y258,"○")=0,IF(AA12="○","×","○"),"○")</f>
        <v>○</v>
      </c>
      <c r="AC11" s="243" t="s">
        <v>1952</v>
      </c>
      <c r="AD11" s="244"/>
      <c r="AE11" s="244"/>
      <c r="AF11" s="244"/>
      <c r="AG11" s="244"/>
      <c r="AH11" s="244"/>
      <c r="AI11" s="244"/>
      <c r="AJ11" s="244"/>
      <c r="AK11" s="244"/>
      <c r="AL11" s="244"/>
      <c r="AM11" s="245"/>
    </row>
    <row r="12" spans="1:39" ht="36.75" customHeight="1" thickBot="1">
      <c r="A12" s="116">
        <v>1</v>
      </c>
      <c r="B12" s="117" t="str">
        <f>IF(基本情報入力シート!C40="","",基本情報入力シート!C40)</f>
        <v/>
      </c>
      <c r="C12" s="118" t="str">
        <f>IF(基本情報入力シート!M40="","",基本情報入力シート!M40)</f>
        <v/>
      </c>
      <c r="D12" s="119" t="str">
        <f>IF(基本情報入力シート!R40="","",基本情報入力シート!R40)</f>
        <v/>
      </c>
      <c r="E12" s="119" t="str">
        <f>IF(基本情報入力シート!W40="","",基本情報入力シート!W40)</f>
        <v/>
      </c>
      <c r="F12" s="119" t="str">
        <f>IF(基本情報入力シート!X40="","",基本情報入力シート!X40)</f>
        <v/>
      </c>
      <c r="G12" s="119" t="str">
        <f>IF(基本情報入力シート!Y40="","",基本情報入力シート!Y40)</f>
        <v/>
      </c>
      <c r="H12" s="229"/>
      <c r="I12" s="216" t="str">
        <f>IF(基本情報入力シート!Z40="","",基本情報入力シート!Z40)</f>
        <v/>
      </c>
      <c r="J12" s="217" t="str">
        <f>IF(G12="","",VLOOKUP(G12,【参考】数式用!$A$3:$B$29,2,FALSE))</f>
        <v/>
      </c>
      <c r="K12" s="121" t="s">
        <v>11</v>
      </c>
      <c r="L12" s="122">
        <v>6</v>
      </c>
      <c r="M12" s="123" t="s">
        <v>8</v>
      </c>
      <c r="N12" s="233">
        <v>2</v>
      </c>
      <c r="O12" s="124" t="s">
        <v>23</v>
      </c>
      <c r="P12" s="125">
        <v>6</v>
      </c>
      <c r="Q12" s="126" t="s">
        <v>8</v>
      </c>
      <c r="R12" s="122">
        <v>5</v>
      </c>
      <c r="S12" s="123" t="s">
        <v>9</v>
      </c>
      <c r="T12" s="127" t="s">
        <v>13</v>
      </c>
      <c r="U12" s="128">
        <f>IF(R12="","",R12-N12+1)</f>
        <v>4</v>
      </c>
      <c r="V12" s="127" t="s">
        <v>18</v>
      </c>
      <c r="W12" s="139" t="str">
        <f>IF(H12="○",ROUNDDOWN(I12*J12,0)*U12,"")</f>
        <v/>
      </c>
      <c r="X12" s="139" t="str">
        <f>IF(U12=1,W12,IFERROR(ROUNDDOWN(W12*2/U12,0),""))</f>
        <v/>
      </c>
      <c r="Y12" s="190" t="s">
        <v>76</v>
      </c>
      <c r="Z12" s="199" t="s">
        <v>76</v>
      </c>
      <c r="AA12" s="197" t="s">
        <v>76</v>
      </c>
      <c r="AD12" t="str">
        <f t="shared" ref="AD12:AD75" si="0">IF(AND(Z12="○",Z12=Y12),1,"")</f>
        <v/>
      </c>
    </row>
    <row r="13" spans="1:39" ht="36.75" customHeight="1">
      <c r="A13" s="69">
        <f>A12+1</f>
        <v>2</v>
      </c>
      <c r="B13" s="70" t="str">
        <f>IF(基本情報入力シート!C41="","",基本情報入力シート!C41)</f>
        <v/>
      </c>
      <c r="C13" s="111" t="str">
        <f>IF(基本情報入力シート!M41="","",基本情報入力シート!M41)</f>
        <v/>
      </c>
      <c r="D13" s="112" t="str">
        <f>IF(基本情報入力シート!R41="","",基本情報入力シート!R41)</f>
        <v/>
      </c>
      <c r="E13" s="112" t="str">
        <f>IF(基本情報入力シート!W41="","",基本情報入力シート!W41)</f>
        <v/>
      </c>
      <c r="F13" s="112" t="str">
        <f>IF(基本情報入力シート!X41="","",基本情報入力シート!X41)</f>
        <v/>
      </c>
      <c r="G13" s="112" t="str">
        <f>IF(基本情報入力シート!Y41="","",基本情報入力シート!Y41)</f>
        <v/>
      </c>
      <c r="H13" s="231"/>
      <c r="I13" s="218" t="str">
        <f>IF(基本情報入力シート!Z41="","",基本情報入力シート!Z41)</f>
        <v/>
      </c>
      <c r="J13" s="219" t="str">
        <f>IF(G13="","",VLOOKUP(G13,【参考】数式用!$A$3:$B$29,2,FALSE))</f>
        <v/>
      </c>
      <c r="K13" s="71" t="s">
        <v>11</v>
      </c>
      <c r="L13" s="72">
        <v>6</v>
      </c>
      <c r="M13" s="73" t="s">
        <v>8</v>
      </c>
      <c r="N13" s="234">
        <v>2</v>
      </c>
      <c r="O13" s="74" t="s">
        <v>23</v>
      </c>
      <c r="P13" s="75">
        <v>6</v>
      </c>
      <c r="Q13" s="51" t="s">
        <v>8</v>
      </c>
      <c r="R13" s="72">
        <v>5</v>
      </c>
      <c r="S13" s="73" t="s">
        <v>9</v>
      </c>
      <c r="T13" s="76" t="s">
        <v>13</v>
      </c>
      <c r="U13" s="77">
        <f>IF(R13="","",R13-N13+1)</f>
        <v>4</v>
      </c>
      <c r="V13" s="76" t="s">
        <v>18</v>
      </c>
      <c r="W13" s="81" t="str">
        <f t="shared" ref="W13:W76" si="1">IF(H13="○",ROUNDDOWN(I13*J13,0)*U13,"")</f>
        <v/>
      </c>
      <c r="X13" s="81" t="str">
        <f t="shared" ref="X13:X76" si="2">IF(U13=1,W13,IFERROR(ROUNDDOWN(W13*2/U13,0),""))</f>
        <v/>
      </c>
      <c r="Y13" s="190" t="s">
        <v>76</v>
      </c>
      <c r="Z13" s="82" t="s">
        <v>76</v>
      </c>
      <c r="AD13" t="str">
        <f t="shared" si="0"/>
        <v/>
      </c>
    </row>
    <row r="14" spans="1:39" ht="36.75" customHeight="1">
      <c r="A14" s="69">
        <f t="shared" ref="A14:A77" si="3">A13+1</f>
        <v>3</v>
      </c>
      <c r="B14" s="70" t="str">
        <f>IF(基本情報入力シート!C42="","",基本情報入力シート!C42)</f>
        <v/>
      </c>
      <c r="C14" s="111" t="str">
        <f>IF(基本情報入力シート!M42="","",基本情報入力シート!M42)</f>
        <v/>
      </c>
      <c r="D14" s="112" t="str">
        <f>IF(基本情報入力シート!R42="","",基本情報入力シート!R42)</f>
        <v/>
      </c>
      <c r="E14" s="112" t="str">
        <f>IF(基本情報入力シート!W42="","",基本情報入力シート!W42)</f>
        <v/>
      </c>
      <c r="F14" s="112" t="str">
        <f>IF(基本情報入力シート!X42="","",基本情報入力シート!X42)</f>
        <v/>
      </c>
      <c r="G14" s="112" t="str">
        <f>IF(基本情報入力シート!Y42="","",基本情報入力シート!Y42)</f>
        <v/>
      </c>
      <c r="H14" s="231"/>
      <c r="I14" s="218" t="str">
        <f>IF(基本情報入力シート!Z42="","",基本情報入力シート!Z42)</f>
        <v/>
      </c>
      <c r="J14" s="219" t="str">
        <f>IF(G14="","",VLOOKUP(G14,【参考】数式用!$A$3:$B$29,2,FALSE))</f>
        <v/>
      </c>
      <c r="K14" s="71" t="s">
        <v>11</v>
      </c>
      <c r="L14" s="72">
        <v>6</v>
      </c>
      <c r="M14" s="73" t="s">
        <v>8</v>
      </c>
      <c r="N14" s="234">
        <v>2</v>
      </c>
      <c r="O14" s="74" t="s">
        <v>23</v>
      </c>
      <c r="P14" s="75">
        <v>6</v>
      </c>
      <c r="Q14" s="51" t="s">
        <v>8</v>
      </c>
      <c r="R14" s="72">
        <v>5</v>
      </c>
      <c r="S14" s="73" t="s">
        <v>55</v>
      </c>
      <c r="T14" s="76" t="s">
        <v>13</v>
      </c>
      <c r="U14" s="77">
        <f t="shared" ref="U14:U17" si="4">IF(R14="","",R14-N14+1)</f>
        <v>4</v>
      </c>
      <c r="V14" s="76" t="s">
        <v>18</v>
      </c>
      <c r="W14" s="81" t="str">
        <f t="shared" si="1"/>
        <v/>
      </c>
      <c r="X14" s="81" t="str">
        <f t="shared" si="2"/>
        <v/>
      </c>
      <c r="Y14" s="190" t="s">
        <v>76</v>
      </c>
      <c r="Z14" s="82" t="s">
        <v>76</v>
      </c>
      <c r="AD14" t="str">
        <f t="shared" si="0"/>
        <v/>
      </c>
    </row>
    <row r="15" spans="1:39" ht="36.75" customHeight="1">
      <c r="A15" s="69">
        <f t="shared" si="3"/>
        <v>4</v>
      </c>
      <c r="B15" s="70" t="str">
        <f>IF(基本情報入力シート!C43="","",基本情報入力シート!C43)</f>
        <v/>
      </c>
      <c r="C15" s="111" t="str">
        <f>IF(基本情報入力シート!M43="","",基本情報入力シート!M43)</f>
        <v/>
      </c>
      <c r="D15" s="112" t="str">
        <f>IF(基本情報入力シート!R43="","",基本情報入力シート!R43)</f>
        <v/>
      </c>
      <c r="E15" s="112" t="str">
        <f>IF(基本情報入力シート!W43="","",基本情報入力シート!W43)</f>
        <v/>
      </c>
      <c r="F15" s="112" t="str">
        <f>IF(基本情報入力シート!X43="","",基本情報入力シート!X43)</f>
        <v/>
      </c>
      <c r="G15" s="112" t="str">
        <f>IF(基本情報入力シート!Y43="","",基本情報入力シート!Y43)</f>
        <v/>
      </c>
      <c r="H15" s="231"/>
      <c r="I15" s="218" t="str">
        <f>IF(基本情報入力シート!Z43="","",基本情報入力シート!Z43)</f>
        <v/>
      </c>
      <c r="J15" s="219" t="str">
        <f>IF(G15="","",VLOOKUP(G15,【参考】数式用!$A$3:$B$29,2,FALSE))</f>
        <v/>
      </c>
      <c r="K15" s="71" t="s">
        <v>11</v>
      </c>
      <c r="L15" s="72">
        <v>6</v>
      </c>
      <c r="M15" s="73" t="s">
        <v>8</v>
      </c>
      <c r="N15" s="234">
        <v>2</v>
      </c>
      <c r="O15" s="74" t="s">
        <v>23</v>
      </c>
      <c r="P15" s="75">
        <v>6</v>
      </c>
      <c r="Q15" s="51" t="s">
        <v>8</v>
      </c>
      <c r="R15" s="72">
        <v>5</v>
      </c>
      <c r="S15" s="73" t="s">
        <v>55</v>
      </c>
      <c r="T15" s="76" t="s">
        <v>13</v>
      </c>
      <c r="U15" s="77">
        <f t="shared" si="4"/>
        <v>4</v>
      </c>
      <c r="V15" s="76" t="s">
        <v>18</v>
      </c>
      <c r="W15" s="81" t="str">
        <f t="shared" si="1"/>
        <v/>
      </c>
      <c r="X15" s="81" t="str">
        <f t="shared" si="2"/>
        <v/>
      </c>
      <c r="Y15" s="190" t="s">
        <v>76</v>
      </c>
      <c r="Z15" s="82" t="s">
        <v>76</v>
      </c>
      <c r="AD15" t="str">
        <f t="shared" si="0"/>
        <v/>
      </c>
    </row>
    <row r="16" spans="1:39" ht="36.75" customHeight="1">
      <c r="A16" s="69">
        <f t="shared" si="3"/>
        <v>5</v>
      </c>
      <c r="B16" s="70" t="str">
        <f>IF(基本情報入力シート!C44="","",基本情報入力シート!C44)</f>
        <v/>
      </c>
      <c r="C16" s="111" t="str">
        <f>IF(基本情報入力シート!M44="","",基本情報入力シート!M44)</f>
        <v/>
      </c>
      <c r="D16" s="112" t="str">
        <f>IF(基本情報入力シート!R44="","",基本情報入力シート!R44)</f>
        <v/>
      </c>
      <c r="E16" s="112" t="str">
        <f>IF(基本情報入力シート!W44="","",基本情報入力シート!W44)</f>
        <v/>
      </c>
      <c r="F16" s="112" t="str">
        <f>IF(基本情報入力シート!X44="","",基本情報入力シート!X44)</f>
        <v/>
      </c>
      <c r="G16" s="112" t="str">
        <f>IF(基本情報入力シート!Y44="","",基本情報入力シート!Y44)</f>
        <v/>
      </c>
      <c r="H16" s="231"/>
      <c r="I16" s="218" t="str">
        <f>IF(基本情報入力シート!Z44="","",基本情報入力シート!Z44)</f>
        <v/>
      </c>
      <c r="J16" s="219" t="str">
        <f>IF(G16="","",VLOOKUP(G16,【参考】数式用!$A$3:$B$29,2,FALSE))</f>
        <v/>
      </c>
      <c r="K16" s="71" t="s">
        <v>11</v>
      </c>
      <c r="L16" s="72">
        <v>6</v>
      </c>
      <c r="M16" s="73" t="s">
        <v>8</v>
      </c>
      <c r="N16" s="234">
        <v>2</v>
      </c>
      <c r="O16" s="74" t="s">
        <v>23</v>
      </c>
      <c r="P16" s="75">
        <v>6</v>
      </c>
      <c r="Q16" s="51" t="s">
        <v>8</v>
      </c>
      <c r="R16" s="72">
        <v>5</v>
      </c>
      <c r="S16" s="73" t="s">
        <v>55</v>
      </c>
      <c r="T16" s="76" t="s">
        <v>13</v>
      </c>
      <c r="U16" s="77">
        <f t="shared" si="4"/>
        <v>4</v>
      </c>
      <c r="V16" s="76" t="s">
        <v>18</v>
      </c>
      <c r="W16" s="81" t="str">
        <f t="shared" si="1"/>
        <v/>
      </c>
      <c r="X16" s="81" t="str">
        <f t="shared" si="2"/>
        <v/>
      </c>
      <c r="Y16" s="190" t="s">
        <v>76</v>
      </c>
      <c r="Z16" s="82" t="s">
        <v>76</v>
      </c>
      <c r="AD16" t="str">
        <f t="shared" si="0"/>
        <v/>
      </c>
    </row>
    <row r="17" spans="1:30" ht="36.75" customHeight="1">
      <c r="A17" s="69">
        <f t="shared" si="3"/>
        <v>6</v>
      </c>
      <c r="B17" s="70" t="str">
        <f>IF(基本情報入力シート!C45="","",基本情報入力シート!C45)</f>
        <v/>
      </c>
      <c r="C17" s="111" t="str">
        <f>IF(基本情報入力シート!M45="","",基本情報入力シート!M45)</f>
        <v/>
      </c>
      <c r="D17" s="112" t="str">
        <f>IF(基本情報入力シート!R45="","",基本情報入力シート!R45)</f>
        <v/>
      </c>
      <c r="E17" s="112" t="str">
        <f>IF(基本情報入力シート!W45="","",基本情報入力シート!W45)</f>
        <v/>
      </c>
      <c r="F17" s="112" t="str">
        <f>IF(基本情報入力シート!X45="","",基本情報入力シート!X45)</f>
        <v/>
      </c>
      <c r="G17" s="112" t="str">
        <f>IF(基本情報入力シート!Y45="","",基本情報入力シート!Y45)</f>
        <v/>
      </c>
      <c r="H17" s="231"/>
      <c r="I17" s="218" t="str">
        <f>IF(基本情報入力シート!Z45="","",基本情報入力シート!Z45)</f>
        <v/>
      </c>
      <c r="J17" s="219" t="str">
        <f>IF(G17="","",VLOOKUP(G17,【参考】数式用!$A$3:$B$29,2,FALSE))</f>
        <v/>
      </c>
      <c r="K17" s="71" t="s">
        <v>11</v>
      </c>
      <c r="L17" s="72">
        <v>6</v>
      </c>
      <c r="M17" s="73" t="s">
        <v>8</v>
      </c>
      <c r="N17" s="234">
        <v>2</v>
      </c>
      <c r="O17" s="74" t="s">
        <v>23</v>
      </c>
      <c r="P17" s="75">
        <v>6</v>
      </c>
      <c r="Q17" s="51" t="s">
        <v>8</v>
      </c>
      <c r="R17" s="72">
        <v>5</v>
      </c>
      <c r="S17" s="73" t="s">
        <v>55</v>
      </c>
      <c r="T17" s="76" t="s">
        <v>56</v>
      </c>
      <c r="U17" s="77">
        <f t="shared" si="4"/>
        <v>4</v>
      </c>
      <c r="V17" s="76" t="s">
        <v>57</v>
      </c>
      <c r="W17" s="81" t="str">
        <f t="shared" si="1"/>
        <v/>
      </c>
      <c r="X17" s="81" t="str">
        <f t="shared" si="2"/>
        <v/>
      </c>
      <c r="Y17" s="190" t="s">
        <v>76</v>
      </c>
      <c r="Z17" s="82" t="s">
        <v>76</v>
      </c>
      <c r="AD17" t="str">
        <f t="shared" si="0"/>
        <v/>
      </c>
    </row>
    <row r="18" spans="1:30" ht="36.75" customHeight="1">
      <c r="A18" s="69">
        <f t="shared" si="3"/>
        <v>7</v>
      </c>
      <c r="B18" s="70" t="str">
        <f>IF(基本情報入力シート!C46="","",基本情報入力シート!C46)</f>
        <v/>
      </c>
      <c r="C18" s="111" t="str">
        <f>IF(基本情報入力シート!M46="","",基本情報入力シート!M46)</f>
        <v/>
      </c>
      <c r="D18" s="112" t="str">
        <f>IF(基本情報入力シート!R46="","",基本情報入力シート!R46)</f>
        <v/>
      </c>
      <c r="E18" s="112" t="str">
        <f>IF(基本情報入力シート!W46="","",基本情報入力シート!W46)</f>
        <v/>
      </c>
      <c r="F18" s="112" t="str">
        <f>IF(基本情報入力シート!X46="","",基本情報入力シート!X46)</f>
        <v/>
      </c>
      <c r="G18" s="112" t="str">
        <f>IF(基本情報入力シート!Y46="","",基本情報入力シート!Y46)</f>
        <v/>
      </c>
      <c r="H18" s="231"/>
      <c r="I18" s="218" t="str">
        <f>IF(基本情報入力シート!Z46="","",基本情報入力シート!Z46)</f>
        <v/>
      </c>
      <c r="J18" s="219" t="str">
        <f>IF(G18="","",VLOOKUP(G18,【参考】数式用!$A$3:$B$29,2,FALSE))</f>
        <v/>
      </c>
      <c r="K18" s="71" t="s">
        <v>11</v>
      </c>
      <c r="L18" s="72">
        <v>6</v>
      </c>
      <c r="M18" s="73" t="s">
        <v>8</v>
      </c>
      <c r="N18" s="234">
        <v>2</v>
      </c>
      <c r="O18" s="74" t="s">
        <v>23</v>
      </c>
      <c r="P18" s="75">
        <v>6</v>
      </c>
      <c r="Q18" s="51" t="s">
        <v>8</v>
      </c>
      <c r="R18" s="72">
        <v>5</v>
      </c>
      <c r="S18" s="73" t="s">
        <v>55</v>
      </c>
      <c r="T18" s="76" t="s">
        <v>13</v>
      </c>
      <c r="U18" s="77">
        <f t="shared" ref="U18:U81" si="5">IF(R18="","",R18-N18+1)</f>
        <v>4</v>
      </c>
      <c r="V18" s="76" t="s">
        <v>18</v>
      </c>
      <c r="W18" s="81" t="str">
        <f t="shared" si="1"/>
        <v/>
      </c>
      <c r="X18" s="81" t="str">
        <f t="shared" si="2"/>
        <v/>
      </c>
      <c r="Y18" s="190" t="s">
        <v>76</v>
      </c>
      <c r="Z18" s="82" t="s">
        <v>76</v>
      </c>
      <c r="AD18" t="str">
        <f t="shared" si="0"/>
        <v/>
      </c>
    </row>
    <row r="19" spans="1:30" ht="36.75" customHeight="1">
      <c r="A19" s="69">
        <f t="shared" si="3"/>
        <v>8</v>
      </c>
      <c r="B19" s="70" t="str">
        <f>IF(基本情報入力シート!C47="","",基本情報入力シート!C47)</f>
        <v/>
      </c>
      <c r="C19" s="111" t="str">
        <f>IF(基本情報入力シート!M47="","",基本情報入力シート!M47)</f>
        <v/>
      </c>
      <c r="D19" s="112" t="str">
        <f>IF(基本情報入力シート!R47="","",基本情報入力シート!R47)</f>
        <v/>
      </c>
      <c r="E19" s="112" t="str">
        <f>IF(基本情報入力シート!W47="","",基本情報入力シート!W47)</f>
        <v/>
      </c>
      <c r="F19" s="112" t="str">
        <f>IF(基本情報入力シート!X47="","",基本情報入力シート!X47)</f>
        <v/>
      </c>
      <c r="G19" s="112" t="str">
        <f>IF(基本情報入力シート!Y47="","",基本情報入力シート!Y47)</f>
        <v/>
      </c>
      <c r="H19" s="231"/>
      <c r="I19" s="218" t="str">
        <f>IF(基本情報入力シート!Z47="","",基本情報入力シート!Z47)</f>
        <v/>
      </c>
      <c r="J19" s="219" t="str">
        <f>IF(G19="","",VLOOKUP(G19,【参考】数式用!$A$3:$B$29,2,FALSE))</f>
        <v/>
      </c>
      <c r="K19" s="71" t="s">
        <v>11</v>
      </c>
      <c r="L19" s="72">
        <v>6</v>
      </c>
      <c r="M19" s="73" t="s">
        <v>8</v>
      </c>
      <c r="N19" s="234">
        <v>2</v>
      </c>
      <c r="O19" s="74" t="s">
        <v>23</v>
      </c>
      <c r="P19" s="75">
        <v>6</v>
      </c>
      <c r="Q19" s="51" t="s">
        <v>8</v>
      </c>
      <c r="R19" s="72">
        <v>5</v>
      </c>
      <c r="S19" s="73" t="s">
        <v>55</v>
      </c>
      <c r="T19" s="76" t="s">
        <v>56</v>
      </c>
      <c r="U19" s="77">
        <f t="shared" si="5"/>
        <v>4</v>
      </c>
      <c r="V19" s="76" t="s">
        <v>57</v>
      </c>
      <c r="W19" s="81" t="str">
        <f t="shared" si="1"/>
        <v/>
      </c>
      <c r="X19" s="81" t="str">
        <f t="shared" si="2"/>
        <v/>
      </c>
      <c r="Y19" s="190" t="s">
        <v>76</v>
      </c>
      <c r="Z19" s="82" t="s">
        <v>76</v>
      </c>
      <c r="AD19" t="str">
        <f t="shared" si="0"/>
        <v/>
      </c>
    </row>
    <row r="20" spans="1:30" ht="36.75" customHeight="1">
      <c r="A20" s="69">
        <f t="shared" si="3"/>
        <v>9</v>
      </c>
      <c r="B20" s="70" t="str">
        <f>IF(基本情報入力シート!C48="","",基本情報入力シート!C48)</f>
        <v/>
      </c>
      <c r="C20" s="111" t="str">
        <f>IF(基本情報入力シート!M48="","",基本情報入力シート!M48)</f>
        <v/>
      </c>
      <c r="D20" s="112" t="str">
        <f>IF(基本情報入力シート!R48="","",基本情報入力シート!R48)</f>
        <v/>
      </c>
      <c r="E20" s="112" t="str">
        <f>IF(基本情報入力シート!W48="","",基本情報入力シート!W48)</f>
        <v/>
      </c>
      <c r="F20" s="112" t="str">
        <f>IF(基本情報入力シート!X48="","",基本情報入力シート!X48)</f>
        <v/>
      </c>
      <c r="G20" s="112" t="str">
        <f>IF(基本情報入力シート!Y48="","",基本情報入力シート!Y48)</f>
        <v/>
      </c>
      <c r="H20" s="231"/>
      <c r="I20" s="218" t="str">
        <f>IF(基本情報入力シート!Z48="","",基本情報入力シート!Z48)</f>
        <v/>
      </c>
      <c r="J20" s="219" t="str">
        <f>IF(G20="","",VLOOKUP(G20,【参考】数式用!$A$3:$B$29,2,FALSE))</f>
        <v/>
      </c>
      <c r="K20" s="71" t="s">
        <v>11</v>
      </c>
      <c r="L20" s="72">
        <v>6</v>
      </c>
      <c r="M20" s="73" t="s">
        <v>8</v>
      </c>
      <c r="N20" s="234">
        <v>2</v>
      </c>
      <c r="O20" s="74" t="s">
        <v>23</v>
      </c>
      <c r="P20" s="75">
        <v>6</v>
      </c>
      <c r="Q20" s="51" t="s">
        <v>8</v>
      </c>
      <c r="R20" s="72">
        <v>5</v>
      </c>
      <c r="S20" s="73" t="s">
        <v>55</v>
      </c>
      <c r="T20" s="76" t="s">
        <v>13</v>
      </c>
      <c r="U20" s="77">
        <f t="shared" si="5"/>
        <v>4</v>
      </c>
      <c r="V20" s="76" t="s">
        <v>18</v>
      </c>
      <c r="W20" s="81" t="str">
        <f t="shared" si="1"/>
        <v/>
      </c>
      <c r="X20" s="81" t="str">
        <f t="shared" si="2"/>
        <v/>
      </c>
      <c r="Y20" s="190" t="s">
        <v>76</v>
      </c>
      <c r="Z20" s="82" t="s">
        <v>76</v>
      </c>
      <c r="AD20" t="str">
        <f t="shared" si="0"/>
        <v/>
      </c>
    </row>
    <row r="21" spans="1:30" ht="36.75" customHeight="1">
      <c r="A21" s="69">
        <f t="shared" si="3"/>
        <v>10</v>
      </c>
      <c r="B21" s="70" t="str">
        <f>IF(基本情報入力シート!C49="","",基本情報入力シート!C49)</f>
        <v/>
      </c>
      <c r="C21" s="111" t="str">
        <f>IF(基本情報入力シート!M49="","",基本情報入力シート!M49)</f>
        <v/>
      </c>
      <c r="D21" s="112" t="str">
        <f>IF(基本情報入力シート!R49="","",基本情報入力シート!R49)</f>
        <v/>
      </c>
      <c r="E21" s="112" t="str">
        <f>IF(基本情報入力シート!W49="","",基本情報入力シート!W49)</f>
        <v/>
      </c>
      <c r="F21" s="112" t="str">
        <f>IF(基本情報入力シート!X49="","",基本情報入力シート!X49)</f>
        <v/>
      </c>
      <c r="G21" s="112" t="str">
        <f>IF(基本情報入力シート!Y49="","",基本情報入力シート!Y49)</f>
        <v/>
      </c>
      <c r="H21" s="231"/>
      <c r="I21" s="218" t="str">
        <f>IF(基本情報入力シート!Z49="","",基本情報入力シート!Z49)</f>
        <v/>
      </c>
      <c r="J21" s="219" t="str">
        <f>IF(G21="","",VLOOKUP(G21,【参考】数式用!$A$3:$B$29,2,FALSE))</f>
        <v/>
      </c>
      <c r="K21" s="71" t="s">
        <v>11</v>
      </c>
      <c r="L21" s="72">
        <v>6</v>
      </c>
      <c r="M21" s="73" t="s">
        <v>8</v>
      </c>
      <c r="N21" s="234">
        <v>2</v>
      </c>
      <c r="O21" s="74" t="s">
        <v>23</v>
      </c>
      <c r="P21" s="75">
        <v>6</v>
      </c>
      <c r="Q21" s="51" t="s">
        <v>8</v>
      </c>
      <c r="R21" s="72">
        <v>5</v>
      </c>
      <c r="S21" s="73" t="s">
        <v>55</v>
      </c>
      <c r="T21" s="76" t="s">
        <v>56</v>
      </c>
      <c r="U21" s="77">
        <f t="shared" si="5"/>
        <v>4</v>
      </c>
      <c r="V21" s="76" t="s">
        <v>57</v>
      </c>
      <c r="W21" s="81" t="str">
        <f t="shared" si="1"/>
        <v/>
      </c>
      <c r="X21" s="81" t="str">
        <f t="shared" si="2"/>
        <v/>
      </c>
      <c r="Y21" s="190" t="s">
        <v>76</v>
      </c>
      <c r="Z21" s="82" t="s">
        <v>76</v>
      </c>
      <c r="AD21" t="str">
        <f t="shared" si="0"/>
        <v/>
      </c>
    </row>
    <row r="22" spans="1:30" ht="36.75" customHeight="1">
      <c r="A22" s="69">
        <f t="shared" si="3"/>
        <v>11</v>
      </c>
      <c r="B22" s="70" t="str">
        <f>IF(基本情報入力シート!C50="","",基本情報入力シート!C50)</f>
        <v/>
      </c>
      <c r="C22" s="111" t="str">
        <f>IF(基本情報入力シート!M50="","",基本情報入力シート!M50)</f>
        <v/>
      </c>
      <c r="D22" s="112" t="str">
        <f>IF(基本情報入力シート!R50="","",基本情報入力シート!R50)</f>
        <v/>
      </c>
      <c r="E22" s="112" t="str">
        <f>IF(基本情報入力シート!W50="","",基本情報入力シート!W50)</f>
        <v/>
      </c>
      <c r="F22" s="112" t="str">
        <f>IF(基本情報入力シート!X50="","",基本情報入力シート!X50)</f>
        <v/>
      </c>
      <c r="G22" s="112" t="str">
        <f>IF(基本情報入力シート!Y50="","",基本情報入力シート!Y50)</f>
        <v/>
      </c>
      <c r="H22" s="231"/>
      <c r="I22" s="218" t="str">
        <f>IF(基本情報入力シート!Z50="","",基本情報入力シート!Z50)</f>
        <v/>
      </c>
      <c r="J22" s="219" t="str">
        <f>IF(G22="","",VLOOKUP(G22,【参考】数式用!$A$3:$B$29,2,FALSE))</f>
        <v/>
      </c>
      <c r="K22" s="71" t="s">
        <v>11</v>
      </c>
      <c r="L22" s="72">
        <v>6</v>
      </c>
      <c r="M22" s="73" t="s">
        <v>8</v>
      </c>
      <c r="N22" s="234">
        <v>2</v>
      </c>
      <c r="O22" s="74" t="s">
        <v>23</v>
      </c>
      <c r="P22" s="75">
        <v>6</v>
      </c>
      <c r="Q22" s="51" t="s">
        <v>8</v>
      </c>
      <c r="R22" s="72">
        <v>5</v>
      </c>
      <c r="S22" s="73" t="s">
        <v>55</v>
      </c>
      <c r="T22" s="76" t="s">
        <v>13</v>
      </c>
      <c r="U22" s="77">
        <f t="shared" si="5"/>
        <v>4</v>
      </c>
      <c r="V22" s="76" t="s">
        <v>18</v>
      </c>
      <c r="W22" s="81" t="str">
        <f t="shared" si="1"/>
        <v/>
      </c>
      <c r="X22" s="81" t="str">
        <f t="shared" si="2"/>
        <v/>
      </c>
      <c r="Y22" s="190" t="s">
        <v>76</v>
      </c>
      <c r="Z22" s="82" t="s">
        <v>76</v>
      </c>
      <c r="AD22" t="str">
        <f t="shared" si="0"/>
        <v/>
      </c>
    </row>
    <row r="23" spans="1:30" ht="36.75" customHeight="1">
      <c r="A23" s="69">
        <f t="shared" si="3"/>
        <v>12</v>
      </c>
      <c r="B23" s="70" t="str">
        <f>IF(基本情報入力シート!C51="","",基本情報入力シート!C51)</f>
        <v/>
      </c>
      <c r="C23" s="111" t="str">
        <f>IF(基本情報入力シート!M51="","",基本情報入力シート!M51)</f>
        <v/>
      </c>
      <c r="D23" s="112" t="str">
        <f>IF(基本情報入力シート!R51="","",基本情報入力シート!R51)</f>
        <v/>
      </c>
      <c r="E23" s="112" t="str">
        <f>IF(基本情報入力シート!W51="","",基本情報入力シート!W51)</f>
        <v/>
      </c>
      <c r="F23" s="112" t="str">
        <f>IF(基本情報入力シート!X51="","",基本情報入力シート!X51)</f>
        <v/>
      </c>
      <c r="G23" s="112" t="str">
        <f>IF(基本情報入力シート!Y51="","",基本情報入力シート!Y51)</f>
        <v/>
      </c>
      <c r="H23" s="231"/>
      <c r="I23" s="218" t="str">
        <f>IF(基本情報入力シート!Z51="","",基本情報入力シート!Z51)</f>
        <v/>
      </c>
      <c r="J23" s="219" t="str">
        <f>IF(G23="","",VLOOKUP(G23,【参考】数式用!$A$3:$B$29,2,FALSE))</f>
        <v/>
      </c>
      <c r="K23" s="71" t="s">
        <v>11</v>
      </c>
      <c r="L23" s="72">
        <v>6</v>
      </c>
      <c r="M23" s="73" t="s">
        <v>8</v>
      </c>
      <c r="N23" s="234">
        <v>2</v>
      </c>
      <c r="O23" s="74" t="s">
        <v>23</v>
      </c>
      <c r="P23" s="75">
        <v>6</v>
      </c>
      <c r="Q23" s="51" t="s">
        <v>8</v>
      </c>
      <c r="R23" s="72">
        <v>5</v>
      </c>
      <c r="S23" s="73" t="s">
        <v>55</v>
      </c>
      <c r="T23" s="76" t="s">
        <v>56</v>
      </c>
      <c r="U23" s="77">
        <f t="shared" si="5"/>
        <v>4</v>
      </c>
      <c r="V23" s="76" t="s">
        <v>57</v>
      </c>
      <c r="W23" s="81" t="str">
        <f t="shared" si="1"/>
        <v/>
      </c>
      <c r="X23" s="81" t="str">
        <f t="shared" si="2"/>
        <v/>
      </c>
      <c r="Y23" s="190" t="s">
        <v>76</v>
      </c>
      <c r="Z23" s="82" t="s">
        <v>76</v>
      </c>
      <c r="AD23" t="str">
        <f t="shared" si="0"/>
        <v/>
      </c>
    </row>
    <row r="24" spans="1:30" ht="36.75" customHeight="1">
      <c r="A24" s="69">
        <f t="shared" si="3"/>
        <v>13</v>
      </c>
      <c r="B24" s="70" t="str">
        <f>IF(基本情報入力シート!C52="","",基本情報入力シート!C52)</f>
        <v/>
      </c>
      <c r="C24" s="111" t="str">
        <f>IF(基本情報入力シート!M52="","",基本情報入力シート!M52)</f>
        <v/>
      </c>
      <c r="D24" s="112" t="str">
        <f>IF(基本情報入力シート!R52="","",基本情報入力シート!R52)</f>
        <v/>
      </c>
      <c r="E24" s="112" t="str">
        <f>IF(基本情報入力シート!W52="","",基本情報入力シート!W52)</f>
        <v/>
      </c>
      <c r="F24" s="112" t="str">
        <f>IF(基本情報入力シート!X52="","",基本情報入力シート!X52)</f>
        <v/>
      </c>
      <c r="G24" s="112" t="str">
        <f>IF(基本情報入力シート!Y52="","",基本情報入力シート!Y52)</f>
        <v/>
      </c>
      <c r="H24" s="231"/>
      <c r="I24" s="218" t="str">
        <f>IF(基本情報入力シート!Z52="","",基本情報入力シート!Z52)</f>
        <v/>
      </c>
      <c r="J24" s="219" t="str">
        <f>IF(G24="","",VLOOKUP(G24,【参考】数式用!$A$3:$B$29,2,FALSE))</f>
        <v/>
      </c>
      <c r="K24" s="71" t="s">
        <v>11</v>
      </c>
      <c r="L24" s="72">
        <v>6</v>
      </c>
      <c r="M24" s="73" t="s">
        <v>8</v>
      </c>
      <c r="N24" s="234">
        <v>2</v>
      </c>
      <c r="O24" s="74" t="s">
        <v>23</v>
      </c>
      <c r="P24" s="75">
        <v>6</v>
      </c>
      <c r="Q24" s="51" t="s">
        <v>8</v>
      </c>
      <c r="R24" s="72">
        <v>5</v>
      </c>
      <c r="S24" s="73" t="s">
        <v>55</v>
      </c>
      <c r="T24" s="76" t="s">
        <v>13</v>
      </c>
      <c r="U24" s="77">
        <f t="shared" si="5"/>
        <v>4</v>
      </c>
      <c r="V24" s="76" t="s">
        <v>18</v>
      </c>
      <c r="W24" s="81" t="str">
        <f t="shared" si="1"/>
        <v/>
      </c>
      <c r="X24" s="81" t="str">
        <f t="shared" si="2"/>
        <v/>
      </c>
      <c r="Y24" s="190" t="s">
        <v>76</v>
      </c>
      <c r="Z24" s="82" t="s">
        <v>76</v>
      </c>
      <c r="AD24" t="str">
        <f t="shared" si="0"/>
        <v/>
      </c>
    </row>
    <row r="25" spans="1:30" ht="36.75" customHeight="1">
      <c r="A25" s="69">
        <f t="shared" si="3"/>
        <v>14</v>
      </c>
      <c r="B25" s="70" t="str">
        <f>IF(基本情報入力シート!C53="","",基本情報入力シート!C53)</f>
        <v/>
      </c>
      <c r="C25" s="111" t="str">
        <f>IF(基本情報入力シート!M53="","",基本情報入力シート!M53)</f>
        <v/>
      </c>
      <c r="D25" s="112" t="str">
        <f>IF(基本情報入力シート!R53="","",基本情報入力シート!R53)</f>
        <v/>
      </c>
      <c r="E25" s="112" t="str">
        <f>IF(基本情報入力シート!W53="","",基本情報入力シート!W53)</f>
        <v/>
      </c>
      <c r="F25" s="112" t="str">
        <f>IF(基本情報入力シート!X53="","",基本情報入力シート!X53)</f>
        <v/>
      </c>
      <c r="G25" s="112" t="str">
        <f>IF(基本情報入力シート!Y53="","",基本情報入力シート!Y53)</f>
        <v/>
      </c>
      <c r="H25" s="231"/>
      <c r="I25" s="218" t="str">
        <f>IF(基本情報入力シート!Z53="","",基本情報入力シート!Z53)</f>
        <v/>
      </c>
      <c r="J25" s="219" t="str">
        <f>IF(G25="","",VLOOKUP(G25,【参考】数式用!$A$3:$B$29,2,FALSE))</f>
        <v/>
      </c>
      <c r="K25" s="71" t="s">
        <v>11</v>
      </c>
      <c r="L25" s="72">
        <v>6</v>
      </c>
      <c r="M25" s="73" t="s">
        <v>8</v>
      </c>
      <c r="N25" s="234">
        <v>2</v>
      </c>
      <c r="O25" s="74" t="s">
        <v>23</v>
      </c>
      <c r="P25" s="75">
        <v>6</v>
      </c>
      <c r="Q25" s="51" t="s">
        <v>8</v>
      </c>
      <c r="R25" s="72">
        <v>5</v>
      </c>
      <c r="S25" s="73" t="s">
        <v>55</v>
      </c>
      <c r="T25" s="76" t="s">
        <v>56</v>
      </c>
      <c r="U25" s="77">
        <f t="shared" si="5"/>
        <v>4</v>
      </c>
      <c r="V25" s="76" t="s">
        <v>57</v>
      </c>
      <c r="W25" s="81" t="str">
        <f t="shared" si="1"/>
        <v/>
      </c>
      <c r="X25" s="81" t="str">
        <f t="shared" si="2"/>
        <v/>
      </c>
      <c r="Y25" s="190" t="s">
        <v>76</v>
      </c>
      <c r="Z25" s="82" t="s">
        <v>76</v>
      </c>
      <c r="AD25" t="str">
        <f t="shared" si="0"/>
        <v/>
      </c>
    </row>
    <row r="26" spans="1:30" ht="36.75" customHeight="1">
      <c r="A26" s="69">
        <f t="shared" si="3"/>
        <v>15</v>
      </c>
      <c r="B26" s="70" t="str">
        <f>IF(基本情報入力シート!C54="","",基本情報入力シート!C54)</f>
        <v/>
      </c>
      <c r="C26" s="111" t="str">
        <f>IF(基本情報入力シート!M54="","",基本情報入力シート!M54)</f>
        <v/>
      </c>
      <c r="D26" s="112" t="str">
        <f>IF(基本情報入力シート!R54="","",基本情報入力シート!R54)</f>
        <v/>
      </c>
      <c r="E26" s="112" t="str">
        <f>IF(基本情報入力シート!W54="","",基本情報入力シート!W54)</f>
        <v/>
      </c>
      <c r="F26" s="112" t="str">
        <f>IF(基本情報入力シート!X54="","",基本情報入力シート!X54)</f>
        <v/>
      </c>
      <c r="G26" s="112" t="str">
        <f>IF(基本情報入力シート!Y54="","",基本情報入力シート!Y54)</f>
        <v/>
      </c>
      <c r="H26" s="231"/>
      <c r="I26" s="218" t="str">
        <f>IF(基本情報入力シート!Z54="","",基本情報入力シート!Z54)</f>
        <v/>
      </c>
      <c r="J26" s="219" t="str">
        <f>IF(G26="","",VLOOKUP(G26,【参考】数式用!$A$3:$B$29,2,FALSE))</f>
        <v/>
      </c>
      <c r="K26" s="71" t="s">
        <v>11</v>
      </c>
      <c r="L26" s="72">
        <v>6</v>
      </c>
      <c r="M26" s="73" t="s">
        <v>8</v>
      </c>
      <c r="N26" s="234">
        <v>2</v>
      </c>
      <c r="O26" s="74" t="s">
        <v>23</v>
      </c>
      <c r="P26" s="75">
        <v>6</v>
      </c>
      <c r="Q26" s="51" t="s">
        <v>8</v>
      </c>
      <c r="R26" s="72">
        <v>5</v>
      </c>
      <c r="S26" s="73" t="s">
        <v>55</v>
      </c>
      <c r="T26" s="76" t="s">
        <v>13</v>
      </c>
      <c r="U26" s="77">
        <f t="shared" si="5"/>
        <v>4</v>
      </c>
      <c r="V26" s="76" t="s">
        <v>18</v>
      </c>
      <c r="W26" s="81" t="str">
        <f t="shared" si="1"/>
        <v/>
      </c>
      <c r="X26" s="81" t="str">
        <f t="shared" si="2"/>
        <v/>
      </c>
      <c r="Y26" s="190" t="s">
        <v>76</v>
      </c>
      <c r="Z26" s="82" t="s">
        <v>76</v>
      </c>
      <c r="AD26" t="str">
        <f t="shared" si="0"/>
        <v/>
      </c>
    </row>
    <row r="27" spans="1:30" ht="36.75" customHeight="1">
      <c r="A27" s="69">
        <f t="shared" si="3"/>
        <v>16</v>
      </c>
      <c r="B27" s="70" t="str">
        <f>IF(基本情報入力シート!C55="","",基本情報入力シート!C55)</f>
        <v/>
      </c>
      <c r="C27" s="111" t="str">
        <f>IF(基本情報入力シート!M55="","",基本情報入力シート!M55)</f>
        <v/>
      </c>
      <c r="D27" s="112" t="str">
        <f>IF(基本情報入力シート!R55="","",基本情報入力シート!R55)</f>
        <v/>
      </c>
      <c r="E27" s="112" t="str">
        <f>IF(基本情報入力シート!W55="","",基本情報入力シート!W55)</f>
        <v/>
      </c>
      <c r="F27" s="112" t="str">
        <f>IF(基本情報入力シート!X55="","",基本情報入力シート!X55)</f>
        <v/>
      </c>
      <c r="G27" s="112" t="str">
        <f>IF(基本情報入力シート!Y55="","",基本情報入力シート!Y55)</f>
        <v/>
      </c>
      <c r="H27" s="231"/>
      <c r="I27" s="218" t="str">
        <f>IF(基本情報入力シート!Z55="","",基本情報入力シート!Z55)</f>
        <v/>
      </c>
      <c r="J27" s="219" t="str">
        <f>IF(G27="","",VLOOKUP(G27,【参考】数式用!$A$3:$B$29,2,FALSE))</f>
        <v/>
      </c>
      <c r="K27" s="71" t="s">
        <v>11</v>
      </c>
      <c r="L27" s="72">
        <v>6</v>
      </c>
      <c r="M27" s="73" t="s">
        <v>8</v>
      </c>
      <c r="N27" s="234">
        <v>2</v>
      </c>
      <c r="O27" s="74" t="s">
        <v>23</v>
      </c>
      <c r="P27" s="75">
        <v>6</v>
      </c>
      <c r="Q27" s="51" t="s">
        <v>8</v>
      </c>
      <c r="R27" s="72">
        <v>5</v>
      </c>
      <c r="S27" s="73" t="s">
        <v>55</v>
      </c>
      <c r="T27" s="76" t="s">
        <v>56</v>
      </c>
      <c r="U27" s="77">
        <f t="shared" si="5"/>
        <v>4</v>
      </c>
      <c r="V27" s="76" t="s">
        <v>57</v>
      </c>
      <c r="W27" s="81" t="str">
        <f t="shared" si="1"/>
        <v/>
      </c>
      <c r="X27" s="81" t="str">
        <f t="shared" si="2"/>
        <v/>
      </c>
      <c r="Y27" s="190" t="s">
        <v>76</v>
      </c>
      <c r="Z27" s="82" t="s">
        <v>76</v>
      </c>
      <c r="AD27" t="str">
        <f t="shared" si="0"/>
        <v/>
      </c>
    </row>
    <row r="28" spans="1:30" ht="36.75" customHeight="1">
      <c r="A28" s="69">
        <f t="shared" si="3"/>
        <v>17</v>
      </c>
      <c r="B28" s="70" t="str">
        <f>IF(基本情報入力シート!C56="","",基本情報入力シート!C56)</f>
        <v/>
      </c>
      <c r="C28" s="111" t="str">
        <f>IF(基本情報入力シート!M56="","",基本情報入力シート!M56)</f>
        <v/>
      </c>
      <c r="D28" s="112" t="str">
        <f>IF(基本情報入力シート!R56="","",基本情報入力シート!R56)</f>
        <v/>
      </c>
      <c r="E28" s="112" t="str">
        <f>IF(基本情報入力シート!W56="","",基本情報入力シート!W56)</f>
        <v/>
      </c>
      <c r="F28" s="112" t="str">
        <f>IF(基本情報入力シート!X56="","",基本情報入力シート!X56)</f>
        <v/>
      </c>
      <c r="G28" s="112" t="str">
        <f>IF(基本情報入力シート!Y56="","",基本情報入力シート!Y56)</f>
        <v/>
      </c>
      <c r="H28" s="231"/>
      <c r="I28" s="218" t="str">
        <f>IF(基本情報入力シート!Z56="","",基本情報入力シート!Z56)</f>
        <v/>
      </c>
      <c r="J28" s="219" t="str">
        <f>IF(G28="","",VLOOKUP(G28,【参考】数式用!$A$3:$B$29,2,FALSE))</f>
        <v/>
      </c>
      <c r="K28" s="71" t="s">
        <v>11</v>
      </c>
      <c r="L28" s="72">
        <v>6</v>
      </c>
      <c r="M28" s="73" t="s">
        <v>8</v>
      </c>
      <c r="N28" s="234">
        <v>2</v>
      </c>
      <c r="O28" s="74" t="s">
        <v>23</v>
      </c>
      <c r="P28" s="75">
        <v>6</v>
      </c>
      <c r="Q28" s="51" t="s">
        <v>8</v>
      </c>
      <c r="R28" s="72">
        <v>5</v>
      </c>
      <c r="S28" s="73" t="s">
        <v>55</v>
      </c>
      <c r="T28" s="76" t="s">
        <v>13</v>
      </c>
      <c r="U28" s="77">
        <f t="shared" si="5"/>
        <v>4</v>
      </c>
      <c r="V28" s="76" t="s">
        <v>18</v>
      </c>
      <c r="W28" s="81" t="str">
        <f t="shared" si="1"/>
        <v/>
      </c>
      <c r="X28" s="81" t="str">
        <f t="shared" si="2"/>
        <v/>
      </c>
      <c r="Y28" s="190" t="s">
        <v>76</v>
      </c>
      <c r="Z28" s="82" t="s">
        <v>76</v>
      </c>
      <c r="AD28" t="str">
        <f t="shared" si="0"/>
        <v/>
      </c>
    </row>
    <row r="29" spans="1:30" ht="36.75" customHeight="1">
      <c r="A29" s="69">
        <f t="shared" si="3"/>
        <v>18</v>
      </c>
      <c r="B29" s="70" t="str">
        <f>IF(基本情報入力シート!C57="","",基本情報入力シート!C57)</f>
        <v/>
      </c>
      <c r="C29" s="111" t="str">
        <f>IF(基本情報入力シート!M57="","",基本情報入力シート!M57)</f>
        <v/>
      </c>
      <c r="D29" s="112" t="str">
        <f>IF(基本情報入力シート!R57="","",基本情報入力シート!R57)</f>
        <v/>
      </c>
      <c r="E29" s="112" t="str">
        <f>IF(基本情報入力シート!W57="","",基本情報入力シート!W57)</f>
        <v/>
      </c>
      <c r="F29" s="112" t="str">
        <f>IF(基本情報入力シート!X57="","",基本情報入力シート!X57)</f>
        <v/>
      </c>
      <c r="G29" s="112" t="str">
        <f>IF(基本情報入力シート!Y57="","",基本情報入力シート!Y57)</f>
        <v/>
      </c>
      <c r="H29" s="231"/>
      <c r="I29" s="218" t="str">
        <f>IF(基本情報入力シート!Z57="","",基本情報入力シート!Z57)</f>
        <v/>
      </c>
      <c r="J29" s="219" t="str">
        <f>IF(G29="","",VLOOKUP(G29,【参考】数式用!$A$3:$B$29,2,FALSE))</f>
        <v/>
      </c>
      <c r="K29" s="71" t="s">
        <v>11</v>
      </c>
      <c r="L29" s="72">
        <v>6</v>
      </c>
      <c r="M29" s="73" t="s">
        <v>8</v>
      </c>
      <c r="N29" s="234">
        <v>2</v>
      </c>
      <c r="O29" s="74" t="s">
        <v>23</v>
      </c>
      <c r="P29" s="75">
        <v>6</v>
      </c>
      <c r="Q29" s="51" t="s">
        <v>8</v>
      </c>
      <c r="R29" s="72">
        <v>5</v>
      </c>
      <c r="S29" s="73" t="s">
        <v>55</v>
      </c>
      <c r="T29" s="76" t="s">
        <v>56</v>
      </c>
      <c r="U29" s="77">
        <f t="shared" si="5"/>
        <v>4</v>
      </c>
      <c r="V29" s="76" t="s">
        <v>57</v>
      </c>
      <c r="W29" s="81" t="str">
        <f t="shared" si="1"/>
        <v/>
      </c>
      <c r="X29" s="81" t="str">
        <f t="shared" si="2"/>
        <v/>
      </c>
      <c r="Y29" s="190" t="s">
        <v>76</v>
      </c>
      <c r="Z29" s="82" t="s">
        <v>76</v>
      </c>
      <c r="AD29" t="str">
        <f t="shared" si="0"/>
        <v/>
      </c>
    </row>
    <row r="30" spans="1:30" ht="36.75" customHeight="1">
      <c r="A30" s="69">
        <f t="shared" si="3"/>
        <v>19</v>
      </c>
      <c r="B30" s="70" t="str">
        <f>IF(基本情報入力シート!C58="","",基本情報入力シート!C58)</f>
        <v/>
      </c>
      <c r="C30" s="111" t="str">
        <f>IF(基本情報入力シート!M58="","",基本情報入力シート!M58)</f>
        <v/>
      </c>
      <c r="D30" s="112" t="str">
        <f>IF(基本情報入力シート!R58="","",基本情報入力シート!R58)</f>
        <v/>
      </c>
      <c r="E30" s="112" t="str">
        <f>IF(基本情報入力シート!W58="","",基本情報入力シート!W58)</f>
        <v/>
      </c>
      <c r="F30" s="112" t="str">
        <f>IF(基本情報入力シート!X58="","",基本情報入力シート!X58)</f>
        <v/>
      </c>
      <c r="G30" s="112" t="str">
        <f>IF(基本情報入力シート!Y58="","",基本情報入力シート!Y58)</f>
        <v/>
      </c>
      <c r="H30" s="231"/>
      <c r="I30" s="218" t="str">
        <f>IF(基本情報入力シート!Z58="","",基本情報入力シート!Z58)</f>
        <v/>
      </c>
      <c r="J30" s="219" t="str">
        <f>IF(G30="","",VLOOKUP(G30,【参考】数式用!$A$3:$B$29,2,FALSE))</f>
        <v/>
      </c>
      <c r="K30" s="71" t="s">
        <v>11</v>
      </c>
      <c r="L30" s="72">
        <v>6</v>
      </c>
      <c r="M30" s="73" t="s">
        <v>8</v>
      </c>
      <c r="N30" s="234">
        <v>2</v>
      </c>
      <c r="O30" s="74" t="s">
        <v>23</v>
      </c>
      <c r="P30" s="75">
        <v>6</v>
      </c>
      <c r="Q30" s="51" t="s">
        <v>8</v>
      </c>
      <c r="R30" s="72">
        <v>5</v>
      </c>
      <c r="S30" s="73" t="s">
        <v>55</v>
      </c>
      <c r="T30" s="76" t="s">
        <v>13</v>
      </c>
      <c r="U30" s="77">
        <f t="shared" si="5"/>
        <v>4</v>
      </c>
      <c r="V30" s="76" t="s">
        <v>18</v>
      </c>
      <c r="W30" s="81" t="str">
        <f t="shared" si="1"/>
        <v/>
      </c>
      <c r="X30" s="81" t="str">
        <f t="shared" si="2"/>
        <v/>
      </c>
      <c r="Y30" s="190" t="s">
        <v>76</v>
      </c>
      <c r="Z30" s="82" t="s">
        <v>76</v>
      </c>
      <c r="AD30" t="str">
        <f t="shared" si="0"/>
        <v/>
      </c>
    </row>
    <row r="31" spans="1:30" ht="36.75" customHeight="1">
      <c r="A31" s="69">
        <f t="shared" si="3"/>
        <v>20</v>
      </c>
      <c r="B31" s="70" t="str">
        <f>IF(基本情報入力シート!C59="","",基本情報入力シート!C59)</f>
        <v/>
      </c>
      <c r="C31" s="111" t="str">
        <f>IF(基本情報入力シート!M59="","",基本情報入力シート!M59)</f>
        <v/>
      </c>
      <c r="D31" s="112" t="str">
        <f>IF(基本情報入力シート!R59="","",基本情報入力シート!R59)</f>
        <v/>
      </c>
      <c r="E31" s="112" t="str">
        <f>IF(基本情報入力シート!W59="","",基本情報入力シート!W59)</f>
        <v/>
      </c>
      <c r="F31" s="112" t="str">
        <f>IF(基本情報入力シート!X59="","",基本情報入力シート!X59)</f>
        <v/>
      </c>
      <c r="G31" s="112" t="str">
        <f>IF(基本情報入力シート!Y59="","",基本情報入力シート!Y59)</f>
        <v/>
      </c>
      <c r="H31" s="231"/>
      <c r="I31" s="218" t="str">
        <f>IF(基本情報入力シート!Z59="","",基本情報入力シート!Z59)</f>
        <v/>
      </c>
      <c r="J31" s="219" t="str">
        <f>IF(G31="","",VLOOKUP(G31,【参考】数式用!$A$3:$B$29,2,FALSE))</f>
        <v/>
      </c>
      <c r="K31" s="71" t="s">
        <v>11</v>
      </c>
      <c r="L31" s="72">
        <v>6</v>
      </c>
      <c r="M31" s="73" t="s">
        <v>8</v>
      </c>
      <c r="N31" s="234">
        <v>2</v>
      </c>
      <c r="O31" s="74" t="s">
        <v>23</v>
      </c>
      <c r="P31" s="75">
        <v>6</v>
      </c>
      <c r="Q31" s="51" t="s">
        <v>8</v>
      </c>
      <c r="R31" s="72">
        <v>5</v>
      </c>
      <c r="S31" s="73" t="s">
        <v>55</v>
      </c>
      <c r="T31" s="76" t="s">
        <v>56</v>
      </c>
      <c r="U31" s="77">
        <f t="shared" si="5"/>
        <v>4</v>
      </c>
      <c r="V31" s="76" t="s">
        <v>57</v>
      </c>
      <c r="W31" s="81" t="str">
        <f t="shared" si="1"/>
        <v/>
      </c>
      <c r="X31" s="81" t="str">
        <f t="shared" si="2"/>
        <v/>
      </c>
      <c r="Y31" s="190" t="s">
        <v>76</v>
      </c>
      <c r="Z31" s="82" t="s">
        <v>76</v>
      </c>
      <c r="AD31" t="str">
        <f t="shared" si="0"/>
        <v/>
      </c>
    </row>
    <row r="32" spans="1:30" ht="36.75" customHeight="1">
      <c r="A32" s="69">
        <f t="shared" si="3"/>
        <v>21</v>
      </c>
      <c r="B32" s="70" t="str">
        <f>IF(基本情報入力シート!C60="","",基本情報入力シート!C60)</f>
        <v/>
      </c>
      <c r="C32" s="111" t="str">
        <f>IF(基本情報入力シート!M60="","",基本情報入力シート!M60)</f>
        <v/>
      </c>
      <c r="D32" s="112" t="str">
        <f>IF(基本情報入力シート!R60="","",基本情報入力シート!R60)</f>
        <v/>
      </c>
      <c r="E32" s="112" t="str">
        <f>IF(基本情報入力シート!W60="","",基本情報入力シート!W60)</f>
        <v/>
      </c>
      <c r="F32" s="112" t="str">
        <f>IF(基本情報入力シート!X60="","",基本情報入力シート!X60)</f>
        <v/>
      </c>
      <c r="G32" s="112" t="str">
        <f>IF(基本情報入力シート!Y60="","",基本情報入力シート!Y60)</f>
        <v/>
      </c>
      <c r="H32" s="231"/>
      <c r="I32" s="218" t="str">
        <f>IF(基本情報入力シート!Z60="","",基本情報入力シート!Z60)</f>
        <v/>
      </c>
      <c r="J32" s="219" t="str">
        <f>IF(G32="","",VLOOKUP(G32,【参考】数式用!$A$3:$B$29,2,FALSE))</f>
        <v/>
      </c>
      <c r="K32" s="71" t="s">
        <v>11</v>
      </c>
      <c r="L32" s="72">
        <v>6</v>
      </c>
      <c r="M32" s="73" t="s">
        <v>8</v>
      </c>
      <c r="N32" s="234">
        <v>2</v>
      </c>
      <c r="O32" s="74" t="s">
        <v>23</v>
      </c>
      <c r="P32" s="75">
        <v>6</v>
      </c>
      <c r="Q32" s="51" t="s">
        <v>8</v>
      </c>
      <c r="R32" s="72">
        <v>5</v>
      </c>
      <c r="S32" s="73" t="s">
        <v>55</v>
      </c>
      <c r="T32" s="76" t="s">
        <v>13</v>
      </c>
      <c r="U32" s="77">
        <f t="shared" si="5"/>
        <v>4</v>
      </c>
      <c r="V32" s="76" t="s">
        <v>18</v>
      </c>
      <c r="W32" s="81" t="str">
        <f t="shared" si="1"/>
        <v/>
      </c>
      <c r="X32" s="81" t="str">
        <f t="shared" si="2"/>
        <v/>
      </c>
      <c r="Y32" s="190" t="s">
        <v>76</v>
      </c>
      <c r="Z32" s="82" t="s">
        <v>76</v>
      </c>
      <c r="AD32" t="str">
        <f t="shared" si="0"/>
        <v/>
      </c>
    </row>
    <row r="33" spans="1:30" ht="36.75" customHeight="1">
      <c r="A33" s="69">
        <f t="shared" si="3"/>
        <v>22</v>
      </c>
      <c r="B33" s="70" t="str">
        <f>IF(基本情報入力シート!C61="","",基本情報入力シート!C61)</f>
        <v/>
      </c>
      <c r="C33" s="111" t="str">
        <f>IF(基本情報入力シート!M61="","",基本情報入力シート!M61)</f>
        <v/>
      </c>
      <c r="D33" s="112" t="str">
        <f>IF(基本情報入力シート!R61="","",基本情報入力シート!R61)</f>
        <v/>
      </c>
      <c r="E33" s="112" t="str">
        <f>IF(基本情報入力シート!W61="","",基本情報入力シート!W61)</f>
        <v/>
      </c>
      <c r="F33" s="112" t="str">
        <f>IF(基本情報入力シート!X61="","",基本情報入力シート!X61)</f>
        <v/>
      </c>
      <c r="G33" s="112" t="str">
        <f>IF(基本情報入力シート!Y61="","",基本情報入力シート!Y61)</f>
        <v/>
      </c>
      <c r="H33" s="231"/>
      <c r="I33" s="218" t="str">
        <f>IF(基本情報入力シート!Z61="","",基本情報入力シート!Z61)</f>
        <v/>
      </c>
      <c r="J33" s="219" t="str">
        <f>IF(G33="","",VLOOKUP(G33,【参考】数式用!$A$3:$B$29,2,FALSE))</f>
        <v/>
      </c>
      <c r="K33" s="71" t="s">
        <v>11</v>
      </c>
      <c r="L33" s="72">
        <v>6</v>
      </c>
      <c r="M33" s="73" t="s">
        <v>8</v>
      </c>
      <c r="N33" s="234">
        <v>2</v>
      </c>
      <c r="O33" s="74" t="s">
        <v>23</v>
      </c>
      <c r="P33" s="75">
        <v>6</v>
      </c>
      <c r="Q33" s="51" t="s">
        <v>8</v>
      </c>
      <c r="R33" s="72">
        <v>5</v>
      </c>
      <c r="S33" s="73" t="s">
        <v>55</v>
      </c>
      <c r="T33" s="76" t="s">
        <v>56</v>
      </c>
      <c r="U33" s="77">
        <f t="shared" si="5"/>
        <v>4</v>
      </c>
      <c r="V33" s="76" t="s">
        <v>57</v>
      </c>
      <c r="W33" s="81" t="str">
        <f t="shared" si="1"/>
        <v/>
      </c>
      <c r="X33" s="81" t="str">
        <f t="shared" si="2"/>
        <v/>
      </c>
      <c r="Y33" s="190" t="s">
        <v>76</v>
      </c>
      <c r="Z33" s="82" t="s">
        <v>76</v>
      </c>
      <c r="AD33" t="str">
        <f t="shared" si="0"/>
        <v/>
      </c>
    </row>
    <row r="34" spans="1:30" ht="36.75" customHeight="1">
      <c r="A34" s="69">
        <f t="shared" si="3"/>
        <v>23</v>
      </c>
      <c r="B34" s="70" t="str">
        <f>IF(基本情報入力シート!C62="","",基本情報入力シート!C62)</f>
        <v/>
      </c>
      <c r="C34" s="111" t="str">
        <f>IF(基本情報入力シート!M62="","",基本情報入力シート!M62)</f>
        <v/>
      </c>
      <c r="D34" s="112" t="str">
        <f>IF(基本情報入力シート!R62="","",基本情報入力シート!R62)</f>
        <v/>
      </c>
      <c r="E34" s="112" t="str">
        <f>IF(基本情報入力シート!W62="","",基本情報入力シート!W62)</f>
        <v/>
      </c>
      <c r="F34" s="112" t="str">
        <f>IF(基本情報入力シート!X62="","",基本情報入力シート!X62)</f>
        <v/>
      </c>
      <c r="G34" s="112" t="str">
        <f>IF(基本情報入力シート!Y62="","",基本情報入力シート!Y62)</f>
        <v/>
      </c>
      <c r="H34" s="231"/>
      <c r="I34" s="218" t="str">
        <f>IF(基本情報入力シート!Z62="","",基本情報入力シート!Z62)</f>
        <v/>
      </c>
      <c r="J34" s="219" t="str">
        <f>IF(G34="","",VLOOKUP(G34,【参考】数式用!$A$3:$B$29,2,FALSE))</f>
        <v/>
      </c>
      <c r="K34" s="71" t="s">
        <v>11</v>
      </c>
      <c r="L34" s="72">
        <v>6</v>
      </c>
      <c r="M34" s="73" t="s">
        <v>8</v>
      </c>
      <c r="N34" s="234">
        <v>2</v>
      </c>
      <c r="O34" s="74" t="s">
        <v>23</v>
      </c>
      <c r="P34" s="75">
        <v>6</v>
      </c>
      <c r="Q34" s="51" t="s">
        <v>8</v>
      </c>
      <c r="R34" s="72">
        <v>5</v>
      </c>
      <c r="S34" s="73" t="s">
        <v>55</v>
      </c>
      <c r="T34" s="76" t="s">
        <v>13</v>
      </c>
      <c r="U34" s="77">
        <f t="shared" si="5"/>
        <v>4</v>
      </c>
      <c r="V34" s="76" t="s">
        <v>18</v>
      </c>
      <c r="W34" s="81" t="str">
        <f t="shared" si="1"/>
        <v/>
      </c>
      <c r="X34" s="81" t="str">
        <f t="shared" si="2"/>
        <v/>
      </c>
      <c r="Y34" s="190" t="s">
        <v>76</v>
      </c>
      <c r="Z34" s="82" t="s">
        <v>76</v>
      </c>
      <c r="AD34" t="str">
        <f t="shared" si="0"/>
        <v/>
      </c>
    </row>
    <row r="35" spans="1:30" ht="36.75" customHeight="1">
      <c r="A35" s="69">
        <f t="shared" si="3"/>
        <v>24</v>
      </c>
      <c r="B35" s="70" t="str">
        <f>IF(基本情報入力シート!C63="","",基本情報入力シート!C63)</f>
        <v/>
      </c>
      <c r="C35" s="111" t="str">
        <f>IF(基本情報入力シート!M63="","",基本情報入力シート!M63)</f>
        <v/>
      </c>
      <c r="D35" s="112" t="str">
        <f>IF(基本情報入力シート!R63="","",基本情報入力シート!R63)</f>
        <v/>
      </c>
      <c r="E35" s="112" t="str">
        <f>IF(基本情報入力シート!W63="","",基本情報入力シート!W63)</f>
        <v/>
      </c>
      <c r="F35" s="112" t="str">
        <f>IF(基本情報入力シート!X63="","",基本情報入力シート!X63)</f>
        <v/>
      </c>
      <c r="G35" s="112" t="str">
        <f>IF(基本情報入力シート!Y63="","",基本情報入力シート!Y63)</f>
        <v/>
      </c>
      <c r="H35" s="231"/>
      <c r="I35" s="218" t="str">
        <f>IF(基本情報入力シート!Z63="","",基本情報入力シート!Z63)</f>
        <v/>
      </c>
      <c r="J35" s="219" t="str">
        <f>IF(G35="","",VLOOKUP(G35,【参考】数式用!$A$3:$B$29,2,FALSE))</f>
        <v/>
      </c>
      <c r="K35" s="71" t="s">
        <v>11</v>
      </c>
      <c r="L35" s="72">
        <v>6</v>
      </c>
      <c r="M35" s="73" t="s">
        <v>8</v>
      </c>
      <c r="N35" s="234">
        <v>2</v>
      </c>
      <c r="O35" s="74" t="s">
        <v>23</v>
      </c>
      <c r="P35" s="75">
        <v>6</v>
      </c>
      <c r="Q35" s="51" t="s">
        <v>8</v>
      </c>
      <c r="R35" s="72">
        <v>5</v>
      </c>
      <c r="S35" s="73" t="s">
        <v>55</v>
      </c>
      <c r="T35" s="76" t="s">
        <v>56</v>
      </c>
      <c r="U35" s="77">
        <f t="shared" si="5"/>
        <v>4</v>
      </c>
      <c r="V35" s="76" t="s">
        <v>57</v>
      </c>
      <c r="W35" s="81" t="str">
        <f t="shared" si="1"/>
        <v/>
      </c>
      <c r="X35" s="81" t="str">
        <f t="shared" si="2"/>
        <v/>
      </c>
      <c r="Y35" s="190" t="s">
        <v>76</v>
      </c>
      <c r="Z35" s="82" t="s">
        <v>76</v>
      </c>
      <c r="AD35" t="str">
        <f t="shared" si="0"/>
        <v/>
      </c>
    </row>
    <row r="36" spans="1:30" ht="36.75" customHeight="1">
      <c r="A36" s="69">
        <f t="shared" si="3"/>
        <v>25</v>
      </c>
      <c r="B36" s="70" t="str">
        <f>IF(基本情報入力シート!C64="","",基本情報入力シート!C64)</f>
        <v/>
      </c>
      <c r="C36" s="111" t="str">
        <f>IF(基本情報入力シート!M64="","",基本情報入力シート!M64)</f>
        <v/>
      </c>
      <c r="D36" s="112" t="str">
        <f>IF(基本情報入力シート!R64="","",基本情報入力シート!R64)</f>
        <v/>
      </c>
      <c r="E36" s="112" t="str">
        <f>IF(基本情報入力シート!W64="","",基本情報入力シート!W64)</f>
        <v/>
      </c>
      <c r="F36" s="112" t="str">
        <f>IF(基本情報入力シート!X64="","",基本情報入力シート!X64)</f>
        <v/>
      </c>
      <c r="G36" s="112" t="str">
        <f>IF(基本情報入力シート!Y64="","",基本情報入力シート!Y64)</f>
        <v/>
      </c>
      <c r="H36" s="231"/>
      <c r="I36" s="218" t="str">
        <f>IF(基本情報入力シート!Z64="","",基本情報入力シート!Z64)</f>
        <v/>
      </c>
      <c r="J36" s="219" t="str">
        <f>IF(G36="","",VLOOKUP(G36,【参考】数式用!$A$3:$B$29,2,FALSE))</f>
        <v/>
      </c>
      <c r="K36" s="71" t="s">
        <v>11</v>
      </c>
      <c r="L36" s="72">
        <v>6</v>
      </c>
      <c r="M36" s="73" t="s">
        <v>8</v>
      </c>
      <c r="N36" s="234">
        <v>2</v>
      </c>
      <c r="O36" s="74" t="s">
        <v>23</v>
      </c>
      <c r="P36" s="75">
        <v>6</v>
      </c>
      <c r="Q36" s="51" t="s">
        <v>8</v>
      </c>
      <c r="R36" s="72">
        <v>5</v>
      </c>
      <c r="S36" s="73" t="s">
        <v>55</v>
      </c>
      <c r="T36" s="76" t="s">
        <v>13</v>
      </c>
      <c r="U36" s="77">
        <f t="shared" si="5"/>
        <v>4</v>
      </c>
      <c r="V36" s="76" t="s">
        <v>18</v>
      </c>
      <c r="W36" s="81" t="str">
        <f t="shared" si="1"/>
        <v/>
      </c>
      <c r="X36" s="81" t="str">
        <f t="shared" si="2"/>
        <v/>
      </c>
      <c r="Y36" s="190" t="s">
        <v>76</v>
      </c>
      <c r="Z36" s="82" t="s">
        <v>76</v>
      </c>
      <c r="AD36" t="str">
        <f t="shared" si="0"/>
        <v/>
      </c>
    </row>
    <row r="37" spans="1:30" ht="36.75" customHeight="1">
      <c r="A37" s="69">
        <f t="shared" si="3"/>
        <v>26</v>
      </c>
      <c r="B37" s="70" t="str">
        <f>IF(基本情報入力シート!C65="","",基本情報入力シート!C65)</f>
        <v/>
      </c>
      <c r="C37" s="111" t="str">
        <f>IF(基本情報入力シート!M65="","",基本情報入力シート!M65)</f>
        <v/>
      </c>
      <c r="D37" s="112" t="str">
        <f>IF(基本情報入力シート!R65="","",基本情報入力シート!R65)</f>
        <v/>
      </c>
      <c r="E37" s="112" t="str">
        <f>IF(基本情報入力シート!W65="","",基本情報入力シート!W65)</f>
        <v/>
      </c>
      <c r="F37" s="112" t="str">
        <f>IF(基本情報入力シート!X65="","",基本情報入力シート!X65)</f>
        <v/>
      </c>
      <c r="G37" s="112" t="str">
        <f>IF(基本情報入力シート!Y65="","",基本情報入力シート!Y65)</f>
        <v/>
      </c>
      <c r="H37" s="231"/>
      <c r="I37" s="218" t="str">
        <f>IF(基本情報入力シート!Z65="","",基本情報入力シート!Z65)</f>
        <v/>
      </c>
      <c r="J37" s="219" t="str">
        <f>IF(G37="","",VLOOKUP(G37,【参考】数式用!$A$3:$B$29,2,FALSE))</f>
        <v/>
      </c>
      <c r="K37" s="71" t="s">
        <v>11</v>
      </c>
      <c r="L37" s="72">
        <v>6</v>
      </c>
      <c r="M37" s="73" t="s">
        <v>8</v>
      </c>
      <c r="N37" s="234">
        <v>2</v>
      </c>
      <c r="O37" s="74" t="s">
        <v>23</v>
      </c>
      <c r="P37" s="75">
        <v>6</v>
      </c>
      <c r="Q37" s="51" t="s">
        <v>8</v>
      </c>
      <c r="R37" s="72">
        <v>5</v>
      </c>
      <c r="S37" s="73" t="s">
        <v>55</v>
      </c>
      <c r="T37" s="76" t="s">
        <v>56</v>
      </c>
      <c r="U37" s="77">
        <f t="shared" si="5"/>
        <v>4</v>
      </c>
      <c r="V37" s="76" t="s">
        <v>57</v>
      </c>
      <c r="W37" s="81" t="str">
        <f t="shared" si="1"/>
        <v/>
      </c>
      <c r="X37" s="81" t="str">
        <f t="shared" si="2"/>
        <v/>
      </c>
      <c r="Y37" s="190" t="s">
        <v>76</v>
      </c>
      <c r="Z37" s="82" t="s">
        <v>76</v>
      </c>
      <c r="AD37" t="str">
        <f t="shared" si="0"/>
        <v/>
      </c>
    </row>
    <row r="38" spans="1:30" ht="36.75" customHeight="1">
      <c r="A38" s="69">
        <f t="shared" si="3"/>
        <v>27</v>
      </c>
      <c r="B38" s="70" t="str">
        <f>IF(基本情報入力シート!C66="","",基本情報入力シート!C66)</f>
        <v/>
      </c>
      <c r="C38" s="111" t="str">
        <f>IF(基本情報入力シート!M66="","",基本情報入力シート!M66)</f>
        <v/>
      </c>
      <c r="D38" s="112" t="str">
        <f>IF(基本情報入力シート!R66="","",基本情報入力シート!R66)</f>
        <v/>
      </c>
      <c r="E38" s="112" t="str">
        <f>IF(基本情報入力シート!W66="","",基本情報入力シート!W66)</f>
        <v/>
      </c>
      <c r="F38" s="112" t="str">
        <f>IF(基本情報入力シート!X66="","",基本情報入力シート!X66)</f>
        <v/>
      </c>
      <c r="G38" s="112" t="str">
        <f>IF(基本情報入力シート!Y66="","",基本情報入力シート!Y66)</f>
        <v/>
      </c>
      <c r="H38" s="231"/>
      <c r="I38" s="218" t="str">
        <f>IF(基本情報入力シート!Z66="","",基本情報入力シート!Z66)</f>
        <v/>
      </c>
      <c r="J38" s="219" t="str">
        <f>IF(G38="","",VLOOKUP(G38,【参考】数式用!$A$3:$B$29,2,FALSE))</f>
        <v/>
      </c>
      <c r="K38" s="71" t="s">
        <v>11</v>
      </c>
      <c r="L38" s="72">
        <v>6</v>
      </c>
      <c r="M38" s="73" t="s">
        <v>8</v>
      </c>
      <c r="N38" s="234">
        <v>2</v>
      </c>
      <c r="O38" s="74" t="s">
        <v>23</v>
      </c>
      <c r="P38" s="75">
        <v>6</v>
      </c>
      <c r="Q38" s="51" t="s">
        <v>8</v>
      </c>
      <c r="R38" s="72">
        <v>5</v>
      </c>
      <c r="S38" s="73" t="s">
        <v>55</v>
      </c>
      <c r="T38" s="76" t="s">
        <v>13</v>
      </c>
      <c r="U38" s="77">
        <f t="shared" si="5"/>
        <v>4</v>
      </c>
      <c r="V38" s="76" t="s">
        <v>18</v>
      </c>
      <c r="W38" s="81" t="str">
        <f t="shared" si="1"/>
        <v/>
      </c>
      <c r="X38" s="81" t="str">
        <f t="shared" si="2"/>
        <v/>
      </c>
      <c r="Y38" s="190" t="s">
        <v>76</v>
      </c>
      <c r="Z38" s="82" t="s">
        <v>76</v>
      </c>
      <c r="AD38" t="str">
        <f t="shared" si="0"/>
        <v/>
      </c>
    </row>
    <row r="39" spans="1:30" ht="36.75" customHeight="1">
      <c r="A39" s="69">
        <f t="shared" si="3"/>
        <v>28</v>
      </c>
      <c r="B39" s="70" t="str">
        <f>IF(基本情報入力シート!C67="","",基本情報入力シート!C67)</f>
        <v/>
      </c>
      <c r="C39" s="111" t="str">
        <f>IF(基本情報入力シート!M67="","",基本情報入力シート!M67)</f>
        <v/>
      </c>
      <c r="D39" s="112" t="str">
        <f>IF(基本情報入力シート!R67="","",基本情報入力シート!R67)</f>
        <v/>
      </c>
      <c r="E39" s="112" t="str">
        <f>IF(基本情報入力シート!W67="","",基本情報入力シート!W67)</f>
        <v/>
      </c>
      <c r="F39" s="112" t="str">
        <f>IF(基本情報入力シート!X67="","",基本情報入力シート!X67)</f>
        <v/>
      </c>
      <c r="G39" s="112" t="str">
        <f>IF(基本情報入力シート!Y67="","",基本情報入力シート!Y67)</f>
        <v/>
      </c>
      <c r="H39" s="231"/>
      <c r="I39" s="218" t="str">
        <f>IF(基本情報入力シート!Z67="","",基本情報入力シート!Z67)</f>
        <v/>
      </c>
      <c r="J39" s="219" t="str">
        <f>IF(G39="","",VLOOKUP(G39,【参考】数式用!$A$3:$B$29,2,FALSE))</f>
        <v/>
      </c>
      <c r="K39" s="71" t="s">
        <v>11</v>
      </c>
      <c r="L39" s="72">
        <v>6</v>
      </c>
      <c r="M39" s="73" t="s">
        <v>8</v>
      </c>
      <c r="N39" s="234">
        <v>2</v>
      </c>
      <c r="O39" s="74" t="s">
        <v>23</v>
      </c>
      <c r="P39" s="75">
        <v>6</v>
      </c>
      <c r="Q39" s="51" t="s">
        <v>8</v>
      </c>
      <c r="R39" s="72">
        <v>5</v>
      </c>
      <c r="S39" s="73" t="s">
        <v>55</v>
      </c>
      <c r="T39" s="76" t="s">
        <v>56</v>
      </c>
      <c r="U39" s="77">
        <f t="shared" si="5"/>
        <v>4</v>
      </c>
      <c r="V39" s="76" t="s">
        <v>57</v>
      </c>
      <c r="W39" s="81" t="str">
        <f t="shared" si="1"/>
        <v/>
      </c>
      <c r="X39" s="81" t="str">
        <f t="shared" si="2"/>
        <v/>
      </c>
      <c r="Y39" s="190" t="s">
        <v>76</v>
      </c>
      <c r="Z39" s="82" t="s">
        <v>76</v>
      </c>
      <c r="AD39" t="str">
        <f t="shared" si="0"/>
        <v/>
      </c>
    </row>
    <row r="40" spans="1:30" ht="36.75" customHeight="1">
      <c r="A40" s="69">
        <f t="shared" si="3"/>
        <v>29</v>
      </c>
      <c r="B40" s="70" t="str">
        <f>IF(基本情報入力シート!C68="","",基本情報入力シート!C68)</f>
        <v/>
      </c>
      <c r="C40" s="111" t="str">
        <f>IF(基本情報入力シート!M68="","",基本情報入力シート!M68)</f>
        <v/>
      </c>
      <c r="D40" s="112" t="str">
        <f>IF(基本情報入力シート!R68="","",基本情報入力シート!R68)</f>
        <v/>
      </c>
      <c r="E40" s="112" t="str">
        <f>IF(基本情報入力シート!W68="","",基本情報入力シート!W68)</f>
        <v/>
      </c>
      <c r="F40" s="112" t="str">
        <f>IF(基本情報入力シート!X68="","",基本情報入力シート!X68)</f>
        <v/>
      </c>
      <c r="G40" s="112" t="str">
        <f>IF(基本情報入力シート!Y68="","",基本情報入力シート!Y68)</f>
        <v/>
      </c>
      <c r="H40" s="231"/>
      <c r="I40" s="218" t="str">
        <f>IF(基本情報入力シート!Z68="","",基本情報入力シート!Z68)</f>
        <v/>
      </c>
      <c r="J40" s="219" t="str">
        <f>IF(G40="","",VLOOKUP(G40,【参考】数式用!$A$3:$B$29,2,FALSE))</f>
        <v/>
      </c>
      <c r="K40" s="71" t="s">
        <v>11</v>
      </c>
      <c r="L40" s="72">
        <v>6</v>
      </c>
      <c r="M40" s="73" t="s">
        <v>8</v>
      </c>
      <c r="N40" s="234">
        <v>2</v>
      </c>
      <c r="O40" s="74" t="s">
        <v>23</v>
      </c>
      <c r="P40" s="75">
        <v>6</v>
      </c>
      <c r="Q40" s="51" t="s">
        <v>8</v>
      </c>
      <c r="R40" s="72">
        <v>5</v>
      </c>
      <c r="S40" s="73" t="s">
        <v>55</v>
      </c>
      <c r="T40" s="76" t="s">
        <v>13</v>
      </c>
      <c r="U40" s="77">
        <f t="shared" si="5"/>
        <v>4</v>
      </c>
      <c r="V40" s="76" t="s">
        <v>18</v>
      </c>
      <c r="W40" s="81" t="str">
        <f t="shared" si="1"/>
        <v/>
      </c>
      <c r="X40" s="81" t="str">
        <f t="shared" si="2"/>
        <v/>
      </c>
      <c r="Y40" s="190" t="s">
        <v>76</v>
      </c>
      <c r="Z40" s="82" t="s">
        <v>76</v>
      </c>
      <c r="AD40" t="str">
        <f t="shared" si="0"/>
        <v/>
      </c>
    </row>
    <row r="41" spans="1:30" ht="36.75" customHeight="1">
      <c r="A41" s="69">
        <f t="shared" si="3"/>
        <v>30</v>
      </c>
      <c r="B41" s="70" t="str">
        <f>IF(基本情報入力シート!C69="","",基本情報入力シート!C69)</f>
        <v/>
      </c>
      <c r="C41" s="111" t="str">
        <f>IF(基本情報入力シート!M69="","",基本情報入力シート!M69)</f>
        <v/>
      </c>
      <c r="D41" s="112" t="str">
        <f>IF(基本情報入力シート!R69="","",基本情報入力シート!R69)</f>
        <v/>
      </c>
      <c r="E41" s="112" t="str">
        <f>IF(基本情報入力シート!W69="","",基本情報入力シート!W69)</f>
        <v/>
      </c>
      <c r="F41" s="112" t="str">
        <f>IF(基本情報入力シート!X69="","",基本情報入力シート!X69)</f>
        <v/>
      </c>
      <c r="G41" s="112" t="str">
        <f>IF(基本情報入力シート!Y69="","",基本情報入力シート!Y69)</f>
        <v/>
      </c>
      <c r="H41" s="231"/>
      <c r="I41" s="218" t="str">
        <f>IF(基本情報入力シート!Z69="","",基本情報入力シート!Z69)</f>
        <v/>
      </c>
      <c r="J41" s="219" t="str">
        <f>IF(G41="","",VLOOKUP(G41,【参考】数式用!$A$3:$B$29,2,FALSE))</f>
        <v/>
      </c>
      <c r="K41" s="71" t="s">
        <v>11</v>
      </c>
      <c r="L41" s="72">
        <v>6</v>
      </c>
      <c r="M41" s="73" t="s">
        <v>8</v>
      </c>
      <c r="N41" s="234">
        <v>2</v>
      </c>
      <c r="O41" s="74" t="s">
        <v>23</v>
      </c>
      <c r="P41" s="75">
        <v>6</v>
      </c>
      <c r="Q41" s="51" t="s">
        <v>8</v>
      </c>
      <c r="R41" s="72">
        <v>5</v>
      </c>
      <c r="S41" s="73" t="s">
        <v>55</v>
      </c>
      <c r="T41" s="76" t="s">
        <v>56</v>
      </c>
      <c r="U41" s="77">
        <f t="shared" si="5"/>
        <v>4</v>
      </c>
      <c r="V41" s="76" t="s">
        <v>57</v>
      </c>
      <c r="W41" s="81" t="str">
        <f t="shared" si="1"/>
        <v/>
      </c>
      <c r="X41" s="81" t="str">
        <f t="shared" si="2"/>
        <v/>
      </c>
      <c r="Y41" s="190" t="s">
        <v>76</v>
      </c>
      <c r="Z41" s="82" t="s">
        <v>76</v>
      </c>
      <c r="AD41" t="str">
        <f t="shared" si="0"/>
        <v/>
      </c>
    </row>
    <row r="42" spans="1:30" ht="36.75" customHeight="1">
      <c r="A42" s="69">
        <f t="shared" si="3"/>
        <v>31</v>
      </c>
      <c r="B42" s="70" t="str">
        <f>IF(基本情報入力シート!C70="","",基本情報入力シート!C70)</f>
        <v/>
      </c>
      <c r="C42" s="111" t="str">
        <f>IF(基本情報入力シート!M70="","",基本情報入力シート!M70)</f>
        <v/>
      </c>
      <c r="D42" s="112" t="str">
        <f>IF(基本情報入力シート!R70="","",基本情報入力シート!R70)</f>
        <v/>
      </c>
      <c r="E42" s="112" t="str">
        <f>IF(基本情報入力シート!W70="","",基本情報入力シート!W70)</f>
        <v/>
      </c>
      <c r="F42" s="112" t="str">
        <f>IF(基本情報入力シート!X70="","",基本情報入力シート!X70)</f>
        <v/>
      </c>
      <c r="G42" s="112" t="str">
        <f>IF(基本情報入力シート!Y70="","",基本情報入力シート!Y70)</f>
        <v/>
      </c>
      <c r="H42" s="231"/>
      <c r="I42" s="218" t="str">
        <f>IF(基本情報入力シート!Z70="","",基本情報入力シート!Z70)</f>
        <v/>
      </c>
      <c r="J42" s="219" t="str">
        <f>IF(G42="","",VLOOKUP(G42,【参考】数式用!$A$3:$B$29,2,FALSE))</f>
        <v/>
      </c>
      <c r="K42" s="71" t="s">
        <v>11</v>
      </c>
      <c r="L42" s="72">
        <v>6</v>
      </c>
      <c r="M42" s="73" t="s">
        <v>8</v>
      </c>
      <c r="N42" s="234">
        <v>2</v>
      </c>
      <c r="O42" s="74" t="s">
        <v>23</v>
      </c>
      <c r="P42" s="75">
        <v>6</v>
      </c>
      <c r="Q42" s="51" t="s">
        <v>8</v>
      </c>
      <c r="R42" s="72">
        <v>5</v>
      </c>
      <c r="S42" s="73" t="s">
        <v>55</v>
      </c>
      <c r="T42" s="76" t="s">
        <v>13</v>
      </c>
      <c r="U42" s="77">
        <f t="shared" si="5"/>
        <v>4</v>
      </c>
      <c r="V42" s="76" t="s">
        <v>18</v>
      </c>
      <c r="W42" s="81" t="str">
        <f t="shared" si="1"/>
        <v/>
      </c>
      <c r="X42" s="81" t="str">
        <f t="shared" si="2"/>
        <v/>
      </c>
      <c r="Y42" s="190" t="s">
        <v>76</v>
      </c>
      <c r="Z42" s="82" t="s">
        <v>76</v>
      </c>
      <c r="AD42" t="str">
        <f t="shared" si="0"/>
        <v/>
      </c>
    </row>
    <row r="43" spans="1:30" ht="36.75" customHeight="1">
      <c r="A43" s="69">
        <f t="shared" si="3"/>
        <v>32</v>
      </c>
      <c r="B43" s="70" t="str">
        <f>IF(基本情報入力シート!C71="","",基本情報入力シート!C71)</f>
        <v/>
      </c>
      <c r="C43" s="111" t="str">
        <f>IF(基本情報入力シート!M71="","",基本情報入力シート!M71)</f>
        <v/>
      </c>
      <c r="D43" s="112" t="str">
        <f>IF(基本情報入力シート!R71="","",基本情報入力シート!R71)</f>
        <v/>
      </c>
      <c r="E43" s="112" t="str">
        <f>IF(基本情報入力シート!W71="","",基本情報入力シート!W71)</f>
        <v/>
      </c>
      <c r="F43" s="112" t="str">
        <f>IF(基本情報入力シート!X71="","",基本情報入力シート!X71)</f>
        <v/>
      </c>
      <c r="G43" s="112" t="str">
        <f>IF(基本情報入力シート!Y71="","",基本情報入力シート!Y71)</f>
        <v/>
      </c>
      <c r="H43" s="231"/>
      <c r="I43" s="218" t="str">
        <f>IF(基本情報入力シート!Z71="","",基本情報入力シート!Z71)</f>
        <v/>
      </c>
      <c r="J43" s="219" t="str">
        <f>IF(G43="","",VLOOKUP(G43,【参考】数式用!$A$3:$B$29,2,FALSE))</f>
        <v/>
      </c>
      <c r="K43" s="71" t="s">
        <v>11</v>
      </c>
      <c r="L43" s="72">
        <v>6</v>
      </c>
      <c r="M43" s="73" t="s">
        <v>8</v>
      </c>
      <c r="N43" s="234">
        <v>2</v>
      </c>
      <c r="O43" s="74" t="s">
        <v>23</v>
      </c>
      <c r="P43" s="75">
        <v>6</v>
      </c>
      <c r="Q43" s="51" t="s">
        <v>8</v>
      </c>
      <c r="R43" s="72">
        <v>5</v>
      </c>
      <c r="S43" s="73" t="s">
        <v>55</v>
      </c>
      <c r="T43" s="76" t="s">
        <v>56</v>
      </c>
      <c r="U43" s="77">
        <f t="shared" si="5"/>
        <v>4</v>
      </c>
      <c r="V43" s="76" t="s">
        <v>57</v>
      </c>
      <c r="W43" s="81" t="str">
        <f t="shared" si="1"/>
        <v/>
      </c>
      <c r="X43" s="81" t="str">
        <f t="shared" si="2"/>
        <v/>
      </c>
      <c r="Y43" s="190" t="s">
        <v>76</v>
      </c>
      <c r="Z43" s="82" t="s">
        <v>76</v>
      </c>
      <c r="AD43" t="str">
        <f t="shared" si="0"/>
        <v/>
      </c>
    </row>
    <row r="44" spans="1:30" ht="36.75" customHeight="1">
      <c r="A44" s="69">
        <f t="shared" si="3"/>
        <v>33</v>
      </c>
      <c r="B44" s="70" t="str">
        <f>IF(基本情報入力シート!C72="","",基本情報入力シート!C72)</f>
        <v/>
      </c>
      <c r="C44" s="111" t="str">
        <f>IF(基本情報入力シート!M72="","",基本情報入力シート!M72)</f>
        <v/>
      </c>
      <c r="D44" s="112" t="str">
        <f>IF(基本情報入力シート!R72="","",基本情報入力シート!R72)</f>
        <v/>
      </c>
      <c r="E44" s="112" t="str">
        <f>IF(基本情報入力シート!W72="","",基本情報入力シート!W72)</f>
        <v/>
      </c>
      <c r="F44" s="112" t="str">
        <f>IF(基本情報入力シート!X72="","",基本情報入力シート!X72)</f>
        <v/>
      </c>
      <c r="G44" s="112" t="str">
        <f>IF(基本情報入力シート!Y72="","",基本情報入力シート!Y72)</f>
        <v/>
      </c>
      <c r="H44" s="231"/>
      <c r="I44" s="218" t="str">
        <f>IF(基本情報入力シート!Z72="","",基本情報入力シート!Z72)</f>
        <v/>
      </c>
      <c r="J44" s="219" t="str">
        <f>IF(G44="","",VLOOKUP(G44,【参考】数式用!$A$3:$B$29,2,FALSE))</f>
        <v/>
      </c>
      <c r="K44" s="71" t="s">
        <v>11</v>
      </c>
      <c r="L44" s="72">
        <v>6</v>
      </c>
      <c r="M44" s="73" t="s">
        <v>8</v>
      </c>
      <c r="N44" s="234">
        <v>2</v>
      </c>
      <c r="O44" s="74" t="s">
        <v>23</v>
      </c>
      <c r="P44" s="75">
        <v>6</v>
      </c>
      <c r="Q44" s="51" t="s">
        <v>8</v>
      </c>
      <c r="R44" s="72">
        <v>5</v>
      </c>
      <c r="S44" s="73" t="s">
        <v>55</v>
      </c>
      <c r="T44" s="76" t="s">
        <v>13</v>
      </c>
      <c r="U44" s="77">
        <f t="shared" si="5"/>
        <v>4</v>
      </c>
      <c r="V44" s="76" t="s">
        <v>18</v>
      </c>
      <c r="W44" s="81" t="str">
        <f t="shared" si="1"/>
        <v/>
      </c>
      <c r="X44" s="81" t="str">
        <f t="shared" si="2"/>
        <v/>
      </c>
      <c r="Y44" s="190" t="s">
        <v>76</v>
      </c>
      <c r="Z44" s="82" t="s">
        <v>76</v>
      </c>
      <c r="AD44" t="str">
        <f t="shared" si="0"/>
        <v/>
      </c>
    </row>
    <row r="45" spans="1:30" ht="36.75" customHeight="1">
      <c r="A45" s="69">
        <f t="shared" si="3"/>
        <v>34</v>
      </c>
      <c r="B45" s="70" t="str">
        <f>IF(基本情報入力シート!C73="","",基本情報入力シート!C73)</f>
        <v/>
      </c>
      <c r="C45" s="111" t="str">
        <f>IF(基本情報入力シート!M73="","",基本情報入力シート!M73)</f>
        <v/>
      </c>
      <c r="D45" s="112" t="str">
        <f>IF(基本情報入力シート!R73="","",基本情報入力シート!R73)</f>
        <v/>
      </c>
      <c r="E45" s="112" t="str">
        <f>IF(基本情報入力シート!W73="","",基本情報入力シート!W73)</f>
        <v/>
      </c>
      <c r="F45" s="112" t="str">
        <f>IF(基本情報入力シート!X73="","",基本情報入力シート!X73)</f>
        <v/>
      </c>
      <c r="G45" s="112" t="str">
        <f>IF(基本情報入力シート!Y73="","",基本情報入力シート!Y73)</f>
        <v/>
      </c>
      <c r="H45" s="231"/>
      <c r="I45" s="218" t="str">
        <f>IF(基本情報入力シート!Z73="","",基本情報入力シート!Z73)</f>
        <v/>
      </c>
      <c r="J45" s="219" t="str">
        <f>IF(G45="","",VLOOKUP(G45,【参考】数式用!$A$3:$B$29,2,FALSE))</f>
        <v/>
      </c>
      <c r="K45" s="71" t="s">
        <v>11</v>
      </c>
      <c r="L45" s="72">
        <v>6</v>
      </c>
      <c r="M45" s="73" t="s">
        <v>8</v>
      </c>
      <c r="N45" s="234">
        <v>2</v>
      </c>
      <c r="O45" s="74" t="s">
        <v>23</v>
      </c>
      <c r="P45" s="75">
        <v>6</v>
      </c>
      <c r="Q45" s="51" t="s">
        <v>8</v>
      </c>
      <c r="R45" s="72">
        <v>5</v>
      </c>
      <c r="S45" s="73" t="s">
        <v>55</v>
      </c>
      <c r="T45" s="76" t="s">
        <v>56</v>
      </c>
      <c r="U45" s="77">
        <f t="shared" si="5"/>
        <v>4</v>
      </c>
      <c r="V45" s="76" t="s">
        <v>57</v>
      </c>
      <c r="W45" s="81" t="str">
        <f t="shared" si="1"/>
        <v/>
      </c>
      <c r="X45" s="81" t="str">
        <f t="shared" si="2"/>
        <v/>
      </c>
      <c r="Y45" s="190" t="s">
        <v>76</v>
      </c>
      <c r="Z45" s="82" t="s">
        <v>76</v>
      </c>
      <c r="AD45" t="str">
        <f t="shared" si="0"/>
        <v/>
      </c>
    </row>
    <row r="46" spans="1:30" ht="36.75" customHeight="1">
      <c r="A46" s="69">
        <f t="shared" si="3"/>
        <v>35</v>
      </c>
      <c r="B46" s="70" t="str">
        <f>IF(基本情報入力シート!C74="","",基本情報入力シート!C74)</f>
        <v/>
      </c>
      <c r="C46" s="111" t="str">
        <f>IF(基本情報入力シート!M74="","",基本情報入力シート!M74)</f>
        <v/>
      </c>
      <c r="D46" s="112" t="str">
        <f>IF(基本情報入力シート!R74="","",基本情報入力シート!R74)</f>
        <v/>
      </c>
      <c r="E46" s="112" t="str">
        <f>IF(基本情報入力シート!W74="","",基本情報入力シート!W74)</f>
        <v/>
      </c>
      <c r="F46" s="112" t="str">
        <f>IF(基本情報入力シート!X74="","",基本情報入力シート!X74)</f>
        <v/>
      </c>
      <c r="G46" s="112" t="str">
        <f>IF(基本情報入力シート!Y74="","",基本情報入力シート!Y74)</f>
        <v/>
      </c>
      <c r="H46" s="231"/>
      <c r="I46" s="218" t="str">
        <f>IF(基本情報入力シート!Z74="","",基本情報入力シート!Z74)</f>
        <v/>
      </c>
      <c r="J46" s="219" t="str">
        <f>IF(G46="","",VLOOKUP(G46,【参考】数式用!$A$3:$B$29,2,FALSE))</f>
        <v/>
      </c>
      <c r="K46" s="71" t="s">
        <v>11</v>
      </c>
      <c r="L46" s="72">
        <v>6</v>
      </c>
      <c r="M46" s="73" t="s">
        <v>8</v>
      </c>
      <c r="N46" s="234">
        <v>2</v>
      </c>
      <c r="O46" s="74" t="s">
        <v>23</v>
      </c>
      <c r="P46" s="75">
        <v>6</v>
      </c>
      <c r="Q46" s="51" t="s">
        <v>8</v>
      </c>
      <c r="R46" s="72">
        <v>5</v>
      </c>
      <c r="S46" s="73" t="s">
        <v>55</v>
      </c>
      <c r="T46" s="76" t="s">
        <v>13</v>
      </c>
      <c r="U46" s="77">
        <f t="shared" si="5"/>
        <v>4</v>
      </c>
      <c r="V46" s="76" t="s">
        <v>18</v>
      </c>
      <c r="W46" s="81" t="str">
        <f t="shared" si="1"/>
        <v/>
      </c>
      <c r="X46" s="81" t="str">
        <f t="shared" si="2"/>
        <v/>
      </c>
      <c r="Y46" s="190" t="s">
        <v>76</v>
      </c>
      <c r="Z46" s="82" t="s">
        <v>76</v>
      </c>
      <c r="AD46" t="str">
        <f t="shared" si="0"/>
        <v/>
      </c>
    </row>
    <row r="47" spans="1:30" ht="36.75" customHeight="1">
      <c r="A47" s="69">
        <f t="shared" si="3"/>
        <v>36</v>
      </c>
      <c r="B47" s="70" t="str">
        <f>IF(基本情報入力シート!C75="","",基本情報入力シート!C75)</f>
        <v/>
      </c>
      <c r="C47" s="111" t="str">
        <f>IF(基本情報入力シート!M75="","",基本情報入力シート!M75)</f>
        <v/>
      </c>
      <c r="D47" s="112" t="str">
        <f>IF(基本情報入力シート!R75="","",基本情報入力シート!R75)</f>
        <v/>
      </c>
      <c r="E47" s="112" t="str">
        <f>IF(基本情報入力シート!W75="","",基本情報入力シート!W75)</f>
        <v/>
      </c>
      <c r="F47" s="112" t="str">
        <f>IF(基本情報入力シート!X75="","",基本情報入力シート!X75)</f>
        <v/>
      </c>
      <c r="G47" s="112" t="str">
        <f>IF(基本情報入力シート!Y75="","",基本情報入力シート!Y75)</f>
        <v/>
      </c>
      <c r="H47" s="231"/>
      <c r="I47" s="218" t="str">
        <f>IF(基本情報入力シート!Z75="","",基本情報入力シート!Z75)</f>
        <v/>
      </c>
      <c r="J47" s="219" t="str">
        <f>IF(G47="","",VLOOKUP(G47,【参考】数式用!$A$3:$B$29,2,FALSE))</f>
        <v/>
      </c>
      <c r="K47" s="71" t="s">
        <v>11</v>
      </c>
      <c r="L47" s="72">
        <v>6</v>
      </c>
      <c r="M47" s="73" t="s">
        <v>8</v>
      </c>
      <c r="N47" s="234">
        <v>2</v>
      </c>
      <c r="O47" s="74" t="s">
        <v>23</v>
      </c>
      <c r="P47" s="75">
        <v>6</v>
      </c>
      <c r="Q47" s="51" t="s">
        <v>8</v>
      </c>
      <c r="R47" s="72">
        <v>5</v>
      </c>
      <c r="S47" s="73" t="s">
        <v>55</v>
      </c>
      <c r="T47" s="76" t="s">
        <v>56</v>
      </c>
      <c r="U47" s="77">
        <f t="shared" si="5"/>
        <v>4</v>
      </c>
      <c r="V47" s="76" t="s">
        <v>57</v>
      </c>
      <c r="W47" s="81" t="str">
        <f t="shared" si="1"/>
        <v/>
      </c>
      <c r="X47" s="81" t="str">
        <f t="shared" si="2"/>
        <v/>
      </c>
      <c r="Y47" s="190" t="s">
        <v>76</v>
      </c>
      <c r="Z47" s="82" t="s">
        <v>76</v>
      </c>
      <c r="AD47" t="str">
        <f t="shared" si="0"/>
        <v/>
      </c>
    </row>
    <row r="48" spans="1:30" ht="36.75" customHeight="1">
      <c r="A48" s="69">
        <f t="shared" si="3"/>
        <v>37</v>
      </c>
      <c r="B48" s="70" t="str">
        <f>IF(基本情報入力シート!C76="","",基本情報入力シート!C76)</f>
        <v/>
      </c>
      <c r="C48" s="111" t="str">
        <f>IF(基本情報入力シート!M76="","",基本情報入力シート!M76)</f>
        <v/>
      </c>
      <c r="D48" s="112" t="str">
        <f>IF(基本情報入力シート!R76="","",基本情報入力シート!R76)</f>
        <v/>
      </c>
      <c r="E48" s="112" t="str">
        <f>IF(基本情報入力シート!W76="","",基本情報入力シート!W76)</f>
        <v/>
      </c>
      <c r="F48" s="112" t="str">
        <f>IF(基本情報入力シート!X76="","",基本情報入力シート!X76)</f>
        <v/>
      </c>
      <c r="G48" s="112" t="str">
        <f>IF(基本情報入力シート!Y76="","",基本情報入力シート!Y76)</f>
        <v/>
      </c>
      <c r="H48" s="231"/>
      <c r="I48" s="218" t="str">
        <f>IF(基本情報入力シート!Z76="","",基本情報入力シート!Z76)</f>
        <v/>
      </c>
      <c r="J48" s="219" t="str">
        <f>IF(G48="","",VLOOKUP(G48,【参考】数式用!$A$3:$B$29,2,FALSE))</f>
        <v/>
      </c>
      <c r="K48" s="71" t="s">
        <v>11</v>
      </c>
      <c r="L48" s="72">
        <v>6</v>
      </c>
      <c r="M48" s="73" t="s">
        <v>8</v>
      </c>
      <c r="N48" s="234">
        <v>2</v>
      </c>
      <c r="O48" s="74" t="s">
        <v>23</v>
      </c>
      <c r="P48" s="75">
        <v>6</v>
      </c>
      <c r="Q48" s="51" t="s">
        <v>8</v>
      </c>
      <c r="R48" s="72">
        <v>5</v>
      </c>
      <c r="S48" s="73" t="s">
        <v>55</v>
      </c>
      <c r="T48" s="76" t="s">
        <v>13</v>
      </c>
      <c r="U48" s="77">
        <f t="shared" si="5"/>
        <v>4</v>
      </c>
      <c r="V48" s="76" t="s">
        <v>18</v>
      </c>
      <c r="W48" s="81" t="str">
        <f t="shared" si="1"/>
        <v/>
      </c>
      <c r="X48" s="81" t="str">
        <f t="shared" si="2"/>
        <v/>
      </c>
      <c r="Y48" s="190" t="s">
        <v>76</v>
      </c>
      <c r="Z48" s="82" t="s">
        <v>76</v>
      </c>
      <c r="AD48" t="str">
        <f t="shared" si="0"/>
        <v/>
      </c>
    </row>
    <row r="49" spans="1:30" ht="36.75" customHeight="1">
      <c r="A49" s="69">
        <f t="shared" si="3"/>
        <v>38</v>
      </c>
      <c r="B49" s="70" t="str">
        <f>IF(基本情報入力シート!C77="","",基本情報入力シート!C77)</f>
        <v/>
      </c>
      <c r="C49" s="111" t="str">
        <f>IF(基本情報入力シート!M77="","",基本情報入力シート!M77)</f>
        <v/>
      </c>
      <c r="D49" s="112" t="str">
        <f>IF(基本情報入力シート!R77="","",基本情報入力シート!R77)</f>
        <v/>
      </c>
      <c r="E49" s="112" t="str">
        <f>IF(基本情報入力シート!W77="","",基本情報入力シート!W77)</f>
        <v/>
      </c>
      <c r="F49" s="112" t="str">
        <f>IF(基本情報入力シート!X77="","",基本情報入力シート!X77)</f>
        <v/>
      </c>
      <c r="G49" s="112" t="str">
        <f>IF(基本情報入力シート!Y77="","",基本情報入力シート!Y77)</f>
        <v/>
      </c>
      <c r="H49" s="231"/>
      <c r="I49" s="218" t="str">
        <f>IF(基本情報入力シート!Z77="","",基本情報入力シート!Z77)</f>
        <v/>
      </c>
      <c r="J49" s="219" t="str">
        <f>IF(G49="","",VLOOKUP(G49,【参考】数式用!$A$3:$B$29,2,FALSE))</f>
        <v/>
      </c>
      <c r="K49" s="71" t="s">
        <v>11</v>
      </c>
      <c r="L49" s="72">
        <v>6</v>
      </c>
      <c r="M49" s="73" t="s">
        <v>8</v>
      </c>
      <c r="N49" s="234">
        <v>2</v>
      </c>
      <c r="O49" s="74" t="s">
        <v>23</v>
      </c>
      <c r="P49" s="75">
        <v>6</v>
      </c>
      <c r="Q49" s="51" t="s">
        <v>8</v>
      </c>
      <c r="R49" s="72">
        <v>5</v>
      </c>
      <c r="S49" s="73" t="s">
        <v>55</v>
      </c>
      <c r="T49" s="76" t="s">
        <v>56</v>
      </c>
      <c r="U49" s="77">
        <f t="shared" si="5"/>
        <v>4</v>
      </c>
      <c r="V49" s="76" t="s">
        <v>57</v>
      </c>
      <c r="W49" s="81" t="str">
        <f t="shared" si="1"/>
        <v/>
      </c>
      <c r="X49" s="81" t="str">
        <f t="shared" si="2"/>
        <v/>
      </c>
      <c r="Y49" s="190" t="s">
        <v>76</v>
      </c>
      <c r="Z49" s="82" t="s">
        <v>76</v>
      </c>
      <c r="AD49" t="str">
        <f t="shared" si="0"/>
        <v/>
      </c>
    </row>
    <row r="50" spans="1:30" ht="36.75" customHeight="1">
      <c r="A50" s="69">
        <f t="shared" si="3"/>
        <v>39</v>
      </c>
      <c r="B50" s="70" t="str">
        <f>IF(基本情報入力シート!C78="","",基本情報入力シート!C78)</f>
        <v/>
      </c>
      <c r="C50" s="111" t="str">
        <f>IF(基本情報入力シート!M78="","",基本情報入力シート!M78)</f>
        <v/>
      </c>
      <c r="D50" s="112" t="str">
        <f>IF(基本情報入力シート!R78="","",基本情報入力シート!R78)</f>
        <v/>
      </c>
      <c r="E50" s="112" t="str">
        <f>IF(基本情報入力シート!W78="","",基本情報入力シート!W78)</f>
        <v/>
      </c>
      <c r="F50" s="112" t="str">
        <f>IF(基本情報入力シート!X78="","",基本情報入力シート!X78)</f>
        <v/>
      </c>
      <c r="G50" s="112" t="str">
        <f>IF(基本情報入力シート!Y78="","",基本情報入力シート!Y78)</f>
        <v/>
      </c>
      <c r="H50" s="231"/>
      <c r="I50" s="218" t="str">
        <f>IF(基本情報入力シート!Z78="","",基本情報入力シート!Z78)</f>
        <v/>
      </c>
      <c r="J50" s="219" t="str">
        <f>IF(G50="","",VLOOKUP(G50,【参考】数式用!$A$3:$B$29,2,FALSE))</f>
        <v/>
      </c>
      <c r="K50" s="71" t="s">
        <v>11</v>
      </c>
      <c r="L50" s="72">
        <v>6</v>
      </c>
      <c r="M50" s="73" t="s">
        <v>8</v>
      </c>
      <c r="N50" s="234">
        <v>2</v>
      </c>
      <c r="O50" s="74" t="s">
        <v>23</v>
      </c>
      <c r="P50" s="75">
        <v>6</v>
      </c>
      <c r="Q50" s="51" t="s">
        <v>8</v>
      </c>
      <c r="R50" s="72">
        <v>5</v>
      </c>
      <c r="S50" s="73" t="s">
        <v>55</v>
      </c>
      <c r="T50" s="76" t="s">
        <v>13</v>
      </c>
      <c r="U50" s="77">
        <f t="shared" si="5"/>
        <v>4</v>
      </c>
      <c r="V50" s="76" t="s">
        <v>18</v>
      </c>
      <c r="W50" s="81" t="str">
        <f t="shared" si="1"/>
        <v/>
      </c>
      <c r="X50" s="81" t="str">
        <f t="shared" si="2"/>
        <v/>
      </c>
      <c r="Y50" s="190" t="s">
        <v>76</v>
      </c>
      <c r="Z50" s="82" t="s">
        <v>76</v>
      </c>
      <c r="AD50" t="str">
        <f t="shared" si="0"/>
        <v/>
      </c>
    </row>
    <row r="51" spans="1:30" ht="36.75" customHeight="1">
      <c r="A51" s="69">
        <f t="shared" si="3"/>
        <v>40</v>
      </c>
      <c r="B51" s="70" t="str">
        <f>IF(基本情報入力シート!C79="","",基本情報入力シート!C79)</f>
        <v/>
      </c>
      <c r="C51" s="111" t="str">
        <f>IF(基本情報入力シート!M79="","",基本情報入力シート!M79)</f>
        <v/>
      </c>
      <c r="D51" s="112" t="str">
        <f>IF(基本情報入力シート!R79="","",基本情報入力シート!R79)</f>
        <v/>
      </c>
      <c r="E51" s="112" t="str">
        <f>IF(基本情報入力シート!W79="","",基本情報入力シート!W79)</f>
        <v/>
      </c>
      <c r="F51" s="112" t="str">
        <f>IF(基本情報入力シート!X79="","",基本情報入力シート!X79)</f>
        <v/>
      </c>
      <c r="G51" s="112" t="str">
        <f>IF(基本情報入力シート!Y79="","",基本情報入力シート!Y79)</f>
        <v/>
      </c>
      <c r="H51" s="231"/>
      <c r="I51" s="218" t="str">
        <f>IF(基本情報入力シート!Z79="","",基本情報入力シート!Z79)</f>
        <v/>
      </c>
      <c r="J51" s="219" t="str">
        <f>IF(G51="","",VLOOKUP(G51,【参考】数式用!$A$3:$B$29,2,FALSE))</f>
        <v/>
      </c>
      <c r="K51" s="71" t="s">
        <v>11</v>
      </c>
      <c r="L51" s="72">
        <v>6</v>
      </c>
      <c r="M51" s="73" t="s">
        <v>8</v>
      </c>
      <c r="N51" s="234">
        <v>2</v>
      </c>
      <c r="O51" s="74" t="s">
        <v>23</v>
      </c>
      <c r="P51" s="75">
        <v>6</v>
      </c>
      <c r="Q51" s="51" t="s">
        <v>8</v>
      </c>
      <c r="R51" s="72">
        <v>5</v>
      </c>
      <c r="S51" s="73" t="s">
        <v>55</v>
      </c>
      <c r="T51" s="76" t="s">
        <v>56</v>
      </c>
      <c r="U51" s="77">
        <f t="shared" si="5"/>
        <v>4</v>
      </c>
      <c r="V51" s="76" t="s">
        <v>57</v>
      </c>
      <c r="W51" s="81" t="str">
        <f t="shared" si="1"/>
        <v/>
      </c>
      <c r="X51" s="81" t="str">
        <f t="shared" si="2"/>
        <v/>
      </c>
      <c r="Y51" s="190" t="s">
        <v>76</v>
      </c>
      <c r="Z51" s="82" t="s">
        <v>76</v>
      </c>
      <c r="AD51" t="str">
        <f t="shared" si="0"/>
        <v/>
      </c>
    </row>
    <row r="52" spans="1:30" ht="36.75" customHeight="1">
      <c r="A52" s="69">
        <f t="shared" si="3"/>
        <v>41</v>
      </c>
      <c r="B52" s="70" t="str">
        <f>IF(基本情報入力シート!C80="","",基本情報入力シート!C80)</f>
        <v/>
      </c>
      <c r="C52" s="111" t="str">
        <f>IF(基本情報入力シート!M80="","",基本情報入力シート!M80)</f>
        <v/>
      </c>
      <c r="D52" s="112" t="str">
        <f>IF(基本情報入力シート!R80="","",基本情報入力シート!R80)</f>
        <v/>
      </c>
      <c r="E52" s="112" t="str">
        <f>IF(基本情報入力シート!W80="","",基本情報入力シート!W80)</f>
        <v/>
      </c>
      <c r="F52" s="112" t="str">
        <f>IF(基本情報入力シート!X80="","",基本情報入力シート!X80)</f>
        <v/>
      </c>
      <c r="G52" s="112" t="str">
        <f>IF(基本情報入力シート!Y80="","",基本情報入力シート!Y80)</f>
        <v/>
      </c>
      <c r="H52" s="231"/>
      <c r="I52" s="218" t="str">
        <f>IF(基本情報入力シート!Z80="","",基本情報入力シート!Z80)</f>
        <v/>
      </c>
      <c r="J52" s="219" t="str">
        <f>IF(G52="","",VLOOKUP(G52,【参考】数式用!$A$3:$B$29,2,FALSE))</f>
        <v/>
      </c>
      <c r="K52" s="71" t="s">
        <v>11</v>
      </c>
      <c r="L52" s="72">
        <v>6</v>
      </c>
      <c r="M52" s="73" t="s">
        <v>8</v>
      </c>
      <c r="N52" s="234">
        <v>2</v>
      </c>
      <c r="O52" s="74" t="s">
        <v>23</v>
      </c>
      <c r="P52" s="75">
        <v>6</v>
      </c>
      <c r="Q52" s="51" t="s">
        <v>8</v>
      </c>
      <c r="R52" s="72">
        <v>5</v>
      </c>
      <c r="S52" s="73" t="s">
        <v>55</v>
      </c>
      <c r="T52" s="76" t="s">
        <v>13</v>
      </c>
      <c r="U52" s="77">
        <f t="shared" si="5"/>
        <v>4</v>
      </c>
      <c r="V52" s="76" t="s">
        <v>18</v>
      </c>
      <c r="W52" s="81" t="str">
        <f t="shared" si="1"/>
        <v/>
      </c>
      <c r="X52" s="81" t="str">
        <f t="shared" si="2"/>
        <v/>
      </c>
      <c r="Y52" s="190" t="s">
        <v>76</v>
      </c>
      <c r="Z52" s="82" t="s">
        <v>76</v>
      </c>
      <c r="AD52" t="str">
        <f t="shared" si="0"/>
        <v/>
      </c>
    </row>
    <row r="53" spans="1:30" ht="36.75" customHeight="1">
      <c r="A53" s="69">
        <f t="shared" si="3"/>
        <v>42</v>
      </c>
      <c r="B53" s="70" t="str">
        <f>IF(基本情報入力シート!C81="","",基本情報入力シート!C81)</f>
        <v/>
      </c>
      <c r="C53" s="111" t="str">
        <f>IF(基本情報入力シート!M81="","",基本情報入力シート!M81)</f>
        <v/>
      </c>
      <c r="D53" s="112" t="str">
        <f>IF(基本情報入力シート!R81="","",基本情報入力シート!R81)</f>
        <v/>
      </c>
      <c r="E53" s="112" t="str">
        <f>IF(基本情報入力シート!W81="","",基本情報入力シート!W81)</f>
        <v/>
      </c>
      <c r="F53" s="112" t="str">
        <f>IF(基本情報入力シート!X81="","",基本情報入力シート!X81)</f>
        <v/>
      </c>
      <c r="G53" s="112" t="str">
        <f>IF(基本情報入力シート!Y81="","",基本情報入力シート!Y81)</f>
        <v/>
      </c>
      <c r="H53" s="231"/>
      <c r="I53" s="218" t="str">
        <f>IF(基本情報入力シート!Z81="","",基本情報入力シート!Z81)</f>
        <v/>
      </c>
      <c r="J53" s="219" t="str">
        <f>IF(G53="","",VLOOKUP(G53,【参考】数式用!$A$3:$B$29,2,FALSE))</f>
        <v/>
      </c>
      <c r="K53" s="71" t="s">
        <v>11</v>
      </c>
      <c r="L53" s="72">
        <v>6</v>
      </c>
      <c r="M53" s="73" t="s">
        <v>8</v>
      </c>
      <c r="N53" s="234">
        <v>2</v>
      </c>
      <c r="O53" s="74" t="s">
        <v>23</v>
      </c>
      <c r="P53" s="75">
        <v>6</v>
      </c>
      <c r="Q53" s="51" t="s">
        <v>8</v>
      </c>
      <c r="R53" s="72">
        <v>5</v>
      </c>
      <c r="S53" s="73" t="s">
        <v>55</v>
      </c>
      <c r="T53" s="76" t="s">
        <v>56</v>
      </c>
      <c r="U53" s="77">
        <f t="shared" si="5"/>
        <v>4</v>
      </c>
      <c r="V53" s="76" t="s">
        <v>57</v>
      </c>
      <c r="W53" s="81" t="str">
        <f t="shared" si="1"/>
        <v/>
      </c>
      <c r="X53" s="81" t="str">
        <f t="shared" si="2"/>
        <v/>
      </c>
      <c r="Y53" s="190" t="s">
        <v>76</v>
      </c>
      <c r="Z53" s="82" t="s">
        <v>76</v>
      </c>
      <c r="AD53" t="str">
        <f t="shared" si="0"/>
        <v/>
      </c>
    </row>
    <row r="54" spans="1:30" ht="36.75" customHeight="1">
      <c r="A54" s="69">
        <f t="shared" si="3"/>
        <v>43</v>
      </c>
      <c r="B54" s="70" t="str">
        <f>IF(基本情報入力シート!C82="","",基本情報入力シート!C82)</f>
        <v/>
      </c>
      <c r="C54" s="111" t="str">
        <f>IF(基本情報入力シート!M82="","",基本情報入力シート!M82)</f>
        <v/>
      </c>
      <c r="D54" s="112" t="str">
        <f>IF(基本情報入力シート!R82="","",基本情報入力シート!R82)</f>
        <v/>
      </c>
      <c r="E54" s="112" t="str">
        <f>IF(基本情報入力シート!W82="","",基本情報入力シート!W82)</f>
        <v/>
      </c>
      <c r="F54" s="112" t="str">
        <f>IF(基本情報入力シート!X82="","",基本情報入力シート!X82)</f>
        <v/>
      </c>
      <c r="G54" s="112" t="str">
        <f>IF(基本情報入力シート!Y82="","",基本情報入力シート!Y82)</f>
        <v/>
      </c>
      <c r="H54" s="231"/>
      <c r="I54" s="218" t="str">
        <f>IF(基本情報入力シート!Z82="","",基本情報入力シート!Z82)</f>
        <v/>
      </c>
      <c r="J54" s="219" t="str">
        <f>IF(G54="","",VLOOKUP(G54,【参考】数式用!$A$3:$B$29,2,FALSE))</f>
        <v/>
      </c>
      <c r="K54" s="71" t="s">
        <v>11</v>
      </c>
      <c r="L54" s="72">
        <v>6</v>
      </c>
      <c r="M54" s="73" t="s">
        <v>8</v>
      </c>
      <c r="N54" s="234">
        <v>2</v>
      </c>
      <c r="O54" s="74" t="s">
        <v>23</v>
      </c>
      <c r="P54" s="75">
        <v>6</v>
      </c>
      <c r="Q54" s="51" t="s">
        <v>8</v>
      </c>
      <c r="R54" s="72">
        <v>5</v>
      </c>
      <c r="S54" s="73" t="s">
        <v>55</v>
      </c>
      <c r="T54" s="76" t="s">
        <v>13</v>
      </c>
      <c r="U54" s="77">
        <f t="shared" si="5"/>
        <v>4</v>
      </c>
      <c r="V54" s="76" t="s">
        <v>18</v>
      </c>
      <c r="W54" s="81" t="str">
        <f t="shared" si="1"/>
        <v/>
      </c>
      <c r="X54" s="81" t="str">
        <f t="shared" si="2"/>
        <v/>
      </c>
      <c r="Y54" s="190" t="s">
        <v>76</v>
      </c>
      <c r="Z54" s="82" t="s">
        <v>76</v>
      </c>
      <c r="AD54" t="str">
        <f t="shared" si="0"/>
        <v/>
      </c>
    </row>
    <row r="55" spans="1:30" ht="36.75" customHeight="1">
      <c r="A55" s="69">
        <f t="shared" si="3"/>
        <v>44</v>
      </c>
      <c r="B55" s="70" t="str">
        <f>IF(基本情報入力シート!C83="","",基本情報入力シート!C83)</f>
        <v/>
      </c>
      <c r="C55" s="111" t="str">
        <f>IF(基本情報入力シート!M83="","",基本情報入力シート!M83)</f>
        <v/>
      </c>
      <c r="D55" s="112" t="str">
        <f>IF(基本情報入力シート!R83="","",基本情報入力シート!R83)</f>
        <v/>
      </c>
      <c r="E55" s="112" t="str">
        <f>IF(基本情報入力シート!W83="","",基本情報入力シート!W83)</f>
        <v/>
      </c>
      <c r="F55" s="112" t="str">
        <f>IF(基本情報入力シート!X83="","",基本情報入力シート!X83)</f>
        <v/>
      </c>
      <c r="G55" s="112" t="str">
        <f>IF(基本情報入力シート!Y83="","",基本情報入力シート!Y83)</f>
        <v/>
      </c>
      <c r="H55" s="231"/>
      <c r="I55" s="218" t="str">
        <f>IF(基本情報入力シート!Z83="","",基本情報入力シート!Z83)</f>
        <v/>
      </c>
      <c r="J55" s="219" t="str">
        <f>IF(G55="","",VLOOKUP(G55,【参考】数式用!$A$3:$B$29,2,FALSE))</f>
        <v/>
      </c>
      <c r="K55" s="71" t="s">
        <v>11</v>
      </c>
      <c r="L55" s="72">
        <v>6</v>
      </c>
      <c r="M55" s="73" t="s">
        <v>8</v>
      </c>
      <c r="N55" s="234">
        <v>2</v>
      </c>
      <c r="O55" s="74" t="s">
        <v>23</v>
      </c>
      <c r="P55" s="75">
        <v>6</v>
      </c>
      <c r="Q55" s="51" t="s">
        <v>8</v>
      </c>
      <c r="R55" s="72">
        <v>5</v>
      </c>
      <c r="S55" s="73" t="s">
        <v>55</v>
      </c>
      <c r="T55" s="76" t="s">
        <v>56</v>
      </c>
      <c r="U55" s="77">
        <f t="shared" si="5"/>
        <v>4</v>
      </c>
      <c r="V55" s="76" t="s">
        <v>57</v>
      </c>
      <c r="W55" s="81" t="str">
        <f t="shared" si="1"/>
        <v/>
      </c>
      <c r="X55" s="81" t="str">
        <f t="shared" si="2"/>
        <v/>
      </c>
      <c r="Y55" s="190" t="s">
        <v>76</v>
      </c>
      <c r="Z55" s="82" t="s">
        <v>76</v>
      </c>
      <c r="AD55" t="str">
        <f t="shared" si="0"/>
        <v/>
      </c>
    </row>
    <row r="56" spans="1:30" ht="36.75" customHeight="1">
      <c r="A56" s="69">
        <f t="shared" si="3"/>
        <v>45</v>
      </c>
      <c r="B56" s="70" t="str">
        <f>IF(基本情報入力シート!C84="","",基本情報入力シート!C84)</f>
        <v/>
      </c>
      <c r="C56" s="111" t="str">
        <f>IF(基本情報入力シート!M84="","",基本情報入力シート!M84)</f>
        <v/>
      </c>
      <c r="D56" s="112" t="str">
        <f>IF(基本情報入力シート!R84="","",基本情報入力シート!R84)</f>
        <v/>
      </c>
      <c r="E56" s="112" t="str">
        <f>IF(基本情報入力シート!W84="","",基本情報入力シート!W84)</f>
        <v/>
      </c>
      <c r="F56" s="112" t="str">
        <f>IF(基本情報入力シート!X84="","",基本情報入力シート!X84)</f>
        <v/>
      </c>
      <c r="G56" s="112" t="str">
        <f>IF(基本情報入力シート!Y84="","",基本情報入力シート!Y84)</f>
        <v/>
      </c>
      <c r="H56" s="231"/>
      <c r="I56" s="218" t="str">
        <f>IF(基本情報入力シート!Z84="","",基本情報入力シート!Z84)</f>
        <v/>
      </c>
      <c r="J56" s="219" t="str">
        <f>IF(G56="","",VLOOKUP(G56,【参考】数式用!$A$3:$B$29,2,FALSE))</f>
        <v/>
      </c>
      <c r="K56" s="71" t="s">
        <v>11</v>
      </c>
      <c r="L56" s="72">
        <v>6</v>
      </c>
      <c r="M56" s="73" t="s">
        <v>8</v>
      </c>
      <c r="N56" s="234">
        <v>2</v>
      </c>
      <c r="O56" s="74" t="s">
        <v>23</v>
      </c>
      <c r="P56" s="75">
        <v>6</v>
      </c>
      <c r="Q56" s="51" t="s">
        <v>8</v>
      </c>
      <c r="R56" s="72">
        <v>5</v>
      </c>
      <c r="S56" s="73" t="s">
        <v>55</v>
      </c>
      <c r="T56" s="76" t="s">
        <v>13</v>
      </c>
      <c r="U56" s="77">
        <f t="shared" si="5"/>
        <v>4</v>
      </c>
      <c r="V56" s="76" t="s">
        <v>18</v>
      </c>
      <c r="W56" s="81" t="str">
        <f t="shared" si="1"/>
        <v/>
      </c>
      <c r="X56" s="81" t="str">
        <f t="shared" si="2"/>
        <v/>
      </c>
      <c r="Y56" s="190" t="s">
        <v>76</v>
      </c>
      <c r="Z56" s="82" t="s">
        <v>76</v>
      </c>
      <c r="AD56" t="str">
        <f t="shared" si="0"/>
        <v/>
      </c>
    </row>
    <row r="57" spans="1:30" ht="36.75" customHeight="1">
      <c r="A57" s="69">
        <f t="shared" si="3"/>
        <v>46</v>
      </c>
      <c r="B57" s="70" t="str">
        <f>IF(基本情報入力シート!C85="","",基本情報入力シート!C85)</f>
        <v/>
      </c>
      <c r="C57" s="111" t="str">
        <f>IF(基本情報入力シート!M85="","",基本情報入力シート!M85)</f>
        <v/>
      </c>
      <c r="D57" s="112" t="str">
        <f>IF(基本情報入力シート!R85="","",基本情報入力シート!R85)</f>
        <v/>
      </c>
      <c r="E57" s="112" t="str">
        <f>IF(基本情報入力シート!W85="","",基本情報入力シート!W85)</f>
        <v/>
      </c>
      <c r="F57" s="112" t="str">
        <f>IF(基本情報入力シート!X85="","",基本情報入力シート!X85)</f>
        <v/>
      </c>
      <c r="G57" s="112" t="str">
        <f>IF(基本情報入力シート!Y85="","",基本情報入力シート!Y85)</f>
        <v/>
      </c>
      <c r="H57" s="231"/>
      <c r="I57" s="218" t="str">
        <f>IF(基本情報入力シート!Z85="","",基本情報入力シート!Z85)</f>
        <v/>
      </c>
      <c r="J57" s="219" t="str">
        <f>IF(G57="","",VLOOKUP(G57,【参考】数式用!$A$3:$B$29,2,FALSE))</f>
        <v/>
      </c>
      <c r="K57" s="71" t="s">
        <v>11</v>
      </c>
      <c r="L57" s="72">
        <v>6</v>
      </c>
      <c r="M57" s="73" t="s">
        <v>8</v>
      </c>
      <c r="N57" s="234">
        <v>2</v>
      </c>
      <c r="O57" s="74" t="s">
        <v>23</v>
      </c>
      <c r="P57" s="75">
        <v>6</v>
      </c>
      <c r="Q57" s="51" t="s">
        <v>8</v>
      </c>
      <c r="R57" s="72">
        <v>5</v>
      </c>
      <c r="S57" s="73" t="s">
        <v>55</v>
      </c>
      <c r="T57" s="76" t="s">
        <v>56</v>
      </c>
      <c r="U57" s="77">
        <f t="shared" si="5"/>
        <v>4</v>
      </c>
      <c r="V57" s="76" t="s">
        <v>57</v>
      </c>
      <c r="W57" s="81" t="str">
        <f t="shared" si="1"/>
        <v/>
      </c>
      <c r="X57" s="81" t="str">
        <f t="shared" si="2"/>
        <v/>
      </c>
      <c r="Y57" s="190" t="s">
        <v>76</v>
      </c>
      <c r="Z57" s="82" t="s">
        <v>76</v>
      </c>
      <c r="AD57" t="str">
        <f t="shared" si="0"/>
        <v/>
      </c>
    </row>
    <row r="58" spans="1:30" ht="36.75" customHeight="1">
      <c r="A58" s="69">
        <f t="shared" si="3"/>
        <v>47</v>
      </c>
      <c r="B58" s="70" t="str">
        <f>IF(基本情報入力シート!C86="","",基本情報入力シート!C86)</f>
        <v/>
      </c>
      <c r="C58" s="111" t="str">
        <f>IF(基本情報入力シート!M86="","",基本情報入力シート!M86)</f>
        <v/>
      </c>
      <c r="D58" s="112" t="str">
        <f>IF(基本情報入力シート!R86="","",基本情報入力シート!R86)</f>
        <v/>
      </c>
      <c r="E58" s="112" t="str">
        <f>IF(基本情報入力シート!W86="","",基本情報入力シート!W86)</f>
        <v/>
      </c>
      <c r="F58" s="112" t="str">
        <f>IF(基本情報入力シート!X86="","",基本情報入力シート!X86)</f>
        <v/>
      </c>
      <c r="G58" s="112" t="str">
        <f>IF(基本情報入力シート!Y86="","",基本情報入力シート!Y86)</f>
        <v/>
      </c>
      <c r="H58" s="231"/>
      <c r="I58" s="218" t="str">
        <f>IF(基本情報入力シート!Z86="","",基本情報入力シート!Z86)</f>
        <v/>
      </c>
      <c r="J58" s="219" t="str">
        <f>IF(G58="","",VLOOKUP(G58,【参考】数式用!$A$3:$B$29,2,FALSE))</f>
        <v/>
      </c>
      <c r="K58" s="71" t="s">
        <v>11</v>
      </c>
      <c r="L58" s="72">
        <v>6</v>
      </c>
      <c r="M58" s="73" t="s">
        <v>8</v>
      </c>
      <c r="N58" s="234">
        <v>2</v>
      </c>
      <c r="O58" s="74" t="s">
        <v>23</v>
      </c>
      <c r="P58" s="75">
        <v>6</v>
      </c>
      <c r="Q58" s="51" t="s">
        <v>8</v>
      </c>
      <c r="R58" s="72">
        <v>5</v>
      </c>
      <c r="S58" s="73" t="s">
        <v>55</v>
      </c>
      <c r="T58" s="76" t="s">
        <v>13</v>
      </c>
      <c r="U58" s="77">
        <f t="shared" si="5"/>
        <v>4</v>
      </c>
      <c r="V58" s="76" t="s">
        <v>18</v>
      </c>
      <c r="W58" s="81" t="str">
        <f t="shared" si="1"/>
        <v/>
      </c>
      <c r="X58" s="81" t="str">
        <f t="shared" si="2"/>
        <v/>
      </c>
      <c r="Y58" s="190" t="s">
        <v>76</v>
      </c>
      <c r="Z58" s="82" t="s">
        <v>76</v>
      </c>
      <c r="AD58" t="str">
        <f t="shared" si="0"/>
        <v/>
      </c>
    </row>
    <row r="59" spans="1:30" ht="36.75" customHeight="1">
      <c r="A59" s="69">
        <f t="shared" si="3"/>
        <v>48</v>
      </c>
      <c r="B59" s="70" t="str">
        <f>IF(基本情報入力シート!C87="","",基本情報入力シート!C87)</f>
        <v/>
      </c>
      <c r="C59" s="111" t="str">
        <f>IF(基本情報入力シート!M87="","",基本情報入力シート!M87)</f>
        <v/>
      </c>
      <c r="D59" s="112" t="str">
        <f>IF(基本情報入力シート!R87="","",基本情報入力シート!R87)</f>
        <v/>
      </c>
      <c r="E59" s="112" t="str">
        <f>IF(基本情報入力シート!W87="","",基本情報入力シート!W87)</f>
        <v/>
      </c>
      <c r="F59" s="112" t="str">
        <f>IF(基本情報入力シート!X87="","",基本情報入力シート!X87)</f>
        <v/>
      </c>
      <c r="G59" s="112" t="str">
        <f>IF(基本情報入力シート!Y87="","",基本情報入力シート!Y87)</f>
        <v/>
      </c>
      <c r="H59" s="231"/>
      <c r="I59" s="218" t="str">
        <f>IF(基本情報入力シート!Z87="","",基本情報入力シート!Z87)</f>
        <v/>
      </c>
      <c r="J59" s="219" t="str">
        <f>IF(G59="","",VLOOKUP(G59,【参考】数式用!$A$3:$B$29,2,FALSE))</f>
        <v/>
      </c>
      <c r="K59" s="71" t="s">
        <v>11</v>
      </c>
      <c r="L59" s="72">
        <v>6</v>
      </c>
      <c r="M59" s="73" t="s">
        <v>8</v>
      </c>
      <c r="N59" s="234">
        <v>2</v>
      </c>
      <c r="O59" s="74" t="s">
        <v>23</v>
      </c>
      <c r="P59" s="75">
        <v>6</v>
      </c>
      <c r="Q59" s="51" t="s">
        <v>8</v>
      </c>
      <c r="R59" s="72">
        <v>5</v>
      </c>
      <c r="S59" s="73" t="s">
        <v>55</v>
      </c>
      <c r="T59" s="76" t="s">
        <v>56</v>
      </c>
      <c r="U59" s="77">
        <f t="shared" si="5"/>
        <v>4</v>
      </c>
      <c r="V59" s="76" t="s">
        <v>57</v>
      </c>
      <c r="W59" s="81" t="str">
        <f t="shared" si="1"/>
        <v/>
      </c>
      <c r="X59" s="81" t="str">
        <f t="shared" si="2"/>
        <v/>
      </c>
      <c r="Y59" s="190" t="s">
        <v>76</v>
      </c>
      <c r="Z59" s="82" t="s">
        <v>76</v>
      </c>
      <c r="AD59" t="str">
        <f t="shared" si="0"/>
        <v/>
      </c>
    </row>
    <row r="60" spans="1:30" ht="36.75" customHeight="1">
      <c r="A60" s="69">
        <f t="shared" si="3"/>
        <v>49</v>
      </c>
      <c r="B60" s="70" t="str">
        <f>IF(基本情報入力シート!C88="","",基本情報入力シート!C88)</f>
        <v/>
      </c>
      <c r="C60" s="111" t="str">
        <f>IF(基本情報入力シート!M88="","",基本情報入力シート!M88)</f>
        <v/>
      </c>
      <c r="D60" s="112" t="str">
        <f>IF(基本情報入力シート!R88="","",基本情報入力シート!R88)</f>
        <v/>
      </c>
      <c r="E60" s="112" t="str">
        <f>IF(基本情報入力シート!W88="","",基本情報入力シート!W88)</f>
        <v/>
      </c>
      <c r="F60" s="112" t="str">
        <f>IF(基本情報入力シート!X88="","",基本情報入力シート!X88)</f>
        <v/>
      </c>
      <c r="G60" s="112" t="str">
        <f>IF(基本情報入力シート!Y88="","",基本情報入力シート!Y88)</f>
        <v/>
      </c>
      <c r="H60" s="231"/>
      <c r="I60" s="218" t="str">
        <f>IF(基本情報入力シート!Z88="","",基本情報入力シート!Z88)</f>
        <v/>
      </c>
      <c r="J60" s="219" t="str">
        <f>IF(G60="","",VLOOKUP(G60,【参考】数式用!$A$3:$B$29,2,FALSE))</f>
        <v/>
      </c>
      <c r="K60" s="71" t="s">
        <v>11</v>
      </c>
      <c r="L60" s="72">
        <v>6</v>
      </c>
      <c r="M60" s="73" t="s">
        <v>8</v>
      </c>
      <c r="N60" s="234">
        <v>2</v>
      </c>
      <c r="O60" s="74" t="s">
        <v>23</v>
      </c>
      <c r="P60" s="75">
        <v>6</v>
      </c>
      <c r="Q60" s="51" t="s">
        <v>8</v>
      </c>
      <c r="R60" s="72">
        <v>5</v>
      </c>
      <c r="S60" s="73" t="s">
        <v>55</v>
      </c>
      <c r="T60" s="76" t="s">
        <v>13</v>
      </c>
      <c r="U60" s="77">
        <f t="shared" si="5"/>
        <v>4</v>
      </c>
      <c r="V60" s="76" t="s">
        <v>18</v>
      </c>
      <c r="W60" s="81" t="str">
        <f t="shared" si="1"/>
        <v/>
      </c>
      <c r="X60" s="81" t="str">
        <f t="shared" si="2"/>
        <v/>
      </c>
      <c r="Y60" s="190" t="s">
        <v>76</v>
      </c>
      <c r="Z60" s="82" t="s">
        <v>76</v>
      </c>
      <c r="AD60" t="str">
        <f t="shared" si="0"/>
        <v/>
      </c>
    </row>
    <row r="61" spans="1:30" ht="36.75" customHeight="1">
      <c r="A61" s="69">
        <f t="shared" si="3"/>
        <v>50</v>
      </c>
      <c r="B61" s="70" t="str">
        <f>IF(基本情報入力シート!C89="","",基本情報入力シート!C89)</f>
        <v/>
      </c>
      <c r="C61" s="111" t="str">
        <f>IF(基本情報入力シート!M89="","",基本情報入力シート!M89)</f>
        <v/>
      </c>
      <c r="D61" s="112" t="str">
        <f>IF(基本情報入力シート!R89="","",基本情報入力シート!R89)</f>
        <v/>
      </c>
      <c r="E61" s="112" t="str">
        <f>IF(基本情報入力シート!W89="","",基本情報入力シート!W89)</f>
        <v/>
      </c>
      <c r="F61" s="112" t="str">
        <f>IF(基本情報入力シート!X89="","",基本情報入力シート!X89)</f>
        <v/>
      </c>
      <c r="G61" s="112" t="str">
        <f>IF(基本情報入力シート!Y89="","",基本情報入力シート!Y89)</f>
        <v/>
      </c>
      <c r="H61" s="231"/>
      <c r="I61" s="218" t="str">
        <f>IF(基本情報入力シート!Z89="","",基本情報入力シート!Z89)</f>
        <v/>
      </c>
      <c r="J61" s="219" t="str">
        <f>IF(G61="","",VLOOKUP(G61,【参考】数式用!$A$3:$B$29,2,FALSE))</f>
        <v/>
      </c>
      <c r="K61" s="71" t="s">
        <v>11</v>
      </c>
      <c r="L61" s="72">
        <v>6</v>
      </c>
      <c r="M61" s="73" t="s">
        <v>8</v>
      </c>
      <c r="N61" s="234">
        <v>2</v>
      </c>
      <c r="O61" s="74" t="s">
        <v>23</v>
      </c>
      <c r="P61" s="75">
        <v>6</v>
      </c>
      <c r="Q61" s="51" t="s">
        <v>8</v>
      </c>
      <c r="R61" s="72">
        <v>5</v>
      </c>
      <c r="S61" s="73" t="s">
        <v>55</v>
      </c>
      <c r="T61" s="76" t="s">
        <v>56</v>
      </c>
      <c r="U61" s="77">
        <f t="shared" si="5"/>
        <v>4</v>
      </c>
      <c r="V61" s="76" t="s">
        <v>57</v>
      </c>
      <c r="W61" s="81" t="str">
        <f t="shared" si="1"/>
        <v/>
      </c>
      <c r="X61" s="81" t="str">
        <f t="shared" si="2"/>
        <v/>
      </c>
      <c r="Y61" s="190" t="s">
        <v>76</v>
      </c>
      <c r="Z61" s="82" t="s">
        <v>76</v>
      </c>
      <c r="AD61" t="str">
        <f t="shared" si="0"/>
        <v/>
      </c>
    </row>
    <row r="62" spans="1:30" ht="36.75" customHeight="1">
      <c r="A62" s="69">
        <f t="shared" si="3"/>
        <v>51</v>
      </c>
      <c r="B62" s="70" t="str">
        <f>IF(基本情報入力シート!C90="","",基本情報入力シート!C90)</f>
        <v/>
      </c>
      <c r="C62" s="111" t="str">
        <f>IF(基本情報入力シート!M90="","",基本情報入力シート!M90)</f>
        <v/>
      </c>
      <c r="D62" s="112" t="str">
        <f>IF(基本情報入力シート!R90="","",基本情報入力シート!R90)</f>
        <v/>
      </c>
      <c r="E62" s="112" t="str">
        <f>IF(基本情報入力シート!W90="","",基本情報入力シート!W90)</f>
        <v/>
      </c>
      <c r="F62" s="112" t="str">
        <f>IF(基本情報入力シート!X90="","",基本情報入力シート!X90)</f>
        <v/>
      </c>
      <c r="G62" s="112" t="str">
        <f>IF(基本情報入力シート!Y90="","",基本情報入力シート!Y90)</f>
        <v/>
      </c>
      <c r="H62" s="231"/>
      <c r="I62" s="218" t="str">
        <f>IF(基本情報入力シート!Z90="","",基本情報入力シート!Z90)</f>
        <v/>
      </c>
      <c r="J62" s="219" t="str">
        <f>IF(G62="","",VLOOKUP(G62,【参考】数式用!$A$3:$B$29,2,FALSE))</f>
        <v/>
      </c>
      <c r="K62" s="71" t="s">
        <v>11</v>
      </c>
      <c r="L62" s="72">
        <v>6</v>
      </c>
      <c r="M62" s="73" t="s">
        <v>8</v>
      </c>
      <c r="N62" s="234">
        <v>2</v>
      </c>
      <c r="O62" s="74" t="s">
        <v>23</v>
      </c>
      <c r="P62" s="75">
        <v>6</v>
      </c>
      <c r="Q62" s="51" t="s">
        <v>8</v>
      </c>
      <c r="R62" s="72">
        <v>5</v>
      </c>
      <c r="S62" s="73" t="s">
        <v>55</v>
      </c>
      <c r="T62" s="76" t="s">
        <v>13</v>
      </c>
      <c r="U62" s="77">
        <f t="shared" si="5"/>
        <v>4</v>
      </c>
      <c r="V62" s="76" t="s">
        <v>18</v>
      </c>
      <c r="W62" s="81" t="str">
        <f t="shared" si="1"/>
        <v/>
      </c>
      <c r="X62" s="81" t="str">
        <f t="shared" si="2"/>
        <v/>
      </c>
      <c r="Y62" s="190" t="s">
        <v>76</v>
      </c>
      <c r="Z62" s="82" t="s">
        <v>76</v>
      </c>
      <c r="AD62" t="str">
        <f t="shared" si="0"/>
        <v/>
      </c>
    </row>
    <row r="63" spans="1:30" ht="36.75" customHeight="1">
      <c r="A63" s="69">
        <f t="shared" si="3"/>
        <v>52</v>
      </c>
      <c r="B63" s="70" t="str">
        <f>IF(基本情報入力シート!C91="","",基本情報入力シート!C91)</f>
        <v/>
      </c>
      <c r="C63" s="111" t="str">
        <f>IF(基本情報入力シート!M91="","",基本情報入力シート!M91)</f>
        <v/>
      </c>
      <c r="D63" s="112" t="str">
        <f>IF(基本情報入力シート!R91="","",基本情報入力シート!R91)</f>
        <v/>
      </c>
      <c r="E63" s="112" t="str">
        <f>IF(基本情報入力シート!W91="","",基本情報入力シート!W91)</f>
        <v/>
      </c>
      <c r="F63" s="112" t="str">
        <f>IF(基本情報入力シート!X91="","",基本情報入力シート!X91)</f>
        <v/>
      </c>
      <c r="G63" s="112" t="str">
        <f>IF(基本情報入力シート!Y91="","",基本情報入力シート!Y91)</f>
        <v/>
      </c>
      <c r="H63" s="231"/>
      <c r="I63" s="218" t="str">
        <f>IF(基本情報入力シート!Z91="","",基本情報入力シート!Z91)</f>
        <v/>
      </c>
      <c r="J63" s="219" t="str">
        <f>IF(G63="","",VLOOKUP(G63,【参考】数式用!$A$3:$B$29,2,FALSE))</f>
        <v/>
      </c>
      <c r="K63" s="71" t="s">
        <v>11</v>
      </c>
      <c r="L63" s="72">
        <v>6</v>
      </c>
      <c r="M63" s="73" t="s">
        <v>8</v>
      </c>
      <c r="N63" s="234">
        <v>2</v>
      </c>
      <c r="O63" s="74" t="s">
        <v>23</v>
      </c>
      <c r="P63" s="75">
        <v>6</v>
      </c>
      <c r="Q63" s="51" t="s">
        <v>8</v>
      </c>
      <c r="R63" s="72">
        <v>5</v>
      </c>
      <c r="S63" s="73" t="s">
        <v>55</v>
      </c>
      <c r="T63" s="76" t="s">
        <v>56</v>
      </c>
      <c r="U63" s="77">
        <f t="shared" si="5"/>
        <v>4</v>
      </c>
      <c r="V63" s="76" t="s">
        <v>57</v>
      </c>
      <c r="W63" s="81" t="str">
        <f t="shared" si="1"/>
        <v/>
      </c>
      <c r="X63" s="81" t="str">
        <f t="shared" si="2"/>
        <v/>
      </c>
      <c r="Y63" s="190" t="s">
        <v>76</v>
      </c>
      <c r="Z63" s="82" t="s">
        <v>76</v>
      </c>
      <c r="AD63" t="str">
        <f t="shared" si="0"/>
        <v/>
      </c>
    </row>
    <row r="64" spans="1:30" ht="36.75" customHeight="1">
      <c r="A64" s="69">
        <f t="shared" si="3"/>
        <v>53</v>
      </c>
      <c r="B64" s="70" t="str">
        <f>IF(基本情報入力シート!C92="","",基本情報入力シート!C92)</f>
        <v/>
      </c>
      <c r="C64" s="111" t="str">
        <f>IF(基本情報入力シート!M92="","",基本情報入力シート!M92)</f>
        <v/>
      </c>
      <c r="D64" s="112" t="str">
        <f>IF(基本情報入力シート!R92="","",基本情報入力シート!R92)</f>
        <v/>
      </c>
      <c r="E64" s="112" t="str">
        <f>IF(基本情報入力シート!W92="","",基本情報入力シート!W92)</f>
        <v/>
      </c>
      <c r="F64" s="112" t="str">
        <f>IF(基本情報入力シート!X92="","",基本情報入力シート!X92)</f>
        <v/>
      </c>
      <c r="G64" s="112" t="str">
        <f>IF(基本情報入力シート!Y92="","",基本情報入力シート!Y92)</f>
        <v/>
      </c>
      <c r="H64" s="231"/>
      <c r="I64" s="218" t="str">
        <f>IF(基本情報入力シート!Z92="","",基本情報入力シート!Z92)</f>
        <v/>
      </c>
      <c r="J64" s="219" t="str">
        <f>IF(G64="","",VLOOKUP(G64,【参考】数式用!$A$3:$B$29,2,FALSE))</f>
        <v/>
      </c>
      <c r="K64" s="71" t="s">
        <v>11</v>
      </c>
      <c r="L64" s="72">
        <v>6</v>
      </c>
      <c r="M64" s="73" t="s">
        <v>8</v>
      </c>
      <c r="N64" s="234">
        <v>2</v>
      </c>
      <c r="O64" s="74" t="s">
        <v>23</v>
      </c>
      <c r="P64" s="75">
        <v>6</v>
      </c>
      <c r="Q64" s="51" t="s">
        <v>8</v>
      </c>
      <c r="R64" s="72">
        <v>5</v>
      </c>
      <c r="S64" s="73" t="s">
        <v>55</v>
      </c>
      <c r="T64" s="76" t="s">
        <v>13</v>
      </c>
      <c r="U64" s="77">
        <f t="shared" si="5"/>
        <v>4</v>
      </c>
      <c r="V64" s="76" t="s">
        <v>18</v>
      </c>
      <c r="W64" s="81" t="str">
        <f t="shared" si="1"/>
        <v/>
      </c>
      <c r="X64" s="81" t="str">
        <f t="shared" si="2"/>
        <v/>
      </c>
      <c r="Y64" s="190" t="s">
        <v>76</v>
      </c>
      <c r="Z64" s="82" t="s">
        <v>76</v>
      </c>
      <c r="AD64" t="str">
        <f t="shared" si="0"/>
        <v/>
      </c>
    </row>
    <row r="65" spans="1:30" ht="36.75" customHeight="1">
      <c r="A65" s="69">
        <f t="shared" si="3"/>
        <v>54</v>
      </c>
      <c r="B65" s="70" t="str">
        <f>IF(基本情報入力シート!C93="","",基本情報入力シート!C93)</f>
        <v/>
      </c>
      <c r="C65" s="111" t="str">
        <f>IF(基本情報入力シート!M93="","",基本情報入力シート!M93)</f>
        <v/>
      </c>
      <c r="D65" s="112" t="str">
        <f>IF(基本情報入力シート!R93="","",基本情報入力シート!R93)</f>
        <v/>
      </c>
      <c r="E65" s="112" t="str">
        <f>IF(基本情報入力シート!W93="","",基本情報入力シート!W93)</f>
        <v/>
      </c>
      <c r="F65" s="112" t="str">
        <f>IF(基本情報入力シート!X93="","",基本情報入力シート!X93)</f>
        <v/>
      </c>
      <c r="G65" s="112" t="str">
        <f>IF(基本情報入力シート!Y93="","",基本情報入力シート!Y93)</f>
        <v/>
      </c>
      <c r="H65" s="231"/>
      <c r="I65" s="218" t="str">
        <f>IF(基本情報入力シート!Z93="","",基本情報入力シート!Z93)</f>
        <v/>
      </c>
      <c r="J65" s="219" t="str">
        <f>IF(G65="","",VLOOKUP(G65,【参考】数式用!$A$3:$B$29,2,FALSE))</f>
        <v/>
      </c>
      <c r="K65" s="71" t="s">
        <v>11</v>
      </c>
      <c r="L65" s="72">
        <v>6</v>
      </c>
      <c r="M65" s="73" t="s">
        <v>8</v>
      </c>
      <c r="N65" s="234">
        <v>2</v>
      </c>
      <c r="O65" s="74" t="s">
        <v>23</v>
      </c>
      <c r="P65" s="75">
        <v>6</v>
      </c>
      <c r="Q65" s="51" t="s">
        <v>8</v>
      </c>
      <c r="R65" s="72">
        <v>5</v>
      </c>
      <c r="S65" s="73" t="s">
        <v>55</v>
      </c>
      <c r="T65" s="76" t="s">
        <v>56</v>
      </c>
      <c r="U65" s="77">
        <f t="shared" si="5"/>
        <v>4</v>
      </c>
      <c r="V65" s="76" t="s">
        <v>57</v>
      </c>
      <c r="W65" s="81" t="str">
        <f t="shared" si="1"/>
        <v/>
      </c>
      <c r="X65" s="81" t="str">
        <f t="shared" si="2"/>
        <v/>
      </c>
      <c r="Y65" s="190" t="s">
        <v>76</v>
      </c>
      <c r="Z65" s="82" t="s">
        <v>76</v>
      </c>
      <c r="AD65" t="str">
        <f t="shared" si="0"/>
        <v/>
      </c>
    </row>
    <row r="66" spans="1:30" ht="36.75" customHeight="1">
      <c r="A66" s="69">
        <f t="shared" si="3"/>
        <v>55</v>
      </c>
      <c r="B66" s="70" t="str">
        <f>IF(基本情報入力シート!C94="","",基本情報入力シート!C94)</f>
        <v/>
      </c>
      <c r="C66" s="111" t="str">
        <f>IF(基本情報入力シート!M94="","",基本情報入力シート!M94)</f>
        <v/>
      </c>
      <c r="D66" s="112" t="str">
        <f>IF(基本情報入力シート!R94="","",基本情報入力シート!R94)</f>
        <v/>
      </c>
      <c r="E66" s="112" t="str">
        <f>IF(基本情報入力シート!W94="","",基本情報入力シート!W94)</f>
        <v/>
      </c>
      <c r="F66" s="112" t="str">
        <f>IF(基本情報入力シート!X94="","",基本情報入力シート!X94)</f>
        <v/>
      </c>
      <c r="G66" s="112" t="str">
        <f>IF(基本情報入力シート!Y94="","",基本情報入力シート!Y94)</f>
        <v/>
      </c>
      <c r="H66" s="231"/>
      <c r="I66" s="218" t="str">
        <f>IF(基本情報入力シート!Z94="","",基本情報入力シート!Z94)</f>
        <v/>
      </c>
      <c r="J66" s="219" t="str">
        <f>IF(G66="","",VLOOKUP(G66,【参考】数式用!$A$3:$B$29,2,FALSE))</f>
        <v/>
      </c>
      <c r="K66" s="71" t="s">
        <v>11</v>
      </c>
      <c r="L66" s="72">
        <v>6</v>
      </c>
      <c r="M66" s="73" t="s">
        <v>8</v>
      </c>
      <c r="N66" s="234">
        <v>2</v>
      </c>
      <c r="O66" s="74" t="s">
        <v>23</v>
      </c>
      <c r="P66" s="75">
        <v>6</v>
      </c>
      <c r="Q66" s="51" t="s">
        <v>8</v>
      </c>
      <c r="R66" s="72">
        <v>5</v>
      </c>
      <c r="S66" s="73" t="s">
        <v>55</v>
      </c>
      <c r="T66" s="76" t="s">
        <v>13</v>
      </c>
      <c r="U66" s="77">
        <f t="shared" si="5"/>
        <v>4</v>
      </c>
      <c r="V66" s="76" t="s">
        <v>18</v>
      </c>
      <c r="W66" s="81" t="str">
        <f t="shared" si="1"/>
        <v/>
      </c>
      <c r="X66" s="81" t="str">
        <f t="shared" si="2"/>
        <v/>
      </c>
      <c r="Y66" s="190" t="s">
        <v>76</v>
      </c>
      <c r="Z66" s="82" t="s">
        <v>76</v>
      </c>
      <c r="AD66" t="str">
        <f t="shared" si="0"/>
        <v/>
      </c>
    </row>
    <row r="67" spans="1:30" ht="36.75" customHeight="1">
      <c r="A67" s="69">
        <f t="shared" si="3"/>
        <v>56</v>
      </c>
      <c r="B67" s="70" t="str">
        <f>IF(基本情報入力シート!C95="","",基本情報入力シート!C95)</f>
        <v/>
      </c>
      <c r="C67" s="111" t="str">
        <f>IF(基本情報入力シート!M95="","",基本情報入力シート!M95)</f>
        <v/>
      </c>
      <c r="D67" s="112" t="str">
        <f>IF(基本情報入力シート!R95="","",基本情報入力シート!R95)</f>
        <v/>
      </c>
      <c r="E67" s="112" t="str">
        <f>IF(基本情報入力シート!W95="","",基本情報入力シート!W95)</f>
        <v/>
      </c>
      <c r="F67" s="112" t="str">
        <f>IF(基本情報入力シート!X95="","",基本情報入力シート!X95)</f>
        <v/>
      </c>
      <c r="G67" s="112" t="str">
        <f>IF(基本情報入力シート!Y95="","",基本情報入力シート!Y95)</f>
        <v/>
      </c>
      <c r="H67" s="231"/>
      <c r="I67" s="218" t="str">
        <f>IF(基本情報入力シート!Z95="","",基本情報入力シート!Z95)</f>
        <v/>
      </c>
      <c r="J67" s="219" t="str">
        <f>IF(G67="","",VLOOKUP(G67,【参考】数式用!$A$3:$B$29,2,FALSE))</f>
        <v/>
      </c>
      <c r="K67" s="71" t="s">
        <v>11</v>
      </c>
      <c r="L67" s="72">
        <v>6</v>
      </c>
      <c r="M67" s="73" t="s">
        <v>8</v>
      </c>
      <c r="N67" s="234">
        <v>2</v>
      </c>
      <c r="O67" s="74" t="s">
        <v>23</v>
      </c>
      <c r="P67" s="75">
        <v>6</v>
      </c>
      <c r="Q67" s="51" t="s">
        <v>8</v>
      </c>
      <c r="R67" s="72">
        <v>5</v>
      </c>
      <c r="S67" s="73" t="s">
        <v>55</v>
      </c>
      <c r="T67" s="76" t="s">
        <v>56</v>
      </c>
      <c r="U67" s="77">
        <f t="shared" si="5"/>
        <v>4</v>
      </c>
      <c r="V67" s="76" t="s">
        <v>57</v>
      </c>
      <c r="W67" s="81" t="str">
        <f t="shared" si="1"/>
        <v/>
      </c>
      <c r="X67" s="81" t="str">
        <f t="shared" si="2"/>
        <v/>
      </c>
      <c r="Y67" s="190" t="s">
        <v>76</v>
      </c>
      <c r="Z67" s="82" t="s">
        <v>76</v>
      </c>
      <c r="AD67" t="str">
        <f t="shared" si="0"/>
        <v/>
      </c>
    </row>
    <row r="68" spans="1:30" ht="36.75" customHeight="1">
      <c r="A68" s="69">
        <f t="shared" si="3"/>
        <v>57</v>
      </c>
      <c r="B68" s="70" t="str">
        <f>IF(基本情報入力シート!C96="","",基本情報入力シート!C96)</f>
        <v/>
      </c>
      <c r="C68" s="111" t="str">
        <f>IF(基本情報入力シート!M96="","",基本情報入力シート!M96)</f>
        <v/>
      </c>
      <c r="D68" s="112" t="str">
        <f>IF(基本情報入力シート!R96="","",基本情報入力シート!R96)</f>
        <v/>
      </c>
      <c r="E68" s="112" t="str">
        <f>IF(基本情報入力シート!W96="","",基本情報入力シート!W96)</f>
        <v/>
      </c>
      <c r="F68" s="112" t="str">
        <f>IF(基本情報入力シート!X96="","",基本情報入力シート!X96)</f>
        <v/>
      </c>
      <c r="G68" s="112" t="str">
        <f>IF(基本情報入力シート!Y96="","",基本情報入力シート!Y96)</f>
        <v/>
      </c>
      <c r="H68" s="231"/>
      <c r="I68" s="218" t="str">
        <f>IF(基本情報入力シート!Z96="","",基本情報入力シート!Z96)</f>
        <v/>
      </c>
      <c r="J68" s="219" t="str">
        <f>IF(G68="","",VLOOKUP(G68,【参考】数式用!$A$3:$B$29,2,FALSE))</f>
        <v/>
      </c>
      <c r="K68" s="71" t="s">
        <v>11</v>
      </c>
      <c r="L68" s="72">
        <v>6</v>
      </c>
      <c r="M68" s="73" t="s">
        <v>8</v>
      </c>
      <c r="N68" s="234">
        <v>2</v>
      </c>
      <c r="O68" s="74" t="s">
        <v>23</v>
      </c>
      <c r="P68" s="75">
        <v>6</v>
      </c>
      <c r="Q68" s="51" t="s">
        <v>8</v>
      </c>
      <c r="R68" s="72">
        <v>5</v>
      </c>
      <c r="S68" s="73" t="s">
        <v>55</v>
      </c>
      <c r="T68" s="76" t="s">
        <v>13</v>
      </c>
      <c r="U68" s="77">
        <f t="shared" si="5"/>
        <v>4</v>
      </c>
      <c r="V68" s="76" t="s">
        <v>18</v>
      </c>
      <c r="W68" s="81" t="str">
        <f t="shared" si="1"/>
        <v/>
      </c>
      <c r="X68" s="81" t="str">
        <f t="shared" si="2"/>
        <v/>
      </c>
      <c r="Y68" s="190" t="s">
        <v>76</v>
      </c>
      <c r="Z68" s="82" t="s">
        <v>76</v>
      </c>
      <c r="AD68" t="str">
        <f t="shared" si="0"/>
        <v/>
      </c>
    </row>
    <row r="69" spans="1:30" ht="36.75" customHeight="1">
      <c r="A69" s="69">
        <f t="shared" si="3"/>
        <v>58</v>
      </c>
      <c r="B69" s="70" t="str">
        <f>IF(基本情報入力シート!C97="","",基本情報入力シート!C97)</f>
        <v/>
      </c>
      <c r="C69" s="111" t="str">
        <f>IF(基本情報入力シート!M97="","",基本情報入力シート!M97)</f>
        <v/>
      </c>
      <c r="D69" s="112" t="str">
        <f>IF(基本情報入力シート!R97="","",基本情報入力シート!R97)</f>
        <v/>
      </c>
      <c r="E69" s="112" t="str">
        <f>IF(基本情報入力シート!W97="","",基本情報入力シート!W97)</f>
        <v/>
      </c>
      <c r="F69" s="112" t="str">
        <f>IF(基本情報入力シート!X97="","",基本情報入力シート!X97)</f>
        <v/>
      </c>
      <c r="G69" s="112" t="str">
        <f>IF(基本情報入力シート!Y97="","",基本情報入力シート!Y97)</f>
        <v/>
      </c>
      <c r="H69" s="231"/>
      <c r="I69" s="218" t="str">
        <f>IF(基本情報入力シート!Z97="","",基本情報入力シート!Z97)</f>
        <v/>
      </c>
      <c r="J69" s="219" t="str">
        <f>IF(G69="","",VLOOKUP(G69,【参考】数式用!$A$3:$B$29,2,FALSE))</f>
        <v/>
      </c>
      <c r="K69" s="71" t="s">
        <v>11</v>
      </c>
      <c r="L69" s="72">
        <v>6</v>
      </c>
      <c r="M69" s="73" t="s">
        <v>8</v>
      </c>
      <c r="N69" s="234">
        <v>2</v>
      </c>
      <c r="O69" s="74" t="s">
        <v>23</v>
      </c>
      <c r="P69" s="75">
        <v>6</v>
      </c>
      <c r="Q69" s="51" t="s">
        <v>8</v>
      </c>
      <c r="R69" s="72">
        <v>5</v>
      </c>
      <c r="S69" s="73" t="s">
        <v>55</v>
      </c>
      <c r="T69" s="76" t="s">
        <v>56</v>
      </c>
      <c r="U69" s="77">
        <f t="shared" si="5"/>
        <v>4</v>
      </c>
      <c r="V69" s="76" t="s">
        <v>57</v>
      </c>
      <c r="W69" s="81" t="str">
        <f t="shared" si="1"/>
        <v/>
      </c>
      <c r="X69" s="81" t="str">
        <f t="shared" si="2"/>
        <v/>
      </c>
      <c r="Y69" s="190" t="s">
        <v>76</v>
      </c>
      <c r="Z69" s="82" t="s">
        <v>76</v>
      </c>
      <c r="AD69" t="str">
        <f t="shared" si="0"/>
        <v/>
      </c>
    </row>
    <row r="70" spans="1:30" ht="36.75" customHeight="1">
      <c r="A70" s="69">
        <f t="shared" si="3"/>
        <v>59</v>
      </c>
      <c r="B70" s="70" t="str">
        <f>IF(基本情報入力シート!C98="","",基本情報入力シート!C98)</f>
        <v/>
      </c>
      <c r="C70" s="111" t="str">
        <f>IF(基本情報入力シート!M98="","",基本情報入力シート!M98)</f>
        <v/>
      </c>
      <c r="D70" s="112" t="str">
        <f>IF(基本情報入力シート!R98="","",基本情報入力シート!R98)</f>
        <v/>
      </c>
      <c r="E70" s="112" t="str">
        <f>IF(基本情報入力シート!W98="","",基本情報入力シート!W98)</f>
        <v/>
      </c>
      <c r="F70" s="112" t="str">
        <f>IF(基本情報入力シート!X98="","",基本情報入力シート!X98)</f>
        <v/>
      </c>
      <c r="G70" s="112" t="str">
        <f>IF(基本情報入力シート!Y98="","",基本情報入力シート!Y98)</f>
        <v/>
      </c>
      <c r="H70" s="231"/>
      <c r="I70" s="218" t="str">
        <f>IF(基本情報入力シート!Z98="","",基本情報入力シート!Z98)</f>
        <v/>
      </c>
      <c r="J70" s="219" t="str">
        <f>IF(G70="","",VLOOKUP(G70,【参考】数式用!$A$3:$B$29,2,FALSE))</f>
        <v/>
      </c>
      <c r="K70" s="71" t="s">
        <v>11</v>
      </c>
      <c r="L70" s="72">
        <v>6</v>
      </c>
      <c r="M70" s="73" t="s">
        <v>8</v>
      </c>
      <c r="N70" s="234">
        <v>2</v>
      </c>
      <c r="O70" s="74" t="s">
        <v>23</v>
      </c>
      <c r="P70" s="75">
        <v>6</v>
      </c>
      <c r="Q70" s="51" t="s">
        <v>8</v>
      </c>
      <c r="R70" s="72">
        <v>5</v>
      </c>
      <c r="S70" s="73" t="s">
        <v>55</v>
      </c>
      <c r="T70" s="76" t="s">
        <v>13</v>
      </c>
      <c r="U70" s="77">
        <f t="shared" si="5"/>
        <v>4</v>
      </c>
      <c r="V70" s="76" t="s">
        <v>18</v>
      </c>
      <c r="W70" s="81" t="str">
        <f t="shared" si="1"/>
        <v/>
      </c>
      <c r="X70" s="81" t="str">
        <f t="shared" si="2"/>
        <v/>
      </c>
      <c r="Y70" s="190" t="s">
        <v>76</v>
      </c>
      <c r="Z70" s="82" t="s">
        <v>76</v>
      </c>
      <c r="AD70" t="str">
        <f t="shared" si="0"/>
        <v/>
      </c>
    </row>
    <row r="71" spans="1:30" ht="36.75" customHeight="1">
      <c r="A71" s="69">
        <f t="shared" si="3"/>
        <v>60</v>
      </c>
      <c r="B71" s="70" t="str">
        <f>IF(基本情報入力シート!C99="","",基本情報入力シート!C99)</f>
        <v/>
      </c>
      <c r="C71" s="111" t="str">
        <f>IF(基本情報入力シート!M99="","",基本情報入力シート!M99)</f>
        <v/>
      </c>
      <c r="D71" s="112" t="str">
        <f>IF(基本情報入力シート!R99="","",基本情報入力シート!R99)</f>
        <v/>
      </c>
      <c r="E71" s="112" t="str">
        <f>IF(基本情報入力シート!W99="","",基本情報入力シート!W99)</f>
        <v/>
      </c>
      <c r="F71" s="112" t="str">
        <f>IF(基本情報入力シート!X99="","",基本情報入力シート!X99)</f>
        <v/>
      </c>
      <c r="G71" s="112" t="str">
        <f>IF(基本情報入力シート!Y99="","",基本情報入力シート!Y99)</f>
        <v/>
      </c>
      <c r="H71" s="231"/>
      <c r="I71" s="218" t="str">
        <f>IF(基本情報入力シート!Z99="","",基本情報入力シート!Z99)</f>
        <v/>
      </c>
      <c r="J71" s="219" t="str">
        <f>IF(G71="","",VLOOKUP(G71,【参考】数式用!$A$3:$B$29,2,FALSE))</f>
        <v/>
      </c>
      <c r="K71" s="71" t="s">
        <v>11</v>
      </c>
      <c r="L71" s="72">
        <v>6</v>
      </c>
      <c r="M71" s="73" t="s">
        <v>8</v>
      </c>
      <c r="N71" s="234">
        <v>2</v>
      </c>
      <c r="O71" s="74" t="s">
        <v>23</v>
      </c>
      <c r="P71" s="75">
        <v>6</v>
      </c>
      <c r="Q71" s="51" t="s">
        <v>8</v>
      </c>
      <c r="R71" s="72">
        <v>5</v>
      </c>
      <c r="S71" s="73" t="s">
        <v>55</v>
      </c>
      <c r="T71" s="76" t="s">
        <v>56</v>
      </c>
      <c r="U71" s="77">
        <f t="shared" si="5"/>
        <v>4</v>
      </c>
      <c r="V71" s="76" t="s">
        <v>57</v>
      </c>
      <c r="W71" s="81" t="str">
        <f t="shared" si="1"/>
        <v/>
      </c>
      <c r="X71" s="81" t="str">
        <f t="shared" si="2"/>
        <v/>
      </c>
      <c r="Y71" s="190" t="s">
        <v>76</v>
      </c>
      <c r="Z71" s="82" t="s">
        <v>76</v>
      </c>
      <c r="AD71" t="str">
        <f t="shared" si="0"/>
        <v/>
      </c>
    </row>
    <row r="72" spans="1:30" ht="36.75" customHeight="1">
      <c r="A72" s="69">
        <f t="shared" si="3"/>
        <v>61</v>
      </c>
      <c r="B72" s="70" t="str">
        <f>IF(基本情報入力シート!C100="","",基本情報入力シート!C100)</f>
        <v/>
      </c>
      <c r="C72" s="111" t="str">
        <f>IF(基本情報入力シート!M100="","",基本情報入力シート!M100)</f>
        <v/>
      </c>
      <c r="D72" s="112" t="str">
        <f>IF(基本情報入力シート!R100="","",基本情報入力シート!R100)</f>
        <v/>
      </c>
      <c r="E72" s="112" t="str">
        <f>IF(基本情報入力シート!W100="","",基本情報入力シート!W100)</f>
        <v/>
      </c>
      <c r="F72" s="112" t="str">
        <f>IF(基本情報入力シート!X100="","",基本情報入力シート!X100)</f>
        <v/>
      </c>
      <c r="G72" s="112" t="str">
        <f>IF(基本情報入力シート!Y100="","",基本情報入力シート!Y100)</f>
        <v/>
      </c>
      <c r="H72" s="231"/>
      <c r="I72" s="218" t="str">
        <f>IF(基本情報入力シート!Z100="","",基本情報入力シート!Z100)</f>
        <v/>
      </c>
      <c r="J72" s="219" t="str">
        <f>IF(G72="","",VLOOKUP(G72,【参考】数式用!$A$3:$B$29,2,FALSE))</f>
        <v/>
      </c>
      <c r="K72" s="71" t="s">
        <v>11</v>
      </c>
      <c r="L72" s="72">
        <v>6</v>
      </c>
      <c r="M72" s="73" t="s">
        <v>8</v>
      </c>
      <c r="N72" s="234">
        <v>2</v>
      </c>
      <c r="O72" s="74" t="s">
        <v>23</v>
      </c>
      <c r="P72" s="75">
        <v>6</v>
      </c>
      <c r="Q72" s="51" t="s">
        <v>8</v>
      </c>
      <c r="R72" s="72">
        <v>5</v>
      </c>
      <c r="S72" s="73" t="s">
        <v>55</v>
      </c>
      <c r="T72" s="76" t="s">
        <v>13</v>
      </c>
      <c r="U72" s="77">
        <f t="shared" si="5"/>
        <v>4</v>
      </c>
      <c r="V72" s="76" t="s">
        <v>18</v>
      </c>
      <c r="W72" s="81" t="str">
        <f t="shared" si="1"/>
        <v/>
      </c>
      <c r="X72" s="81" t="str">
        <f t="shared" si="2"/>
        <v/>
      </c>
      <c r="Y72" s="190" t="s">
        <v>76</v>
      </c>
      <c r="Z72" s="82" t="s">
        <v>76</v>
      </c>
      <c r="AD72" t="str">
        <f t="shared" si="0"/>
        <v/>
      </c>
    </row>
    <row r="73" spans="1:30" ht="36.75" customHeight="1">
      <c r="A73" s="69">
        <f t="shared" si="3"/>
        <v>62</v>
      </c>
      <c r="B73" s="70" t="str">
        <f>IF(基本情報入力シート!C101="","",基本情報入力シート!C101)</f>
        <v/>
      </c>
      <c r="C73" s="111" t="str">
        <f>IF(基本情報入力シート!M101="","",基本情報入力シート!M101)</f>
        <v/>
      </c>
      <c r="D73" s="112" t="str">
        <f>IF(基本情報入力シート!R101="","",基本情報入力シート!R101)</f>
        <v/>
      </c>
      <c r="E73" s="112" t="str">
        <f>IF(基本情報入力シート!W101="","",基本情報入力シート!W101)</f>
        <v/>
      </c>
      <c r="F73" s="112" t="str">
        <f>IF(基本情報入力シート!X101="","",基本情報入力シート!X101)</f>
        <v/>
      </c>
      <c r="G73" s="112" t="str">
        <f>IF(基本情報入力シート!Y101="","",基本情報入力シート!Y101)</f>
        <v/>
      </c>
      <c r="H73" s="231"/>
      <c r="I73" s="218" t="str">
        <f>IF(基本情報入力シート!Z101="","",基本情報入力シート!Z101)</f>
        <v/>
      </c>
      <c r="J73" s="219" t="str">
        <f>IF(G73="","",VLOOKUP(G73,【参考】数式用!$A$3:$B$29,2,FALSE))</f>
        <v/>
      </c>
      <c r="K73" s="71" t="s">
        <v>11</v>
      </c>
      <c r="L73" s="72">
        <v>6</v>
      </c>
      <c r="M73" s="73" t="s">
        <v>8</v>
      </c>
      <c r="N73" s="234">
        <v>2</v>
      </c>
      <c r="O73" s="74" t="s">
        <v>23</v>
      </c>
      <c r="P73" s="75">
        <v>6</v>
      </c>
      <c r="Q73" s="51" t="s">
        <v>8</v>
      </c>
      <c r="R73" s="72">
        <v>5</v>
      </c>
      <c r="S73" s="73" t="s">
        <v>55</v>
      </c>
      <c r="T73" s="76" t="s">
        <v>56</v>
      </c>
      <c r="U73" s="77">
        <f t="shared" si="5"/>
        <v>4</v>
      </c>
      <c r="V73" s="76" t="s">
        <v>57</v>
      </c>
      <c r="W73" s="81" t="str">
        <f t="shared" si="1"/>
        <v/>
      </c>
      <c r="X73" s="81" t="str">
        <f t="shared" si="2"/>
        <v/>
      </c>
      <c r="Y73" s="190" t="s">
        <v>76</v>
      </c>
      <c r="Z73" s="82" t="s">
        <v>76</v>
      </c>
      <c r="AD73" t="str">
        <f t="shared" si="0"/>
        <v/>
      </c>
    </row>
    <row r="74" spans="1:30" ht="36.75" customHeight="1">
      <c r="A74" s="69">
        <f t="shared" si="3"/>
        <v>63</v>
      </c>
      <c r="B74" s="70" t="str">
        <f>IF(基本情報入力シート!C102="","",基本情報入力シート!C102)</f>
        <v/>
      </c>
      <c r="C74" s="111" t="str">
        <f>IF(基本情報入力シート!M102="","",基本情報入力シート!M102)</f>
        <v/>
      </c>
      <c r="D74" s="112" t="str">
        <f>IF(基本情報入力シート!R102="","",基本情報入力シート!R102)</f>
        <v/>
      </c>
      <c r="E74" s="112" t="str">
        <f>IF(基本情報入力シート!W102="","",基本情報入力シート!W102)</f>
        <v/>
      </c>
      <c r="F74" s="112" t="str">
        <f>IF(基本情報入力シート!X102="","",基本情報入力シート!X102)</f>
        <v/>
      </c>
      <c r="G74" s="112" t="str">
        <f>IF(基本情報入力シート!Y102="","",基本情報入力シート!Y102)</f>
        <v/>
      </c>
      <c r="H74" s="231"/>
      <c r="I74" s="218" t="str">
        <f>IF(基本情報入力シート!Z102="","",基本情報入力シート!Z102)</f>
        <v/>
      </c>
      <c r="J74" s="219" t="str">
        <f>IF(G74="","",VLOOKUP(G74,【参考】数式用!$A$3:$B$29,2,FALSE))</f>
        <v/>
      </c>
      <c r="K74" s="71" t="s">
        <v>11</v>
      </c>
      <c r="L74" s="72">
        <v>6</v>
      </c>
      <c r="M74" s="73" t="s">
        <v>8</v>
      </c>
      <c r="N74" s="234">
        <v>2</v>
      </c>
      <c r="O74" s="74" t="s">
        <v>23</v>
      </c>
      <c r="P74" s="75">
        <v>6</v>
      </c>
      <c r="Q74" s="51" t="s">
        <v>8</v>
      </c>
      <c r="R74" s="72">
        <v>5</v>
      </c>
      <c r="S74" s="73" t="s">
        <v>55</v>
      </c>
      <c r="T74" s="76" t="s">
        <v>13</v>
      </c>
      <c r="U74" s="77">
        <f t="shared" si="5"/>
        <v>4</v>
      </c>
      <c r="V74" s="76" t="s">
        <v>18</v>
      </c>
      <c r="W74" s="81" t="str">
        <f t="shared" si="1"/>
        <v/>
      </c>
      <c r="X74" s="81" t="str">
        <f t="shared" si="2"/>
        <v/>
      </c>
      <c r="Y74" s="190" t="s">
        <v>76</v>
      </c>
      <c r="Z74" s="82" t="s">
        <v>76</v>
      </c>
      <c r="AD74" t="str">
        <f t="shared" si="0"/>
        <v/>
      </c>
    </row>
    <row r="75" spans="1:30" ht="36.75" customHeight="1">
      <c r="A75" s="69">
        <f t="shared" si="3"/>
        <v>64</v>
      </c>
      <c r="B75" s="70" t="str">
        <f>IF(基本情報入力シート!C103="","",基本情報入力シート!C103)</f>
        <v/>
      </c>
      <c r="C75" s="111" t="str">
        <f>IF(基本情報入力シート!M103="","",基本情報入力シート!M103)</f>
        <v/>
      </c>
      <c r="D75" s="112" t="str">
        <f>IF(基本情報入力シート!R103="","",基本情報入力シート!R103)</f>
        <v/>
      </c>
      <c r="E75" s="112" t="str">
        <f>IF(基本情報入力シート!W103="","",基本情報入力シート!W103)</f>
        <v/>
      </c>
      <c r="F75" s="112" t="str">
        <f>IF(基本情報入力シート!X103="","",基本情報入力シート!X103)</f>
        <v/>
      </c>
      <c r="G75" s="112" t="str">
        <f>IF(基本情報入力シート!Y103="","",基本情報入力シート!Y103)</f>
        <v/>
      </c>
      <c r="H75" s="231"/>
      <c r="I75" s="218" t="str">
        <f>IF(基本情報入力シート!Z103="","",基本情報入力シート!Z103)</f>
        <v/>
      </c>
      <c r="J75" s="219" t="str">
        <f>IF(G75="","",VLOOKUP(G75,【参考】数式用!$A$3:$B$29,2,FALSE))</f>
        <v/>
      </c>
      <c r="K75" s="71" t="s">
        <v>11</v>
      </c>
      <c r="L75" s="72">
        <v>6</v>
      </c>
      <c r="M75" s="73" t="s">
        <v>8</v>
      </c>
      <c r="N75" s="234">
        <v>2</v>
      </c>
      <c r="O75" s="74" t="s">
        <v>23</v>
      </c>
      <c r="P75" s="75">
        <v>6</v>
      </c>
      <c r="Q75" s="51" t="s">
        <v>8</v>
      </c>
      <c r="R75" s="72">
        <v>5</v>
      </c>
      <c r="S75" s="73" t="s">
        <v>55</v>
      </c>
      <c r="T75" s="76" t="s">
        <v>56</v>
      </c>
      <c r="U75" s="77">
        <f t="shared" si="5"/>
        <v>4</v>
      </c>
      <c r="V75" s="76" t="s">
        <v>57</v>
      </c>
      <c r="W75" s="81" t="str">
        <f t="shared" si="1"/>
        <v/>
      </c>
      <c r="X75" s="81" t="str">
        <f t="shared" si="2"/>
        <v/>
      </c>
      <c r="Y75" s="190" t="s">
        <v>76</v>
      </c>
      <c r="Z75" s="82" t="s">
        <v>76</v>
      </c>
      <c r="AD75" t="str">
        <f t="shared" si="0"/>
        <v/>
      </c>
    </row>
    <row r="76" spans="1:30" ht="36.75" customHeight="1">
      <c r="A76" s="69">
        <f t="shared" si="3"/>
        <v>65</v>
      </c>
      <c r="B76" s="70" t="str">
        <f>IF(基本情報入力シート!C104="","",基本情報入力シート!C104)</f>
        <v/>
      </c>
      <c r="C76" s="111" t="str">
        <f>IF(基本情報入力シート!M104="","",基本情報入力シート!M104)</f>
        <v/>
      </c>
      <c r="D76" s="112" t="str">
        <f>IF(基本情報入力シート!R104="","",基本情報入力シート!R104)</f>
        <v/>
      </c>
      <c r="E76" s="112" t="str">
        <f>IF(基本情報入力シート!W104="","",基本情報入力シート!W104)</f>
        <v/>
      </c>
      <c r="F76" s="112" t="str">
        <f>IF(基本情報入力シート!X104="","",基本情報入力シート!X104)</f>
        <v/>
      </c>
      <c r="G76" s="112" t="str">
        <f>IF(基本情報入力シート!Y104="","",基本情報入力シート!Y104)</f>
        <v/>
      </c>
      <c r="H76" s="231"/>
      <c r="I76" s="218" t="str">
        <f>IF(基本情報入力シート!Z104="","",基本情報入力シート!Z104)</f>
        <v/>
      </c>
      <c r="J76" s="219" t="str">
        <f>IF(G76="","",VLOOKUP(G76,【参考】数式用!$A$3:$B$29,2,FALSE))</f>
        <v/>
      </c>
      <c r="K76" s="71" t="s">
        <v>11</v>
      </c>
      <c r="L76" s="72">
        <v>6</v>
      </c>
      <c r="M76" s="73" t="s">
        <v>8</v>
      </c>
      <c r="N76" s="234">
        <v>2</v>
      </c>
      <c r="O76" s="74" t="s">
        <v>23</v>
      </c>
      <c r="P76" s="75">
        <v>6</v>
      </c>
      <c r="Q76" s="51" t="s">
        <v>8</v>
      </c>
      <c r="R76" s="72">
        <v>5</v>
      </c>
      <c r="S76" s="73" t="s">
        <v>55</v>
      </c>
      <c r="T76" s="76" t="s">
        <v>13</v>
      </c>
      <c r="U76" s="77">
        <f t="shared" si="5"/>
        <v>4</v>
      </c>
      <c r="V76" s="76" t="s">
        <v>18</v>
      </c>
      <c r="W76" s="81" t="str">
        <f t="shared" si="1"/>
        <v/>
      </c>
      <c r="X76" s="81" t="str">
        <f t="shared" si="2"/>
        <v/>
      </c>
      <c r="Y76" s="190" t="s">
        <v>76</v>
      </c>
      <c r="Z76" s="82" t="s">
        <v>76</v>
      </c>
      <c r="AD76" t="str">
        <f t="shared" ref="AD76:AD140" si="6">IF(AND(Z76="○",Z76=Y76),1,"")</f>
        <v/>
      </c>
    </row>
    <row r="77" spans="1:30" ht="36.75" customHeight="1">
      <c r="A77" s="69">
        <f t="shared" si="3"/>
        <v>66</v>
      </c>
      <c r="B77" s="70" t="str">
        <f>IF(基本情報入力シート!C105="","",基本情報入力シート!C105)</f>
        <v/>
      </c>
      <c r="C77" s="111" t="str">
        <f>IF(基本情報入力シート!M105="","",基本情報入力シート!M105)</f>
        <v/>
      </c>
      <c r="D77" s="112" t="str">
        <f>IF(基本情報入力シート!R105="","",基本情報入力シート!R105)</f>
        <v/>
      </c>
      <c r="E77" s="112" t="str">
        <f>IF(基本情報入力シート!W105="","",基本情報入力シート!W105)</f>
        <v/>
      </c>
      <c r="F77" s="112" t="str">
        <f>IF(基本情報入力シート!X105="","",基本情報入力シート!X105)</f>
        <v/>
      </c>
      <c r="G77" s="112" t="str">
        <f>IF(基本情報入力シート!Y105="","",基本情報入力シート!Y105)</f>
        <v/>
      </c>
      <c r="H77" s="231"/>
      <c r="I77" s="218" t="str">
        <f>IF(基本情報入力シート!Z105="","",基本情報入力シート!Z105)</f>
        <v/>
      </c>
      <c r="J77" s="219" t="str">
        <f>IF(G77="","",VLOOKUP(G77,【参考】数式用!$A$3:$B$29,2,FALSE))</f>
        <v/>
      </c>
      <c r="K77" s="71" t="s">
        <v>11</v>
      </c>
      <c r="L77" s="72">
        <v>6</v>
      </c>
      <c r="M77" s="73" t="s">
        <v>8</v>
      </c>
      <c r="N77" s="234">
        <v>2</v>
      </c>
      <c r="O77" s="74" t="s">
        <v>23</v>
      </c>
      <c r="P77" s="75">
        <v>6</v>
      </c>
      <c r="Q77" s="51" t="s">
        <v>8</v>
      </c>
      <c r="R77" s="72">
        <v>5</v>
      </c>
      <c r="S77" s="73" t="s">
        <v>55</v>
      </c>
      <c r="T77" s="76" t="s">
        <v>56</v>
      </c>
      <c r="U77" s="77">
        <f t="shared" si="5"/>
        <v>4</v>
      </c>
      <c r="V77" s="76" t="s">
        <v>57</v>
      </c>
      <c r="W77" s="81" t="str">
        <f t="shared" ref="W77:W140" si="7">IF(H77="○",ROUNDDOWN(I77*J77,0)*U77,"")</f>
        <v/>
      </c>
      <c r="X77" s="81" t="str">
        <f t="shared" ref="X77:X140" si="8">IF(U77=1,W77,IFERROR(ROUNDDOWN(W77*2/U77,0),""))</f>
        <v/>
      </c>
      <c r="Y77" s="190" t="s">
        <v>76</v>
      </c>
      <c r="Z77" s="82" t="s">
        <v>76</v>
      </c>
      <c r="AD77" t="str">
        <f t="shared" si="6"/>
        <v/>
      </c>
    </row>
    <row r="78" spans="1:30" ht="36.75" customHeight="1">
      <c r="A78" s="69">
        <f t="shared" ref="A78:A111" si="9">A77+1</f>
        <v>67</v>
      </c>
      <c r="B78" s="70" t="str">
        <f>IF(基本情報入力シート!C106="","",基本情報入力シート!C106)</f>
        <v/>
      </c>
      <c r="C78" s="111" t="str">
        <f>IF(基本情報入力シート!M106="","",基本情報入力シート!M106)</f>
        <v/>
      </c>
      <c r="D78" s="112" t="str">
        <f>IF(基本情報入力シート!R106="","",基本情報入力シート!R106)</f>
        <v/>
      </c>
      <c r="E78" s="112" t="str">
        <f>IF(基本情報入力シート!W106="","",基本情報入力シート!W106)</f>
        <v/>
      </c>
      <c r="F78" s="112" t="str">
        <f>IF(基本情報入力シート!X106="","",基本情報入力シート!X106)</f>
        <v/>
      </c>
      <c r="G78" s="112" t="str">
        <f>IF(基本情報入力シート!Y106="","",基本情報入力シート!Y106)</f>
        <v/>
      </c>
      <c r="H78" s="231"/>
      <c r="I78" s="218" t="str">
        <f>IF(基本情報入力シート!Z106="","",基本情報入力シート!Z106)</f>
        <v/>
      </c>
      <c r="J78" s="219" t="str">
        <f>IF(G78="","",VLOOKUP(G78,【参考】数式用!$A$3:$B$29,2,FALSE))</f>
        <v/>
      </c>
      <c r="K78" s="71" t="s">
        <v>11</v>
      </c>
      <c r="L78" s="72">
        <v>6</v>
      </c>
      <c r="M78" s="73" t="s">
        <v>8</v>
      </c>
      <c r="N78" s="234">
        <v>2</v>
      </c>
      <c r="O78" s="74" t="s">
        <v>23</v>
      </c>
      <c r="P78" s="75">
        <v>6</v>
      </c>
      <c r="Q78" s="51" t="s">
        <v>8</v>
      </c>
      <c r="R78" s="72">
        <v>5</v>
      </c>
      <c r="S78" s="73" t="s">
        <v>55</v>
      </c>
      <c r="T78" s="76" t="s">
        <v>13</v>
      </c>
      <c r="U78" s="77">
        <f t="shared" si="5"/>
        <v>4</v>
      </c>
      <c r="V78" s="76" t="s">
        <v>18</v>
      </c>
      <c r="W78" s="81" t="str">
        <f t="shared" si="7"/>
        <v/>
      </c>
      <c r="X78" s="81" t="str">
        <f t="shared" si="8"/>
        <v/>
      </c>
      <c r="Y78" s="190" t="s">
        <v>76</v>
      </c>
      <c r="Z78" s="82" t="s">
        <v>76</v>
      </c>
      <c r="AD78" t="str">
        <f t="shared" si="6"/>
        <v/>
      </c>
    </row>
    <row r="79" spans="1:30" ht="36.75" customHeight="1">
      <c r="A79" s="69">
        <f t="shared" si="9"/>
        <v>68</v>
      </c>
      <c r="B79" s="70" t="str">
        <f>IF(基本情報入力シート!C107="","",基本情報入力シート!C107)</f>
        <v/>
      </c>
      <c r="C79" s="111" t="str">
        <f>IF(基本情報入力シート!M107="","",基本情報入力シート!M107)</f>
        <v/>
      </c>
      <c r="D79" s="112" t="str">
        <f>IF(基本情報入力シート!R107="","",基本情報入力シート!R107)</f>
        <v/>
      </c>
      <c r="E79" s="112" t="str">
        <f>IF(基本情報入力シート!W107="","",基本情報入力シート!W107)</f>
        <v/>
      </c>
      <c r="F79" s="112" t="str">
        <f>IF(基本情報入力シート!X107="","",基本情報入力シート!X107)</f>
        <v/>
      </c>
      <c r="G79" s="112" t="str">
        <f>IF(基本情報入力シート!Y107="","",基本情報入力シート!Y107)</f>
        <v/>
      </c>
      <c r="H79" s="231"/>
      <c r="I79" s="218" t="str">
        <f>IF(基本情報入力シート!Z107="","",基本情報入力シート!Z107)</f>
        <v/>
      </c>
      <c r="J79" s="219" t="str">
        <f>IF(G79="","",VLOOKUP(G79,【参考】数式用!$A$3:$B$29,2,FALSE))</f>
        <v/>
      </c>
      <c r="K79" s="71" t="s">
        <v>11</v>
      </c>
      <c r="L79" s="72">
        <v>6</v>
      </c>
      <c r="M79" s="73" t="s">
        <v>8</v>
      </c>
      <c r="N79" s="234">
        <v>2</v>
      </c>
      <c r="O79" s="74" t="s">
        <v>23</v>
      </c>
      <c r="P79" s="75">
        <v>6</v>
      </c>
      <c r="Q79" s="51" t="s">
        <v>8</v>
      </c>
      <c r="R79" s="72">
        <v>5</v>
      </c>
      <c r="S79" s="73" t="s">
        <v>55</v>
      </c>
      <c r="T79" s="76" t="s">
        <v>56</v>
      </c>
      <c r="U79" s="77">
        <f t="shared" si="5"/>
        <v>4</v>
      </c>
      <c r="V79" s="76" t="s">
        <v>57</v>
      </c>
      <c r="W79" s="81" t="str">
        <f t="shared" si="7"/>
        <v/>
      </c>
      <c r="X79" s="81" t="str">
        <f t="shared" si="8"/>
        <v/>
      </c>
      <c r="Y79" s="190" t="s">
        <v>76</v>
      </c>
      <c r="Z79" s="82" t="s">
        <v>76</v>
      </c>
      <c r="AD79" t="str">
        <f t="shared" si="6"/>
        <v/>
      </c>
    </row>
    <row r="80" spans="1:30" ht="36.75" customHeight="1">
      <c r="A80" s="69">
        <f t="shared" si="9"/>
        <v>69</v>
      </c>
      <c r="B80" s="70" t="str">
        <f>IF(基本情報入力シート!C108="","",基本情報入力シート!C108)</f>
        <v/>
      </c>
      <c r="C80" s="111" t="str">
        <f>IF(基本情報入力シート!M108="","",基本情報入力シート!M108)</f>
        <v/>
      </c>
      <c r="D80" s="112" t="str">
        <f>IF(基本情報入力シート!R108="","",基本情報入力シート!R108)</f>
        <v/>
      </c>
      <c r="E80" s="112" t="str">
        <f>IF(基本情報入力シート!W108="","",基本情報入力シート!W108)</f>
        <v/>
      </c>
      <c r="F80" s="112" t="str">
        <f>IF(基本情報入力シート!X108="","",基本情報入力シート!X108)</f>
        <v/>
      </c>
      <c r="G80" s="112" t="str">
        <f>IF(基本情報入力シート!Y108="","",基本情報入力シート!Y108)</f>
        <v/>
      </c>
      <c r="H80" s="231"/>
      <c r="I80" s="218" t="str">
        <f>IF(基本情報入力シート!Z108="","",基本情報入力シート!Z108)</f>
        <v/>
      </c>
      <c r="J80" s="219" t="str">
        <f>IF(G80="","",VLOOKUP(G80,【参考】数式用!$A$3:$B$29,2,FALSE))</f>
        <v/>
      </c>
      <c r="K80" s="71" t="s">
        <v>11</v>
      </c>
      <c r="L80" s="72">
        <v>6</v>
      </c>
      <c r="M80" s="73" t="s">
        <v>8</v>
      </c>
      <c r="N80" s="234">
        <v>2</v>
      </c>
      <c r="O80" s="74" t="s">
        <v>23</v>
      </c>
      <c r="P80" s="75">
        <v>6</v>
      </c>
      <c r="Q80" s="51" t="s">
        <v>8</v>
      </c>
      <c r="R80" s="72">
        <v>5</v>
      </c>
      <c r="S80" s="73" t="s">
        <v>55</v>
      </c>
      <c r="T80" s="76" t="s">
        <v>13</v>
      </c>
      <c r="U80" s="77">
        <f t="shared" si="5"/>
        <v>4</v>
      </c>
      <c r="V80" s="76" t="s">
        <v>18</v>
      </c>
      <c r="W80" s="81" t="str">
        <f t="shared" si="7"/>
        <v/>
      </c>
      <c r="X80" s="81" t="str">
        <f t="shared" si="8"/>
        <v/>
      </c>
      <c r="Y80" s="190" t="s">
        <v>76</v>
      </c>
      <c r="Z80" s="82" t="s">
        <v>76</v>
      </c>
      <c r="AD80" t="str">
        <f t="shared" si="6"/>
        <v/>
      </c>
    </row>
    <row r="81" spans="1:30" ht="36.75" customHeight="1">
      <c r="A81" s="69">
        <f t="shared" si="9"/>
        <v>70</v>
      </c>
      <c r="B81" s="70" t="str">
        <f>IF(基本情報入力シート!C109="","",基本情報入力シート!C109)</f>
        <v/>
      </c>
      <c r="C81" s="111" t="str">
        <f>IF(基本情報入力シート!M109="","",基本情報入力シート!M109)</f>
        <v/>
      </c>
      <c r="D81" s="112" t="str">
        <f>IF(基本情報入力シート!R109="","",基本情報入力シート!R109)</f>
        <v/>
      </c>
      <c r="E81" s="112" t="str">
        <f>IF(基本情報入力シート!W109="","",基本情報入力シート!W109)</f>
        <v/>
      </c>
      <c r="F81" s="112" t="str">
        <f>IF(基本情報入力シート!X109="","",基本情報入力シート!X109)</f>
        <v/>
      </c>
      <c r="G81" s="112" t="str">
        <f>IF(基本情報入力シート!Y109="","",基本情報入力シート!Y109)</f>
        <v/>
      </c>
      <c r="H81" s="231"/>
      <c r="I81" s="218" t="str">
        <f>IF(基本情報入力シート!Z109="","",基本情報入力シート!Z109)</f>
        <v/>
      </c>
      <c r="J81" s="219" t="str">
        <f>IF(G81="","",VLOOKUP(G81,【参考】数式用!$A$3:$B$29,2,FALSE))</f>
        <v/>
      </c>
      <c r="K81" s="71" t="s">
        <v>11</v>
      </c>
      <c r="L81" s="72">
        <v>6</v>
      </c>
      <c r="M81" s="73" t="s">
        <v>8</v>
      </c>
      <c r="N81" s="234">
        <v>2</v>
      </c>
      <c r="O81" s="74" t="s">
        <v>23</v>
      </c>
      <c r="P81" s="75">
        <v>6</v>
      </c>
      <c r="Q81" s="51" t="s">
        <v>8</v>
      </c>
      <c r="R81" s="72">
        <v>5</v>
      </c>
      <c r="S81" s="73" t="s">
        <v>55</v>
      </c>
      <c r="T81" s="76" t="s">
        <v>56</v>
      </c>
      <c r="U81" s="77">
        <f t="shared" si="5"/>
        <v>4</v>
      </c>
      <c r="V81" s="76" t="s">
        <v>57</v>
      </c>
      <c r="W81" s="81" t="str">
        <f t="shared" si="7"/>
        <v/>
      </c>
      <c r="X81" s="81" t="str">
        <f t="shared" si="8"/>
        <v/>
      </c>
      <c r="Y81" s="190" t="s">
        <v>76</v>
      </c>
      <c r="Z81" s="82" t="s">
        <v>76</v>
      </c>
      <c r="AD81" t="str">
        <f t="shared" si="6"/>
        <v/>
      </c>
    </row>
    <row r="82" spans="1:30" ht="36.75" customHeight="1">
      <c r="A82" s="69">
        <f t="shared" si="9"/>
        <v>71</v>
      </c>
      <c r="B82" s="70" t="str">
        <f>IF(基本情報入力シート!C110="","",基本情報入力シート!C110)</f>
        <v/>
      </c>
      <c r="C82" s="111" t="str">
        <f>IF(基本情報入力シート!M110="","",基本情報入力シート!M110)</f>
        <v/>
      </c>
      <c r="D82" s="112" t="str">
        <f>IF(基本情報入力シート!R110="","",基本情報入力シート!R110)</f>
        <v/>
      </c>
      <c r="E82" s="112" t="str">
        <f>IF(基本情報入力シート!W110="","",基本情報入力シート!W110)</f>
        <v/>
      </c>
      <c r="F82" s="112" t="str">
        <f>IF(基本情報入力シート!X110="","",基本情報入力シート!X110)</f>
        <v/>
      </c>
      <c r="G82" s="112" t="str">
        <f>IF(基本情報入力シート!Y110="","",基本情報入力シート!Y110)</f>
        <v/>
      </c>
      <c r="H82" s="231"/>
      <c r="I82" s="218" t="str">
        <f>IF(基本情報入力シート!Z110="","",基本情報入力シート!Z110)</f>
        <v/>
      </c>
      <c r="J82" s="219" t="str">
        <f>IF(G82="","",VLOOKUP(G82,【参考】数式用!$A$3:$B$29,2,FALSE))</f>
        <v/>
      </c>
      <c r="K82" s="71" t="s">
        <v>11</v>
      </c>
      <c r="L82" s="72">
        <v>6</v>
      </c>
      <c r="M82" s="73" t="s">
        <v>8</v>
      </c>
      <c r="N82" s="234">
        <v>2</v>
      </c>
      <c r="O82" s="74" t="s">
        <v>23</v>
      </c>
      <c r="P82" s="75">
        <v>6</v>
      </c>
      <c r="Q82" s="51" t="s">
        <v>8</v>
      </c>
      <c r="R82" s="72">
        <v>5</v>
      </c>
      <c r="S82" s="73" t="s">
        <v>55</v>
      </c>
      <c r="T82" s="76" t="s">
        <v>13</v>
      </c>
      <c r="U82" s="77">
        <f t="shared" ref="U82:U111" si="10">IF(R82="","",R82-N82+1)</f>
        <v>4</v>
      </c>
      <c r="V82" s="76" t="s">
        <v>18</v>
      </c>
      <c r="W82" s="81" t="str">
        <f t="shared" si="7"/>
        <v/>
      </c>
      <c r="X82" s="81" t="str">
        <f t="shared" si="8"/>
        <v/>
      </c>
      <c r="Y82" s="190" t="s">
        <v>76</v>
      </c>
      <c r="Z82" s="82" t="s">
        <v>76</v>
      </c>
      <c r="AD82" t="str">
        <f t="shared" si="6"/>
        <v/>
      </c>
    </row>
    <row r="83" spans="1:30" ht="36.75" customHeight="1">
      <c r="A83" s="69">
        <f t="shared" si="9"/>
        <v>72</v>
      </c>
      <c r="B83" s="70" t="str">
        <f>IF(基本情報入力シート!C111="","",基本情報入力シート!C111)</f>
        <v/>
      </c>
      <c r="C83" s="111" t="str">
        <f>IF(基本情報入力シート!M111="","",基本情報入力シート!M111)</f>
        <v/>
      </c>
      <c r="D83" s="112" t="str">
        <f>IF(基本情報入力シート!R111="","",基本情報入力シート!R111)</f>
        <v/>
      </c>
      <c r="E83" s="112" t="str">
        <f>IF(基本情報入力シート!W111="","",基本情報入力シート!W111)</f>
        <v/>
      </c>
      <c r="F83" s="112" t="str">
        <f>IF(基本情報入力シート!X111="","",基本情報入力シート!X111)</f>
        <v/>
      </c>
      <c r="G83" s="112" t="str">
        <f>IF(基本情報入力シート!Y111="","",基本情報入力シート!Y111)</f>
        <v/>
      </c>
      <c r="H83" s="231"/>
      <c r="I83" s="218" t="str">
        <f>IF(基本情報入力シート!Z111="","",基本情報入力シート!Z111)</f>
        <v/>
      </c>
      <c r="J83" s="219" t="str">
        <f>IF(G83="","",VLOOKUP(G83,【参考】数式用!$A$3:$B$29,2,FALSE))</f>
        <v/>
      </c>
      <c r="K83" s="71" t="s">
        <v>11</v>
      </c>
      <c r="L83" s="72">
        <v>6</v>
      </c>
      <c r="M83" s="73" t="s">
        <v>8</v>
      </c>
      <c r="N83" s="234">
        <v>2</v>
      </c>
      <c r="O83" s="74" t="s">
        <v>23</v>
      </c>
      <c r="P83" s="75">
        <v>6</v>
      </c>
      <c r="Q83" s="51" t="s">
        <v>8</v>
      </c>
      <c r="R83" s="72">
        <v>5</v>
      </c>
      <c r="S83" s="73" t="s">
        <v>55</v>
      </c>
      <c r="T83" s="76" t="s">
        <v>56</v>
      </c>
      <c r="U83" s="77">
        <f t="shared" si="10"/>
        <v>4</v>
      </c>
      <c r="V83" s="76" t="s">
        <v>57</v>
      </c>
      <c r="W83" s="81" t="str">
        <f t="shared" si="7"/>
        <v/>
      </c>
      <c r="X83" s="81" t="str">
        <f t="shared" si="8"/>
        <v/>
      </c>
      <c r="Y83" s="190" t="s">
        <v>76</v>
      </c>
      <c r="Z83" s="82" t="s">
        <v>76</v>
      </c>
      <c r="AD83" t="str">
        <f t="shared" si="6"/>
        <v/>
      </c>
    </row>
    <row r="84" spans="1:30" ht="36.75" customHeight="1">
      <c r="A84" s="69">
        <f t="shared" si="9"/>
        <v>73</v>
      </c>
      <c r="B84" s="70" t="str">
        <f>IF(基本情報入力シート!C112="","",基本情報入力シート!C112)</f>
        <v/>
      </c>
      <c r="C84" s="111" t="str">
        <f>IF(基本情報入力シート!M112="","",基本情報入力シート!M112)</f>
        <v/>
      </c>
      <c r="D84" s="112" t="str">
        <f>IF(基本情報入力シート!R112="","",基本情報入力シート!R112)</f>
        <v/>
      </c>
      <c r="E84" s="112" t="str">
        <f>IF(基本情報入力シート!W112="","",基本情報入力シート!W112)</f>
        <v/>
      </c>
      <c r="F84" s="112" t="str">
        <f>IF(基本情報入力シート!X112="","",基本情報入力シート!X112)</f>
        <v/>
      </c>
      <c r="G84" s="112" t="str">
        <f>IF(基本情報入力シート!Y112="","",基本情報入力シート!Y112)</f>
        <v/>
      </c>
      <c r="H84" s="231"/>
      <c r="I84" s="218" t="str">
        <f>IF(基本情報入力シート!Z112="","",基本情報入力シート!Z112)</f>
        <v/>
      </c>
      <c r="J84" s="219" t="str">
        <f>IF(G84="","",VLOOKUP(G84,【参考】数式用!$A$3:$B$29,2,FALSE))</f>
        <v/>
      </c>
      <c r="K84" s="71" t="s">
        <v>11</v>
      </c>
      <c r="L84" s="72">
        <v>6</v>
      </c>
      <c r="M84" s="73" t="s">
        <v>8</v>
      </c>
      <c r="N84" s="234">
        <v>2</v>
      </c>
      <c r="O84" s="74" t="s">
        <v>23</v>
      </c>
      <c r="P84" s="75">
        <v>6</v>
      </c>
      <c r="Q84" s="51" t="s">
        <v>8</v>
      </c>
      <c r="R84" s="72">
        <v>5</v>
      </c>
      <c r="S84" s="73" t="s">
        <v>55</v>
      </c>
      <c r="T84" s="76" t="s">
        <v>13</v>
      </c>
      <c r="U84" s="77">
        <f t="shared" si="10"/>
        <v>4</v>
      </c>
      <c r="V84" s="76" t="s">
        <v>18</v>
      </c>
      <c r="W84" s="81" t="str">
        <f t="shared" si="7"/>
        <v/>
      </c>
      <c r="X84" s="81" t="str">
        <f t="shared" si="8"/>
        <v/>
      </c>
      <c r="Y84" s="190" t="s">
        <v>76</v>
      </c>
      <c r="Z84" s="82" t="s">
        <v>76</v>
      </c>
      <c r="AD84" t="str">
        <f t="shared" si="6"/>
        <v/>
      </c>
    </row>
    <row r="85" spans="1:30" ht="36.75" customHeight="1">
      <c r="A85" s="69">
        <f t="shared" si="9"/>
        <v>74</v>
      </c>
      <c r="B85" s="70" t="str">
        <f>IF(基本情報入力シート!C113="","",基本情報入力シート!C113)</f>
        <v/>
      </c>
      <c r="C85" s="111" t="str">
        <f>IF(基本情報入力シート!M113="","",基本情報入力シート!M113)</f>
        <v/>
      </c>
      <c r="D85" s="112" t="str">
        <f>IF(基本情報入力シート!R113="","",基本情報入力シート!R113)</f>
        <v/>
      </c>
      <c r="E85" s="112" t="str">
        <f>IF(基本情報入力シート!W113="","",基本情報入力シート!W113)</f>
        <v/>
      </c>
      <c r="F85" s="112" t="str">
        <f>IF(基本情報入力シート!X113="","",基本情報入力シート!X113)</f>
        <v/>
      </c>
      <c r="G85" s="112" t="str">
        <f>IF(基本情報入力シート!Y113="","",基本情報入力シート!Y113)</f>
        <v/>
      </c>
      <c r="H85" s="231"/>
      <c r="I85" s="218" t="str">
        <f>IF(基本情報入力シート!Z113="","",基本情報入力シート!Z113)</f>
        <v/>
      </c>
      <c r="J85" s="219" t="str">
        <f>IF(G85="","",VLOOKUP(G85,【参考】数式用!$A$3:$B$29,2,FALSE))</f>
        <v/>
      </c>
      <c r="K85" s="71" t="s">
        <v>11</v>
      </c>
      <c r="L85" s="72">
        <v>6</v>
      </c>
      <c r="M85" s="73" t="s">
        <v>8</v>
      </c>
      <c r="N85" s="234">
        <v>2</v>
      </c>
      <c r="O85" s="74" t="s">
        <v>23</v>
      </c>
      <c r="P85" s="75">
        <v>6</v>
      </c>
      <c r="Q85" s="51" t="s">
        <v>8</v>
      </c>
      <c r="R85" s="72">
        <v>5</v>
      </c>
      <c r="S85" s="73" t="s">
        <v>55</v>
      </c>
      <c r="T85" s="76" t="s">
        <v>56</v>
      </c>
      <c r="U85" s="77">
        <f t="shared" si="10"/>
        <v>4</v>
      </c>
      <c r="V85" s="76" t="s">
        <v>57</v>
      </c>
      <c r="W85" s="81" t="str">
        <f t="shared" si="7"/>
        <v/>
      </c>
      <c r="X85" s="81" t="str">
        <f t="shared" si="8"/>
        <v/>
      </c>
      <c r="Y85" s="190" t="s">
        <v>76</v>
      </c>
      <c r="Z85" s="82" t="s">
        <v>76</v>
      </c>
      <c r="AD85" t="str">
        <f t="shared" si="6"/>
        <v/>
      </c>
    </row>
    <row r="86" spans="1:30" ht="36.75" customHeight="1">
      <c r="A86" s="69">
        <f t="shared" si="9"/>
        <v>75</v>
      </c>
      <c r="B86" s="70" t="str">
        <f>IF(基本情報入力シート!C114="","",基本情報入力シート!C114)</f>
        <v/>
      </c>
      <c r="C86" s="111" t="str">
        <f>IF(基本情報入力シート!M114="","",基本情報入力シート!M114)</f>
        <v/>
      </c>
      <c r="D86" s="112" t="str">
        <f>IF(基本情報入力シート!R114="","",基本情報入力シート!R114)</f>
        <v/>
      </c>
      <c r="E86" s="112" t="str">
        <f>IF(基本情報入力シート!W114="","",基本情報入力シート!W114)</f>
        <v/>
      </c>
      <c r="F86" s="112" t="str">
        <f>IF(基本情報入力シート!X114="","",基本情報入力シート!X114)</f>
        <v/>
      </c>
      <c r="G86" s="112" t="str">
        <f>IF(基本情報入力シート!Y114="","",基本情報入力シート!Y114)</f>
        <v/>
      </c>
      <c r="H86" s="231"/>
      <c r="I86" s="218" t="str">
        <f>IF(基本情報入力シート!Z114="","",基本情報入力シート!Z114)</f>
        <v/>
      </c>
      <c r="J86" s="219" t="str">
        <f>IF(G86="","",VLOOKUP(G86,【参考】数式用!$A$3:$B$29,2,FALSE))</f>
        <v/>
      </c>
      <c r="K86" s="71" t="s">
        <v>11</v>
      </c>
      <c r="L86" s="72">
        <v>6</v>
      </c>
      <c r="M86" s="73" t="s">
        <v>8</v>
      </c>
      <c r="N86" s="234">
        <v>2</v>
      </c>
      <c r="O86" s="74" t="s">
        <v>23</v>
      </c>
      <c r="P86" s="75">
        <v>6</v>
      </c>
      <c r="Q86" s="51" t="s">
        <v>8</v>
      </c>
      <c r="R86" s="72">
        <v>5</v>
      </c>
      <c r="S86" s="73" t="s">
        <v>55</v>
      </c>
      <c r="T86" s="76" t="s">
        <v>13</v>
      </c>
      <c r="U86" s="77">
        <f t="shared" si="10"/>
        <v>4</v>
      </c>
      <c r="V86" s="76" t="s">
        <v>18</v>
      </c>
      <c r="W86" s="81" t="str">
        <f t="shared" si="7"/>
        <v/>
      </c>
      <c r="X86" s="81" t="str">
        <f t="shared" si="8"/>
        <v/>
      </c>
      <c r="Y86" s="190" t="s">
        <v>76</v>
      </c>
      <c r="Z86" s="82" t="s">
        <v>76</v>
      </c>
      <c r="AD86" t="str">
        <f t="shared" si="6"/>
        <v/>
      </c>
    </row>
    <row r="87" spans="1:30" ht="36.75" customHeight="1">
      <c r="A87" s="69">
        <f t="shared" si="9"/>
        <v>76</v>
      </c>
      <c r="B87" s="70" t="str">
        <f>IF(基本情報入力シート!C115="","",基本情報入力シート!C115)</f>
        <v/>
      </c>
      <c r="C87" s="111" t="str">
        <f>IF(基本情報入力シート!M115="","",基本情報入力シート!M115)</f>
        <v/>
      </c>
      <c r="D87" s="112" t="str">
        <f>IF(基本情報入力シート!R115="","",基本情報入力シート!R115)</f>
        <v/>
      </c>
      <c r="E87" s="112" t="str">
        <f>IF(基本情報入力シート!W115="","",基本情報入力シート!W115)</f>
        <v/>
      </c>
      <c r="F87" s="112" t="str">
        <f>IF(基本情報入力シート!X115="","",基本情報入力シート!X115)</f>
        <v/>
      </c>
      <c r="G87" s="112" t="str">
        <f>IF(基本情報入力シート!Y115="","",基本情報入力シート!Y115)</f>
        <v/>
      </c>
      <c r="H87" s="231"/>
      <c r="I87" s="218" t="str">
        <f>IF(基本情報入力シート!Z115="","",基本情報入力シート!Z115)</f>
        <v/>
      </c>
      <c r="J87" s="219" t="str">
        <f>IF(G87="","",VLOOKUP(G87,【参考】数式用!$A$3:$B$29,2,FALSE))</f>
        <v/>
      </c>
      <c r="K87" s="71" t="s">
        <v>11</v>
      </c>
      <c r="L87" s="72">
        <v>6</v>
      </c>
      <c r="M87" s="73" t="s">
        <v>8</v>
      </c>
      <c r="N87" s="234">
        <v>2</v>
      </c>
      <c r="O87" s="74" t="s">
        <v>23</v>
      </c>
      <c r="P87" s="75">
        <v>6</v>
      </c>
      <c r="Q87" s="51" t="s">
        <v>8</v>
      </c>
      <c r="R87" s="72">
        <v>5</v>
      </c>
      <c r="S87" s="73" t="s">
        <v>55</v>
      </c>
      <c r="T87" s="76" t="s">
        <v>56</v>
      </c>
      <c r="U87" s="77">
        <f t="shared" si="10"/>
        <v>4</v>
      </c>
      <c r="V87" s="76" t="s">
        <v>57</v>
      </c>
      <c r="W87" s="81" t="str">
        <f t="shared" si="7"/>
        <v/>
      </c>
      <c r="X87" s="81" t="str">
        <f t="shared" si="8"/>
        <v/>
      </c>
      <c r="Y87" s="190" t="s">
        <v>76</v>
      </c>
      <c r="Z87" s="82" t="s">
        <v>76</v>
      </c>
      <c r="AD87" t="str">
        <f t="shared" si="6"/>
        <v/>
      </c>
    </row>
    <row r="88" spans="1:30" ht="36.75" customHeight="1">
      <c r="A88" s="69">
        <f t="shared" si="9"/>
        <v>77</v>
      </c>
      <c r="B88" s="70" t="str">
        <f>IF(基本情報入力シート!C116="","",基本情報入力シート!C116)</f>
        <v/>
      </c>
      <c r="C88" s="111" t="str">
        <f>IF(基本情報入力シート!M116="","",基本情報入力シート!M116)</f>
        <v/>
      </c>
      <c r="D88" s="112" t="str">
        <f>IF(基本情報入力シート!R116="","",基本情報入力シート!R116)</f>
        <v/>
      </c>
      <c r="E88" s="112" t="str">
        <f>IF(基本情報入力シート!W116="","",基本情報入力シート!W116)</f>
        <v/>
      </c>
      <c r="F88" s="112" t="str">
        <f>IF(基本情報入力シート!X116="","",基本情報入力シート!X116)</f>
        <v/>
      </c>
      <c r="G88" s="112" t="str">
        <f>IF(基本情報入力シート!Y116="","",基本情報入力シート!Y116)</f>
        <v/>
      </c>
      <c r="H88" s="231"/>
      <c r="I88" s="218" t="str">
        <f>IF(基本情報入力シート!Z116="","",基本情報入力シート!Z116)</f>
        <v/>
      </c>
      <c r="J88" s="219" t="str">
        <f>IF(G88="","",VLOOKUP(G88,【参考】数式用!$A$3:$B$29,2,FALSE))</f>
        <v/>
      </c>
      <c r="K88" s="71" t="s">
        <v>11</v>
      </c>
      <c r="L88" s="72">
        <v>6</v>
      </c>
      <c r="M88" s="73" t="s">
        <v>8</v>
      </c>
      <c r="N88" s="234">
        <v>2</v>
      </c>
      <c r="O88" s="74" t="s">
        <v>23</v>
      </c>
      <c r="P88" s="75">
        <v>6</v>
      </c>
      <c r="Q88" s="51" t="s">
        <v>8</v>
      </c>
      <c r="R88" s="72">
        <v>5</v>
      </c>
      <c r="S88" s="73" t="s">
        <v>55</v>
      </c>
      <c r="T88" s="76" t="s">
        <v>13</v>
      </c>
      <c r="U88" s="77">
        <f t="shared" si="10"/>
        <v>4</v>
      </c>
      <c r="V88" s="76" t="s">
        <v>18</v>
      </c>
      <c r="W88" s="81" t="str">
        <f t="shared" si="7"/>
        <v/>
      </c>
      <c r="X88" s="81" t="str">
        <f t="shared" si="8"/>
        <v/>
      </c>
      <c r="Y88" s="190" t="s">
        <v>76</v>
      </c>
      <c r="Z88" s="82" t="s">
        <v>76</v>
      </c>
      <c r="AD88" t="str">
        <f t="shared" si="6"/>
        <v/>
      </c>
    </row>
    <row r="89" spans="1:30" ht="36.75" customHeight="1">
      <c r="A89" s="69">
        <f t="shared" si="9"/>
        <v>78</v>
      </c>
      <c r="B89" s="70" t="str">
        <f>IF(基本情報入力シート!C117="","",基本情報入力シート!C117)</f>
        <v/>
      </c>
      <c r="C89" s="111" t="str">
        <f>IF(基本情報入力シート!M117="","",基本情報入力シート!M117)</f>
        <v/>
      </c>
      <c r="D89" s="112" t="str">
        <f>IF(基本情報入力シート!R117="","",基本情報入力シート!R117)</f>
        <v/>
      </c>
      <c r="E89" s="112" t="str">
        <f>IF(基本情報入力シート!W117="","",基本情報入力シート!W117)</f>
        <v/>
      </c>
      <c r="F89" s="112" t="str">
        <f>IF(基本情報入力シート!X117="","",基本情報入力シート!X117)</f>
        <v/>
      </c>
      <c r="G89" s="112" t="str">
        <f>IF(基本情報入力シート!Y117="","",基本情報入力シート!Y117)</f>
        <v/>
      </c>
      <c r="H89" s="231"/>
      <c r="I89" s="218" t="str">
        <f>IF(基本情報入力シート!Z117="","",基本情報入力シート!Z117)</f>
        <v/>
      </c>
      <c r="J89" s="219" t="str">
        <f>IF(G89="","",VLOOKUP(G89,【参考】数式用!$A$3:$B$29,2,FALSE))</f>
        <v/>
      </c>
      <c r="K89" s="71" t="s">
        <v>11</v>
      </c>
      <c r="L89" s="72">
        <v>6</v>
      </c>
      <c r="M89" s="73" t="s">
        <v>8</v>
      </c>
      <c r="N89" s="234">
        <v>2</v>
      </c>
      <c r="O89" s="74" t="s">
        <v>23</v>
      </c>
      <c r="P89" s="75">
        <v>6</v>
      </c>
      <c r="Q89" s="51" t="s">
        <v>8</v>
      </c>
      <c r="R89" s="72">
        <v>5</v>
      </c>
      <c r="S89" s="73" t="s">
        <v>55</v>
      </c>
      <c r="T89" s="76" t="s">
        <v>56</v>
      </c>
      <c r="U89" s="77">
        <f t="shared" si="10"/>
        <v>4</v>
      </c>
      <c r="V89" s="76" t="s">
        <v>57</v>
      </c>
      <c r="W89" s="81" t="str">
        <f t="shared" si="7"/>
        <v/>
      </c>
      <c r="X89" s="81" t="str">
        <f t="shared" si="8"/>
        <v/>
      </c>
      <c r="Y89" s="190" t="s">
        <v>76</v>
      </c>
      <c r="Z89" s="82" t="s">
        <v>76</v>
      </c>
      <c r="AD89" t="str">
        <f t="shared" si="6"/>
        <v/>
      </c>
    </row>
    <row r="90" spans="1:30" ht="36.75" customHeight="1">
      <c r="A90" s="69">
        <f t="shared" si="9"/>
        <v>79</v>
      </c>
      <c r="B90" s="70" t="str">
        <f>IF(基本情報入力シート!C118="","",基本情報入力シート!C118)</f>
        <v/>
      </c>
      <c r="C90" s="111" t="str">
        <f>IF(基本情報入力シート!M118="","",基本情報入力シート!M118)</f>
        <v/>
      </c>
      <c r="D90" s="112" t="str">
        <f>IF(基本情報入力シート!R118="","",基本情報入力シート!R118)</f>
        <v/>
      </c>
      <c r="E90" s="112" t="str">
        <f>IF(基本情報入力シート!W118="","",基本情報入力シート!W118)</f>
        <v/>
      </c>
      <c r="F90" s="112" t="str">
        <f>IF(基本情報入力シート!X118="","",基本情報入力シート!X118)</f>
        <v/>
      </c>
      <c r="G90" s="112" t="str">
        <f>IF(基本情報入力シート!Y118="","",基本情報入力シート!Y118)</f>
        <v/>
      </c>
      <c r="H90" s="231"/>
      <c r="I90" s="218" t="str">
        <f>IF(基本情報入力シート!Z118="","",基本情報入力シート!Z118)</f>
        <v/>
      </c>
      <c r="J90" s="219" t="str">
        <f>IF(G90="","",VLOOKUP(G90,【参考】数式用!$A$3:$B$29,2,FALSE))</f>
        <v/>
      </c>
      <c r="K90" s="71" t="s">
        <v>11</v>
      </c>
      <c r="L90" s="72">
        <v>6</v>
      </c>
      <c r="M90" s="73" t="s">
        <v>8</v>
      </c>
      <c r="N90" s="234">
        <v>2</v>
      </c>
      <c r="O90" s="74" t="s">
        <v>23</v>
      </c>
      <c r="P90" s="75">
        <v>6</v>
      </c>
      <c r="Q90" s="51" t="s">
        <v>8</v>
      </c>
      <c r="R90" s="72">
        <v>5</v>
      </c>
      <c r="S90" s="73" t="s">
        <v>55</v>
      </c>
      <c r="T90" s="76" t="s">
        <v>13</v>
      </c>
      <c r="U90" s="77">
        <f t="shared" si="10"/>
        <v>4</v>
      </c>
      <c r="V90" s="76" t="s">
        <v>18</v>
      </c>
      <c r="W90" s="81" t="str">
        <f t="shared" si="7"/>
        <v/>
      </c>
      <c r="X90" s="81" t="str">
        <f t="shared" si="8"/>
        <v/>
      </c>
      <c r="Y90" s="190" t="s">
        <v>76</v>
      </c>
      <c r="Z90" s="82" t="s">
        <v>76</v>
      </c>
      <c r="AD90" t="str">
        <f t="shared" si="6"/>
        <v/>
      </c>
    </row>
    <row r="91" spans="1:30" ht="36.75" customHeight="1">
      <c r="A91" s="69">
        <f t="shared" si="9"/>
        <v>80</v>
      </c>
      <c r="B91" s="70" t="str">
        <f>IF(基本情報入力シート!C119="","",基本情報入力シート!C119)</f>
        <v/>
      </c>
      <c r="C91" s="111" t="str">
        <f>IF(基本情報入力シート!M119="","",基本情報入力シート!M119)</f>
        <v/>
      </c>
      <c r="D91" s="112" t="str">
        <f>IF(基本情報入力シート!R119="","",基本情報入力シート!R119)</f>
        <v/>
      </c>
      <c r="E91" s="112" t="str">
        <f>IF(基本情報入力シート!W119="","",基本情報入力シート!W119)</f>
        <v/>
      </c>
      <c r="F91" s="112" t="str">
        <f>IF(基本情報入力シート!X119="","",基本情報入力シート!X119)</f>
        <v/>
      </c>
      <c r="G91" s="112" t="str">
        <f>IF(基本情報入力シート!Y119="","",基本情報入力シート!Y119)</f>
        <v/>
      </c>
      <c r="H91" s="231"/>
      <c r="I91" s="218" t="str">
        <f>IF(基本情報入力シート!Z119="","",基本情報入力シート!Z119)</f>
        <v/>
      </c>
      <c r="J91" s="219" t="str">
        <f>IF(G91="","",VLOOKUP(G91,【参考】数式用!$A$3:$B$29,2,FALSE))</f>
        <v/>
      </c>
      <c r="K91" s="71" t="s">
        <v>11</v>
      </c>
      <c r="L91" s="72">
        <v>6</v>
      </c>
      <c r="M91" s="73" t="s">
        <v>8</v>
      </c>
      <c r="N91" s="234">
        <v>2</v>
      </c>
      <c r="O91" s="74" t="s">
        <v>23</v>
      </c>
      <c r="P91" s="75">
        <v>6</v>
      </c>
      <c r="Q91" s="51" t="s">
        <v>8</v>
      </c>
      <c r="R91" s="72">
        <v>5</v>
      </c>
      <c r="S91" s="73" t="s">
        <v>55</v>
      </c>
      <c r="T91" s="76" t="s">
        <v>56</v>
      </c>
      <c r="U91" s="77">
        <f t="shared" si="10"/>
        <v>4</v>
      </c>
      <c r="V91" s="76" t="s">
        <v>57</v>
      </c>
      <c r="W91" s="81" t="str">
        <f t="shared" si="7"/>
        <v/>
      </c>
      <c r="X91" s="81" t="str">
        <f t="shared" si="8"/>
        <v/>
      </c>
      <c r="Y91" s="190" t="s">
        <v>76</v>
      </c>
      <c r="Z91" s="82" t="s">
        <v>76</v>
      </c>
      <c r="AD91" t="str">
        <f t="shared" si="6"/>
        <v/>
      </c>
    </row>
    <row r="92" spans="1:30" ht="36.75" customHeight="1">
      <c r="A92" s="69">
        <f t="shared" si="9"/>
        <v>81</v>
      </c>
      <c r="B92" s="70" t="str">
        <f>IF(基本情報入力シート!C120="","",基本情報入力シート!C120)</f>
        <v/>
      </c>
      <c r="C92" s="111" t="str">
        <f>IF(基本情報入力シート!M120="","",基本情報入力シート!M120)</f>
        <v/>
      </c>
      <c r="D92" s="112" t="str">
        <f>IF(基本情報入力シート!R120="","",基本情報入力シート!R120)</f>
        <v/>
      </c>
      <c r="E92" s="112" t="str">
        <f>IF(基本情報入力シート!W120="","",基本情報入力シート!W120)</f>
        <v/>
      </c>
      <c r="F92" s="112" t="str">
        <f>IF(基本情報入力シート!X120="","",基本情報入力シート!X120)</f>
        <v/>
      </c>
      <c r="G92" s="112" t="str">
        <f>IF(基本情報入力シート!Y120="","",基本情報入力シート!Y120)</f>
        <v/>
      </c>
      <c r="H92" s="231"/>
      <c r="I92" s="218" t="str">
        <f>IF(基本情報入力シート!Z120="","",基本情報入力シート!Z120)</f>
        <v/>
      </c>
      <c r="J92" s="219" t="str">
        <f>IF(G92="","",VLOOKUP(G92,【参考】数式用!$A$3:$B$29,2,FALSE))</f>
        <v/>
      </c>
      <c r="K92" s="71" t="s">
        <v>11</v>
      </c>
      <c r="L92" s="72">
        <v>6</v>
      </c>
      <c r="M92" s="73" t="s">
        <v>8</v>
      </c>
      <c r="N92" s="234">
        <v>2</v>
      </c>
      <c r="O92" s="74" t="s">
        <v>23</v>
      </c>
      <c r="P92" s="75">
        <v>6</v>
      </c>
      <c r="Q92" s="51" t="s">
        <v>8</v>
      </c>
      <c r="R92" s="72">
        <v>5</v>
      </c>
      <c r="S92" s="73" t="s">
        <v>55</v>
      </c>
      <c r="T92" s="76" t="s">
        <v>13</v>
      </c>
      <c r="U92" s="77">
        <f t="shared" si="10"/>
        <v>4</v>
      </c>
      <c r="V92" s="76" t="s">
        <v>18</v>
      </c>
      <c r="W92" s="81" t="str">
        <f t="shared" si="7"/>
        <v/>
      </c>
      <c r="X92" s="81" t="str">
        <f t="shared" si="8"/>
        <v/>
      </c>
      <c r="Y92" s="190" t="s">
        <v>76</v>
      </c>
      <c r="Z92" s="82" t="s">
        <v>76</v>
      </c>
      <c r="AD92" t="str">
        <f t="shared" si="6"/>
        <v/>
      </c>
    </row>
    <row r="93" spans="1:30" ht="36.75" customHeight="1">
      <c r="A93" s="69">
        <f t="shared" si="9"/>
        <v>82</v>
      </c>
      <c r="B93" s="70" t="str">
        <f>IF(基本情報入力シート!C121="","",基本情報入力シート!C121)</f>
        <v/>
      </c>
      <c r="C93" s="111" t="str">
        <f>IF(基本情報入力シート!M121="","",基本情報入力シート!M121)</f>
        <v/>
      </c>
      <c r="D93" s="112" t="str">
        <f>IF(基本情報入力シート!R121="","",基本情報入力シート!R121)</f>
        <v/>
      </c>
      <c r="E93" s="112" t="str">
        <f>IF(基本情報入力シート!W121="","",基本情報入力シート!W121)</f>
        <v/>
      </c>
      <c r="F93" s="112" t="str">
        <f>IF(基本情報入力シート!X121="","",基本情報入力シート!X121)</f>
        <v/>
      </c>
      <c r="G93" s="112" t="str">
        <f>IF(基本情報入力シート!Y121="","",基本情報入力シート!Y121)</f>
        <v/>
      </c>
      <c r="H93" s="231"/>
      <c r="I93" s="218" t="str">
        <f>IF(基本情報入力シート!Z121="","",基本情報入力シート!Z121)</f>
        <v/>
      </c>
      <c r="J93" s="219" t="str">
        <f>IF(G93="","",VLOOKUP(G93,【参考】数式用!$A$3:$B$29,2,FALSE))</f>
        <v/>
      </c>
      <c r="K93" s="71" t="s">
        <v>11</v>
      </c>
      <c r="L93" s="72">
        <v>6</v>
      </c>
      <c r="M93" s="73" t="s">
        <v>8</v>
      </c>
      <c r="N93" s="234">
        <v>2</v>
      </c>
      <c r="O93" s="74" t="s">
        <v>23</v>
      </c>
      <c r="P93" s="75">
        <v>6</v>
      </c>
      <c r="Q93" s="51" t="s">
        <v>8</v>
      </c>
      <c r="R93" s="72">
        <v>5</v>
      </c>
      <c r="S93" s="73" t="s">
        <v>55</v>
      </c>
      <c r="T93" s="76" t="s">
        <v>56</v>
      </c>
      <c r="U93" s="77">
        <f t="shared" si="10"/>
        <v>4</v>
      </c>
      <c r="V93" s="76" t="s">
        <v>57</v>
      </c>
      <c r="W93" s="81" t="str">
        <f t="shared" si="7"/>
        <v/>
      </c>
      <c r="X93" s="81" t="str">
        <f t="shared" si="8"/>
        <v/>
      </c>
      <c r="Y93" s="190" t="s">
        <v>76</v>
      </c>
      <c r="Z93" s="82" t="s">
        <v>76</v>
      </c>
      <c r="AD93" t="str">
        <f t="shared" si="6"/>
        <v/>
      </c>
    </row>
    <row r="94" spans="1:30" ht="36.75" customHeight="1">
      <c r="A94" s="69">
        <f t="shared" si="9"/>
        <v>83</v>
      </c>
      <c r="B94" s="70" t="str">
        <f>IF(基本情報入力シート!C122="","",基本情報入力シート!C122)</f>
        <v/>
      </c>
      <c r="C94" s="111" t="str">
        <f>IF(基本情報入力シート!M122="","",基本情報入力シート!M122)</f>
        <v/>
      </c>
      <c r="D94" s="112" t="str">
        <f>IF(基本情報入力シート!R122="","",基本情報入力シート!R122)</f>
        <v/>
      </c>
      <c r="E94" s="112" t="str">
        <f>IF(基本情報入力シート!W122="","",基本情報入力シート!W122)</f>
        <v/>
      </c>
      <c r="F94" s="112" t="str">
        <f>IF(基本情報入力シート!X122="","",基本情報入力シート!X122)</f>
        <v/>
      </c>
      <c r="G94" s="112" t="str">
        <f>IF(基本情報入力シート!Y122="","",基本情報入力シート!Y122)</f>
        <v/>
      </c>
      <c r="H94" s="231"/>
      <c r="I94" s="218" t="str">
        <f>IF(基本情報入力シート!Z122="","",基本情報入力シート!Z122)</f>
        <v/>
      </c>
      <c r="J94" s="219" t="str">
        <f>IF(G94="","",VLOOKUP(G94,【参考】数式用!$A$3:$B$29,2,FALSE))</f>
        <v/>
      </c>
      <c r="K94" s="71" t="s">
        <v>11</v>
      </c>
      <c r="L94" s="72">
        <v>6</v>
      </c>
      <c r="M94" s="73" t="s">
        <v>8</v>
      </c>
      <c r="N94" s="234">
        <v>2</v>
      </c>
      <c r="O94" s="74" t="s">
        <v>23</v>
      </c>
      <c r="P94" s="75">
        <v>6</v>
      </c>
      <c r="Q94" s="51" t="s">
        <v>8</v>
      </c>
      <c r="R94" s="72">
        <v>5</v>
      </c>
      <c r="S94" s="73" t="s">
        <v>55</v>
      </c>
      <c r="T94" s="76" t="s">
        <v>13</v>
      </c>
      <c r="U94" s="77">
        <f t="shared" si="10"/>
        <v>4</v>
      </c>
      <c r="V94" s="76" t="s">
        <v>18</v>
      </c>
      <c r="W94" s="81" t="str">
        <f t="shared" si="7"/>
        <v/>
      </c>
      <c r="X94" s="81" t="str">
        <f t="shared" si="8"/>
        <v/>
      </c>
      <c r="Y94" s="190" t="s">
        <v>76</v>
      </c>
      <c r="Z94" s="82" t="s">
        <v>76</v>
      </c>
      <c r="AD94" t="str">
        <f t="shared" si="6"/>
        <v/>
      </c>
    </row>
    <row r="95" spans="1:30" ht="36.75" customHeight="1">
      <c r="A95" s="69">
        <f t="shared" si="9"/>
        <v>84</v>
      </c>
      <c r="B95" s="70" t="str">
        <f>IF(基本情報入力シート!C123="","",基本情報入力シート!C123)</f>
        <v/>
      </c>
      <c r="C95" s="111" t="str">
        <f>IF(基本情報入力シート!M123="","",基本情報入力シート!M123)</f>
        <v/>
      </c>
      <c r="D95" s="112" t="str">
        <f>IF(基本情報入力シート!R123="","",基本情報入力シート!R123)</f>
        <v/>
      </c>
      <c r="E95" s="112" t="str">
        <f>IF(基本情報入力シート!W123="","",基本情報入力シート!W123)</f>
        <v/>
      </c>
      <c r="F95" s="112" t="str">
        <f>IF(基本情報入力シート!X123="","",基本情報入力シート!X123)</f>
        <v/>
      </c>
      <c r="G95" s="112" t="str">
        <f>IF(基本情報入力シート!Y123="","",基本情報入力シート!Y123)</f>
        <v/>
      </c>
      <c r="H95" s="231"/>
      <c r="I95" s="218" t="str">
        <f>IF(基本情報入力シート!Z123="","",基本情報入力シート!Z123)</f>
        <v/>
      </c>
      <c r="J95" s="219" t="str">
        <f>IF(G95="","",VLOOKUP(G95,【参考】数式用!$A$3:$B$29,2,FALSE))</f>
        <v/>
      </c>
      <c r="K95" s="71" t="s">
        <v>11</v>
      </c>
      <c r="L95" s="72">
        <v>6</v>
      </c>
      <c r="M95" s="73" t="s">
        <v>8</v>
      </c>
      <c r="N95" s="234">
        <v>2</v>
      </c>
      <c r="O95" s="74" t="s">
        <v>23</v>
      </c>
      <c r="P95" s="75">
        <v>6</v>
      </c>
      <c r="Q95" s="51" t="s">
        <v>8</v>
      </c>
      <c r="R95" s="72">
        <v>5</v>
      </c>
      <c r="S95" s="73" t="s">
        <v>55</v>
      </c>
      <c r="T95" s="76" t="s">
        <v>56</v>
      </c>
      <c r="U95" s="77">
        <f t="shared" si="10"/>
        <v>4</v>
      </c>
      <c r="V95" s="76" t="s">
        <v>57</v>
      </c>
      <c r="W95" s="81" t="str">
        <f t="shared" si="7"/>
        <v/>
      </c>
      <c r="X95" s="81" t="str">
        <f t="shared" si="8"/>
        <v/>
      </c>
      <c r="Y95" s="190" t="s">
        <v>76</v>
      </c>
      <c r="Z95" s="82" t="s">
        <v>76</v>
      </c>
      <c r="AD95" t="str">
        <f t="shared" si="6"/>
        <v/>
      </c>
    </row>
    <row r="96" spans="1:30" ht="36.75" customHeight="1">
      <c r="A96" s="69">
        <f t="shared" si="9"/>
        <v>85</v>
      </c>
      <c r="B96" s="70" t="str">
        <f>IF(基本情報入力シート!C124="","",基本情報入力シート!C124)</f>
        <v/>
      </c>
      <c r="C96" s="111" t="str">
        <f>IF(基本情報入力シート!M124="","",基本情報入力シート!M124)</f>
        <v/>
      </c>
      <c r="D96" s="112" t="str">
        <f>IF(基本情報入力シート!R124="","",基本情報入力シート!R124)</f>
        <v/>
      </c>
      <c r="E96" s="112" t="str">
        <f>IF(基本情報入力シート!W124="","",基本情報入力シート!W124)</f>
        <v/>
      </c>
      <c r="F96" s="112" t="str">
        <f>IF(基本情報入力シート!X124="","",基本情報入力シート!X124)</f>
        <v/>
      </c>
      <c r="G96" s="112" t="str">
        <f>IF(基本情報入力シート!Y124="","",基本情報入力シート!Y124)</f>
        <v/>
      </c>
      <c r="H96" s="231"/>
      <c r="I96" s="218" t="str">
        <f>IF(基本情報入力シート!Z124="","",基本情報入力シート!Z124)</f>
        <v/>
      </c>
      <c r="J96" s="219" t="str">
        <f>IF(G96="","",VLOOKUP(G96,【参考】数式用!$A$3:$B$29,2,FALSE))</f>
        <v/>
      </c>
      <c r="K96" s="71" t="s">
        <v>11</v>
      </c>
      <c r="L96" s="72">
        <v>6</v>
      </c>
      <c r="M96" s="73" t="s">
        <v>8</v>
      </c>
      <c r="N96" s="234">
        <v>2</v>
      </c>
      <c r="O96" s="74" t="s">
        <v>23</v>
      </c>
      <c r="P96" s="75">
        <v>6</v>
      </c>
      <c r="Q96" s="51" t="s">
        <v>8</v>
      </c>
      <c r="R96" s="72">
        <v>5</v>
      </c>
      <c r="S96" s="73" t="s">
        <v>55</v>
      </c>
      <c r="T96" s="76" t="s">
        <v>13</v>
      </c>
      <c r="U96" s="77">
        <f t="shared" si="10"/>
        <v>4</v>
      </c>
      <c r="V96" s="76" t="s">
        <v>18</v>
      </c>
      <c r="W96" s="81" t="str">
        <f t="shared" si="7"/>
        <v/>
      </c>
      <c r="X96" s="81" t="str">
        <f t="shared" si="8"/>
        <v/>
      </c>
      <c r="Y96" s="190" t="s">
        <v>76</v>
      </c>
      <c r="Z96" s="82" t="s">
        <v>76</v>
      </c>
      <c r="AD96" t="str">
        <f t="shared" si="6"/>
        <v/>
      </c>
    </row>
    <row r="97" spans="1:30" ht="36.75" customHeight="1">
      <c r="A97" s="69">
        <f t="shared" si="9"/>
        <v>86</v>
      </c>
      <c r="B97" s="70" t="str">
        <f>IF(基本情報入力シート!C125="","",基本情報入力シート!C125)</f>
        <v/>
      </c>
      <c r="C97" s="111" t="str">
        <f>IF(基本情報入力シート!M125="","",基本情報入力シート!M125)</f>
        <v/>
      </c>
      <c r="D97" s="112" t="str">
        <f>IF(基本情報入力シート!R125="","",基本情報入力シート!R125)</f>
        <v/>
      </c>
      <c r="E97" s="112" t="str">
        <f>IF(基本情報入力シート!W125="","",基本情報入力シート!W125)</f>
        <v/>
      </c>
      <c r="F97" s="112" t="str">
        <f>IF(基本情報入力シート!X125="","",基本情報入力シート!X125)</f>
        <v/>
      </c>
      <c r="G97" s="112" t="str">
        <f>IF(基本情報入力シート!Y125="","",基本情報入力シート!Y125)</f>
        <v/>
      </c>
      <c r="H97" s="231"/>
      <c r="I97" s="218" t="str">
        <f>IF(基本情報入力シート!Z125="","",基本情報入力シート!Z125)</f>
        <v/>
      </c>
      <c r="J97" s="219" t="str">
        <f>IF(G97="","",VLOOKUP(G97,【参考】数式用!$A$3:$B$29,2,FALSE))</f>
        <v/>
      </c>
      <c r="K97" s="71" t="s">
        <v>11</v>
      </c>
      <c r="L97" s="72">
        <v>6</v>
      </c>
      <c r="M97" s="73" t="s">
        <v>8</v>
      </c>
      <c r="N97" s="234">
        <v>2</v>
      </c>
      <c r="O97" s="74" t="s">
        <v>23</v>
      </c>
      <c r="P97" s="75">
        <v>6</v>
      </c>
      <c r="Q97" s="51" t="s">
        <v>8</v>
      </c>
      <c r="R97" s="72">
        <v>5</v>
      </c>
      <c r="S97" s="73" t="s">
        <v>55</v>
      </c>
      <c r="T97" s="76" t="s">
        <v>56</v>
      </c>
      <c r="U97" s="77">
        <f t="shared" si="10"/>
        <v>4</v>
      </c>
      <c r="V97" s="76" t="s">
        <v>57</v>
      </c>
      <c r="W97" s="81" t="str">
        <f t="shared" si="7"/>
        <v/>
      </c>
      <c r="X97" s="81" t="str">
        <f t="shared" si="8"/>
        <v/>
      </c>
      <c r="Y97" s="190" t="s">
        <v>76</v>
      </c>
      <c r="Z97" s="82" t="s">
        <v>76</v>
      </c>
      <c r="AD97" t="str">
        <f t="shared" si="6"/>
        <v/>
      </c>
    </row>
    <row r="98" spans="1:30" ht="36.75" customHeight="1">
      <c r="A98" s="69">
        <f t="shared" si="9"/>
        <v>87</v>
      </c>
      <c r="B98" s="70" t="str">
        <f>IF(基本情報入力シート!C126="","",基本情報入力シート!C126)</f>
        <v/>
      </c>
      <c r="C98" s="111" t="str">
        <f>IF(基本情報入力シート!M126="","",基本情報入力シート!M126)</f>
        <v/>
      </c>
      <c r="D98" s="112" t="str">
        <f>IF(基本情報入力シート!R126="","",基本情報入力シート!R126)</f>
        <v/>
      </c>
      <c r="E98" s="112" t="str">
        <f>IF(基本情報入力シート!W126="","",基本情報入力シート!W126)</f>
        <v/>
      </c>
      <c r="F98" s="112" t="str">
        <f>IF(基本情報入力シート!X126="","",基本情報入力シート!X126)</f>
        <v/>
      </c>
      <c r="G98" s="112" t="str">
        <f>IF(基本情報入力シート!Y126="","",基本情報入力シート!Y126)</f>
        <v/>
      </c>
      <c r="H98" s="231"/>
      <c r="I98" s="218" t="str">
        <f>IF(基本情報入力シート!Z126="","",基本情報入力シート!Z126)</f>
        <v/>
      </c>
      <c r="J98" s="219" t="str">
        <f>IF(G98="","",VLOOKUP(G98,【参考】数式用!$A$3:$B$29,2,FALSE))</f>
        <v/>
      </c>
      <c r="K98" s="71" t="s">
        <v>11</v>
      </c>
      <c r="L98" s="72">
        <v>6</v>
      </c>
      <c r="M98" s="73" t="s">
        <v>8</v>
      </c>
      <c r="N98" s="234">
        <v>2</v>
      </c>
      <c r="O98" s="74" t="s">
        <v>23</v>
      </c>
      <c r="P98" s="75">
        <v>6</v>
      </c>
      <c r="Q98" s="51" t="s">
        <v>8</v>
      </c>
      <c r="R98" s="72">
        <v>5</v>
      </c>
      <c r="S98" s="73" t="s">
        <v>55</v>
      </c>
      <c r="T98" s="76" t="s">
        <v>13</v>
      </c>
      <c r="U98" s="77">
        <f t="shared" si="10"/>
        <v>4</v>
      </c>
      <c r="V98" s="76" t="s">
        <v>18</v>
      </c>
      <c r="W98" s="81" t="str">
        <f t="shared" si="7"/>
        <v/>
      </c>
      <c r="X98" s="81" t="str">
        <f t="shared" si="8"/>
        <v/>
      </c>
      <c r="Y98" s="190" t="s">
        <v>76</v>
      </c>
      <c r="Z98" s="82" t="s">
        <v>76</v>
      </c>
      <c r="AD98" t="str">
        <f t="shared" si="6"/>
        <v/>
      </c>
    </row>
    <row r="99" spans="1:30" ht="36.75" customHeight="1">
      <c r="A99" s="69">
        <f t="shared" si="9"/>
        <v>88</v>
      </c>
      <c r="B99" s="70" t="str">
        <f>IF(基本情報入力シート!C127="","",基本情報入力シート!C127)</f>
        <v/>
      </c>
      <c r="C99" s="111" t="str">
        <f>IF(基本情報入力シート!M127="","",基本情報入力シート!M127)</f>
        <v/>
      </c>
      <c r="D99" s="112" t="str">
        <f>IF(基本情報入力シート!R127="","",基本情報入力シート!R127)</f>
        <v/>
      </c>
      <c r="E99" s="112" t="str">
        <f>IF(基本情報入力シート!W127="","",基本情報入力シート!W127)</f>
        <v/>
      </c>
      <c r="F99" s="112" t="str">
        <f>IF(基本情報入力シート!X127="","",基本情報入力シート!X127)</f>
        <v/>
      </c>
      <c r="G99" s="112" t="str">
        <f>IF(基本情報入力シート!Y127="","",基本情報入力シート!Y127)</f>
        <v/>
      </c>
      <c r="H99" s="231"/>
      <c r="I99" s="218" t="str">
        <f>IF(基本情報入力シート!Z127="","",基本情報入力シート!Z127)</f>
        <v/>
      </c>
      <c r="J99" s="219" t="str">
        <f>IF(G99="","",VLOOKUP(G99,【参考】数式用!$A$3:$B$29,2,FALSE))</f>
        <v/>
      </c>
      <c r="K99" s="71" t="s">
        <v>11</v>
      </c>
      <c r="L99" s="72">
        <v>6</v>
      </c>
      <c r="M99" s="73" t="s">
        <v>8</v>
      </c>
      <c r="N99" s="234">
        <v>2</v>
      </c>
      <c r="O99" s="74" t="s">
        <v>23</v>
      </c>
      <c r="P99" s="75">
        <v>6</v>
      </c>
      <c r="Q99" s="51" t="s">
        <v>8</v>
      </c>
      <c r="R99" s="72">
        <v>5</v>
      </c>
      <c r="S99" s="73" t="s">
        <v>55</v>
      </c>
      <c r="T99" s="76" t="s">
        <v>56</v>
      </c>
      <c r="U99" s="77">
        <f t="shared" si="10"/>
        <v>4</v>
      </c>
      <c r="V99" s="76" t="s">
        <v>57</v>
      </c>
      <c r="W99" s="81" t="str">
        <f t="shared" si="7"/>
        <v/>
      </c>
      <c r="X99" s="81" t="str">
        <f t="shared" si="8"/>
        <v/>
      </c>
      <c r="Y99" s="190" t="s">
        <v>76</v>
      </c>
      <c r="Z99" s="82" t="s">
        <v>76</v>
      </c>
      <c r="AD99" t="str">
        <f t="shared" si="6"/>
        <v/>
      </c>
    </row>
    <row r="100" spans="1:30" ht="36.75" customHeight="1">
      <c r="A100" s="69">
        <f t="shared" si="9"/>
        <v>89</v>
      </c>
      <c r="B100" s="70" t="str">
        <f>IF(基本情報入力シート!C128="","",基本情報入力シート!C128)</f>
        <v/>
      </c>
      <c r="C100" s="111" t="str">
        <f>IF(基本情報入力シート!M128="","",基本情報入力シート!M128)</f>
        <v/>
      </c>
      <c r="D100" s="112" t="str">
        <f>IF(基本情報入力シート!R128="","",基本情報入力シート!R128)</f>
        <v/>
      </c>
      <c r="E100" s="112" t="str">
        <f>IF(基本情報入力シート!W128="","",基本情報入力シート!W128)</f>
        <v/>
      </c>
      <c r="F100" s="112" t="str">
        <f>IF(基本情報入力シート!X128="","",基本情報入力シート!X128)</f>
        <v/>
      </c>
      <c r="G100" s="112" t="str">
        <f>IF(基本情報入力シート!Y128="","",基本情報入力シート!Y128)</f>
        <v/>
      </c>
      <c r="H100" s="231"/>
      <c r="I100" s="218" t="str">
        <f>IF(基本情報入力シート!Z128="","",基本情報入力シート!Z128)</f>
        <v/>
      </c>
      <c r="J100" s="219" t="str">
        <f>IF(G100="","",VLOOKUP(G100,【参考】数式用!$A$3:$B$29,2,FALSE))</f>
        <v/>
      </c>
      <c r="K100" s="71" t="s">
        <v>11</v>
      </c>
      <c r="L100" s="72">
        <v>6</v>
      </c>
      <c r="M100" s="73" t="s">
        <v>8</v>
      </c>
      <c r="N100" s="234">
        <v>2</v>
      </c>
      <c r="O100" s="74" t="s">
        <v>23</v>
      </c>
      <c r="P100" s="75">
        <v>6</v>
      </c>
      <c r="Q100" s="51" t="s">
        <v>8</v>
      </c>
      <c r="R100" s="72">
        <v>5</v>
      </c>
      <c r="S100" s="73" t="s">
        <v>55</v>
      </c>
      <c r="T100" s="76" t="s">
        <v>13</v>
      </c>
      <c r="U100" s="77">
        <f t="shared" si="10"/>
        <v>4</v>
      </c>
      <c r="V100" s="76" t="s">
        <v>18</v>
      </c>
      <c r="W100" s="81" t="str">
        <f t="shared" si="7"/>
        <v/>
      </c>
      <c r="X100" s="81" t="str">
        <f t="shared" si="8"/>
        <v/>
      </c>
      <c r="Y100" s="190" t="s">
        <v>76</v>
      </c>
      <c r="Z100" s="82" t="s">
        <v>76</v>
      </c>
      <c r="AD100" t="str">
        <f t="shared" si="6"/>
        <v/>
      </c>
    </row>
    <row r="101" spans="1:30" ht="36.75" customHeight="1">
      <c r="A101" s="69">
        <f t="shared" si="9"/>
        <v>90</v>
      </c>
      <c r="B101" s="70" t="str">
        <f>IF(基本情報入力シート!C129="","",基本情報入力シート!C129)</f>
        <v/>
      </c>
      <c r="C101" s="111" t="str">
        <f>IF(基本情報入力シート!M129="","",基本情報入力シート!M129)</f>
        <v/>
      </c>
      <c r="D101" s="112" t="str">
        <f>IF(基本情報入力シート!R129="","",基本情報入力シート!R129)</f>
        <v/>
      </c>
      <c r="E101" s="112" t="str">
        <f>IF(基本情報入力シート!W129="","",基本情報入力シート!W129)</f>
        <v/>
      </c>
      <c r="F101" s="112" t="str">
        <f>IF(基本情報入力シート!X129="","",基本情報入力シート!X129)</f>
        <v/>
      </c>
      <c r="G101" s="112" t="str">
        <f>IF(基本情報入力シート!Y129="","",基本情報入力シート!Y129)</f>
        <v/>
      </c>
      <c r="H101" s="231"/>
      <c r="I101" s="218" t="str">
        <f>IF(基本情報入力シート!Z129="","",基本情報入力シート!Z129)</f>
        <v/>
      </c>
      <c r="J101" s="219" t="str">
        <f>IF(G101="","",VLOOKUP(G101,【参考】数式用!$A$3:$B$29,2,FALSE))</f>
        <v/>
      </c>
      <c r="K101" s="71" t="s">
        <v>11</v>
      </c>
      <c r="L101" s="72">
        <v>6</v>
      </c>
      <c r="M101" s="73" t="s">
        <v>8</v>
      </c>
      <c r="N101" s="234">
        <v>2</v>
      </c>
      <c r="O101" s="74" t="s">
        <v>23</v>
      </c>
      <c r="P101" s="75">
        <v>6</v>
      </c>
      <c r="Q101" s="51" t="s">
        <v>8</v>
      </c>
      <c r="R101" s="72">
        <v>5</v>
      </c>
      <c r="S101" s="73" t="s">
        <v>55</v>
      </c>
      <c r="T101" s="76" t="s">
        <v>56</v>
      </c>
      <c r="U101" s="77">
        <f t="shared" si="10"/>
        <v>4</v>
      </c>
      <c r="V101" s="76" t="s">
        <v>57</v>
      </c>
      <c r="W101" s="81" t="str">
        <f t="shared" si="7"/>
        <v/>
      </c>
      <c r="X101" s="81" t="str">
        <f t="shared" si="8"/>
        <v/>
      </c>
      <c r="Y101" s="190" t="s">
        <v>76</v>
      </c>
      <c r="Z101" s="82" t="s">
        <v>76</v>
      </c>
      <c r="AD101" t="str">
        <f t="shared" si="6"/>
        <v/>
      </c>
    </row>
    <row r="102" spans="1:30" ht="36.75" customHeight="1">
      <c r="A102" s="69">
        <f t="shared" si="9"/>
        <v>91</v>
      </c>
      <c r="B102" s="70" t="str">
        <f>IF(基本情報入力シート!C130="","",基本情報入力シート!C130)</f>
        <v/>
      </c>
      <c r="C102" s="111" t="str">
        <f>IF(基本情報入力シート!M130="","",基本情報入力シート!M130)</f>
        <v/>
      </c>
      <c r="D102" s="112" t="str">
        <f>IF(基本情報入力シート!R130="","",基本情報入力シート!R130)</f>
        <v/>
      </c>
      <c r="E102" s="112" t="str">
        <f>IF(基本情報入力シート!W130="","",基本情報入力シート!W130)</f>
        <v/>
      </c>
      <c r="F102" s="112" t="str">
        <f>IF(基本情報入力シート!X130="","",基本情報入力シート!X130)</f>
        <v/>
      </c>
      <c r="G102" s="112" t="str">
        <f>IF(基本情報入力シート!Y130="","",基本情報入力シート!Y130)</f>
        <v/>
      </c>
      <c r="H102" s="231"/>
      <c r="I102" s="218" t="str">
        <f>IF(基本情報入力シート!Z130="","",基本情報入力シート!Z130)</f>
        <v/>
      </c>
      <c r="J102" s="219" t="str">
        <f>IF(G102="","",VLOOKUP(G102,【参考】数式用!$A$3:$B$29,2,FALSE))</f>
        <v/>
      </c>
      <c r="K102" s="71" t="s">
        <v>11</v>
      </c>
      <c r="L102" s="72">
        <v>6</v>
      </c>
      <c r="M102" s="73" t="s">
        <v>8</v>
      </c>
      <c r="N102" s="234">
        <v>2</v>
      </c>
      <c r="O102" s="74" t="s">
        <v>23</v>
      </c>
      <c r="P102" s="75">
        <v>6</v>
      </c>
      <c r="Q102" s="51" t="s">
        <v>8</v>
      </c>
      <c r="R102" s="72">
        <v>5</v>
      </c>
      <c r="S102" s="73" t="s">
        <v>55</v>
      </c>
      <c r="T102" s="76" t="s">
        <v>13</v>
      </c>
      <c r="U102" s="77">
        <f t="shared" si="10"/>
        <v>4</v>
      </c>
      <c r="V102" s="76" t="s">
        <v>18</v>
      </c>
      <c r="W102" s="81" t="str">
        <f t="shared" si="7"/>
        <v/>
      </c>
      <c r="X102" s="81" t="str">
        <f t="shared" si="8"/>
        <v/>
      </c>
      <c r="Y102" s="190" t="s">
        <v>76</v>
      </c>
      <c r="Z102" s="82" t="s">
        <v>76</v>
      </c>
      <c r="AD102" t="str">
        <f t="shared" si="6"/>
        <v/>
      </c>
    </row>
    <row r="103" spans="1:30" ht="36.75" customHeight="1">
      <c r="A103" s="69">
        <f t="shared" si="9"/>
        <v>92</v>
      </c>
      <c r="B103" s="70" t="str">
        <f>IF(基本情報入力シート!C131="","",基本情報入力シート!C131)</f>
        <v/>
      </c>
      <c r="C103" s="111" t="str">
        <f>IF(基本情報入力シート!M131="","",基本情報入力シート!M131)</f>
        <v/>
      </c>
      <c r="D103" s="112" t="str">
        <f>IF(基本情報入力シート!R131="","",基本情報入力シート!R131)</f>
        <v/>
      </c>
      <c r="E103" s="112" t="str">
        <f>IF(基本情報入力シート!W131="","",基本情報入力シート!W131)</f>
        <v/>
      </c>
      <c r="F103" s="112" t="str">
        <f>IF(基本情報入力シート!X131="","",基本情報入力シート!X131)</f>
        <v/>
      </c>
      <c r="G103" s="112" t="str">
        <f>IF(基本情報入力シート!Y131="","",基本情報入力シート!Y131)</f>
        <v/>
      </c>
      <c r="H103" s="231"/>
      <c r="I103" s="218" t="str">
        <f>IF(基本情報入力シート!Z131="","",基本情報入力シート!Z131)</f>
        <v/>
      </c>
      <c r="J103" s="219" t="str">
        <f>IF(G103="","",VLOOKUP(G103,【参考】数式用!$A$3:$B$29,2,FALSE))</f>
        <v/>
      </c>
      <c r="K103" s="71" t="s">
        <v>11</v>
      </c>
      <c r="L103" s="72">
        <v>6</v>
      </c>
      <c r="M103" s="73" t="s">
        <v>8</v>
      </c>
      <c r="N103" s="234">
        <v>2</v>
      </c>
      <c r="O103" s="74" t="s">
        <v>23</v>
      </c>
      <c r="P103" s="75">
        <v>6</v>
      </c>
      <c r="Q103" s="51" t="s">
        <v>8</v>
      </c>
      <c r="R103" s="72">
        <v>5</v>
      </c>
      <c r="S103" s="73" t="s">
        <v>55</v>
      </c>
      <c r="T103" s="76" t="s">
        <v>56</v>
      </c>
      <c r="U103" s="77">
        <f t="shared" si="10"/>
        <v>4</v>
      </c>
      <c r="V103" s="76" t="s">
        <v>57</v>
      </c>
      <c r="W103" s="81" t="str">
        <f t="shared" si="7"/>
        <v/>
      </c>
      <c r="X103" s="81" t="str">
        <f t="shared" si="8"/>
        <v/>
      </c>
      <c r="Y103" s="190" t="s">
        <v>76</v>
      </c>
      <c r="Z103" s="82" t="s">
        <v>76</v>
      </c>
      <c r="AD103" t="str">
        <f t="shared" si="6"/>
        <v/>
      </c>
    </row>
    <row r="104" spans="1:30" ht="36.75" customHeight="1">
      <c r="A104" s="69">
        <f t="shared" si="9"/>
        <v>93</v>
      </c>
      <c r="B104" s="70" t="str">
        <f>IF(基本情報入力シート!C132="","",基本情報入力シート!C132)</f>
        <v/>
      </c>
      <c r="C104" s="111" t="str">
        <f>IF(基本情報入力シート!M132="","",基本情報入力シート!M132)</f>
        <v/>
      </c>
      <c r="D104" s="112" t="str">
        <f>IF(基本情報入力シート!R132="","",基本情報入力シート!R132)</f>
        <v/>
      </c>
      <c r="E104" s="112" t="str">
        <f>IF(基本情報入力シート!W132="","",基本情報入力シート!W132)</f>
        <v/>
      </c>
      <c r="F104" s="112" t="str">
        <f>IF(基本情報入力シート!X132="","",基本情報入力シート!X132)</f>
        <v/>
      </c>
      <c r="G104" s="112" t="str">
        <f>IF(基本情報入力シート!Y132="","",基本情報入力シート!Y132)</f>
        <v/>
      </c>
      <c r="H104" s="231"/>
      <c r="I104" s="218" t="str">
        <f>IF(基本情報入力シート!Z132="","",基本情報入力シート!Z132)</f>
        <v/>
      </c>
      <c r="J104" s="219" t="str">
        <f>IF(G104="","",VLOOKUP(G104,【参考】数式用!$A$3:$B$29,2,FALSE))</f>
        <v/>
      </c>
      <c r="K104" s="71" t="s">
        <v>11</v>
      </c>
      <c r="L104" s="72">
        <v>6</v>
      </c>
      <c r="M104" s="73" t="s">
        <v>8</v>
      </c>
      <c r="N104" s="234">
        <v>2</v>
      </c>
      <c r="O104" s="74" t="s">
        <v>23</v>
      </c>
      <c r="P104" s="75">
        <v>6</v>
      </c>
      <c r="Q104" s="51" t="s">
        <v>8</v>
      </c>
      <c r="R104" s="72">
        <v>5</v>
      </c>
      <c r="S104" s="73" t="s">
        <v>55</v>
      </c>
      <c r="T104" s="76" t="s">
        <v>13</v>
      </c>
      <c r="U104" s="77">
        <f t="shared" si="10"/>
        <v>4</v>
      </c>
      <c r="V104" s="76" t="s">
        <v>18</v>
      </c>
      <c r="W104" s="81" t="str">
        <f t="shared" si="7"/>
        <v/>
      </c>
      <c r="X104" s="81" t="str">
        <f t="shared" si="8"/>
        <v/>
      </c>
      <c r="Y104" s="190" t="s">
        <v>76</v>
      </c>
      <c r="Z104" s="82" t="s">
        <v>76</v>
      </c>
      <c r="AD104" t="str">
        <f t="shared" si="6"/>
        <v/>
      </c>
    </row>
    <row r="105" spans="1:30" ht="36.75" customHeight="1">
      <c r="A105" s="69">
        <f t="shared" si="9"/>
        <v>94</v>
      </c>
      <c r="B105" s="70" t="str">
        <f>IF(基本情報入力シート!C133="","",基本情報入力シート!C133)</f>
        <v/>
      </c>
      <c r="C105" s="111" t="str">
        <f>IF(基本情報入力シート!M133="","",基本情報入力シート!M133)</f>
        <v/>
      </c>
      <c r="D105" s="112" t="str">
        <f>IF(基本情報入力シート!R133="","",基本情報入力シート!R133)</f>
        <v/>
      </c>
      <c r="E105" s="112" t="str">
        <f>IF(基本情報入力シート!W133="","",基本情報入力シート!W133)</f>
        <v/>
      </c>
      <c r="F105" s="112" t="str">
        <f>IF(基本情報入力シート!X133="","",基本情報入力シート!X133)</f>
        <v/>
      </c>
      <c r="G105" s="112" t="str">
        <f>IF(基本情報入力シート!Y133="","",基本情報入力シート!Y133)</f>
        <v/>
      </c>
      <c r="H105" s="231"/>
      <c r="I105" s="218" t="str">
        <f>IF(基本情報入力シート!Z133="","",基本情報入力シート!Z133)</f>
        <v/>
      </c>
      <c r="J105" s="219" t="str">
        <f>IF(G105="","",VLOOKUP(G105,【参考】数式用!$A$3:$B$29,2,FALSE))</f>
        <v/>
      </c>
      <c r="K105" s="71" t="s">
        <v>11</v>
      </c>
      <c r="L105" s="72">
        <v>6</v>
      </c>
      <c r="M105" s="73" t="s">
        <v>8</v>
      </c>
      <c r="N105" s="234">
        <v>2</v>
      </c>
      <c r="O105" s="74" t="s">
        <v>23</v>
      </c>
      <c r="P105" s="75">
        <v>6</v>
      </c>
      <c r="Q105" s="51" t="s">
        <v>8</v>
      </c>
      <c r="R105" s="72">
        <v>5</v>
      </c>
      <c r="S105" s="73" t="s">
        <v>55</v>
      </c>
      <c r="T105" s="76" t="s">
        <v>56</v>
      </c>
      <c r="U105" s="77">
        <f t="shared" si="10"/>
        <v>4</v>
      </c>
      <c r="V105" s="76" t="s">
        <v>57</v>
      </c>
      <c r="W105" s="81" t="str">
        <f t="shared" si="7"/>
        <v/>
      </c>
      <c r="X105" s="81" t="str">
        <f t="shared" si="8"/>
        <v/>
      </c>
      <c r="Y105" s="190" t="s">
        <v>76</v>
      </c>
      <c r="Z105" s="82" t="s">
        <v>76</v>
      </c>
      <c r="AD105" t="str">
        <f t="shared" si="6"/>
        <v/>
      </c>
    </row>
    <row r="106" spans="1:30" ht="36.75" customHeight="1">
      <c r="A106" s="69">
        <f t="shared" si="9"/>
        <v>95</v>
      </c>
      <c r="B106" s="70" t="str">
        <f>IF(基本情報入力シート!C134="","",基本情報入力シート!C134)</f>
        <v/>
      </c>
      <c r="C106" s="111" t="str">
        <f>IF(基本情報入力シート!M134="","",基本情報入力シート!M134)</f>
        <v/>
      </c>
      <c r="D106" s="112" t="str">
        <f>IF(基本情報入力シート!R134="","",基本情報入力シート!R134)</f>
        <v/>
      </c>
      <c r="E106" s="112" t="str">
        <f>IF(基本情報入力シート!W134="","",基本情報入力シート!W134)</f>
        <v/>
      </c>
      <c r="F106" s="112" t="str">
        <f>IF(基本情報入力シート!X134="","",基本情報入力シート!X134)</f>
        <v/>
      </c>
      <c r="G106" s="112" t="str">
        <f>IF(基本情報入力シート!Y134="","",基本情報入力シート!Y134)</f>
        <v/>
      </c>
      <c r="H106" s="231"/>
      <c r="I106" s="218" t="str">
        <f>IF(基本情報入力シート!Z134="","",基本情報入力シート!Z134)</f>
        <v/>
      </c>
      <c r="J106" s="219" t="str">
        <f>IF(G106="","",VLOOKUP(G106,【参考】数式用!$A$3:$B$29,2,FALSE))</f>
        <v/>
      </c>
      <c r="K106" s="71" t="s">
        <v>11</v>
      </c>
      <c r="L106" s="72">
        <v>6</v>
      </c>
      <c r="M106" s="73" t="s">
        <v>8</v>
      </c>
      <c r="N106" s="234">
        <v>2</v>
      </c>
      <c r="O106" s="74" t="s">
        <v>23</v>
      </c>
      <c r="P106" s="75">
        <v>6</v>
      </c>
      <c r="Q106" s="51" t="s">
        <v>8</v>
      </c>
      <c r="R106" s="72">
        <v>5</v>
      </c>
      <c r="S106" s="73" t="s">
        <v>55</v>
      </c>
      <c r="T106" s="76" t="s">
        <v>13</v>
      </c>
      <c r="U106" s="77">
        <f t="shared" si="10"/>
        <v>4</v>
      </c>
      <c r="V106" s="76" t="s">
        <v>18</v>
      </c>
      <c r="W106" s="81" t="str">
        <f t="shared" si="7"/>
        <v/>
      </c>
      <c r="X106" s="81" t="str">
        <f t="shared" si="8"/>
        <v/>
      </c>
      <c r="Y106" s="190" t="s">
        <v>76</v>
      </c>
      <c r="Z106" s="82" t="s">
        <v>76</v>
      </c>
      <c r="AD106" t="str">
        <f t="shared" si="6"/>
        <v/>
      </c>
    </row>
    <row r="107" spans="1:30" ht="36.75" customHeight="1">
      <c r="A107" s="69">
        <f t="shared" si="9"/>
        <v>96</v>
      </c>
      <c r="B107" s="70" t="str">
        <f>IF(基本情報入力シート!C135="","",基本情報入力シート!C135)</f>
        <v/>
      </c>
      <c r="C107" s="111" t="str">
        <f>IF(基本情報入力シート!M135="","",基本情報入力シート!M135)</f>
        <v/>
      </c>
      <c r="D107" s="112" t="str">
        <f>IF(基本情報入力シート!R135="","",基本情報入力シート!R135)</f>
        <v/>
      </c>
      <c r="E107" s="112" t="str">
        <f>IF(基本情報入力シート!W135="","",基本情報入力シート!W135)</f>
        <v/>
      </c>
      <c r="F107" s="112" t="str">
        <f>IF(基本情報入力シート!X135="","",基本情報入力シート!X135)</f>
        <v/>
      </c>
      <c r="G107" s="112" t="str">
        <f>IF(基本情報入力シート!Y135="","",基本情報入力シート!Y135)</f>
        <v/>
      </c>
      <c r="H107" s="231"/>
      <c r="I107" s="218" t="str">
        <f>IF(基本情報入力シート!Z135="","",基本情報入力シート!Z135)</f>
        <v/>
      </c>
      <c r="J107" s="219" t="str">
        <f>IF(G107="","",VLOOKUP(G107,【参考】数式用!$A$3:$B$29,2,FALSE))</f>
        <v/>
      </c>
      <c r="K107" s="71" t="s">
        <v>11</v>
      </c>
      <c r="L107" s="72">
        <v>6</v>
      </c>
      <c r="M107" s="73" t="s">
        <v>8</v>
      </c>
      <c r="N107" s="234">
        <v>2</v>
      </c>
      <c r="O107" s="74" t="s">
        <v>23</v>
      </c>
      <c r="P107" s="75">
        <v>6</v>
      </c>
      <c r="Q107" s="51" t="s">
        <v>8</v>
      </c>
      <c r="R107" s="72">
        <v>5</v>
      </c>
      <c r="S107" s="73" t="s">
        <v>55</v>
      </c>
      <c r="T107" s="76" t="s">
        <v>56</v>
      </c>
      <c r="U107" s="77">
        <f t="shared" si="10"/>
        <v>4</v>
      </c>
      <c r="V107" s="76" t="s">
        <v>57</v>
      </c>
      <c r="W107" s="81" t="str">
        <f t="shared" si="7"/>
        <v/>
      </c>
      <c r="X107" s="81" t="str">
        <f t="shared" si="8"/>
        <v/>
      </c>
      <c r="Y107" s="190" t="s">
        <v>76</v>
      </c>
      <c r="Z107" s="82" t="s">
        <v>76</v>
      </c>
      <c r="AD107" t="str">
        <f t="shared" si="6"/>
        <v/>
      </c>
    </row>
    <row r="108" spans="1:30" ht="36.75" customHeight="1">
      <c r="A108" s="69">
        <f t="shared" si="9"/>
        <v>97</v>
      </c>
      <c r="B108" s="70" t="str">
        <f>IF(基本情報入力シート!C136="","",基本情報入力シート!C136)</f>
        <v/>
      </c>
      <c r="C108" s="111" t="str">
        <f>IF(基本情報入力シート!M136="","",基本情報入力シート!M136)</f>
        <v/>
      </c>
      <c r="D108" s="112" t="str">
        <f>IF(基本情報入力シート!R136="","",基本情報入力シート!R136)</f>
        <v/>
      </c>
      <c r="E108" s="112" t="str">
        <f>IF(基本情報入力シート!W136="","",基本情報入力シート!W136)</f>
        <v/>
      </c>
      <c r="F108" s="112" t="str">
        <f>IF(基本情報入力シート!X136="","",基本情報入力シート!X136)</f>
        <v/>
      </c>
      <c r="G108" s="112" t="str">
        <f>IF(基本情報入力シート!Y136="","",基本情報入力シート!Y136)</f>
        <v/>
      </c>
      <c r="H108" s="231"/>
      <c r="I108" s="218" t="str">
        <f>IF(基本情報入力シート!Z136="","",基本情報入力シート!Z136)</f>
        <v/>
      </c>
      <c r="J108" s="219" t="str">
        <f>IF(G108="","",VLOOKUP(G108,【参考】数式用!$A$3:$B$29,2,FALSE))</f>
        <v/>
      </c>
      <c r="K108" s="71" t="s">
        <v>11</v>
      </c>
      <c r="L108" s="72">
        <v>6</v>
      </c>
      <c r="M108" s="73" t="s">
        <v>8</v>
      </c>
      <c r="N108" s="234">
        <v>2</v>
      </c>
      <c r="O108" s="74" t="s">
        <v>23</v>
      </c>
      <c r="P108" s="75">
        <v>6</v>
      </c>
      <c r="Q108" s="51" t="s">
        <v>8</v>
      </c>
      <c r="R108" s="72">
        <v>5</v>
      </c>
      <c r="S108" s="73" t="s">
        <v>55</v>
      </c>
      <c r="T108" s="76" t="s">
        <v>13</v>
      </c>
      <c r="U108" s="77">
        <f t="shared" si="10"/>
        <v>4</v>
      </c>
      <c r="V108" s="76" t="s">
        <v>18</v>
      </c>
      <c r="W108" s="81" t="str">
        <f t="shared" si="7"/>
        <v/>
      </c>
      <c r="X108" s="81" t="str">
        <f t="shared" si="8"/>
        <v/>
      </c>
      <c r="Y108" s="190" t="s">
        <v>76</v>
      </c>
      <c r="Z108" s="82" t="s">
        <v>76</v>
      </c>
      <c r="AD108" t="str">
        <f t="shared" si="6"/>
        <v/>
      </c>
    </row>
    <row r="109" spans="1:30" ht="36.75" customHeight="1">
      <c r="A109" s="69">
        <f t="shared" si="9"/>
        <v>98</v>
      </c>
      <c r="B109" s="70" t="str">
        <f>IF(基本情報入力シート!C137="","",基本情報入力シート!C137)</f>
        <v/>
      </c>
      <c r="C109" s="111" t="str">
        <f>IF(基本情報入力シート!M137="","",基本情報入力シート!M137)</f>
        <v/>
      </c>
      <c r="D109" s="112" t="str">
        <f>IF(基本情報入力シート!R137="","",基本情報入力シート!R137)</f>
        <v/>
      </c>
      <c r="E109" s="112" t="str">
        <f>IF(基本情報入力シート!W137="","",基本情報入力シート!W137)</f>
        <v/>
      </c>
      <c r="F109" s="112" t="str">
        <f>IF(基本情報入力シート!X137="","",基本情報入力シート!X137)</f>
        <v/>
      </c>
      <c r="G109" s="112" t="str">
        <f>IF(基本情報入力シート!Y137="","",基本情報入力シート!Y137)</f>
        <v/>
      </c>
      <c r="H109" s="231"/>
      <c r="I109" s="218" t="str">
        <f>IF(基本情報入力シート!Z137="","",基本情報入力シート!Z137)</f>
        <v/>
      </c>
      <c r="J109" s="219" t="str">
        <f>IF(G109="","",VLOOKUP(G109,【参考】数式用!$A$3:$B$29,2,FALSE))</f>
        <v/>
      </c>
      <c r="K109" s="71" t="s">
        <v>11</v>
      </c>
      <c r="L109" s="72">
        <v>6</v>
      </c>
      <c r="M109" s="73" t="s">
        <v>8</v>
      </c>
      <c r="N109" s="234">
        <v>2</v>
      </c>
      <c r="O109" s="74" t="s">
        <v>23</v>
      </c>
      <c r="P109" s="75">
        <v>6</v>
      </c>
      <c r="Q109" s="51" t="s">
        <v>8</v>
      </c>
      <c r="R109" s="72">
        <v>5</v>
      </c>
      <c r="S109" s="73" t="s">
        <v>55</v>
      </c>
      <c r="T109" s="76" t="s">
        <v>56</v>
      </c>
      <c r="U109" s="77">
        <f t="shared" si="10"/>
        <v>4</v>
      </c>
      <c r="V109" s="76" t="s">
        <v>57</v>
      </c>
      <c r="W109" s="81" t="str">
        <f t="shared" si="7"/>
        <v/>
      </c>
      <c r="X109" s="81" t="str">
        <f t="shared" si="8"/>
        <v/>
      </c>
      <c r="Y109" s="190" t="s">
        <v>76</v>
      </c>
      <c r="Z109" s="82" t="s">
        <v>76</v>
      </c>
      <c r="AD109" t="str">
        <f t="shared" si="6"/>
        <v/>
      </c>
    </row>
    <row r="110" spans="1:30" ht="36.75" customHeight="1">
      <c r="A110" s="69">
        <f t="shared" si="9"/>
        <v>99</v>
      </c>
      <c r="B110" s="70" t="str">
        <f>IF(基本情報入力シート!C138="","",基本情報入力シート!C138)</f>
        <v/>
      </c>
      <c r="C110" s="111" t="str">
        <f>IF(基本情報入力シート!M138="","",基本情報入力シート!M138)</f>
        <v/>
      </c>
      <c r="D110" s="112" t="str">
        <f>IF(基本情報入力シート!R138="","",基本情報入力シート!R138)</f>
        <v/>
      </c>
      <c r="E110" s="112" t="str">
        <f>IF(基本情報入力シート!W138="","",基本情報入力シート!W138)</f>
        <v/>
      </c>
      <c r="F110" s="112" t="str">
        <f>IF(基本情報入力シート!X138="","",基本情報入力シート!X138)</f>
        <v/>
      </c>
      <c r="G110" s="112" t="str">
        <f>IF(基本情報入力シート!Y138="","",基本情報入力シート!Y138)</f>
        <v/>
      </c>
      <c r="H110" s="231"/>
      <c r="I110" s="218" t="str">
        <f>IF(基本情報入力シート!Z138="","",基本情報入力シート!Z138)</f>
        <v/>
      </c>
      <c r="J110" s="219" t="str">
        <f>IF(G110="","",VLOOKUP(G110,【参考】数式用!$A$3:$B$29,2,FALSE))</f>
        <v/>
      </c>
      <c r="K110" s="71" t="s">
        <v>11</v>
      </c>
      <c r="L110" s="72">
        <v>6</v>
      </c>
      <c r="M110" s="73" t="s">
        <v>8</v>
      </c>
      <c r="N110" s="234">
        <v>2</v>
      </c>
      <c r="O110" s="74" t="s">
        <v>23</v>
      </c>
      <c r="P110" s="75">
        <v>6</v>
      </c>
      <c r="Q110" s="51" t="s">
        <v>8</v>
      </c>
      <c r="R110" s="72">
        <v>5</v>
      </c>
      <c r="S110" s="73" t="s">
        <v>55</v>
      </c>
      <c r="T110" s="76" t="s">
        <v>13</v>
      </c>
      <c r="U110" s="77">
        <f t="shared" si="10"/>
        <v>4</v>
      </c>
      <c r="V110" s="76" t="s">
        <v>18</v>
      </c>
      <c r="W110" s="81" t="str">
        <f t="shared" si="7"/>
        <v/>
      </c>
      <c r="X110" s="81" t="str">
        <f t="shared" si="8"/>
        <v/>
      </c>
      <c r="Y110" s="190" t="s">
        <v>76</v>
      </c>
      <c r="Z110" s="82" t="s">
        <v>76</v>
      </c>
      <c r="AD110" t="str">
        <f t="shared" si="6"/>
        <v/>
      </c>
    </row>
    <row r="111" spans="1:30" ht="36.75" customHeight="1" thickBot="1">
      <c r="A111" s="78">
        <f t="shared" si="9"/>
        <v>100</v>
      </c>
      <c r="B111" s="79" t="str">
        <f>IF(基本情報入力シート!C139="","",基本情報入力シート!C139)</f>
        <v/>
      </c>
      <c r="C111" s="113" t="str">
        <f>IF(基本情報入力シート!M139="","",基本情報入力シート!M139)</f>
        <v/>
      </c>
      <c r="D111" s="114" t="str">
        <f>IF(基本情報入力シート!R139="","",基本情報入力シート!R139)</f>
        <v/>
      </c>
      <c r="E111" s="114" t="str">
        <f>IF(基本情報入力シート!W139="","",基本情報入力シート!W139)</f>
        <v/>
      </c>
      <c r="F111" s="114" t="str">
        <f>IF(基本情報入力シート!X139="","",基本情報入力シート!X139)</f>
        <v/>
      </c>
      <c r="G111" s="114" t="str">
        <f>IF(基本情報入力シート!Y139="","",基本情報入力シート!Y139)</f>
        <v/>
      </c>
      <c r="H111" s="232"/>
      <c r="I111" s="220" t="str">
        <f>IF(基本情報入力シート!Z139="","",基本情報入力シート!Z139)</f>
        <v/>
      </c>
      <c r="J111" s="221" t="str">
        <f>IF(G111="","",VLOOKUP(G111,【参考】数式用!$A$3:$B$29,2,FALSE))</f>
        <v/>
      </c>
      <c r="K111" s="129" t="s">
        <v>11</v>
      </c>
      <c r="L111" s="130">
        <v>6</v>
      </c>
      <c r="M111" s="131" t="s">
        <v>8</v>
      </c>
      <c r="N111" s="234">
        <v>2</v>
      </c>
      <c r="O111" s="132" t="s">
        <v>23</v>
      </c>
      <c r="P111" s="133">
        <v>6</v>
      </c>
      <c r="Q111" s="134" t="s">
        <v>8</v>
      </c>
      <c r="R111" s="72">
        <v>5</v>
      </c>
      <c r="S111" s="131" t="s">
        <v>55</v>
      </c>
      <c r="T111" s="135" t="s">
        <v>56</v>
      </c>
      <c r="U111" s="136">
        <f t="shared" si="10"/>
        <v>4</v>
      </c>
      <c r="V111" s="135" t="s">
        <v>57</v>
      </c>
      <c r="W111" s="137" t="str">
        <f t="shared" si="7"/>
        <v/>
      </c>
      <c r="X111" s="137" t="str">
        <f t="shared" si="8"/>
        <v/>
      </c>
      <c r="Y111" s="191" t="s">
        <v>76</v>
      </c>
      <c r="Z111" s="138" t="s">
        <v>76</v>
      </c>
      <c r="AD111" t="str">
        <f t="shared" si="6"/>
        <v/>
      </c>
    </row>
    <row r="112" spans="1:30" ht="36.75" customHeight="1">
      <c r="A112" s="69">
        <f>A111+1</f>
        <v>101</v>
      </c>
      <c r="B112" s="70" t="str">
        <f>IF(基本情報入力シート!C140="","",基本情報入力シート!C140)</f>
        <v/>
      </c>
      <c r="C112" s="111" t="str">
        <f>IF(基本情報入力シート!M140="","",基本情報入力シート!M140)</f>
        <v/>
      </c>
      <c r="D112" s="112" t="str">
        <f>IF(基本情報入力シート!R140="","",基本情報入力シート!R140)</f>
        <v/>
      </c>
      <c r="E112" s="112" t="str">
        <f>IF(基本情報入力シート!W140="","",基本情報入力シート!W140)</f>
        <v/>
      </c>
      <c r="F112" s="112" t="str">
        <f>IF(基本情報入力シート!X140="","",基本情報入力シート!X140)</f>
        <v/>
      </c>
      <c r="G112" s="112" t="str">
        <f>IF(基本情報入力シート!Y140="","",基本情報入力シート!Y140)</f>
        <v/>
      </c>
      <c r="H112" s="120"/>
      <c r="I112" s="218" t="str">
        <f>IF(基本情報入力シート!Z140="","",基本情報入力シート!Z140)</f>
        <v/>
      </c>
      <c r="J112" s="219" t="str">
        <f>IF(G112="","",VLOOKUP(G112,【参考】数式用!$A$3:$B$29,2,FALSE))</f>
        <v/>
      </c>
      <c r="K112" s="71" t="s">
        <v>11</v>
      </c>
      <c r="L112" s="72">
        <v>6</v>
      </c>
      <c r="M112" s="73" t="s">
        <v>8</v>
      </c>
      <c r="N112" s="234">
        <v>2</v>
      </c>
      <c r="O112" s="74" t="s">
        <v>23</v>
      </c>
      <c r="P112" s="75">
        <v>6</v>
      </c>
      <c r="Q112" s="51" t="s">
        <v>8</v>
      </c>
      <c r="R112" s="72">
        <v>5</v>
      </c>
      <c r="S112" s="73" t="s">
        <v>9</v>
      </c>
      <c r="T112" s="76" t="s">
        <v>13</v>
      </c>
      <c r="U112" s="77">
        <f>IF(R112="","",R112-N112+1)</f>
        <v>4</v>
      </c>
      <c r="V112" s="76" t="s">
        <v>18</v>
      </c>
      <c r="W112" s="81" t="str">
        <f t="shared" si="7"/>
        <v/>
      </c>
      <c r="X112" s="81" t="str">
        <f t="shared" si="8"/>
        <v/>
      </c>
      <c r="Y112" s="190" t="s">
        <v>76</v>
      </c>
      <c r="Z112" s="82" t="s">
        <v>76</v>
      </c>
      <c r="AD112" t="str">
        <f t="shared" si="6"/>
        <v/>
      </c>
    </row>
    <row r="113" spans="1:30" ht="36.75" customHeight="1">
      <c r="A113" s="69">
        <f t="shared" ref="A113:A176" si="11">A112+1</f>
        <v>102</v>
      </c>
      <c r="B113" s="70" t="str">
        <f>IF(基本情報入力シート!C141="","",基本情報入力シート!C141)</f>
        <v/>
      </c>
      <c r="C113" s="111" t="str">
        <f>IF(基本情報入力シート!M141="","",基本情報入力シート!M141)</f>
        <v/>
      </c>
      <c r="D113" s="112" t="str">
        <f>IF(基本情報入力シート!R141="","",基本情報入力シート!R141)</f>
        <v/>
      </c>
      <c r="E113" s="112" t="str">
        <f>IF(基本情報入力シート!W141="","",基本情報入力シート!W141)</f>
        <v/>
      </c>
      <c r="F113" s="112" t="str">
        <f>IF(基本情報入力シート!X141="","",基本情報入力シート!X141)</f>
        <v/>
      </c>
      <c r="G113" s="112" t="str">
        <f>IF(基本情報入力シート!Y141="","",基本情報入力シート!Y141)</f>
        <v/>
      </c>
      <c r="H113" s="231"/>
      <c r="I113" s="218" t="str">
        <f>IF(基本情報入力シート!Z141="","",基本情報入力シート!Z141)</f>
        <v/>
      </c>
      <c r="J113" s="219" t="str">
        <f>IF(G113="","",VLOOKUP(G113,【参考】数式用!$A$3:$B$29,2,FALSE))</f>
        <v/>
      </c>
      <c r="K113" s="71" t="s">
        <v>11</v>
      </c>
      <c r="L113" s="72">
        <v>6</v>
      </c>
      <c r="M113" s="73" t="s">
        <v>8</v>
      </c>
      <c r="N113" s="234">
        <v>2</v>
      </c>
      <c r="O113" s="74" t="s">
        <v>23</v>
      </c>
      <c r="P113" s="75">
        <v>6</v>
      </c>
      <c r="Q113" s="51" t="s">
        <v>8</v>
      </c>
      <c r="R113" s="72">
        <v>5</v>
      </c>
      <c r="S113" s="73" t="s">
        <v>55</v>
      </c>
      <c r="T113" s="76" t="s">
        <v>13</v>
      </c>
      <c r="U113" s="77">
        <f t="shared" ref="U113:U176" si="12">IF(R113="","",R113-N113+1)</f>
        <v>4</v>
      </c>
      <c r="V113" s="76" t="s">
        <v>18</v>
      </c>
      <c r="W113" s="81" t="str">
        <f t="shared" si="7"/>
        <v/>
      </c>
      <c r="X113" s="81" t="str">
        <f t="shared" si="8"/>
        <v/>
      </c>
      <c r="Y113" s="190" t="s">
        <v>76</v>
      </c>
      <c r="Z113" s="82" t="s">
        <v>76</v>
      </c>
      <c r="AD113" t="str">
        <f t="shared" si="6"/>
        <v/>
      </c>
    </row>
    <row r="114" spans="1:30" ht="36.75" customHeight="1">
      <c r="A114" s="69">
        <f t="shared" si="11"/>
        <v>103</v>
      </c>
      <c r="B114" s="70" t="str">
        <f>IF(基本情報入力シート!C142="","",基本情報入力シート!C142)</f>
        <v/>
      </c>
      <c r="C114" s="111" t="str">
        <f>IF(基本情報入力シート!M142="","",基本情報入力シート!M142)</f>
        <v/>
      </c>
      <c r="D114" s="112" t="str">
        <f>IF(基本情報入力シート!R142="","",基本情報入力シート!R142)</f>
        <v/>
      </c>
      <c r="E114" s="112" t="str">
        <f>IF(基本情報入力シート!W142="","",基本情報入力シート!W142)</f>
        <v/>
      </c>
      <c r="F114" s="112" t="str">
        <f>IF(基本情報入力シート!X142="","",基本情報入力シート!X142)</f>
        <v/>
      </c>
      <c r="G114" s="112" t="str">
        <f>IF(基本情報入力シート!Y142="","",基本情報入力シート!Y142)</f>
        <v/>
      </c>
      <c r="H114" s="231"/>
      <c r="I114" s="218" t="str">
        <f>IF(基本情報入力シート!Z142="","",基本情報入力シート!Z142)</f>
        <v/>
      </c>
      <c r="J114" s="219" t="str">
        <f>IF(G114="","",VLOOKUP(G114,【参考】数式用!$A$3:$B$29,2,FALSE))</f>
        <v/>
      </c>
      <c r="K114" s="71" t="s">
        <v>11</v>
      </c>
      <c r="L114" s="72">
        <v>6</v>
      </c>
      <c r="M114" s="73" t="s">
        <v>8</v>
      </c>
      <c r="N114" s="234">
        <v>2</v>
      </c>
      <c r="O114" s="74" t="s">
        <v>23</v>
      </c>
      <c r="P114" s="75">
        <v>6</v>
      </c>
      <c r="Q114" s="51" t="s">
        <v>8</v>
      </c>
      <c r="R114" s="72">
        <v>5</v>
      </c>
      <c r="S114" s="73" t="s">
        <v>55</v>
      </c>
      <c r="T114" s="76" t="s">
        <v>13</v>
      </c>
      <c r="U114" s="77">
        <f t="shared" si="12"/>
        <v>4</v>
      </c>
      <c r="V114" s="76" t="s">
        <v>18</v>
      </c>
      <c r="W114" s="81" t="str">
        <f t="shared" si="7"/>
        <v/>
      </c>
      <c r="X114" s="81" t="str">
        <f t="shared" si="8"/>
        <v/>
      </c>
      <c r="Y114" s="190" t="s">
        <v>76</v>
      </c>
      <c r="Z114" s="82" t="s">
        <v>76</v>
      </c>
      <c r="AD114" t="str">
        <f t="shared" si="6"/>
        <v/>
      </c>
    </row>
    <row r="115" spans="1:30" ht="36.75" customHeight="1">
      <c r="A115" s="69">
        <f t="shared" si="11"/>
        <v>104</v>
      </c>
      <c r="B115" s="70" t="str">
        <f>IF(基本情報入力シート!C143="","",基本情報入力シート!C143)</f>
        <v/>
      </c>
      <c r="C115" s="111" t="str">
        <f>IF(基本情報入力シート!M143="","",基本情報入力シート!M143)</f>
        <v/>
      </c>
      <c r="D115" s="112" t="str">
        <f>IF(基本情報入力シート!R143="","",基本情報入力シート!R143)</f>
        <v/>
      </c>
      <c r="E115" s="112" t="str">
        <f>IF(基本情報入力シート!W143="","",基本情報入力シート!W143)</f>
        <v/>
      </c>
      <c r="F115" s="112" t="str">
        <f>IF(基本情報入力シート!X143="","",基本情報入力シート!X143)</f>
        <v/>
      </c>
      <c r="G115" s="112" t="str">
        <f>IF(基本情報入力シート!Y143="","",基本情報入力シート!Y143)</f>
        <v/>
      </c>
      <c r="H115" s="231"/>
      <c r="I115" s="218" t="str">
        <f>IF(基本情報入力シート!Z143="","",基本情報入力シート!Z143)</f>
        <v/>
      </c>
      <c r="J115" s="219" t="str">
        <f>IF(G115="","",VLOOKUP(G115,【参考】数式用!$A$3:$B$29,2,FALSE))</f>
        <v/>
      </c>
      <c r="K115" s="71" t="s">
        <v>11</v>
      </c>
      <c r="L115" s="72">
        <v>6</v>
      </c>
      <c r="M115" s="73" t="s">
        <v>8</v>
      </c>
      <c r="N115" s="234">
        <v>2</v>
      </c>
      <c r="O115" s="74" t="s">
        <v>23</v>
      </c>
      <c r="P115" s="75">
        <v>6</v>
      </c>
      <c r="Q115" s="51" t="s">
        <v>8</v>
      </c>
      <c r="R115" s="72">
        <v>5</v>
      </c>
      <c r="S115" s="73" t="s">
        <v>55</v>
      </c>
      <c r="T115" s="76" t="s">
        <v>13</v>
      </c>
      <c r="U115" s="77">
        <f t="shared" si="12"/>
        <v>4</v>
      </c>
      <c r="V115" s="76" t="s">
        <v>18</v>
      </c>
      <c r="W115" s="81" t="str">
        <f t="shared" si="7"/>
        <v/>
      </c>
      <c r="X115" s="81" t="str">
        <f t="shared" si="8"/>
        <v/>
      </c>
      <c r="Y115" s="190" t="s">
        <v>76</v>
      </c>
      <c r="Z115" s="82" t="s">
        <v>76</v>
      </c>
      <c r="AD115" t="str">
        <f t="shared" si="6"/>
        <v/>
      </c>
    </row>
    <row r="116" spans="1:30" ht="36.75" customHeight="1">
      <c r="A116" s="69">
        <f t="shared" si="11"/>
        <v>105</v>
      </c>
      <c r="B116" s="70" t="str">
        <f>IF(基本情報入力シート!C144="","",基本情報入力シート!C144)</f>
        <v/>
      </c>
      <c r="C116" s="111" t="str">
        <f>IF(基本情報入力シート!M144="","",基本情報入力シート!M144)</f>
        <v/>
      </c>
      <c r="D116" s="112" t="str">
        <f>IF(基本情報入力シート!R144="","",基本情報入力シート!R144)</f>
        <v/>
      </c>
      <c r="E116" s="112" t="str">
        <f>IF(基本情報入力シート!W144="","",基本情報入力シート!W144)</f>
        <v/>
      </c>
      <c r="F116" s="112" t="str">
        <f>IF(基本情報入力シート!X144="","",基本情報入力シート!X144)</f>
        <v/>
      </c>
      <c r="G116" s="112" t="str">
        <f>IF(基本情報入力シート!Y144="","",基本情報入力シート!Y144)</f>
        <v/>
      </c>
      <c r="H116" s="231"/>
      <c r="I116" s="218" t="str">
        <f>IF(基本情報入力シート!Z144="","",基本情報入力シート!Z144)</f>
        <v/>
      </c>
      <c r="J116" s="219" t="str">
        <f>IF(G116="","",VLOOKUP(G116,【参考】数式用!$A$3:$B$29,2,FALSE))</f>
        <v/>
      </c>
      <c r="K116" s="71" t="s">
        <v>11</v>
      </c>
      <c r="L116" s="72">
        <v>6</v>
      </c>
      <c r="M116" s="73" t="s">
        <v>8</v>
      </c>
      <c r="N116" s="234">
        <v>2</v>
      </c>
      <c r="O116" s="74" t="s">
        <v>23</v>
      </c>
      <c r="P116" s="75">
        <v>6</v>
      </c>
      <c r="Q116" s="51" t="s">
        <v>8</v>
      </c>
      <c r="R116" s="72">
        <v>5</v>
      </c>
      <c r="S116" s="73" t="s">
        <v>55</v>
      </c>
      <c r="T116" s="76" t="s">
        <v>56</v>
      </c>
      <c r="U116" s="77">
        <f t="shared" si="12"/>
        <v>4</v>
      </c>
      <c r="V116" s="76" t="s">
        <v>57</v>
      </c>
      <c r="W116" s="81" t="str">
        <f t="shared" si="7"/>
        <v/>
      </c>
      <c r="X116" s="81" t="str">
        <f t="shared" si="8"/>
        <v/>
      </c>
      <c r="Y116" s="190" t="s">
        <v>76</v>
      </c>
      <c r="Z116" s="82" t="s">
        <v>76</v>
      </c>
      <c r="AD116" t="str">
        <f t="shared" si="6"/>
        <v/>
      </c>
    </row>
    <row r="117" spans="1:30" ht="36.75" customHeight="1">
      <c r="A117" s="69">
        <f t="shared" si="11"/>
        <v>106</v>
      </c>
      <c r="B117" s="70" t="str">
        <f>IF(基本情報入力シート!C145="","",基本情報入力シート!C145)</f>
        <v/>
      </c>
      <c r="C117" s="111" t="str">
        <f>IF(基本情報入力シート!M145="","",基本情報入力シート!M145)</f>
        <v/>
      </c>
      <c r="D117" s="112" t="str">
        <f>IF(基本情報入力シート!R145="","",基本情報入力シート!R145)</f>
        <v/>
      </c>
      <c r="E117" s="112" t="str">
        <f>IF(基本情報入力シート!W145="","",基本情報入力シート!W145)</f>
        <v/>
      </c>
      <c r="F117" s="112" t="str">
        <f>IF(基本情報入力シート!X145="","",基本情報入力シート!X145)</f>
        <v/>
      </c>
      <c r="G117" s="112" t="str">
        <f>IF(基本情報入力シート!Y145="","",基本情報入力シート!Y145)</f>
        <v/>
      </c>
      <c r="H117" s="231"/>
      <c r="I117" s="218" t="str">
        <f>IF(基本情報入力シート!Z145="","",基本情報入力シート!Z145)</f>
        <v/>
      </c>
      <c r="J117" s="219" t="str">
        <f>IF(G117="","",VLOOKUP(G117,【参考】数式用!$A$3:$B$29,2,FALSE))</f>
        <v/>
      </c>
      <c r="K117" s="71" t="s">
        <v>11</v>
      </c>
      <c r="L117" s="72">
        <v>6</v>
      </c>
      <c r="M117" s="73" t="s">
        <v>8</v>
      </c>
      <c r="N117" s="234">
        <v>2</v>
      </c>
      <c r="O117" s="74" t="s">
        <v>23</v>
      </c>
      <c r="P117" s="75">
        <v>6</v>
      </c>
      <c r="Q117" s="51" t="s">
        <v>8</v>
      </c>
      <c r="R117" s="72">
        <v>5</v>
      </c>
      <c r="S117" s="73" t="s">
        <v>55</v>
      </c>
      <c r="T117" s="76" t="s">
        <v>13</v>
      </c>
      <c r="U117" s="77">
        <f t="shared" si="12"/>
        <v>4</v>
      </c>
      <c r="V117" s="76" t="s">
        <v>18</v>
      </c>
      <c r="W117" s="81" t="str">
        <f t="shared" si="7"/>
        <v/>
      </c>
      <c r="X117" s="81" t="str">
        <f t="shared" si="8"/>
        <v/>
      </c>
      <c r="Y117" s="190" t="s">
        <v>76</v>
      </c>
      <c r="Z117" s="82" t="s">
        <v>76</v>
      </c>
      <c r="AD117" t="str">
        <f t="shared" si="6"/>
        <v/>
      </c>
    </row>
    <row r="118" spans="1:30" ht="36.75" customHeight="1">
      <c r="A118" s="69">
        <f t="shared" si="11"/>
        <v>107</v>
      </c>
      <c r="B118" s="70" t="str">
        <f>IF(基本情報入力シート!C146="","",基本情報入力シート!C146)</f>
        <v/>
      </c>
      <c r="C118" s="111" t="str">
        <f>IF(基本情報入力シート!M146="","",基本情報入力シート!M146)</f>
        <v/>
      </c>
      <c r="D118" s="112" t="str">
        <f>IF(基本情報入力シート!R146="","",基本情報入力シート!R146)</f>
        <v/>
      </c>
      <c r="E118" s="112" t="str">
        <f>IF(基本情報入力シート!W146="","",基本情報入力シート!W146)</f>
        <v/>
      </c>
      <c r="F118" s="112" t="str">
        <f>IF(基本情報入力シート!X146="","",基本情報入力シート!X146)</f>
        <v/>
      </c>
      <c r="G118" s="112" t="str">
        <f>IF(基本情報入力シート!Y146="","",基本情報入力シート!Y146)</f>
        <v/>
      </c>
      <c r="H118" s="231"/>
      <c r="I118" s="218" t="str">
        <f>IF(基本情報入力シート!Z146="","",基本情報入力シート!Z146)</f>
        <v/>
      </c>
      <c r="J118" s="219" t="str">
        <f>IF(G118="","",VLOOKUP(G118,【参考】数式用!$A$3:$B$29,2,FALSE))</f>
        <v/>
      </c>
      <c r="K118" s="71" t="s">
        <v>11</v>
      </c>
      <c r="L118" s="72">
        <v>6</v>
      </c>
      <c r="M118" s="73" t="s">
        <v>8</v>
      </c>
      <c r="N118" s="234">
        <v>2</v>
      </c>
      <c r="O118" s="74" t="s">
        <v>23</v>
      </c>
      <c r="P118" s="75">
        <v>6</v>
      </c>
      <c r="Q118" s="51" t="s">
        <v>8</v>
      </c>
      <c r="R118" s="72">
        <v>5</v>
      </c>
      <c r="S118" s="73" t="s">
        <v>55</v>
      </c>
      <c r="T118" s="76" t="s">
        <v>56</v>
      </c>
      <c r="U118" s="77">
        <f t="shared" si="12"/>
        <v>4</v>
      </c>
      <c r="V118" s="76" t="s">
        <v>57</v>
      </c>
      <c r="W118" s="81" t="str">
        <f t="shared" si="7"/>
        <v/>
      </c>
      <c r="X118" s="81" t="str">
        <f t="shared" si="8"/>
        <v/>
      </c>
      <c r="Y118" s="190" t="s">
        <v>76</v>
      </c>
      <c r="Z118" s="82" t="s">
        <v>76</v>
      </c>
      <c r="AD118" t="str">
        <f t="shared" si="6"/>
        <v/>
      </c>
    </row>
    <row r="119" spans="1:30" ht="36.75" customHeight="1">
      <c r="A119" s="69">
        <f t="shared" si="11"/>
        <v>108</v>
      </c>
      <c r="B119" s="70" t="str">
        <f>IF(基本情報入力シート!C147="","",基本情報入力シート!C147)</f>
        <v/>
      </c>
      <c r="C119" s="111" t="str">
        <f>IF(基本情報入力シート!M147="","",基本情報入力シート!M147)</f>
        <v/>
      </c>
      <c r="D119" s="112" t="str">
        <f>IF(基本情報入力シート!R147="","",基本情報入力シート!R147)</f>
        <v/>
      </c>
      <c r="E119" s="112" t="str">
        <f>IF(基本情報入力シート!W147="","",基本情報入力シート!W147)</f>
        <v/>
      </c>
      <c r="F119" s="112" t="str">
        <f>IF(基本情報入力シート!X147="","",基本情報入力シート!X147)</f>
        <v/>
      </c>
      <c r="G119" s="112" t="str">
        <f>IF(基本情報入力シート!Y147="","",基本情報入力シート!Y147)</f>
        <v/>
      </c>
      <c r="H119" s="231"/>
      <c r="I119" s="218" t="str">
        <f>IF(基本情報入力シート!Z147="","",基本情報入力シート!Z147)</f>
        <v/>
      </c>
      <c r="J119" s="219" t="str">
        <f>IF(G119="","",VLOOKUP(G119,【参考】数式用!$A$3:$B$29,2,FALSE))</f>
        <v/>
      </c>
      <c r="K119" s="71" t="s">
        <v>11</v>
      </c>
      <c r="L119" s="72">
        <v>6</v>
      </c>
      <c r="M119" s="73" t="s">
        <v>8</v>
      </c>
      <c r="N119" s="234">
        <v>2</v>
      </c>
      <c r="O119" s="74" t="s">
        <v>23</v>
      </c>
      <c r="P119" s="75">
        <v>6</v>
      </c>
      <c r="Q119" s="51" t="s">
        <v>8</v>
      </c>
      <c r="R119" s="72">
        <v>5</v>
      </c>
      <c r="S119" s="73" t="s">
        <v>55</v>
      </c>
      <c r="T119" s="76" t="s">
        <v>13</v>
      </c>
      <c r="U119" s="77">
        <f t="shared" si="12"/>
        <v>4</v>
      </c>
      <c r="V119" s="76" t="s">
        <v>18</v>
      </c>
      <c r="W119" s="81" t="str">
        <f t="shared" si="7"/>
        <v/>
      </c>
      <c r="X119" s="81" t="str">
        <f t="shared" si="8"/>
        <v/>
      </c>
      <c r="Y119" s="190" t="s">
        <v>76</v>
      </c>
      <c r="Z119" s="82" t="s">
        <v>76</v>
      </c>
      <c r="AD119" t="str">
        <f t="shared" si="6"/>
        <v/>
      </c>
    </row>
    <row r="120" spans="1:30" ht="36.75" customHeight="1">
      <c r="A120" s="69">
        <f t="shared" si="11"/>
        <v>109</v>
      </c>
      <c r="B120" s="70" t="str">
        <f>IF(基本情報入力シート!C148="","",基本情報入力シート!C148)</f>
        <v/>
      </c>
      <c r="C120" s="111" t="str">
        <f>IF(基本情報入力シート!M148="","",基本情報入力シート!M148)</f>
        <v/>
      </c>
      <c r="D120" s="112" t="str">
        <f>IF(基本情報入力シート!R148="","",基本情報入力シート!R148)</f>
        <v/>
      </c>
      <c r="E120" s="112" t="str">
        <f>IF(基本情報入力シート!W148="","",基本情報入力シート!W148)</f>
        <v/>
      </c>
      <c r="F120" s="112" t="str">
        <f>IF(基本情報入力シート!X148="","",基本情報入力シート!X148)</f>
        <v/>
      </c>
      <c r="G120" s="112" t="str">
        <f>IF(基本情報入力シート!Y148="","",基本情報入力シート!Y148)</f>
        <v/>
      </c>
      <c r="H120" s="231"/>
      <c r="I120" s="218" t="str">
        <f>IF(基本情報入力シート!Z148="","",基本情報入力シート!Z148)</f>
        <v/>
      </c>
      <c r="J120" s="219" t="str">
        <f>IF(G120="","",VLOOKUP(G120,【参考】数式用!$A$3:$B$29,2,FALSE))</f>
        <v/>
      </c>
      <c r="K120" s="71" t="s">
        <v>11</v>
      </c>
      <c r="L120" s="72">
        <v>6</v>
      </c>
      <c r="M120" s="73" t="s">
        <v>8</v>
      </c>
      <c r="N120" s="234">
        <v>2</v>
      </c>
      <c r="O120" s="74" t="s">
        <v>23</v>
      </c>
      <c r="P120" s="75">
        <v>6</v>
      </c>
      <c r="Q120" s="51" t="s">
        <v>8</v>
      </c>
      <c r="R120" s="72">
        <v>5</v>
      </c>
      <c r="S120" s="73" t="s">
        <v>55</v>
      </c>
      <c r="T120" s="76" t="s">
        <v>56</v>
      </c>
      <c r="U120" s="77">
        <f t="shared" si="12"/>
        <v>4</v>
      </c>
      <c r="V120" s="76" t="s">
        <v>57</v>
      </c>
      <c r="W120" s="81" t="str">
        <f t="shared" si="7"/>
        <v/>
      </c>
      <c r="X120" s="81" t="str">
        <f t="shared" si="8"/>
        <v/>
      </c>
      <c r="Y120" s="190" t="s">
        <v>76</v>
      </c>
      <c r="Z120" s="82" t="s">
        <v>76</v>
      </c>
      <c r="AD120" t="str">
        <f t="shared" si="6"/>
        <v/>
      </c>
    </row>
    <row r="121" spans="1:30" ht="36.75" customHeight="1">
      <c r="A121" s="69">
        <f t="shared" si="11"/>
        <v>110</v>
      </c>
      <c r="B121" s="70" t="str">
        <f>IF(基本情報入力シート!C149="","",基本情報入力シート!C149)</f>
        <v/>
      </c>
      <c r="C121" s="111" t="str">
        <f>IF(基本情報入力シート!M149="","",基本情報入力シート!M149)</f>
        <v/>
      </c>
      <c r="D121" s="112" t="str">
        <f>IF(基本情報入力シート!R149="","",基本情報入力シート!R149)</f>
        <v/>
      </c>
      <c r="E121" s="112" t="str">
        <f>IF(基本情報入力シート!W149="","",基本情報入力シート!W149)</f>
        <v/>
      </c>
      <c r="F121" s="112" t="str">
        <f>IF(基本情報入力シート!X149="","",基本情報入力シート!X149)</f>
        <v/>
      </c>
      <c r="G121" s="112" t="str">
        <f>IF(基本情報入力シート!Y149="","",基本情報入力シート!Y149)</f>
        <v/>
      </c>
      <c r="H121" s="231"/>
      <c r="I121" s="218" t="str">
        <f>IF(基本情報入力シート!Z149="","",基本情報入力シート!Z149)</f>
        <v/>
      </c>
      <c r="J121" s="219" t="str">
        <f>IF(G121="","",VLOOKUP(G121,【参考】数式用!$A$3:$B$29,2,FALSE))</f>
        <v/>
      </c>
      <c r="K121" s="71" t="s">
        <v>11</v>
      </c>
      <c r="L121" s="72">
        <v>6</v>
      </c>
      <c r="M121" s="73" t="s">
        <v>8</v>
      </c>
      <c r="N121" s="234">
        <v>2</v>
      </c>
      <c r="O121" s="74" t="s">
        <v>23</v>
      </c>
      <c r="P121" s="75">
        <v>6</v>
      </c>
      <c r="Q121" s="51" t="s">
        <v>8</v>
      </c>
      <c r="R121" s="72">
        <v>5</v>
      </c>
      <c r="S121" s="73" t="s">
        <v>55</v>
      </c>
      <c r="T121" s="76" t="s">
        <v>13</v>
      </c>
      <c r="U121" s="77">
        <f t="shared" si="12"/>
        <v>4</v>
      </c>
      <c r="V121" s="76" t="s">
        <v>18</v>
      </c>
      <c r="W121" s="81" t="str">
        <f t="shared" si="7"/>
        <v/>
      </c>
      <c r="X121" s="81" t="str">
        <f t="shared" si="8"/>
        <v/>
      </c>
      <c r="Y121" s="190" t="s">
        <v>76</v>
      </c>
      <c r="Z121" s="82" t="s">
        <v>76</v>
      </c>
      <c r="AD121" t="str">
        <f t="shared" si="6"/>
        <v/>
      </c>
    </row>
    <row r="122" spans="1:30" ht="36.75" customHeight="1">
      <c r="A122" s="69">
        <f t="shared" si="11"/>
        <v>111</v>
      </c>
      <c r="B122" s="70" t="str">
        <f>IF(基本情報入力シート!C150="","",基本情報入力シート!C150)</f>
        <v/>
      </c>
      <c r="C122" s="111" t="str">
        <f>IF(基本情報入力シート!M150="","",基本情報入力シート!M150)</f>
        <v/>
      </c>
      <c r="D122" s="112" t="str">
        <f>IF(基本情報入力シート!R150="","",基本情報入力シート!R150)</f>
        <v/>
      </c>
      <c r="E122" s="112" t="str">
        <f>IF(基本情報入力シート!W150="","",基本情報入力シート!W150)</f>
        <v/>
      </c>
      <c r="F122" s="112" t="str">
        <f>IF(基本情報入力シート!X150="","",基本情報入力シート!X150)</f>
        <v/>
      </c>
      <c r="G122" s="112" t="str">
        <f>IF(基本情報入力シート!Y150="","",基本情報入力シート!Y150)</f>
        <v/>
      </c>
      <c r="H122" s="231"/>
      <c r="I122" s="218" t="str">
        <f>IF(基本情報入力シート!Z150="","",基本情報入力シート!Z150)</f>
        <v/>
      </c>
      <c r="J122" s="219" t="str">
        <f>IF(G122="","",VLOOKUP(G122,【参考】数式用!$A$3:$B$29,2,FALSE))</f>
        <v/>
      </c>
      <c r="K122" s="71" t="s">
        <v>11</v>
      </c>
      <c r="L122" s="72">
        <v>6</v>
      </c>
      <c r="M122" s="73" t="s">
        <v>8</v>
      </c>
      <c r="N122" s="234">
        <v>2</v>
      </c>
      <c r="O122" s="74" t="s">
        <v>23</v>
      </c>
      <c r="P122" s="75">
        <v>6</v>
      </c>
      <c r="Q122" s="51" t="s">
        <v>8</v>
      </c>
      <c r="R122" s="72">
        <v>5</v>
      </c>
      <c r="S122" s="73" t="s">
        <v>55</v>
      </c>
      <c r="T122" s="76" t="s">
        <v>56</v>
      </c>
      <c r="U122" s="77">
        <f t="shared" si="12"/>
        <v>4</v>
      </c>
      <c r="V122" s="76" t="s">
        <v>57</v>
      </c>
      <c r="W122" s="81" t="str">
        <f t="shared" si="7"/>
        <v/>
      </c>
      <c r="X122" s="81" t="str">
        <f t="shared" si="8"/>
        <v/>
      </c>
      <c r="Y122" s="190" t="s">
        <v>76</v>
      </c>
      <c r="Z122" s="82" t="s">
        <v>76</v>
      </c>
      <c r="AD122" t="str">
        <f t="shared" si="6"/>
        <v/>
      </c>
    </row>
    <row r="123" spans="1:30" ht="36.75" customHeight="1">
      <c r="A123" s="69">
        <f t="shared" si="11"/>
        <v>112</v>
      </c>
      <c r="B123" s="70" t="str">
        <f>IF(基本情報入力シート!C151="","",基本情報入力シート!C151)</f>
        <v/>
      </c>
      <c r="C123" s="111" t="str">
        <f>IF(基本情報入力シート!M151="","",基本情報入力シート!M151)</f>
        <v/>
      </c>
      <c r="D123" s="112" t="str">
        <f>IF(基本情報入力シート!R151="","",基本情報入力シート!R151)</f>
        <v/>
      </c>
      <c r="E123" s="112" t="str">
        <f>IF(基本情報入力シート!W151="","",基本情報入力シート!W151)</f>
        <v/>
      </c>
      <c r="F123" s="112" t="str">
        <f>IF(基本情報入力シート!X151="","",基本情報入力シート!X151)</f>
        <v/>
      </c>
      <c r="G123" s="112" t="str">
        <f>IF(基本情報入力シート!Y151="","",基本情報入力シート!Y151)</f>
        <v/>
      </c>
      <c r="H123" s="231"/>
      <c r="I123" s="218" t="str">
        <f>IF(基本情報入力シート!Z151="","",基本情報入力シート!Z151)</f>
        <v/>
      </c>
      <c r="J123" s="219" t="str">
        <f>IF(G123="","",VLOOKUP(G123,【参考】数式用!$A$3:$B$29,2,FALSE))</f>
        <v/>
      </c>
      <c r="K123" s="71" t="s">
        <v>11</v>
      </c>
      <c r="L123" s="72">
        <v>6</v>
      </c>
      <c r="M123" s="73" t="s">
        <v>8</v>
      </c>
      <c r="N123" s="234">
        <v>2</v>
      </c>
      <c r="O123" s="74" t="s">
        <v>23</v>
      </c>
      <c r="P123" s="75">
        <v>6</v>
      </c>
      <c r="Q123" s="51" t="s">
        <v>8</v>
      </c>
      <c r="R123" s="72">
        <v>5</v>
      </c>
      <c r="S123" s="73" t="s">
        <v>55</v>
      </c>
      <c r="T123" s="76" t="s">
        <v>13</v>
      </c>
      <c r="U123" s="77">
        <f t="shared" si="12"/>
        <v>4</v>
      </c>
      <c r="V123" s="76" t="s">
        <v>18</v>
      </c>
      <c r="W123" s="81" t="str">
        <f t="shared" si="7"/>
        <v/>
      </c>
      <c r="X123" s="81" t="str">
        <f t="shared" si="8"/>
        <v/>
      </c>
      <c r="Y123" s="190" t="s">
        <v>76</v>
      </c>
      <c r="Z123" s="82" t="s">
        <v>76</v>
      </c>
      <c r="AD123" t="str">
        <f t="shared" si="6"/>
        <v/>
      </c>
    </row>
    <row r="124" spans="1:30" ht="36.75" customHeight="1">
      <c r="A124" s="69">
        <f t="shared" si="11"/>
        <v>113</v>
      </c>
      <c r="B124" s="70" t="str">
        <f>IF(基本情報入力シート!C152="","",基本情報入力シート!C152)</f>
        <v/>
      </c>
      <c r="C124" s="111" t="str">
        <f>IF(基本情報入力シート!M152="","",基本情報入力シート!M152)</f>
        <v/>
      </c>
      <c r="D124" s="112" t="str">
        <f>IF(基本情報入力シート!R152="","",基本情報入力シート!R152)</f>
        <v/>
      </c>
      <c r="E124" s="112" t="str">
        <f>IF(基本情報入力シート!W152="","",基本情報入力シート!W152)</f>
        <v/>
      </c>
      <c r="F124" s="112" t="str">
        <f>IF(基本情報入力シート!X152="","",基本情報入力シート!X152)</f>
        <v/>
      </c>
      <c r="G124" s="112" t="str">
        <f>IF(基本情報入力シート!Y152="","",基本情報入力シート!Y152)</f>
        <v/>
      </c>
      <c r="H124" s="231"/>
      <c r="I124" s="218" t="str">
        <f>IF(基本情報入力シート!Z152="","",基本情報入力シート!Z152)</f>
        <v/>
      </c>
      <c r="J124" s="219" t="str">
        <f>IF(G124="","",VLOOKUP(G124,【参考】数式用!$A$3:$B$29,2,FALSE))</f>
        <v/>
      </c>
      <c r="K124" s="71" t="s">
        <v>11</v>
      </c>
      <c r="L124" s="72">
        <v>6</v>
      </c>
      <c r="M124" s="73" t="s">
        <v>8</v>
      </c>
      <c r="N124" s="234">
        <v>2</v>
      </c>
      <c r="O124" s="74" t="s">
        <v>23</v>
      </c>
      <c r="P124" s="75">
        <v>6</v>
      </c>
      <c r="Q124" s="51" t="s">
        <v>8</v>
      </c>
      <c r="R124" s="72">
        <v>5</v>
      </c>
      <c r="S124" s="73" t="s">
        <v>55</v>
      </c>
      <c r="T124" s="76" t="s">
        <v>56</v>
      </c>
      <c r="U124" s="77">
        <f t="shared" si="12"/>
        <v>4</v>
      </c>
      <c r="V124" s="76" t="s">
        <v>57</v>
      </c>
      <c r="W124" s="81" t="str">
        <f t="shared" si="7"/>
        <v/>
      </c>
      <c r="X124" s="81" t="str">
        <f t="shared" si="8"/>
        <v/>
      </c>
      <c r="Y124" s="190" t="s">
        <v>76</v>
      </c>
      <c r="Z124" s="82" t="s">
        <v>76</v>
      </c>
      <c r="AD124" t="str">
        <f t="shared" si="6"/>
        <v/>
      </c>
    </row>
    <row r="125" spans="1:30" ht="36.75" customHeight="1">
      <c r="A125" s="69">
        <f t="shared" si="11"/>
        <v>114</v>
      </c>
      <c r="B125" s="70" t="str">
        <f>IF(基本情報入力シート!C153="","",基本情報入力シート!C153)</f>
        <v/>
      </c>
      <c r="C125" s="111" t="str">
        <f>IF(基本情報入力シート!M153="","",基本情報入力シート!M153)</f>
        <v/>
      </c>
      <c r="D125" s="112" t="str">
        <f>IF(基本情報入力シート!R153="","",基本情報入力シート!R153)</f>
        <v/>
      </c>
      <c r="E125" s="112" t="str">
        <f>IF(基本情報入力シート!W153="","",基本情報入力シート!W153)</f>
        <v/>
      </c>
      <c r="F125" s="112" t="str">
        <f>IF(基本情報入力シート!X153="","",基本情報入力シート!X153)</f>
        <v/>
      </c>
      <c r="G125" s="112" t="str">
        <f>IF(基本情報入力シート!Y153="","",基本情報入力シート!Y153)</f>
        <v/>
      </c>
      <c r="H125" s="231"/>
      <c r="I125" s="218" t="str">
        <f>IF(基本情報入力シート!Z153="","",基本情報入力シート!Z153)</f>
        <v/>
      </c>
      <c r="J125" s="219" t="str">
        <f>IF(G125="","",VLOOKUP(G125,【参考】数式用!$A$3:$B$29,2,FALSE))</f>
        <v/>
      </c>
      <c r="K125" s="71" t="s">
        <v>11</v>
      </c>
      <c r="L125" s="72">
        <v>6</v>
      </c>
      <c r="M125" s="73" t="s">
        <v>8</v>
      </c>
      <c r="N125" s="234">
        <v>2</v>
      </c>
      <c r="O125" s="74" t="s">
        <v>23</v>
      </c>
      <c r="P125" s="75">
        <v>6</v>
      </c>
      <c r="Q125" s="51" t="s">
        <v>8</v>
      </c>
      <c r="R125" s="72">
        <v>5</v>
      </c>
      <c r="S125" s="73" t="s">
        <v>55</v>
      </c>
      <c r="T125" s="76" t="s">
        <v>13</v>
      </c>
      <c r="U125" s="77">
        <f t="shared" si="12"/>
        <v>4</v>
      </c>
      <c r="V125" s="76" t="s">
        <v>18</v>
      </c>
      <c r="W125" s="81" t="str">
        <f t="shared" si="7"/>
        <v/>
      </c>
      <c r="X125" s="81" t="str">
        <f t="shared" si="8"/>
        <v/>
      </c>
      <c r="Y125" s="190" t="s">
        <v>76</v>
      </c>
      <c r="Z125" s="82" t="s">
        <v>76</v>
      </c>
      <c r="AD125" t="str">
        <f t="shared" si="6"/>
        <v/>
      </c>
    </row>
    <row r="126" spans="1:30" ht="36.75" customHeight="1">
      <c r="A126" s="69">
        <f t="shared" si="11"/>
        <v>115</v>
      </c>
      <c r="B126" s="70" t="str">
        <f>IF(基本情報入力シート!C154="","",基本情報入力シート!C154)</f>
        <v/>
      </c>
      <c r="C126" s="111" t="str">
        <f>IF(基本情報入力シート!M154="","",基本情報入力シート!M154)</f>
        <v/>
      </c>
      <c r="D126" s="112" t="str">
        <f>IF(基本情報入力シート!R154="","",基本情報入力シート!R154)</f>
        <v/>
      </c>
      <c r="E126" s="112" t="str">
        <f>IF(基本情報入力シート!W154="","",基本情報入力シート!W154)</f>
        <v/>
      </c>
      <c r="F126" s="112" t="str">
        <f>IF(基本情報入力シート!X154="","",基本情報入力シート!X154)</f>
        <v/>
      </c>
      <c r="G126" s="112" t="str">
        <f>IF(基本情報入力シート!Y154="","",基本情報入力シート!Y154)</f>
        <v/>
      </c>
      <c r="H126" s="231"/>
      <c r="I126" s="218" t="str">
        <f>IF(基本情報入力シート!Z154="","",基本情報入力シート!Z154)</f>
        <v/>
      </c>
      <c r="J126" s="219" t="str">
        <f>IF(G126="","",VLOOKUP(G126,【参考】数式用!$A$3:$B$29,2,FALSE))</f>
        <v/>
      </c>
      <c r="K126" s="71" t="s">
        <v>11</v>
      </c>
      <c r="L126" s="72">
        <v>6</v>
      </c>
      <c r="M126" s="73" t="s">
        <v>8</v>
      </c>
      <c r="N126" s="234">
        <v>2</v>
      </c>
      <c r="O126" s="74" t="s">
        <v>23</v>
      </c>
      <c r="P126" s="75">
        <v>6</v>
      </c>
      <c r="Q126" s="51" t="s">
        <v>8</v>
      </c>
      <c r="R126" s="72">
        <v>5</v>
      </c>
      <c r="S126" s="73" t="s">
        <v>55</v>
      </c>
      <c r="T126" s="76" t="s">
        <v>56</v>
      </c>
      <c r="U126" s="77">
        <f t="shared" si="12"/>
        <v>4</v>
      </c>
      <c r="V126" s="76" t="s">
        <v>57</v>
      </c>
      <c r="W126" s="81" t="str">
        <f t="shared" si="7"/>
        <v/>
      </c>
      <c r="X126" s="81" t="str">
        <f t="shared" si="8"/>
        <v/>
      </c>
      <c r="Y126" s="190" t="s">
        <v>76</v>
      </c>
      <c r="Z126" s="82" t="s">
        <v>76</v>
      </c>
      <c r="AD126" t="str">
        <f t="shared" si="6"/>
        <v/>
      </c>
    </row>
    <row r="127" spans="1:30" ht="36.75" customHeight="1">
      <c r="A127" s="69">
        <f t="shared" si="11"/>
        <v>116</v>
      </c>
      <c r="B127" s="70" t="str">
        <f>IF(基本情報入力シート!C155="","",基本情報入力シート!C155)</f>
        <v/>
      </c>
      <c r="C127" s="111" t="str">
        <f>IF(基本情報入力シート!M155="","",基本情報入力シート!M155)</f>
        <v/>
      </c>
      <c r="D127" s="112" t="str">
        <f>IF(基本情報入力シート!R155="","",基本情報入力シート!R155)</f>
        <v/>
      </c>
      <c r="E127" s="112" t="str">
        <f>IF(基本情報入力シート!W155="","",基本情報入力シート!W155)</f>
        <v/>
      </c>
      <c r="F127" s="112" t="str">
        <f>IF(基本情報入力シート!X155="","",基本情報入力シート!X155)</f>
        <v/>
      </c>
      <c r="G127" s="112" t="str">
        <f>IF(基本情報入力シート!Y155="","",基本情報入力シート!Y155)</f>
        <v/>
      </c>
      <c r="H127" s="231"/>
      <c r="I127" s="218" t="str">
        <f>IF(基本情報入力シート!Z155="","",基本情報入力シート!Z155)</f>
        <v/>
      </c>
      <c r="J127" s="219" t="str">
        <f>IF(G127="","",VLOOKUP(G127,【参考】数式用!$A$3:$B$29,2,FALSE))</f>
        <v/>
      </c>
      <c r="K127" s="71" t="s">
        <v>11</v>
      </c>
      <c r="L127" s="72">
        <v>6</v>
      </c>
      <c r="M127" s="73" t="s">
        <v>8</v>
      </c>
      <c r="N127" s="234">
        <v>2</v>
      </c>
      <c r="O127" s="74" t="s">
        <v>23</v>
      </c>
      <c r="P127" s="75">
        <v>6</v>
      </c>
      <c r="Q127" s="51" t="s">
        <v>8</v>
      </c>
      <c r="R127" s="72">
        <v>5</v>
      </c>
      <c r="S127" s="73" t="s">
        <v>55</v>
      </c>
      <c r="T127" s="76" t="s">
        <v>13</v>
      </c>
      <c r="U127" s="77">
        <f t="shared" si="12"/>
        <v>4</v>
      </c>
      <c r="V127" s="76" t="s">
        <v>18</v>
      </c>
      <c r="W127" s="81" t="str">
        <f t="shared" si="7"/>
        <v/>
      </c>
      <c r="X127" s="81" t="str">
        <f t="shared" si="8"/>
        <v/>
      </c>
      <c r="Y127" s="190" t="s">
        <v>76</v>
      </c>
      <c r="Z127" s="82" t="s">
        <v>76</v>
      </c>
      <c r="AD127" t="str">
        <f t="shared" si="6"/>
        <v/>
      </c>
    </row>
    <row r="128" spans="1:30" ht="36.75" customHeight="1">
      <c r="A128" s="69">
        <f t="shared" si="11"/>
        <v>117</v>
      </c>
      <c r="B128" s="70" t="str">
        <f>IF(基本情報入力シート!C156="","",基本情報入力シート!C156)</f>
        <v/>
      </c>
      <c r="C128" s="111" t="str">
        <f>IF(基本情報入力シート!M156="","",基本情報入力シート!M156)</f>
        <v/>
      </c>
      <c r="D128" s="112" t="str">
        <f>IF(基本情報入力シート!R156="","",基本情報入力シート!R156)</f>
        <v/>
      </c>
      <c r="E128" s="112" t="str">
        <f>IF(基本情報入力シート!W156="","",基本情報入力シート!W156)</f>
        <v/>
      </c>
      <c r="F128" s="112" t="str">
        <f>IF(基本情報入力シート!X156="","",基本情報入力シート!X156)</f>
        <v/>
      </c>
      <c r="G128" s="112" t="str">
        <f>IF(基本情報入力シート!Y156="","",基本情報入力シート!Y156)</f>
        <v/>
      </c>
      <c r="H128" s="231"/>
      <c r="I128" s="218" t="str">
        <f>IF(基本情報入力シート!Z156="","",基本情報入力シート!Z156)</f>
        <v/>
      </c>
      <c r="J128" s="219" t="str">
        <f>IF(G128="","",VLOOKUP(G128,【参考】数式用!$A$3:$B$29,2,FALSE))</f>
        <v/>
      </c>
      <c r="K128" s="71" t="s">
        <v>11</v>
      </c>
      <c r="L128" s="72">
        <v>6</v>
      </c>
      <c r="M128" s="73" t="s">
        <v>8</v>
      </c>
      <c r="N128" s="234">
        <v>2</v>
      </c>
      <c r="O128" s="74" t="s">
        <v>23</v>
      </c>
      <c r="P128" s="75">
        <v>6</v>
      </c>
      <c r="Q128" s="51" t="s">
        <v>8</v>
      </c>
      <c r="R128" s="72">
        <v>5</v>
      </c>
      <c r="S128" s="73" t="s">
        <v>55</v>
      </c>
      <c r="T128" s="76" t="s">
        <v>56</v>
      </c>
      <c r="U128" s="77">
        <f t="shared" si="12"/>
        <v>4</v>
      </c>
      <c r="V128" s="76" t="s">
        <v>57</v>
      </c>
      <c r="W128" s="81" t="str">
        <f t="shared" si="7"/>
        <v/>
      </c>
      <c r="X128" s="81" t="str">
        <f t="shared" si="8"/>
        <v/>
      </c>
      <c r="Y128" s="190" t="s">
        <v>76</v>
      </c>
      <c r="Z128" s="82" t="s">
        <v>76</v>
      </c>
      <c r="AD128" t="str">
        <f t="shared" si="6"/>
        <v/>
      </c>
    </row>
    <row r="129" spans="1:30" ht="36.75" customHeight="1">
      <c r="A129" s="69">
        <f t="shared" si="11"/>
        <v>118</v>
      </c>
      <c r="B129" s="70" t="str">
        <f>IF(基本情報入力シート!C157="","",基本情報入力シート!C157)</f>
        <v/>
      </c>
      <c r="C129" s="111" t="str">
        <f>IF(基本情報入力シート!M157="","",基本情報入力シート!M157)</f>
        <v/>
      </c>
      <c r="D129" s="112" t="str">
        <f>IF(基本情報入力シート!R157="","",基本情報入力シート!R157)</f>
        <v/>
      </c>
      <c r="E129" s="112" t="str">
        <f>IF(基本情報入力シート!W157="","",基本情報入力シート!W157)</f>
        <v/>
      </c>
      <c r="F129" s="112" t="str">
        <f>IF(基本情報入力シート!X157="","",基本情報入力シート!X157)</f>
        <v/>
      </c>
      <c r="G129" s="112" t="str">
        <f>IF(基本情報入力シート!Y157="","",基本情報入力シート!Y157)</f>
        <v/>
      </c>
      <c r="H129" s="231"/>
      <c r="I129" s="218" t="str">
        <f>IF(基本情報入力シート!Z157="","",基本情報入力シート!Z157)</f>
        <v/>
      </c>
      <c r="J129" s="219" t="str">
        <f>IF(G129="","",VLOOKUP(G129,【参考】数式用!$A$3:$B$29,2,FALSE))</f>
        <v/>
      </c>
      <c r="K129" s="71" t="s">
        <v>11</v>
      </c>
      <c r="L129" s="72">
        <v>6</v>
      </c>
      <c r="M129" s="73" t="s">
        <v>8</v>
      </c>
      <c r="N129" s="234">
        <v>2</v>
      </c>
      <c r="O129" s="74" t="s">
        <v>23</v>
      </c>
      <c r="P129" s="75">
        <v>6</v>
      </c>
      <c r="Q129" s="51" t="s">
        <v>8</v>
      </c>
      <c r="R129" s="72">
        <v>5</v>
      </c>
      <c r="S129" s="73" t="s">
        <v>55</v>
      </c>
      <c r="T129" s="76" t="s">
        <v>13</v>
      </c>
      <c r="U129" s="77">
        <f t="shared" si="12"/>
        <v>4</v>
      </c>
      <c r="V129" s="76" t="s">
        <v>18</v>
      </c>
      <c r="W129" s="81" t="str">
        <f t="shared" si="7"/>
        <v/>
      </c>
      <c r="X129" s="81" t="str">
        <f t="shared" si="8"/>
        <v/>
      </c>
      <c r="Y129" s="190" t="s">
        <v>76</v>
      </c>
      <c r="Z129" s="82" t="s">
        <v>76</v>
      </c>
      <c r="AD129" t="str">
        <f t="shared" si="6"/>
        <v/>
      </c>
    </row>
    <row r="130" spans="1:30" ht="36.75" customHeight="1">
      <c r="A130" s="69">
        <f t="shared" si="11"/>
        <v>119</v>
      </c>
      <c r="B130" s="70" t="str">
        <f>IF(基本情報入力シート!C158="","",基本情報入力シート!C158)</f>
        <v/>
      </c>
      <c r="C130" s="111" t="str">
        <f>IF(基本情報入力シート!M158="","",基本情報入力シート!M158)</f>
        <v/>
      </c>
      <c r="D130" s="112" t="str">
        <f>IF(基本情報入力シート!R158="","",基本情報入力シート!R158)</f>
        <v/>
      </c>
      <c r="E130" s="112" t="str">
        <f>IF(基本情報入力シート!W158="","",基本情報入力シート!W158)</f>
        <v/>
      </c>
      <c r="F130" s="112" t="str">
        <f>IF(基本情報入力シート!X158="","",基本情報入力シート!X158)</f>
        <v/>
      </c>
      <c r="G130" s="112" t="str">
        <f>IF(基本情報入力シート!Y158="","",基本情報入力シート!Y158)</f>
        <v/>
      </c>
      <c r="H130" s="231"/>
      <c r="I130" s="218" t="str">
        <f>IF(基本情報入力シート!Z158="","",基本情報入力シート!Z158)</f>
        <v/>
      </c>
      <c r="J130" s="219" t="str">
        <f>IF(G130="","",VLOOKUP(G130,【参考】数式用!$A$3:$B$29,2,FALSE))</f>
        <v/>
      </c>
      <c r="K130" s="71" t="s">
        <v>11</v>
      </c>
      <c r="L130" s="72">
        <v>6</v>
      </c>
      <c r="M130" s="73" t="s">
        <v>8</v>
      </c>
      <c r="N130" s="234">
        <v>2</v>
      </c>
      <c r="O130" s="74" t="s">
        <v>23</v>
      </c>
      <c r="P130" s="75">
        <v>6</v>
      </c>
      <c r="Q130" s="51" t="s">
        <v>8</v>
      </c>
      <c r="R130" s="72">
        <v>5</v>
      </c>
      <c r="S130" s="73" t="s">
        <v>55</v>
      </c>
      <c r="T130" s="76" t="s">
        <v>56</v>
      </c>
      <c r="U130" s="77">
        <f t="shared" si="12"/>
        <v>4</v>
      </c>
      <c r="V130" s="76" t="s">
        <v>57</v>
      </c>
      <c r="W130" s="81" t="str">
        <f t="shared" si="7"/>
        <v/>
      </c>
      <c r="X130" s="81" t="str">
        <f t="shared" si="8"/>
        <v/>
      </c>
      <c r="Y130" s="190" t="s">
        <v>76</v>
      </c>
      <c r="Z130" s="82" t="s">
        <v>76</v>
      </c>
      <c r="AD130" t="str">
        <f t="shared" si="6"/>
        <v/>
      </c>
    </row>
    <row r="131" spans="1:30" ht="36.75" customHeight="1">
      <c r="A131" s="69">
        <f t="shared" si="11"/>
        <v>120</v>
      </c>
      <c r="B131" s="70" t="str">
        <f>IF(基本情報入力シート!C159="","",基本情報入力シート!C159)</f>
        <v/>
      </c>
      <c r="C131" s="111" t="str">
        <f>IF(基本情報入力シート!M159="","",基本情報入力シート!M159)</f>
        <v/>
      </c>
      <c r="D131" s="112" t="str">
        <f>IF(基本情報入力シート!R159="","",基本情報入力シート!R159)</f>
        <v/>
      </c>
      <c r="E131" s="112" t="str">
        <f>IF(基本情報入力シート!W159="","",基本情報入力シート!W159)</f>
        <v/>
      </c>
      <c r="F131" s="112" t="str">
        <f>IF(基本情報入力シート!X159="","",基本情報入力シート!X159)</f>
        <v/>
      </c>
      <c r="G131" s="112" t="str">
        <f>IF(基本情報入力シート!Y159="","",基本情報入力シート!Y159)</f>
        <v/>
      </c>
      <c r="H131" s="231"/>
      <c r="I131" s="218" t="str">
        <f>IF(基本情報入力シート!Z159="","",基本情報入力シート!Z159)</f>
        <v/>
      </c>
      <c r="J131" s="219" t="str">
        <f>IF(G131="","",VLOOKUP(G131,【参考】数式用!$A$3:$B$29,2,FALSE))</f>
        <v/>
      </c>
      <c r="K131" s="71" t="s">
        <v>11</v>
      </c>
      <c r="L131" s="72">
        <v>6</v>
      </c>
      <c r="M131" s="73" t="s">
        <v>8</v>
      </c>
      <c r="N131" s="234">
        <v>2</v>
      </c>
      <c r="O131" s="74" t="s">
        <v>23</v>
      </c>
      <c r="P131" s="75">
        <v>6</v>
      </c>
      <c r="Q131" s="51" t="s">
        <v>8</v>
      </c>
      <c r="R131" s="72">
        <v>5</v>
      </c>
      <c r="S131" s="73" t="s">
        <v>55</v>
      </c>
      <c r="T131" s="76" t="s">
        <v>13</v>
      </c>
      <c r="U131" s="77">
        <f t="shared" si="12"/>
        <v>4</v>
      </c>
      <c r="V131" s="76" t="s">
        <v>18</v>
      </c>
      <c r="W131" s="81" t="str">
        <f t="shared" si="7"/>
        <v/>
      </c>
      <c r="X131" s="81" t="str">
        <f t="shared" si="8"/>
        <v/>
      </c>
      <c r="Y131" s="190" t="s">
        <v>76</v>
      </c>
      <c r="Z131" s="82" t="s">
        <v>76</v>
      </c>
      <c r="AD131" t="str">
        <f t="shared" si="6"/>
        <v/>
      </c>
    </row>
    <row r="132" spans="1:30" ht="36.75" customHeight="1">
      <c r="A132" s="69">
        <f t="shared" si="11"/>
        <v>121</v>
      </c>
      <c r="B132" s="70" t="str">
        <f>IF(基本情報入力シート!C160="","",基本情報入力シート!C160)</f>
        <v/>
      </c>
      <c r="C132" s="111" t="str">
        <f>IF(基本情報入力シート!M160="","",基本情報入力シート!M160)</f>
        <v/>
      </c>
      <c r="D132" s="112" t="str">
        <f>IF(基本情報入力シート!R160="","",基本情報入力シート!R160)</f>
        <v/>
      </c>
      <c r="E132" s="112" t="str">
        <f>IF(基本情報入力シート!W160="","",基本情報入力シート!W160)</f>
        <v/>
      </c>
      <c r="F132" s="112" t="str">
        <f>IF(基本情報入力シート!X160="","",基本情報入力シート!X160)</f>
        <v/>
      </c>
      <c r="G132" s="112" t="str">
        <f>IF(基本情報入力シート!Y160="","",基本情報入力シート!Y160)</f>
        <v/>
      </c>
      <c r="H132" s="231"/>
      <c r="I132" s="218" t="str">
        <f>IF(基本情報入力シート!Z160="","",基本情報入力シート!Z160)</f>
        <v/>
      </c>
      <c r="J132" s="219" t="str">
        <f>IF(G132="","",VLOOKUP(G132,【参考】数式用!$A$3:$B$29,2,FALSE))</f>
        <v/>
      </c>
      <c r="K132" s="71" t="s">
        <v>11</v>
      </c>
      <c r="L132" s="72">
        <v>6</v>
      </c>
      <c r="M132" s="73" t="s">
        <v>8</v>
      </c>
      <c r="N132" s="234">
        <v>2</v>
      </c>
      <c r="O132" s="74" t="s">
        <v>23</v>
      </c>
      <c r="P132" s="75">
        <v>6</v>
      </c>
      <c r="Q132" s="51" t="s">
        <v>8</v>
      </c>
      <c r="R132" s="72">
        <v>5</v>
      </c>
      <c r="S132" s="73" t="s">
        <v>55</v>
      </c>
      <c r="T132" s="76" t="s">
        <v>56</v>
      </c>
      <c r="U132" s="77">
        <f t="shared" si="12"/>
        <v>4</v>
      </c>
      <c r="V132" s="76" t="s">
        <v>57</v>
      </c>
      <c r="W132" s="81" t="str">
        <f t="shared" si="7"/>
        <v/>
      </c>
      <c r="X132" s="81" t="str">
        <f t="shared" si="8"/>
        <v/>
      </c>
      <c r="Y132" s="190" t="s">
        <v>76</v>
      </c>
      <c r="Z132" s="82" t="s">
        <v>76</v>
      </c>
      <c r="AD132" t="str">
        <f t="shared" si="6"/>
        <v/>
      </c>
    </row>
    <row r="133" spans="1:30" ht="36.75" customHeight="1">
      <c r="A133" s="69">
        <f t="shared" si="11"/>
        <v>122</v>
      </c>
      <c r="B133" s="70" t="str">
        <f>IF(基本情報入力シート!C161="","",基本情報入力シート!C161)</f>
        <v/>
      </c>
      <c r="C133" s="111" t="str">
        <f>IF(基本情報入力シート!M161="","",基本情報入力シート!M161)</f>
        <v/>
      </c>
      <c r="D133" s="112" t="str">
        <f>IF(基本情報入力シート!R161="","",基本情報入力シート!R161)</f>
        <v/>
      </c>
      <c r="E133" s="112" t="str">
        <f>IF(基本情報入力シート!W161="","",基本情報入力シート!W161)</f>
        <v/>
      </c>
      <c r="F133" s="112" t="str">
        <f>IF(基本情報入力シート!X161="","",基本情報入力シート!X161)</f>
        <v/>
      </c>
      <c r="G133" s="112" t="str">
        <f>IF(基本情報入力シート!Y161="","",基本情報入力シート!Y161)</f>
        <v/>
      </c>
      <c r="H133" s="231"/>
      <c r="I133" s="218" t="str">
        <f>IF(基本情報入力シート!Z161="","",基本情報入力シート!Z161)</f>
        <v/>
      </c>
      <c r="J133" s="219" t="str">
        <f>IF(G133="","",VLOOKUP(G133,【参考】数式用!$A$3:$B$29,2,FALSE))</f>
        <v/>
      </c>
      <c r="K133" s="71" t="s">
        <v>11</v>
      </c>
      <c r="L133" s="72">
        <v>6</v>
      </c>
      <c r="M133" s="73" t="s">
        <v>8</v>
      </c>
      <c r="N133" s="234">
        <v>2</v>
      </c>
      <c r="O133" s="74" t="s">
        <v>23</v>
      </c>
      <c r="P133" s="75">
        <v>6</v>
      </c>
      <c r="Q133" s="51" t="s">
        <v>8</v>
      </c>
      <c r="R133" s="72">
        <v>5</v>
      </c>
      <c r="S133" s="73" t="s">
        <v>55</v>
      </c>
      <c r="T133" s="76" t="s">
        <v>13</v>
      </c>
      <c r="U133" s="77">
        <f t="shared" si="12"/>
        <v>4</v>
      </c>
      <c r="V133" s="76" t="s">
        <v>18</v>
      </c>
      <c r="W133" s="81" t="str">
        <f t="shared" si="7"/>
        <v/>
      </c>
      <c r="X133" s="81" t="str">
        <f t="shared" si="8"/>
        <v/>
      </c>
      <c r="Y133" s="190" t="s">
        <v>76</v>
      </c>
      <c r="Z133" s="82" t="s">
        <v>76</v>
      </c>
      <c r="AD133" t="str">
        <f t="shared" si="6"/>
        <v/>
      </c>
    </row>
    <row r="134" spans="1:30" ht="36.75" customHeight="1">
      <c r="A134" s="69">
        <f t="shared" si="11"/>
        <v>123</v>
      </c>
      <c r="B134" s="70" t="str">
        <f>IF(基本情報入力シート!C162="","",基本情報入力シート!C162)</f>
        <v/>
      </c>
      <c r="C134" s="111" t="str">
        <f>IF(基本情報入力シート!M162="","",基本情報入力シート!M162)</f>
        <v/>
      </c>
      <c r="D134" s="112" t="str">
        <f>IF(基本情報入力シート!R162="","",基本情報入力シート!R162)</f>
        <v/>
      </c>
      <c r="E134" s="112" t="str">
        <f>IF(基本情報入力シート!W162="","",基本情報入力シート!W162)</f>
        <v/>
      </c>
      <c r="F134" s="112" t="str">
        <f>IF(基本情報入力シート!X162="","",基本情報入力シート!X162)</f>
        <v/>
      </c>
      <c r="G134" s="112" t="str">
        <f>IF(基本情報入力シート!Y162="","",基本情報入力シート!Y162)</f>
        <v/>
      </c>
      <c r="H134" s="231"/>
      <c r="I134" s="218" t="str">
        <f>IF(基本情報入力シート!Z162="","",基本情報入力シート!Z162)</f>
        <v/>
      </c>
      <c r="J134" s="219" t="str">
        <f>IF(G134="","",VLOOKUP(G134,【参考】数式用!$A$3:$B$29,2,FALSE))</f>
        <v/>
      </c>
      <c r="K134" s="71" t="s">
        <v>11</v>
      </c>
      <c r="L134" s="72">
        <v>6</v>
      </c>
      <c r="M134" s="73" t="s">
        <v>8</v>
      </c>
      <c r="N134" s="234">
        <v>2</v>
      </c>
      <c r="O134" s="74" t="s">
        <v>23</v>
      </c>
      <c r="P134" s="75">
        <v>6</v>
      </c>
      <c r="Q134" s="51" t="s">
        <v>8</v>
      </c>
      <c r="R134" s="72">
        <v>5</v>
      </c>
      <c r="S134" s="73" t="s">
        <v>55</v>
      </c>
      <c r="T134" s="76" t="s">
        <v>56</v>
      </c>
      <c r="U134" s="77">
        <f t="shared" si="12"/>
        <v>4</v>
      </c>
      <c r="V134" s="76" t="s">
        <v>57</v>
      </c>
      <c r="W134" s="81" t="str">
        <f t="shared" si="7"/>
        <v/>
      </c>
      <c r="X134" s="81" t="str">
        <f t="shared" si="8"/>
        <v/>
      </c>
      <c r="Y134" s="190" t="s">
        <v>76</v>
      </c>
      <c r="Z134" s="82" t="s">
        <v>76</v>
      </c>
      <c r="AD134" t="str">
        <f t="shared" si="6"/>
        <v/>
      </c>
    </row>
    <row r="135" spans="1:30" ht="36.75" customHeight="1">
      <c r="A135" s="69">
        <f t="shared" si="11"/>
        <v>124</v>
      </c>
      <c r="B135" s="70" t="str">
        <f>IF(基本情報入力シート!C163="","",基本情報入力シート!C163)</f>
        <v/>
      </c>
      <c r="C135" s="111" t="str">
        <f>IF(基本情報入力シート!M163="","",基本情報入力シート!M163)</f>
        <v/>
      </c>
      <c r="D135" s="112" t="str">
        <f>IF(基本情報入力シート!R163="","",基本情報入力シート!R163)</f>
        <v/>
      </c>
      <c r="E135" s="112" t="str">
        <f>IF(基本情報入力シート!W163="","",基本情報入力シート!W163)</f>
        <v/>
      </c>
      <c r="F135" s="112" t="str">
        <f>IF(基本情報入力シート!X163="","",基本情報入力シート!X163)</f>
        <v/>
      </c>
      <c r="G135" s="112" t="str">
        <f>IF(基本情報入力シート!Y163="","",基本情報入力シート!Y163)</f>
        <v/>
      </c>
      <c r="H135" s="231"/>
      <c r="I135" s="218" t="str">
        <f>IF(基本情報入力シート!Z163="","",基本情報入力シート!Z163)</f>
        <v/>
      </c>
      <c r="J135" s="219" t="str">
        <f>IF(G135="","",VLOOKUP(G135,【参考】数式用!$A$3:$B$29,2,FALSE))</f>
        <v/>
      </c>
      <c r="K135" s="71" t="s">
        <v>11</v>
      </c>
      <c r="L135" s="72">
        <v>6</v>
      </c>
      <c r="M135" s="73" t="s">
        <v>8</v>
      </c>
      <c r="N135" s="234">
        <v>2</v>
      </c>
      <c r="O135" s="74" t="s">
        <v>23</v>
      </c>
      <c r="P135" s="75">
        <v>6</v>
      </c>
      <c r="Q135" s="51" t="s">
        <v>8</v>
      </c>
      <c r="R135" s="72">
        <v>5</v>
      </c>
      <c r="S135" s="73" t="s">
        <v>55</v>
      </c>
      <c r="T135" s="76" t="s">
        <v>13</v>
      </c>
      <c r="U135" s="77">
        <f t="shared" si="12"/>
        <v>4</v>
      </c>
      <c r="V135" s="76" t="s">
        <v>18</v>
      </c>
      <c r="W135" s="81" t="str">
        <f t="shared" si="7"/>
        <v/>
      </c>
      <c r="X135" s="81" t="str">
        <f t="shared" si="8"/>
        <v/>
      </c>
      <c r="Y135" s="190" t="s">
        <v>76</v>
      </c>
      <c r="Z135" s="82" t="s">
        <v>76</v>
      </c>
      <c r="AD135" t="str">
        <f t="shared" si="6"/>
        <v/>
      </c>
    </row>
    <row r="136" spans="1:30" ht="36.75" customHeight="1">
      <c r="A136" s="69">
        <f t="shared" si="11"/>
        <v>125</v>
      </c>
      <c r="B136" s="70" t="str">
        <f>IF(基本情報入力シート!C164="","",基本情報入力シート!C164)</f>
        <v/>
      </c>
      <c r="C136" s="111" t="str">
        <f>IF(基本情報入力シート!M164="","",基本情報入力シート!M164)</f>
        <v/>
      </c>
      <c r="D136" s="112" t="str">
        <f>IF(基本情報入力シート!R164="","",基本情報入力シート!R164)</f>
        <v/>
      </c>
      <c r="E136" s="112" t="str">
        <f>IF(基本情報入力シート!W164="","",基本情報入力シート!W164)</f>
        <v/>
      </c>
      <c r="F136" s="112" t="str">
        <f>IF(基本情報入力シート!X164="","",基本情報入力シート!X164)</f>
        <v/>
      </c>
      <c r="G136" s="112" t="str">
        <f>IF(基本情報入力シート!Y164="","",基本情報入力シート!Y164)</f>
        <v/>
      </c>
      <c r="H136" s="231"/>
      <c r="I136" s="218" t="str">
        <f>IF(基本情報入力シート!Z164="","",基本情報入力シート!Z164)</f>
        <v/>
      </c>
      <c r="J136" s="219" t="str">
        <f>IF(G136="","",VLOOKUP(G136,【参考】数式用!$A$3:$B$29,2,FALSE))</f>
        <v/>
      </c>
      <c r="K136" s="71" t="s">
        <v>11</v>
      </c>
      <c r="L136" s="72">
        <v>6</v>
      </c>
      <c r="M136" s="73" t="s">
        <v>8</v>
      </c>
      <c r="N136" s="234">
        <v>2</v>
      </c>
      <c r="O136" s="74" t="s">
        <v>23</v>
      </c>
      <c r="P136" s="75">
        <v>6</v>
      </c>
      <c r="Q136" s="51" t="s">
        <v>8</v>
      </c>
      <c r="R136" s="72">
        <v>5</v>
      </c>
      <c r="S136" s="73" t="s">
        <v>55</v>
      </c>
      <c r="T136" s="76" t="s">
        <v>56</v>
      </c>
      <c r="U136" s="77">
        <f t="shared" si="12"/>
        <v>4</v>
      </c>
      <c r="V136" s="76" t="s">
        <v>57</v>
      </c>
      <c r="W136" s="81" t="str">
        <f t="shared" si="7"/>
        <v/>
      </c>
      <c r="X136" s="81" t="str">
        <f t="shared" si="8"/>
        <v/>
      </c>
      <c r="Y136" s="190" t="s">
        <v>76</v>
      </c>
      <c r="Z136" s="82" t="s">
        <v>76</v>
      </c>
      <c r="AD136" t="str">
        <f t="shared" si="6"/>
        <v/>
      </c>
    </row>
    <row r="137" spans="1:30" ht="36.75" customHeight="1">
      <c r="A137" s="69">
        <f t="shared" si="11"/>
        <v>126</v>
      </c>
      <c r="B137" s="70" t="str">
        <f>IF(基本情報入力シート!C165="","",基本情報入力シート!C165)</f>
        <v/>
      </c>
      <c r="C137" s="111" t="str">
        <f>IF(基本情報入力シート!M165="","",基本情報入力シート!M165)</f>
        <v/>
      </c>
      <c r="D137" s="112" t="str">
        <f>IF(基本情報入力シート!R165="","",基本情報入力シート!R165)</f>
        <v/>
      </c>
      <c r="E137" s="112" t="str">
        <f>IF(基本情報入力シート!W165="","",基本情報入力シート!W165)</f>
        <v/>
      </c>
      <c r="F137" s="112" t="str">
        <f>IF(基本情報入力シート!X165="","",基本情報入力シート!X165)</f>
        <v/>
      </c>
      <c r="G137" s="112" t="str">
        <f>IF(基本情報入力シート!Y165="","",基本情報入力シート!Y165)</f>
        <v/>
      </c>
      <c r="H137" s="231"/>
      <c r="I137" s="218" t="str">
        <f>IF(基本情報入力シート!Z165="","",基本情報入力シート!Z165)</f>
        <v/>
      </c>
      <c r="J137" s="219" t="str">
        <f>IF(G137="","",VLOOKUP(G137,【参考】数式用!$A$3:$B$29,2,FALSE))</f>
        <v/>
      </c>
      <c r="K137" s="71" t="s">
        <v>11</v>
      </c>
      <c r="L137" s="72">
        <v>6</v>
      </c>
      <c r="M137" s="73" t="s">
        <v>8</v>
      </c>
      <c r="N137" s="234">
        <v>2</v>
      </c>
      <c r="O137" s="74" t="s">
        <v>23</v>
      </c>
      <c r="P137" s="75">
        <v>6</v>
      </c>
      <c r="Q137" s="51" t="s">
        <v>8</v>
      </c>
      <c r="R137" s="72">
        <v>5</v>
      </c>
      <c r="S137" s="73" t="s">
        <v>55</v>
      </c>
      <c r="T137" s="76" t="s">
        <v>13</v>
      </c>
      <c r="U137" s="77">
        <f t="shared" si="12"/>
        <v>4</v>
      </c>
      <c r="V137" s="76" t="s">
        <v>18</v>
      </c>
      <c r="W137" s="81" t="str">
        <f t="shared" si="7"/>
        <v/>
      </c>
      <c r="X137" s="81" t="str">
        <f t="shared" si="8"/>
        <v/>
      </c>
      <c r="Y137" s="190" t="s">
        <v>76</v>
      </c>
      <c r="Z137" s="82" t="s">
        <v>76</v>
      </c>
      <c r="AD137" t="str">
        <f t="shared" si="6"/>
        <v/>
      </c>
    </row>
    <row r="138" spans="1:30" ht="36.75" customHeight="1">
      <c r="A138" s="69">
        <f t="shared" si="11"/>
        <v>127</v>
      </c>
      <c r="B138" s="70" t="str">
        <f>IF(基本情報入力シート!C166="","",基本情報入力シート!C166)</f>
        <v/>
      </c>
      <c r="C138" s="111" t="str">
        <f>IF(基本情報入力シート!M166="","",基本情報入力シート!M166)</f>
        <v/>
      </c>
      <c r="D138" s="112" t="str">
        <f>IF(基本情報入力シート!R166="","",基本情報入力シート!R166)</f>
        <v/>
      </c>
      <c r="E138" s="112" t="str">
        <f>IF(基本情報入力シート!W166="","",基本情報入力シート!W166)</f>
        <v/>
      </c>
      <c r="F138" s="112" t="str">
        <f>IF(基本情報入力シート!X166="","",基本情報入力シート!X166)</f>
        <v/>
      </c>
      <c r="G138" s="112" t="str">
        <f>IF(基本情報入力シート!Y166="","",基本情報入力シート!Y166)</f>
        <v/>
      </c>
      <c r="H138" s="231"/>
      <c r="I138" s="218" t="str">
        <f>IF(基本情報入力シート!Z166="","",基本情報入力シート!Z166)</f>
        <v/>
      </c>
      <c r="J138" s="219" t="str">
        <f>IF(G138="","",VLOOKUP(G138,【参考】数式用!$A$3:$B$29,2,FALSE))</f>
        <v/>
      </c>
      <c r="K138" s="71" t="s">
        <v>11</v>
      </c>
      <c r="L138" s="72">
        <v>6</v>
      </c>
      <c r="M138" s="73" t="s">
        <v>8</v>
      </c>
      <c r="N138" s="234">
        <v>2</v>
      </c>
      <c r="O138" s="74" t="s">
        <v>23</v>
      </c>
      <c r="P138" s="75">
        <v>6</v>
      </c>
      <c r="Q138" s="51" t="s">
        <v>8</v>
      </c>
      <c r="R138" s="72">
        <v>5</v>
      </c>
      <c r="S138" s="73" t="s">
        <v>55</v>
      </c>
      <c r="T138" s="76" t="s">
        <v>56</v>
      </c>
      <c r="U138" s="77">
        <f t="shared" si="12"/>
        <v>4</v>
      </c>
      <c r="V138" s="76" t="s">
        <v>57</v>
      </c>
      <c r="W138" s="81" t="str">
        <f t="shared" si="7"/>
        <v/>
      </c>
      <c r="X138" s="81" t="str">
        <f t="shared" si="8"/>
        <v/>
      </c>
      <c r="Y138" s="190" t="s">
        <v>76</v>
      </c>
      <c r="Z138" s="82" t="s">
        <v>76</v>
      </c>
      <c r="AD138" t="str">
        <f t="shared" si="6"/>
        <v/>
      </c>
    </row>
    <row r="139" spans="1:30" ht="36.75" customHeight="1">
      <c r="A139" s="69">
        <f t="shared" si="11"/>
        <v>128</v>
      </c>
      <c r="B139" s="70" t="str">
        <f>IF(基本情報入力シート!C167="","",基本情報入力シート!C167)</f>
        <v/>
      </c>
      <c r="C139" s="111" t="str">
        <f>IF(基本情報入力シート!M167="","",基本情報入力シート!M167)</f>
        <v/>
      </c>
      <c r="D139" s="112" t="str">
        <f>IF(基本情報入力シート!R167="","",基本情報入力シート!R167)</f>
        <v/>
      </c>
      <c r="E139" s="112" t="str">
        <f>IF(基本情報入力シート!W167="","",基本情報入力シート!W167)</f>
        <v/>
      </c>
      <c r="F139" s="112" t="str">
        <f>IF(基本情報入力シート!X167="","",基本情報入力シート!X167)</f>
        <v/>
      </c>
      <c r="G139" s="112" t="str">
        <f>IF(基本情報入力シート!Y167="","",基本情報入力シート!Y167)</f>
        <v/>
      </c>
      <c r="H139" s="231"/>
      <c r="I139" s="218" t="str">
        <f>IF(基本情報入力シート!Z167="","",基本情報入力シート!Z167)</f>
        <v/>
      </c>
      <c r="J139" s="219" t="str">
        <f>IF(G139="","",VLOOKUP(G139,【参考】数式用!$A$3:$B$29,2,FALSE))</f>
        <v/>
      </c>
      <c r="K139" s="71" t="s">
        <v>11</v>
      </c>
      <c r="L139" s="72">
        <v>6</v>
      </c>
      <c r="M139" s="73" t="s">
        <v>8</v>
      </c>
      <c r="N139" s="234">
        <v>2</v>
      </c>
      <c r="O139" s="74" t="s">
        <v>23</v>
      </c>
      <c r="P139" s="75">
        <v>6</v>
      </c>
      <c r="Q139" s="51" t="s">
        <v>8</v>
      </c>
      <c r="R139" s="72">
        <v>5</v>
      </c>
      <c r="S139" s="73" t="s">
        <v>55</v>
      </c>
      <c r="T139" s="76" t="s">
        <v>13</v>
      </c>
      <c r="U139" s="77">
        <f t="shared" si="12"/>
        <v>4</v>
      </c>
      <c r="V139" s="76" t="s">
        <v>18</v>
      </c>
      <c r="W139" s="81" t="str">
        <f t="shared" si="7"/>
        <v/>
      </c>
      <c r="X139" s="81" t="str">
        <f t="shared" si="8"/>
        <v/>
      </c>
      <c r="Y139" s="190" t="s">
        <v>76</v>
      </c>
      <c r="Z139" s="82" t="s">
        <v>76</v>
      </c>
      <c r="AD139" t="str">
        <f t="shared" si="6"/>
        <v/>
      </c>
    </row>
    <row r="140" spans="1:30" ht="36.75" customHeight="1">
      <c r="A140" s="69">
        <f t="shared" si="11"/>
        <v>129</v>
      </c>
      <c r="B140" s="70" t="str">
        <f>IF(基本情報入力シート!C168="","",基本情報入力シート!C168)</f>
        <v/>
      </c>
      <c r="C140" s="111" t="str">
        <f>IF(基本情報入力シート!M168="","",基本情報入力シート!M168)</f>
        <v/>
      </c>
      <c r="D140" s="112" t="str">
        <f>IF(基本情報入力シート!R168="","",基本情報入力シート!R168)</f>
        <v/>
      </c>
      <c r="E140" s="112" t="str">
        <f>IF(基本情報入力シート!W168="","",基本情報入力シート!W168)</f>
        <v/>
      </c>
      <c r="F140" s="112" t="str">
        <f>IF(基本情報入力シート!X168="","",基本情報入力シート!X168)</f>
        <v/>
      </c>
      <c r="G140" s="112" t="str">
        <f>IF(基本情報入力シート!Y168="","",基本情報入力シート!Y168)</f>
        <v/>
      </c>
      <c r="H140" s="231"/>
      <c r="I140" s="218" t="str">
        <f>IF(基本情報入力シート!Z168="","",基本情報入力シート!Z168)</f>
        <v/>
      </c>
      <c r="J140" s="219" t="str">
        <f>IF(G140="","",VLOOKUP(G140,【参考】数式用!$A$3:$B$29,2,FALSE))</f>
        <v/>
      </c>
      <c r="K140" s="71" t="s">
        <v>11</v>
      </c>
      <c r="L140" s="72">
        <v>6</v>
      </c>
      <c r="M140" s="73" t="s">
        <v>8</v>
      </c>
      <c r="N140" s="234">
        <v>2</v>
      </c>
      <c r="O140" s="74" t="s">
        <v>23</v>
      </c>
      <c r="P140" s="75">
        <v>6</v>
      </c>
      <c r="Q140" s="51" t="s">
        <v>8</v>
      </c>
      <c r="R140" s="72">
        <v>5</v>
      </c>
      <c r="S140" s="73" t="s">
        <v>55</v>
      </c>
      <c r="T140" s="76" t="s">
        <v>56</v>
      </c>
      <c r="U140" s="77">
        <f t="shared" si="12"/>
        <v>4</v>
      </c>
      <c r="V140" s="76" t="s">
        <v>57</v>
      </c>
      <c r="W140" s="81" t="str">
        <f t="shared" si="7"/>
        <v/>
      </c>
      <c r="X140" s="81" t="str">
        <f t="shared" si="8"/>
        <v/>
      </c>
      <c r="Y140" s="190" t="s">
        <v>76</v>
      </c>
      <c r="Z140" s="82" t="s">
        <v>76</v>
      </c>
      <c r="AD140" t="str">
        <f t="shared" si="6"/>
        <v/>
      </c>
    </row>
    <row r="141" spans="1:30" ht="36.75" customHeight="1">
      <c r="A141" s="69">
        <f t="shared" si="11"/>
        <v>130</v>
      </c>
      <c r="B141" s="70" t="str">
        <f>IF(基本情報入力シート!C169="","",基本情報入力シート!C169)</f>
        <v/>
      </c>
      <c r="C141" s="111" t="str">
        <f>IF(基本情報入力シート!M169="","",基本情報入力シート!M169)</f>
        <v/>
      </c>
      <c r="D141" s="112" t="str">
        <f>IF(基本情報入力シート!R169="","",基本情報入力シート!R169)</f>
        <v/>
      </c>
      <c r="E141" s="112" t="str">
        <f>IF(基本情報入力シート!W169="","",基本情報入力シート!W169)</f>
        <v/>
      </c>
      <c r="F141" s="112" t="str">
        <f>IF(基本情報入力シート!X169="","",基本情報入力シート!X169)</f>
        <v/>
      </c>
      <c r="G141" s="112" t="str">
        <f>IF(基本情報入力シート!Y169="","",基本情報入力シート!Y169)</f>
        <v/>
      </c>
      <c r="H141" s="231"/>
      <c r="I141" s="218" t="str">
        <f>IF(基本情報入力シート!Z169="","",基本情報入力シート!Z169)</f>
        <v/>
      </c>
      <c r="J141" s="219" t="str">
        <f>IF(G141="","",VLOOKUP(G141,【参考】数式用!$A$3:$B$29,2,FALSE))</f>
        <v/>
      </c>
      <c r="K141" s="71" t="s">
        <v>11</v>
      </c>
      <c r="L141" s="72">
        <v>6</v>
      </c>
      <c r="M141" s="73" t="s">
        <v>8</v>
      </c>
      <c r="N141" s="234">
        <v>2</v>
      </c>
      <c r="O141" s="74" t="s">
        <v>23</v>
      </c>
      <c r="P141" s="75">
        <v>6</v>
      </c>
      <c r="Q141" s="51" t="s">
        <v>8</v>
      </c>
      <c r="R141" s="72">
        <v>5</v>
      </c>
      <c r="S141" s="73" t="s">
        <v>55</v>
      </c>
      <c r="T141" s="76" t="s">
        <v>13</v>
      </c>
      <c r="U141" s="77">
        <f t="shared" si="12"/>
        <v>4</v>
      </c>
      <c r="V141" s="76" t="s">
        <v>18</v>
      </c>
      <c r="W141" s="81" t="str">
        <f t="shared" ref="W141:W181" si="13">IF(H141="○",ROUNDDOWN(I141*J141,0)*U141,"")</f>
        <v/>
      </c>
      <c r="X141" s="81" t="str">
        <f t="shared" ref="X141:X181" si="14">IF(U141=1,W141,IFERROR(ROUNDDOWN(W141*2/U141,0),""))</f>
        <v/>
      </c>
      <c r="Y141" s="190" t="s">
        <v>76</v>
      </c>
      <c r="Z141" s="82" t="s">
        <v>76</v>
      </c>
      <c r="AD141" t="str">
        <f t="shared" ref="AD141:AD181" si="15">IF(AND(Z141="○",Z141=Y141),1,"")</f>
        <v/>
      </c>
    </row>
    <row r="142" spans="1:30" ht="36.75" customHeight="1">
      <c r="A142" s="69">
        <f t="shared" si="11"/>
        <v>131</v>
      </c>
      <c r="B142" s="70" t="str">
        <f>IF(基本情報入力シート!C170="","",基本情報入力シート!C170)</f>
        <v/>
      </c>
      <c r="C142" s="111" t="str">
        <f>IF(基本情報入力シート!M170="","",基本情報入力シート!M170)</f>
        <v/>
      </c>
      <c r="D142" s="112" t="str">
        <f>IF(基本情報入力シート!R170="","",基本情報入力シート!R170)</f>
        <v/>
      </c>
      <c r="E142" s="112" t="str">
        <f>IF(基本情報入力シート!W170="","",基本情報入力シート!W170)</f>
        <v/>
      </c>
      <c r="F142" s="112" t="str">
        <f>IF(基本情報入力シート!X170="","",基本情報入力シート!X170)</f>
        <v/>
      </c>
      <c r="G142" s="112" t="str">
        <f>IF(基本情報入力シート!Y170="","",基本情報入力シート!Y170)</f>
        <v/>
      </c>
      <c r="H142" s="231"/>
      <c r="I142" s="218" t="str">
        <f>IF(基本情報入力シート!Z170="","",基本情報入力シート!Z170)</f>
        <v/>
      </c>
      <c r="J142" s="219" t="str">
        <f>IF(G142="","",VLOOKUP(G142,【参考】数式用!$A$3:$B$29,2,FALSE))</f>
        <v/>
      </c>
      <c r="K142" s="71" t="s">
        <v>11</v>
      </c>
      <c r="L142" s="72">
        <v>6</v>
      </c>
      <c r="M142" s="73" t="s">
        <v>8</v>
      </c>
      <c r="N142" s="234">
        <v>2</v>
      </c>
      <c r="O142" s="74" t="s">
        <v>23</v>
      </c>
      <c r="P142" s="75">
        <v>6</v>
      </c>
      <c r="Q142" s="51" t="s">
        <v>8</v>
      </c>
      <c r="R142" s="72">
        <v>5</v>
      </c>
      <c r="S142" s="73" t="s">
        <v>55</v>
      </c>
      <c r="T142" s="76" t="s">
        <v>56</v>
      </c>
      <c r="U142" s="77">
        <f t="shared" si="12"/>
        <v>4</v>
      </c>
      <c r="V142" s="76" t="s">
        <v>57</v>
      </c>
      <c r="W142" s="81" t="str">
        <f t="shared" si="13"/>
        <v/>
      </c>
      <c r="X142" s="81" t="str">
        <f t="shared" si="14"/>
        <v/>
      </c>
      <c r="Y142" s="190" t="s">
        <v>76</v>
      </c>
      <c r="Z142" s="82" t="s">
        <v>76</v>
      </c>
      <c r="AD142" t="str">
        <f t="shared" si="15"/>
        <v/>
      </c>
    </row>
    <row r="143" spans="1:30" ht="36.75" customHeight="1">
      <c r="A143" s="69">
        <f t="shared" si="11"/>
        <v>132</v>
      </c>
      <c r="B143" s="70" t="str">
        <f>IF(基本情報入力シート!C171="","",基本情報入力シート!C171)</f>
        <v/>
      </c>
      <c r="C143" s="111" t="str">
        <f>IF(基本情報入力シート!M171="","",基本情報入力シート!M171)</f>
        <v/>
      </c>
      <c r="D143" s="112" t="str">
        <f>IF(基本情報入力シート!R171="","",基本情報入力シート!R171)</f>
        <v/>
      </c>
      <c r="E143" s="112" t="str">
        <f>IF(基本情報入力シート!W171="","",基本情報入力シート!W171)</f>
        <v/>
      </c>
      <c r="F143" s="112" t="str">
        <f>IF(基本情報入力シート!X171="","",基本情報入力シート!X171)</f>
        <v/>
      </c>
      <c r="G143" s="112" t="str">
        <f>IF(基本情報入力シート!Y171="","",基本情報入力シート!Y171)</f>
        <v/>
      </c>
      <c r="H143" s="231"/>
      <c r="I143" s="218" t="str">
        <f>IF(基本情報入力シート!Z171="","",基本情報入力シート!Z171)</f>
        <v/>
      </c>
      <c r="J143" s="219" t="str">
        <f>IF(G143="","",VLOOKUP(G143,【参考】数式用!$A$3:$B$29,2,FALSE))</f>
        <v/>
      </c>
      <c r="K143" s="71" t="s">
        <v>11</v>
      </c>
      <c r="L143" s="72">
        <v>6</v>
      </c>
      <c r="M143" s="73" t="s">
        <v>8</v>
      </c>
      <c r="N143" s="234">
        <v>2</v>
      </c>
      <c r="O143" s="74" t="s">
        <v>23</v>
      </c>
      <c r="P143" s="75">
        <v>6</v>
      </c>
      <c r="Q143" s="51" t="s">
        <v>8</v>
      </c>
      <c r="R143" s="72">
        <v>5</v>
      </c>
      <c r="S143" s="73" t="s">
        <v>55</v>
      </c>
      <c r="T143" s="76" t="s">
        <v>13</v>
      </c>
      <c r="U143" s="77">
        <f t="shared" si="12"/>
        <v>4</v>
      </c>
      <c r="V143" s="76" t="s">
        <v>18</v>
      </c>
      <c r="W143" s="81" t="str">
        <f t="shared" si="13"/>
        <v/>
      </c>
      <c r="X143" s="81" t="str">
        <f t="shared" si="14"/>
        <v/>
      </c>
      <c r="Y143" s="190" t="s">
        <v>76</v>
      </c>
      <c r="Z143" s="82" t="s">
        <v>76</v>
      </c>
      <c r="AD143" t="str">
        <f t="shared" si="15"/>
        <v/>
      </c>
    </row>
    <row r="144" spans="1:30" ht="36.75" customHeight="1">
      <c r="A144" s="69">
        <f t="shared" si="11"/>
        <v>133</v>
      </c>
      <c r="B144" s="70" t="str">
        <f>IF(基本情報入力シート!C172="","",基本情報入力シート!C172)</f>
        <v/>
      </c>
      <c r="C144" s="111" t="str">
        <f>IF(基本情報入力シート!M172="","",基本情報入力シート!M172)</f>
        <v/>
      </c>
      <c r="D144" s="112" t="str">
        <f>IF(基本情報入力シート!R172="","",基本情報入力シート!R172)</f>
        <v/>
      </c>
      <c r="E144" s="112" t="str">
        <f>IF(基本情報入力シート!W172="","",基本情報入力シート!W172)</f>
        <v/>
      </c>
      <c r="F144" s="112" t="str">
        <f>IF(基本情報入力シート!X172="","",基本情報入力シート!X172)</f>
        <v/>
      </c>
      <c r="G144" s="112" t="str">
        <f>IF(基本情報入力シート!Y172="","",基本情報入力シート!Y172)</f>
        <v/>
      </c>
      <c r="H144" s="231"/>
      <c r="I144" s="218" t="str">
        <f>IF(基本情報入力シート!Z172="","",基本情報入力シート!Z172)</f>
        <v/>
      </c>
      <c r="J144" s="219" t="str">
        <f>IF(G144="","",VLOOKUP(G144,【参考】数式用!$A$3:$B$29,2,FALSE))</f>
        <v/>
      </c>
      <c r="K144" s="71" t="s">
        <v>11</v>
      </c>
      <c r="L144" s="72">
        <v>6</v>
      </c>
      <c r="M144" s="73" t="s">
        <v>8</v>
      </c>
      <c r="N144" s="234">
        <v>2</v>
      </c>
      <c r="O144" s="74" t="s">
        <v>23</v>
      </c>
      <c r="P144" s="75">
        <v>6</v>
      </c>
      <c r="Q144" s="51" t="s">
        <v>8</v>
      </c>
      <c r="R144" s="72">
        <v>5</v>
      </c>
      <c r="S144" s="73" t="s">
        <v>55</v>
      </c>
      <c r="T144" s="76" t="s">
        <v>56</v>
      </c>
      <c r="U144" s="77">
        <f t="shared" si="12"/>
        <v>4</v>
      </c>
      <c r="V144" s="76" t="s">
        <v>57</v>
      </c>
      <c r="W144" s="81" t="str">
        <f t="shared" si="13"/>
        <v/>
      </c>
      <c r="X144" s="81" t="str">
        <f t="shared" si="14"/>
        <v/>
      </c>
      <c r="Y144" s="190" t="s">
        <v>76</v>
      </c>
      <c r="Z144" s="82" t="s">
        <v>76</v>
      </c>
      <c r="AD144" t="str">
        <f t="shared" si="15"/>
        <v/>
      </c>
    </row>
    <row r="145" spans="1:30" ht="36.75" customHeight="1">
      <c r="A145" s="69">
        <f t="shared" si="11"/>
        <v>134</v>
      </c>
      <c r="B145" s="70" t="str">
        <f>IF(基本情報入力シート!C173="","",基本情報入力シート!C173)</f>
        <v/>
      </c>
      <c r="C145" s="111" t="str">
        <f>IF(基本情報入力シート!M173="","",基本情報入力シート!M173)</f>
        <v/>
      </c>
      <c r="D145" s="112" t="str">
        <f>IF(基本情報入力シート!R173="","",基本情報入力シート!R173)</f>
        <v/>
      </c>
      <c r="E145" s="112" t="str">
        <f>IF(基本情報入力シート!W173="","",基本情報入力シート!W173)</f>
        <v/>
      </c>
      <c r="F145" s="112" t="str">
        <f>IF(基本情報入力シート!X173="","",基本情報入力シート!X173)</f>
        <v/>
      </c>
      <c r="G145" s="112" t="str">
        <f>IF(基本情報入力シート!Y173="","",基本情報入力シート!Y173)</f>
        <v/>
      </c>
      <c r="H145" s="231"/>
      <c r="I145" s="218" t="str">
        <f>IF(基本情報入力シート!Z173="","",基本情報入力シート!Z173)</f>
        <v/>
      </c>
      <c r="J145" s="219" t="str">
        <f>IF(G145="","",VLOOKUP(G145,【参考】数式用!$A$3:$B$29,2,FALSE))</f>
        <v/>
      </c>
      <c r="K145" s="71" t="s">
        <v>11</v>
      </c>
      <c r="L145" s="72">
        <v>6</v>
      </c>
      <c r="M145" s="73" t="s">
        <v>8</v>
      </c>
      <c r="N145" s="234">
        <v>2</v>
      </c>
      <c r="O145" s="74" t="s">
        <v>23</v>
      </c>
      <c r="P145" s="75">
        <v>6</v>
      </c>
      <c r="Q145" s="51" t="s">
        <v>8</v>
      </c>
      <c r="R145" s="72">
        <v>5</v>
      </c>
      <c r="S145" s="73" t="s">
        <v>55</v>
      </c>
      <c r="T145" s="76" t="s">
        <v>13</v>
      </c>
      <c r="U145" s="77">
        <f t="shared" si="12"/>
        <v>4</v>
      </c>
      <c r="V145" s="76" t="s">
        <v>18</v>
      </c>
      <c r="W145" s="81" t="str">
        <f t="shared" si="13"/>
        <v/>
      </c>
      <c r="X145" s="81" t="str">
        <f t="shared" si="14"/>
        <v/>
      </c>
      <c r="Y145" s="190" t="s">
        <v>76</v>
      </c>
      <c r="Z145" s="82" t="s">
        <v>76</v>
      </c>
      <c r="AD145" t="str">
        <f t="shared" si="15"/>
        <v/>
      </c>
    </row>
    <row r="146" spans="1:30" ht="36.75" customHeight="1">
      <c r="A146" s="69">
        <f t="shared" si="11"/>
        <v>135</v>
      </c>
      <c r="B146" s="70" t="str">
        <f>IF(基本情報入力シート!C174="","",基本情報入力シート!C174)</f>
        <v/>
      </c>
      <c r="C146" s="111" t="str">
        <f>IF(基本情報入力シート!M174="","",基本情報入力シート!M174)</f>
        <v/>
      </c>
      <c r="D146" s="112" t="str">
        <f>IF(基本情報入力シート!R174="","",基本情報入力シート!R174)</f>
        <v/>
      </c>
      <c r="E146" s="112" t="str">
        <f>IF(基本情報入力シート!W174="","",基本情報入力シート!W174)</f>
        <v/>
      </c>
      <c r="F146" s="112" t="str">
        <f>IF(基本情報入力シート!X174="","",基本情報入力シート!X174)</f>
        <v/>
      </c>
      <c r="G146" s="112" t="str">
        <f>IF(基本情報入力シート!Y174="","",基本情報入力シート!Y174)</f>
        <v/>
      </c>
      <c r="H146" s="231"/>
      <c r="I146" s="218" t="str">
        <f>IF(基本情報入力シート!Z174="","",基本情報入力シート!Z174)</f>
        <v/>
      </c>
      <c r="J146" s="219" t="str">
        <f>IF(G146="","",VLOOKUP(G146,【参考】数式用!$A$3:$B$29,2,FALSE))</f>
        <v/>
      </c>
      <c r="K146" s="71" t="s">
        <v>11</v>
      </c>
      <c r="L146" s="72">
        <v>6</v>
      </c>
      <c r="M146" s="73" t="s">
        <v>8</v>
      </c>
      <c r="N146" s="234">
        <v>2</v>
      </c>
      <c r="O146" s="74" t="s">
        <v>23</v>
      </c>
      <c r="P146" s="75">
        <v>6</v>
      </c>
      <c r="Q146" s="51" t="s">
        <v>8</v>
      </c>
      <c r="R146" s="72">
        <v>5</v>
      </c>
      <c r="S146" s="73" t="s">
        <v>55</v>
      </c>
      <c r="T146" s="76" t="s">
        <v>56</v>
      </c>
      <c r="U146" s="77">
        <f t="shared" si="12"/>
        <v>4</v>
      </c>
      <c r="V146" s="76" t="s">
        <v>57</v>
      </c>
      <c r="W146" s="81" t="str">
        <f t="shared" si="13"/>
        <v/>
      </c>
      <c r="X146" s="81" t="str">
        <f t="shared" si="14"/>
        <v/>
      </c>
      <c r="Y146" s="190" t="s">
        <v>76</v>
      </c>
      <c r="Z146" s="82" t="s">
        <v>76</v>
      </c>
      <c r="AD146" t="str">
        <f t="shared" si="15"/>
        <v/>
      </c>
    </row>
    <row r="147" spans="1:30" ht="36.75" customHeight="1">
      <c r="A147" s="69">
        <f t="shared" si="11"/>
        <v>136</v>
      </c>
      <c r="B147" s="70" t="str">
        <f>IF(基本情報入力シート!C175="","",基本情報入力シート!C175)</f>
        <v/>
      </c>
      <c r="C147" s="111" t="str">
        <f>IF(基本情報入力シート!M175="","",基本情報入力シート!M175)</f>
        <v/>
      </c>
      <c r="D147" s="112" t="str">
        <f>IF(基本情報入力シート!R175="","",基本情報入力シート!R175)</f>
        <v/>
      </c>
      <c r="E147" s="112" t="str">
        <f>IF(基本情報入力シート!W175="","",基本情報入力シート!W175)</f>
        <v/>
      </c>
      <c r="F147" s="112" t="str">
        <f>IF(基本情報入力シート!X175="","",基本情報入力シート!X175)</f>
        <v/>
      </c>
      <c r="G147" s="112" t="str">
        <f>IF(基本情報入力シート!Y175="","",基本情報入力シート!Y175)</f>
        <v/>
      </c>
      <c r="H147" s="231"/>
      <c r="I147" s="218" t="str">
        <f>IF(基本情報入力シート!Z175="","",基本情報入力シート!Z175)</f>
        <v/>
      </c>
      <c r="J147" s="219" t="str">
        <f>IF(G147="","",VLOOKUP(G147,【参考】数式用!$A$3:$B$29,2,FALSE))</f>
        <v/>
      </c>
      <c r="K147" s="71" t="s">
        <v>11</v>
      </c>
      <c r="L147" s="72">
        <v>6</v>
      </c>
      <c r="M147" s="73" t="s">
        <v>8</v>
      </c>
      <c r="N147" s="234">
        <v>2</v>
      </c>
      <c r="O147" s="74" t="s">
        <v>23</v>
      </c>
      <c r="P147" s="75">
        <v>6</v>
      </c>
      <c r="Q147" s="51" t="s">
        <v>8</v>
      </c>
      <c r="R147" s="72">
        <v>5</v>
      </c>
      <c r="S147" s="73" t="s">
        <v>55</v>
      </c>
      <c r="T147" s="76" t="s">
        <v>13</v>
      </c>
      <c r="U147" s="77">
        <f t="shared" si="12"/>
        <v>4</v>
      </c>
      <c r="V147" s="76" t="s">
        <v>18</v>
      </c>
      <c r="W147" s="81" t="str">
        <f t="shared" si="13"/>
        <v/>
      </c>
      <c r="X147" s="81" t="str">
        <f t="shared" si="14"/>
        <v/>
      </c>
      <c r="Y147" s="190" t="s">
        <v>76</v>
      </c>
      <c r="Z147" s="82" t="s">
        <v>76</v>
      </c>
      <c r="AD147" t="str">
        <f t="shared" si="15"/>
        <v/>
      </c>
    </row>
    <row r="148" spans="1:30" ht="36.75" customHeight="1">
      <c r="A148" s="69">
        <f t="shared" si="11"/>
        <v>137</v>
      </c>
      <c r="B148" s="70" t="str">
        <f>IF(基本情報入力シート!C176="","",基本情報入力シート!C176)</f>
        <v/>
      </c>
      <c r="C148" s="111" t="str">
        <f>IF(基本情報入力シート!M176="","",基本情報入力シート!M176)</f>
        <v/>
      </c>
      <c r="D148" s="112" t="str">
        <f>IF(基本情報入力シート!R176="","",基本情報入力シート!R176)</f>
        <v/>
      </c>
      <c r="E148" s="112" t="str">
        <f>IF(基本情報入力シート!W176="","",基本情報入力シート!W176)</f>
        <v/>
      </c>
      <c r="F148" s="112" t="str">
        <f>IF(基本情報入力シート!X176="","",基本情報入力シート!X176)</f>
        <v/>
      </c>
      <c r="G148" s="112" t="str">
        <f>IF(基本情報入力シート!Y176="","",基本情報入力シート!Y176)</f>
        <v/>
      </c>
      <c r="H148" s="231"/>
      <c r="I148" s="218" t="str">
        <f>IF(基本情報入力シート!Z176="","",基本情報入力シート!Z176)</f>
        <v/>
      </c>
      <c r="J148" s="219" t="str">
        <f>IF(G148="","",VLOOKUP(G148,【参考】数式用!$A$3:$B$29,2,FALSE))</f>
        <v/>
      </c>
      <c r="K148" s="71" t="s">
        <v>11</v>
      </c>
      <c r="L148" s="72">
        <v>6</v>
      </c>
      <c r="M148" s="73" t="s">
        <v>8</v>
      </c>
      <c r="N148" s="234">
        <v>2</v>
      </c>
      <c r="O148" s="74" t="s">
        <v>23</v>
      </c>
      <c r="P148" s="75">
        <v>6</v>
      </c>
      <c r="Q148" s="51" t="s">
        <v>8</v>
      </c>
      <c r="R148" s="72">
        <v>5</v>
      </c>
      <c r="S148" s="73" t="s">
        <v>55</v>
      </c>
      <c r="T148" s="76" t="s">
        <v>56</v>
      </c>
      <c r="U148" s="77">
        <f t="shared" si="12"/>
        <v>4</v>
      </c>
      <c r="V148" s="76" t="s">
        <v>57</v>
      </c>
      <c r="W148" s="81" t="str">
        <f t="shared" si="13"/>
        <v/>
      </c>
      <c r="X148" s="81" t="str">
        <f t="shared" si="14"/>
        <v/>
      </c>
      <c r="Y148" s="190" t="s">
        <v>76</v>
      </c>
      <c r="Z148" s="82" t="s">
        <v>76</v>
      </c>
      <c r="AD148" t="str">
        <f t="shared" si="15"/>
        <v/>
      </c>
    </row>
    <row r="149" spans="1:30" ht="36.75" customHeight="1">
      <c r="A149" s="69">
        <f t="shared" si="11"/>
        <v>138</v>
      </c>
      <c r="B149" s="70" t="str">
        <f>IF(基本情報入力シート!C177="","",基本情報入力シート!C177)</f>
        <v/>
      </c>
      <c r="C149" s="111" t="str">
        <f>IF(基本情報入力シート!M177="","",基本情報入力シート!M177)</f>
        <v/>
      </c>
      <c r="D149" s="112" t="str">
        <f>IF(基本情報入力シート!R177="","",基本情報入力シート!R177)</f>
        <v/>
      </c>
      <c r="E149" s="112" t="str">
        <f>IF(基本情報入力シート!W177="","",基本情報入力シート!W177)</f>
        <v/>
      </c>
      <c r="F149" s="112" t="str">
        <f>IF(基本情報入力シート!X177="","",基本情報入力シート!X177)</f>
        <v/>
      </c>
      <c r="G149" s="112" t="str">
        <f>IF(基本情報入力シート!Y177="","",基本情報入力シート!Y177)</f>
        <v/>
      </c>
      <c r="H149" s="231"/>
      <c r="I149" s="218" t="str">
        <f>IF(基本情報入力シート!Z177="","",基本情報入力シート!Z177)</f>
        <v/>
      </c>
      <c r="J149" s="219" t="str">
        <f>IF(G149="","",VLOOKUP(G149,【参考】数式用!$A$3:$B$29,2,FALSE))</f>
        <v/>
      </c>
      <c r="K149" s="71" t="s">
        <v>11</v>
      </c>
      <c r="L149" s="72">
        <v>6</v>
      </c>
      <c r="M149" s="73" t="s">
        <v>8</v>
      </c>
      <c r="N149" s="234">
        <v>2</v>
      </c>
      <c r="O149" s="74" t="s">
        <v>23</v>
      </c>
      <c r="P149" s="75">
        <v>6</v>
      </c>
      <c r="Q149" s="51" t="s">
        <v>8</v>
      </c>
      <c r="R149" s="72">
        <v>5</v>
      </c>
      <c r="S149" s="73" t="s">
        <v>55</v>
      </c>
      <c r="T149" s="76" t="s">
        <v>13</v>
      </c>
      <c r="U149" s="77">
        <f t="shared" si="12"/>
        <v>4</v>
      </c>
      <c r="V149" s="76" t="s">
        <v>18</v>
      </c>
      <c r="W149" s="81" t="str">
        <f t="shared" si="13"/>
        <v/>
      </c>
      <c r="X149" s="81" t="str">
        <f t="shared" si="14"/>
        <v/>
      </c>
      <c r="Y149" s="190" t="s">
        <v>76</v>
      </c>
      <c r="Z149" s="82" t="s">
        <v>76</v>
      </c>
      <c r="AD149" t="str">
        <f t="shared" si="15"/>
        <v/>
      </c>
    </row>
    <row r="150" spans="1:30" ht="36.75" customHeight="1">
      <c r="A150" s="69">
        <f t="shared" si="11"/>
        <v>139</v>
      </c>
      <c r="B150" s="70" t="str">
        <f>IF(基本情報入力シート!C178="","",基本情報入力シート!C178)</f>
        <v/>
      </c>
      <c r="C150" s="111" t="str">
        <f>IF(基本情報入力シート!M178="","",基本情報入力シート!M178)</f>
        <v/>
      </c>
      <c r="D150" s="112" t="str">
        <f>IF(基本情報入力シート!R178="","",基本情報入力シート!R178)</f>
        <v/>
      </c>
      <c r="E150" s="112" t="str">
        <f>IF(基本情報入力シート!W178="","",基本情報入力シート!W178)</f>
        <v/>
      </c>
      <c r="F150" s="112" t="str">
        <f>IF(基本情報入力シート!X178="","",基本情報入力シート!X178)</f>
        <v/>
      </c>
      <c r="G150" s="112" t="str">
        <f>IF(基本情報入力シート!Y178="","",基本情報入力シート!Y178)</f>
        <v/>
      </c>
      <c r="H150" s="231"/>
      <c r="I150" s="218" t="str">
        <f>IF(基本情報入力シート!Z178="","",基本情報入力シート!Z178)</f>
        <v/>
      </c>
      <c r="J150" s="219" t="str">
        <f>IF(G150="","",VLOOKUP(G150,【参考】数式用!$A$3:$B$29,2,FALSE))</f>
        <v/>
      </c>
      <c r="K150" s="71" t="s">
        <v>11</v>
      </c>
      <c r="L150" s="72">
        <v>6</v>
      </c>
      <c r="M150" s="73" t="s">
        <v>8</v>
      </c>
      <c r="N150" s="234">
        <v>2</v>
      </c>
      <c r="O150" s="74" t="s">
        <v>23</v>
      </c>
      <c r="P150" s="75">
        <v>6</v>
      </c>
      <c r="Q150" s="51" t="s">
        <v>8</v>
      </c>
      <c r="R150" s="72">
        <v>5</v>
      </c>
      <c r="S150" s="73" t="s">
        <v>55</v>
      </c>
      <c r="T150" s="76" t="s">
        <v>56</v>
      </c>
      <c r="U150" s="77">
        <f t="shared" si="12"/>
        <v>4</v>
      </c>
      <c r="V150" s="76" t="s">
        <v>57</v>
      </c>
      <c r="W150" s="81" t="str">
        <f t="shared" si="13"/>
        <v/>
      </c>
      <c r="X150" s="81" t="str">
        <f t="shared" si="14"/>
        <v/>
      </c>
      <c r="Y150" s="190" t="s">
        <v>76</v>
      </c>
      <c r="Z150" s="82" t="s">
        <v>76</v>
      </c>
      <c r="AD150" t="str">
        <f t="shared" si="15"/>
        <v/>
      </c>
    </row>
    <row r="151" spans="1:30" ht="36.75" customHeight="1">
      <c r="A151" s="69">
        <f t="shared" si="11"/>
        <v>140</v>
      </c>
      <c r="B151" s="70" t="str">
        <f>IF(基本情報入力シート!C179="","",基本情報入力シート!C179)</f>
        <v/>
      </c>
      <c r="C151" s="111" t="str">
        <f>IF(基本情報入力シート!M179="","",基本情報入力シート!M179)</f>
        <v/>
      </c>
      <c r="D151" s="112" t="str">
        <f>IF(基本情報入力シート!R179="","",基本情報入力シート!R179)</f>
        <v/>
      </c>
      <c r="E151" s="112" t="str">
        <f>IF(基本情報入力シート!W179="","",基本情報入力シート!W179)</f>
        <v/>
      </c>
      <c r="F151" s="112" t="str">
        <f>IF(基本情報入力シート!X179="","",基本情報入力シート!X179)</f>
        <v/>
      </c>
      <c r="G151" s="112" t="str">
        <f>IF(基本情報入力シート!Y179="","",基本情報入力シート!Y179)</f>
        <v/>
      </c>
      <c r="H151" s="231"/>
      <c r="I151" s="218" t="str">
        <f>IF(基本情報入力シート!Z179="","",基本情報入力シート!Z179)</f>
        <v/>
      </c>
      <c r="J151" s="219" t="str">
        <f>IF(G151="","",VLOOKUP(G151,【参考】数式用!$A$3:$B$29,2,FALSE))</f>
        <v/>
      </c>
      <c r="K151" s="71" t="s">
        <v>11</v>
      </c>
      <c r="L151" s="72">
        <v>6</v>
      </c>
      <c r="M151" s="73" t="s">
        <v>8</v>
      </c>
      <c r="N151" s="234">
        <v>2</v>
      </c>
      <c r="O151" s="74" t="s">
        <v>23</v>
      </c>
      <c r="P151" s="75">
        <v>6</v>
      </c>
      <c r="Q151" s="51" t="s">
        <v>8</v>
      </c>
      <c r="R151" s="72">
        <v>5</v>
      </c>
      <c r="S151" s="73" t="s">
        <v>55</v>
      </c>
      <c r="T151" s="76" t="s">
        <v>13</v>
      </c>
      <c r="U151" s="77">
        <f t="shared" si="12"/>
        <v>4</v>
      </c>
      <c r="V151" s="76" t="s">
        <v>18</v>
      </c>
      <c r="W151" s="81" t="str">
        <f t="shared" si="13"/>
        <v/>
      </c>
      <c r="X151" s="81" t="str">
        <f t="shared" si="14"/>
        <v/>
      </c>
      <c r="Y151" s="190" t="s">
        <v>76</v>
      </c>
      <c r="Z151" s="82" t="s">
        <v>76</v>
      </c>
      <c r="AD151" t="str">
        <f t="shared" si="15"/>
        <v/>
      </c>
    </row>
    <row r="152" spans="1:30" ht="36.75" customHeight="1">
      <c r="A152" s="69">
        <f t="shared" si="11"/>
        <v>141</v>
      </c>
      <c r="B152" s="70" t="str">
        <f>IF(基本情報入力シート!C180="","",基本情報入力シート!C180)</f>
        <v/>
      </c>
      <c r="C152" s="111" t="str">
        <f>IF(基本情報入力シート!M180="","",基本情報入力シート!M180)</f>
        <v/>
      </c>
      <c r="D152" s="112" t="str">
        <f>IF(基本情報入力シート!R180="","",基本情報入力シート!R180)</f>
        <v/>
      </c>
      <c r="E152" s="112" t="str">
        <f>IF(基本情報入力シート!W180="","",基本情報入力シート!W180)</f>
        <v/>
      </c>
      <c r="F152" s="112" t="str">
        <f>IF(基本情報入力シート!X180="","",基本情報入力シート!X180)</f>
        <v/>
      </c>
      <c r="G152" s="112" t="str">
        <f>IF(基本情報入力シート!Y180="","",基本情報入力シート!Y180)</f>
        <v/>
      </c>
      <c r="H152" s="231"/>
      <c r="I152" s="218" t="str">
        <f>IF(基本情報入力シート!Z180="","",基本情報入力シート!Z180)</f>
        <v/>
      </c>
      <c r="J152" s="219" t="str">
        <f>IF(G152="","",VLOOKUP(G152,【参考】数式用!$A$3:$B$29,2,FALSE))</f>
        <v/>
      </c>
      <c r="K152" s="71" t="s">
        <v>11</v>
      </c>
      <c r="L152" s="72">
        <v>6</v>
      </c>
      <c r="M152" s="73" t="s">
        <v>8</v>
      </c>
      <c r="N152" s="234">
        <v>2</v>
      </c>
      <c r="O152" s="74" t="s">
        <v>23</v>
      </c>
      <c r="P152" s="75">
        <v>6</v>
      </c>
      <c r="Q152" s="51" t="s">
        <v>8</v>
      </c>
      <c r="R152" s="72">
        <v>5</v>
      </c>
      <c r="S152" s="73" t="s">
        <v>55</v>
      </c>
      <c r="T152" s="76" t="s">
        <v>56</v>
      </c>
      <c r="U152" s="77">
        <f t="shared" si="12"/>
        <v>4</v>
      </c>
      <c r="V152" s="76" t="s">
        <v>57</v>
      </c>
      <c r="W152" s="81" t="str">
        <f t="shared" si="13"/>
        <v/>
      </c>
      <c r="X152" s="81" t="str">
        <f t="shared" si="14"/>
        <v/>
      </c>
      <c r="Y152" s="190" t="s">
        <v>76</v>
      </c>
      <c r="Z152" s="82" t="s">
        <v>76</v>
      </c>
      <c r="AD152" t="str">
        <f t="shared" si="15"/>
        <v/>
      </c>
    </row>
    <row r="153" spans="1:30" ht="36.75" customHeight="1">
      <c r="A153" s="69">
        <f t="shared" si="11"/>
        <v>142</v>
      </c>
      <c r="B153" s="70" t="str">
        <f>IF(基本情報入力シート!C181="","",基本情報入力シート!C181)</f>
        <v/>
      </c>
      <c r="C153" s="111" t="str">
        <f>IF(基本情報入力シート!M181="","",基本情報入力シート!M181)</f>
        <v/>
      </c>
      <c r="D153" s="112" t="str">
        <f>IF(基本情報入力シート!R181="","",基本情報入力シート!R181)</f>
        <v/>
      </c>
      <c r="E153" s="112" t="str">
        <f>IF(基本情報入力シート!W181="","",基本情報入力シート!W181)</f>
        <v/>
      </c>
      <c r="F153" s="112" t="str">
        <f>IF(基本情報入力シート!X181="","",基本情報入力シート!X181)</f>
        <v/>
      </c>
      <c r="G153" s="112" t="str">
        <f>IF(基本情報入力シート!Y181="","",基本情報入力シート!Y181)</f>
        <v/>
      </c>
      <c r="H153" s="231"/>
      <c r="I153" s="218" t="str">
        <f>IF(基本情報入力シート!Z181="","",基本情報入力シート!Z181)</f>
        <v/>
      </c>
      <c r="J153" s="219" t="str">
        <f>IF(G153="","",VLOOKUP(G153,【参考】数式用!$A$3:$B$29,2,FALSE))</f>
        <v/>
      </c>
      <c r="K153" s="71" t="s">
        <v>11</v>
      </c>
      <c r="L153" s="72">
        <v>6</v>
      </c>
      <c r="M153" s="73" t="s">
        <v>8</v>
      </c>
      <c r="N153" s="234">
        <v>2</v>
      </c>
      <c r="O153" s="74" t="s">
        <v>23</v>
      </c>
      <c r="P153" s="75">
        <v>6</v>
      </c>
      <c r="Q153" s="51" t="s">
        <v>8</v>
      </c>
      <c r="R153" s="72">
        <v>5</v>
      </c>
      <c r="S153" s="73" t="s">
        <v>55</v>
      </c>
      <c r="T153" s="76" t="s">
        <v>13</v>
      </c>
      <c r="U153" s="77">
        <f t="shared" si="12"/>
        <v>4</v>
      </c>
      <c r="V153" s="76" t="s">
        <v>18</v>
      </c>
      <c r="W153" s="81" t="str">
        <f t="shared" si="13"/>
        <v/>
      </c>
      <c r="X153" s="81" t="str">
        <f t="shared" si="14"/>
        <v/>
      </c>
      <c r="Y153" s="190" t="s">
        <v>76</v>
      </c>
      <c r="Z153" s="82" t="s">
        <v>76</v>
      </c>
      <c r="AD153" t="str">
        <f t="shared" si="15"/>
        <v/>
      </c>
    </row>
    <row r="154" spans="1:30" ht="36.75" customHeight="1">
      <c r="A154" s="69">
        <f t="shared" si="11"/>
        <v>143</v>
      </c>
      <c r="B154" s="70" t="str">
        <f>IF(基本情報入力シート!C182="","",基本情報入力シート!C182)</f>
        <v/>
      </c>
      <c r="C154" s="111" t="str">
        <f>IF(基本情報入力シート!M182="","",基本情報入力シート!M182)</f>
        <v/>
      </c>
      <c r="D154" s="112" t="str">
        <f>IF(基本情報入力シート!R182="","",基本情報入力シート!R182)</f>
        <v/>
      </c>
      <c r="E154" s="112" t="str">
        <f>IF(基本情報入力シート!W182="","",基本情報入力シート!W182)</f>
        <v/>
      </c>
      <c r="F154" s="112" t="str">
        <f>IF(基本情報入力シート!X182="","",基本情報入力シート!X182)</f>
        <v/>
      </c>
      <c r="G154" s="112" t="str">
        <f>IF(基本情報入力シート!Y182="","",基本情報入力シート!Y182)</f>
        <v/>
      </c>
      <c r="H154" s="231"/>
      <c r="I154" s="218" t="str">
        <f>IF(基本情報入力シート!Z182="","",基本情報入力シート!Z182)</f>
        <v/>
      </c>
      <c r="J154" s="219" t="str">
        <f>IF(G154="","",VLOOKUP(G154,【参考】数式用!$A$3:$B$29,2,FALSE))</f>
        <v/>
      </c>
      <c r="K154" s="71" t="s">
        <v>11</v>
      </c>
      <c r="L154" s="72">
        <v>6</v>
      </c>
      <c r="M154" s="73" t="s">
        <v>8</v>
      </c>
      <c r="N154" s="234">
        <v>2</v>
      </c>
      <c r="O154" s="74" t="s">
        <v>23</v>
      </c>
      <c r="P154" s="75">
        <v>6</v>
      </c>
      <c r="Q154" s="51" t="s">
        <v>8</v>
      </c>
      <c r="R154" s="72">
        <v>5</v>
      </c>
      <c r="S154" s="73" t="s">
        <v>55</v>
      </c>
      <c r="T154" s="76" t="s">
        <v>56</v>
      </c>
      <c r="U154" s="77">
        <f t="shared" si="12"/>
        <v>4</v>
      </c>
      <c r="V154" s="76" t="s">
        <v>57</v>
      </c>
      <c r="W154" s="81" t="str">
        <f t="shared" si="13"/>
        <v/>
      </c>
      <c r="X154" s="81" t="str">
        <f t="shared" si="14"/>
        <v/>
      </c>
      <c r="Y154" s="190" t="s">
        <v>76</v>
      </c>
      <c r="Z154" s="82" t="s">
        <v>76</v>
      </c>
      <c r="AD154" t="str">
        <f t="shared" si="15"/>
        <v/>
      </c>
    </row>
    <row r="155" spans="1:30" ht="36.75" customHeight="1">
      <c r="A155" s="69">
        <f t="shared" si="11"/>
        <v>144</v>
      </c>
      <c r="B155" s="70" t="str">
        <f>IF(基本情報入力シート!C183="","",基本情報入力シート!C183)</f>
        <v/>
      </c>
      <c r="C155" s="111" t="str">
        <f>IF(基本情報入力シート!M183="","",基本情報入力シート!M183)</f>
        <v/>
      </c>
      <c r="D155" s="112" t="str">
        <f>IF(基本情報入力シート!R183="","",基本情報入力シート!R183)</f>
        <v/>
      </c>
      <c r="E155" s="112" t="str">
        <f>IF(基本情報入力シート!W183="","",基本情報入力シート!W183)</f>
        <v/>
      </c>
      <c r="F155" s="112" t="str">
        <f>IF(基本情報入力シート!X183="","",基本情報入力シート!X183)</f>
        <v/>
      </c>
      <c r="G155" s="112" t="str">
        <f>IF(基本情報入力シート!Y183="","",基本情報入力シート!Y183)</f>
        <v/>
      </c>
      <c r="H155" s="231"/>
      <c r="I155" s="218" t="str">
        <f>IF(基本情報入力シート!Z183="","",基本情報入力シート!Z183)</f>
        <v/>
      </c>
      <c r="J155" s="219" t="str">
        <f>IF(G155="","",VLOOKUP(G155,【参考】数式用!$A$3:$B$29,2,FALSE))</f>
        <v/>
      </c>
      <c r="K155" s="71" t="s">
        <v>11</v>
      </c>
      <c r="L155" s="72">
        <v>6</v>
      </c>
      <c r="M155" s="73" t="s">
        <v>8</v>
      </c>
      <c r="N155" s="234">
        <v>2</v>
      </c>
      <c r="O155" s="74" t="s">
        <v>23</v>
      </c>
      <c r="P155" s="75">
        <v>6</v>
      </c>
      <c r="Q155" s="51" t="s">
        <v>8</v>
      </c>
      <c r="R155" s="72">
        <v>5</v>
      </c>
      <c r="S155" s="73" t="s">
        <v>55</v>
      </c>
      <c r="T155" s="76" t="s">
        <v>13</v>
      </c>
      <c r="U155" s="77">
        <f t="shared" si="12"/>
        <v>4</v>
      </c>
      <c r="V155" s="76" t="s">
        <v>18</v>
      </c>
      <c r="W155" s="81" t="str">
        <f t="shared" si="13"/>
        <v/>
      </c>
      <c r="X155" s="81" t="str">
        <f t="shared" si="14"/>
        <v/>
      </c>
      <c r="Y155" s="190" t="s">
        <v>76</v>
      </c>
      <c r="Z155" s="82" t="s">
        <v>76</v>
      </c>
      <c r="AD155" t="str">
        <f t="shared" si="15"/>
        <v/>
      </c>
    </row>
    <row r="156" spans="1:30" ht="36.75" customHeight="1">
      <c r="A156" s="69">
        <f t="shared" si="11"/>
        <v>145</v>
      </c>
      <c r="B156" s="70" t="str">
        <f>IF(基本情報入力シート!C184="","",基本情報入力シート!C184)</f>
        <v/>
      </c>
      <c r="C156" s="111" t="str">
        <f>IF(基本情報入力シート!M184="","",基本情報入力シート!M184)</f>
        <v/>
      </c>
      <c r="D156" s="112" t="str">
        <f>IF(基本情報入力シート!R184="","",基本情報入力シート!R184)</f>
        <v/>
      </c>
      <c r="E156" s="112" t="str">
        <f>IF(基本情報入力シート!W184="","",基本情報入力シート!W184)</f>
        <v/>
      </c>
      <c r="F156" s="112" t="str">
        <f>IF(基本情報入力シート!X184="","",基本情報入力シート!X184)</f>
        <v/>
      </c>
      <c r="G156" s="112" t="str">
        <f>IF(基本情報入力シート!Y184="","",基本情報入力シート!Y184)</f>
        <v/>
      </c>
      <c r="H156" s="231"/>
      <c r="I156" s="218" t="str">
        <f>IF(基本情報入力シート!Z184="","",基本情報入力シート!Z184)</f>
        <v/>
      </c>
      <c r="J156" s="219" t="str">
        <f>IF(G156="","",VLOOKUP(G156,【参考】数式用!$A$3:$B$29,2,FALSE))</f>
        <v/>
      </c>
      <c r="K156" s="71" t="s">
        <v>11</v>
      </c>
      <c r="L156" s="72">
        <v>6</v>
      </c>
      <c r="M156" s="73" t="s">
        <v>8</v>
      </c>
      <c r="N156" s="234">
        <v>2</v>
      </c>
      <c r="O156" s="74" t="s">
        <v>23</v>
      </c>
      <c r="P156" s="75">
        <v>6</v>
      </c>
      <c r="Q156" s="51" t="s">
        <v>8</v>
      </c>
      <c r="R156" s="72">
        <v>5</v>
      </c>
      <c r="S156" s="73" t="s">
        <v>55</v>
      </c>
      <c r="T156" s="76" t="s">
        <v>56</v>
      </c>
      <c r="U156" s="77">
        <f t="shared" si="12"/>
        <v>4</v>
      </c>
      <c r="V156" s="76" t="s">
        <v>57</v>
      </c>
      <c r="W156" s="81" t="str">
        <f t="shared" si="13"/>
        <v/>
      </c>
      <c r="X156" s="81" t="str">
        <f t="shared" si="14"/>
        <v/>
      </c>
      <c r="Y156" s="190" t="s">
        <v>76</v>
      </c>
      <c r="Z156" s="82" t="s">
        <v>76</v>
      </c>
      <c r="AD156" t="str">
        <f t="shared" si="15"/>
        <v/>
      </c>
    </row>
    <row r="157" spans="1:30" ht="36.75" customHeight="1">
      <c r="A157" s="69">
        <f t="shared" si="11"/>
        <v>146</v>
      </c>
      <c r="B157" s="70" t="str">
        <f>IF(基本情報入力シート!C185="","",基本情報入力シート!C185)</f>
        <v/>
      </c>
      <c r="C157" s="111" t="str">
        <f>IF(基本情報入力シート!M185="","",基本情報入力シート!M185)</f>
        <v/>
      </c>
      <c r="D157" s="112" t="str">
        <f>IF(基本情報入力シート!R185="","",基本情報入力シート!R185)</f>
        <v/>
      </c>
      <c r="E157" s="112" t="str">
        <f>IF(基本情報入力シート!W185="","",基本情報入力シート!W185)</f>
        <v/>
      </c>
      <c r="F157" s="112" t="str">
        <f>IF(基本情報入力シート!X185="","",基本情報入力シート!X185)</f>
        <v/>
      </c>
      <c r="G157" s="112" t="str">
        <f>IF(基本情報入力シート!Y185="","",基本情報入力シート!Y185)</f>
        <v/>
      </c>
      <c r="H157" s="231"/>
      <c r="I157" s="218" t="str">
        <f>IF(基本情報入力シート!Z185="","",基本情報入力シート!Z185)</f>
        <v/>
      </c>
      <c r="J157" s="219" t="str">
        <f>IF(G157="","",VLOOKUP(G157,【参考】数式用!$A$3:$B$29,2,FALSE))</f>
        <v/>
      </c>
      <c r="K157" s="71" t="s">
        <v>11</v>
      </c>
      <c r="L157" s="72">
        <v>6</v>
      </c>
      <c r="M157" s="73" t="s">
        <v>8</v>
      </c>
      <c r="N157" s="234">
        <v>2</v>
      </c>
      <c r="O157" s="74" t="s">
        <v>23</v>
      </c>
      <c r="P157" s="75">
        <v>6</v>
      </c>
      <c r="Q157" s="51" t="s">
        <v>8</v>
      </c>
      <c r="R157" s="72">
        <v>5</v>
      </c>
      <c r="S157" s="73" t="s">
        <v>55</v>
      </c>
      <c r="T157" s="76" t="s">
        <v>13</v>
      </c>
      <c r="U157" s="77">
        <f t="shared" si="12"/>
        <v>4</v>
      </c>
      <c r="V157" s="76" t="s">
        <v>18</v>
      </c>
      <c r="W157" s="81" t="str">
        <f t="shared" si="13"/>
        <v/>
      </c>
      <c r="X157" s="81" t="str">
        <f t="shared" si="14"/>
        <v/>
      </c>
      <c r="Y157" s="190" t="s">
        <v>76</v>
      </c>
      <c r="Z157" s="82" t="s">
        <v>76</v>
      </c>
      <c r="AD157" t="str">
        <f t="shared" si="15"/>
        <v/>
      </c>
    </row>
    <row r="158" spans="1:30" ht="36.75" customHeight="1">
      <c r="A158" s="69">
        <f t="shared" si="11"/>
        <v>147</v>
      </c>
      <c r="B158" s="70" t="str">
        <f>IF(基本情報入力シート!C186="","",基本情報入力シート!C186)</f>
        <v/>
      </c>
      <c r="C158" s="111" t="str">
        <f>IF(基本情報入力シート!M186="","",基本情報入力シート!M186)</f>
        <v/>
      </c>
      <c r="D158" s="112" t="str">
        <f>IF(基本情報入力シート!R186="","",基本情報入力シート!R186)</f>
        <v/>
      </c>
      <c r="E158" s="112" t="str">
        <f>IF(基本情報入力シート!W186="","",基本情報入力シート!W186)</f>
        <v/>
      </c>
      <c r="F158" s="112" t="str">
        <f>IF(基本情報入力シート!X186="","",基本情報入力シート!X186)</f>
        <v/>
      </c>
      <c r="G158" s="112" t="str">
        <f>IF(基本情報入力シート!Y186="","",基本情報入力シート!Y186)</f>
        <v/>
      </c>
      <c r="H158" s="231"/>
      <c r="I158" s="218" t="str">
        <f>IF(基本情報入力シート!Z186="","",基本情報入力シート!Z186)</f>
        <v/>
      </c>
      <c r="J158" s="219" t="str">
        <f>IF(G158="","",VLOOKUP(G158,【参考】数式用!$A$3:$B$29,2,FALSE))</f>
        <v/>
      </c>
      <c r="K158" s="71" t="s">
        <v>11</v>
      </c>
      <c r="L158" s="72">
        <v>6</v>
      </c>
      <c r="M158" s="73" t="s">
        <v>8</v>
      </c>
      <c r="N158" s="234">
        <v>2</v>
      </c>
      <c r="O158" s="74" t="s">
        <v>23</v>
      </c>
      <c r="P158" s="75">
        <v>6</v>
      </c>
      <c r="Q158" s="51" t="s">
        <v>8</v>
      </c>
      <c r="R158" s="72">
        <v>5</v>
      </c>
      <c r="S158" s="73" t="s">
        <v>55</v>
      </c>
      <c r="T158" s="76" t="s">
        <v>56</v>
      </c>
      <c r="U158" s="77">
        <f t="shared" si="12"/>
        <v>4</v>
      </c>
      <c r="V158" s="76" t="s">
        <v>57</v>
      </c>
      <c r="W158" s="81" t="str">
        <f t="shared" si="13"/>
        <v/>
      </c>
      <c r="X158" s="81" t="str">
        <f t="shared" si="14"/>
        <v/>
      </c>
      <c r="Y158" s="190" t="s">
        <v>76</v>
      </c>
      <c r="Z158" s="82" t="s">
        <v>76</v>
      </c>
      <c r="AD158" t="str">
        <f t="shared" si="15"/>
        <v/>
      </c>
    </row>
    <row r="159" spans="1:30" ht="36.75" customHeight="1">
      <c r="A159" s="69">
        <f t="shared" si="11"/>
        <v>148</v>
      </c>
      <c r="B159" s="70" t="str">
        <f>IF(基本情報入力シート!C187="","",基本情報入力シート!C187)</f>
        <v/>
      </c>
      <c r="C159" s="111" t="str">
        <f>IF(基本情報入力シート!M187="","",基本情報入力シート!M187)</f>
        <v/>
      </c>
      <c r="D159" s="112" t="str">
        <f>IF(基本情報入力シート!R187="","",基本情報入力シート!R187)</f>
        <v/>
      </c>
      <c r="E159" s="112" t="str">
        <f>IF(基本情報入力シート!W187="","",基本情報入力シート!W187)</f>
        <v/>
      </c>
      <c r="F159" s="112" t="str">
        <f>IF(基本情報入力シート!X187="","",基本情報入力シート!X187)</f>
        <v/>
      </c>
      <c r="G159" s="112" t="str">
        <f>IF(基本情報入力シート!Y187="","",基本情報入力シート!Y187)</f>
        <v/>
      </c>
      <c r="H159" s="231"/>
      <c r="I159" s="218" t="str">
        <f>IF(基本情報入力シート!Z187="","",基本情報入力シート!Z187)</f>
        <v/>
      </c>
      <c r="J159" s="219" t="str">
        <f>IF(G159="","",VLOOKUP(G159,【参考】数式用!$A$3:$B$29,2,FALSE))</f>
        <v/>
      </c>
      <c r="K159" s="71" t="s">
        <v>11</v>
      </c>
      <c r="L159" s="72">
        <v>6</v>
      </c>
      <c r="M159" s="73" t="s">
        <v>8</v>
      </c>
      <c r="N159" s="234">
        <v>2</v>
      </c>
      <c r="O159" s="74" t="s">
        <v>23</v>
      </c>
      <c r="P159" s="75">
        <v>6</v>
      </c>
      <c r="Q159" s="51" t="s">
        <v>8</v>
      </c>
      <c r="R159" s="72">
        <v>5</v>
      </c>
      <c r="S159" s="73" t="s">
        <v>55</v>
      </c>
      <c r="T159" s="76" t="s">
        <v>13</v>
      </c>
      <c r="U159" s="77">
        <f t="shared" si="12"/>
        <v>4</v>
      </c>
      <c r="V159" s="76" t="s">
        <v>18</v>
      </c>
      <c r="W159" s="81" t="str">
        <f t="shared" si="13"/>
        <v/>
      </c>
      <c r="X159" s="81" t="str">
        <f t="shared" si="14"/>
        <v/>
      </c>
      <c r="Y159" s="190" t="s">
        <v>76</v>
      </c>
      <c r="Z159" s="82" t="s">
        <v>76</v>
      </c>
      <c r="AD159" t="str">
        <f t="shared" si="15"/>
        <v/>
      </c>
    </row>
    <row r="160" spans="1:30" ht="36.75" customHeight="1">
      <c r="A160" s="69">
        <f t="shared" si="11"/>
        <v>149</v>
      </c>
      <c r="B160" s="70" t="str">
        <f>IF(基本情報入力シート!C188="","",基本情報入力シート!C188)</f>
        <v/>
      </c>
      <c r="C160" s="111" t="str">
        <f>IF(基本情報入力シート!M188="","",基本情報入力シート!M188)</f>
        <v/>
      </c>
      <c r="D160" s="112" t="str">
        <f>IF(基本情報入力シート!R188="","",基本情報入力シート!R188)</f>
        <v/>
      </c>
      <c r="E160" s="112" t="str">
        <f>IF(基本情報入力シート!W188="","",基本情報入力シート!W188)</f>
        <v/>
      </c>
      <c r="F160" s="112" t="str">
        <f>IF(基本情報入力シート!X188="","",基本情報入力シート!X188)</f>
        <v/>
      </c>
      <c r="G160" s="112" t="str">
        <f>IF(基本情報入力シート!Y188="","",基本情報入力シート!Y188)</f>
        <v/>
      </c>
      <c r="H160" s="231"/>
      <c r="I160" s="218" t="str">
        <f>IF(基本情報入力シート!Z188="","",基本情報入力シート!Z188)</f>
        <v/>
      </c>
      <c r="J160" s="219" t="str">
        <f>IF(G160="","",VLOOKUP(G160,【参考】数式用!$A$3:$B$29,2,FALSE))</f>
        <v/>
      </c>
      <c r="K160" s="71" t="s">
        <v>11</v>
      </c>
      <c r="L160" s="72">
        <v>6</v>
      </c>
      <c r="M160" s="73" t="s">
        <v>8</v>
      </c>
      <c r="N160" s="234">
        <v>2</v>
      </c>
      <c r="O160" s="74" t="s">
        <v>23</v>
      </c>
      <c r="P160" s="75">
        <v>6</v>
      </c>
      <c r="Q160" s="51" t="s">
        <v>8</v>
      </c>
      <c r="R160" s="72">
        <v>5</v>
      </c>
      <c r="S160" s="73" t="s">
        <v>55</v>
      </c>
      <c r="T160" s="76" t="s">
        <v>56</v>
      </c>
      <c r="U160" s="77">
        <f t="shared" si="12"/>
        <v>4</v>
      </c>
      <c r="V160" s="76" t="s">
        <v>57</v>
      </c>
      <c r="W160" s="81" t="str">
        <f t="shared" si="13"/>
        <v/>
      </c>
      <c r="X160" s="81" t="str">
        <f t="shared" si="14"/>
        <v/>
      </c>
      <c r="Y160" s="190" t="s">
        <v>76</v>
      </c>
      <c r="Z160" s="82" t="s">
        <v>76</v>
      </c>
      <c r="AD160" t="str">
        <f t="shared" si="15"/>
        <v/>
      </c>
    </row>
    <row r="161" spans="1:30" ht="36.75" customHeight="1">
      <c r="A161" s="69">
        <f t="shared" si="11"/>
        <v>150</v>
      </c>
      <c r="B161" s="70" t="str">
        <f>IF(基本情報入力シート!C189="","",基本情報入力シート!C189)</f>
        <v/>
      </c>
      <c r="C161" s="111" t="str">
        <f>IF(基本情報入力シート!M189="","",基本情報入力シート!M189)</f>
        <v/>
      </c>
      <c r="D161" s="112" t="str">
        <f>IF(基本情報入力シート!R189="","",基本情報入力シート!R189)</f>
        <v/>
      </c>
      <c r="E161" s="112" t="str">
        <f>IF(基本情報入力シート!W189="","",基本情報入力シート!W189)</f>
        <v/>
      </c>
      <c r="F161" s="112" t="str">
        <f>IF(基本情報入力シート!X189="","",基本情報入力シート!X189)</f>
        <v/>
      </c>
      <c r="G161" s="112" t="str">
        <f>IF(基本情報入力シート!Y189="","",基本情報入力シート!Y189)</f>
        <v/>
      </c>
      <c r="H161" s="231"/>
      <c r="I161" s="218" t="str">
        <f>IF(基本情報入力シート!Z189="","",基本情報入力シート!Z189)</f>
        <v/>
      </c>
      <c r="J161" s="219" t="str">
        <f>IF(G161="","",VLOOKUP(G161,【参考】数式用!$A$3:$B$29,2,FALSE))</f>
        <v/>
      </c>
      <c r="K161" s="71" t="s">
        <v>11</v>
      </c>
      <c r="L161" s="72">
        <v>6</v>
      </c>
      <c r="M161" s="73" t="s">
        <v>8</v>
      </c>
      <c r="N161" s="234">
        <v>2</v>
      </c>
      <c r="O161" s="74" t="s">
        <v>23</v>
      </c>
      <c r="P161" s="75">
        <v>6</v>
      </c>
      <c r="Q161" s="51" t="s">
        <v>8</v>
      </c>
      <c r="R161" s="72">
        <v>5</v>
      </c>
      <c r="S161" s="73" t="s">
        <v>55</v>
      </c>
      <c r="T161" s="76" t="s">
        <v>13</v>
      </c>
      <c r="U161" s="77">
        <f t="shared" si="12"/>
        <v>4</v>
      </c>
      <c r="V161" s="76" t="s">
        <v>18</v>
      </c>
      <c r="W161" s="81" t="str">
        <f t="shared" si="13"/>
        <v/>
      </c>
      <c r="X161" s="81" t="str">
        <f t="shared" si="14"/>
        <v/>
      </c>
      <c r="Y161" s="190" t="s">
        <v>76</v>
      </c>
      <c r="Z161" s="82" t="s">
        <v>76</v>
      </c>
      <c r="AD161" t="str">
        <f t="shared" si="15"/>
        <v/>
      </c>
    </row>
    <row r="162" spans="1:30" ht="36.75" customHeight="1">
      <c r="A162" s="69">
        <f t="shared" si="11"/>
        <v>151</v>
      </c>
      <c r="B162" s="70" t="str">
        <f>IF(基本情報入力シート!C190="","",基本情報入力シート!C190)</f>
        <v/>
      </c>
      <c r="C162" s="111" t="str">
        <f>IF(基本情報入力シート!M190="","",基本情報入力シート!M190)</f>
        <v/>
      </c>
      <c r="D162" s="112" t="str">
        <f>IF(基本情報入力シート!R190="","",基本情報入力シート!R190)</f>
        <v/>
      </c>
      <c r="E162" s="112" t="str">
        <f>IF(基本情報入力シート!W190="","",基本情報入力シート!W190)</f>
        <v/>
      </c>
      <c r="F162" s="112" t="str">
        <f>IF(基本情報入力シート!X190="","",基本情報入力シート!X190)</f>
        <v/>
      </c>
      <c r="G162" s="112" t="str">
        <f>IF(基本情報入力シート!Y190="","",基本情報入力シート!Y190)</f>
        <v/>
      </c>
      <c r="H162" s="231"/>
      <c r="I162" s="218" t="str">
        <f>IF(基本情報入力シート!Z190="","",基本情報入力シート!Z190)</f>
        <v/>
      </c>
      <c r="J162" s="219" t="str">
        <f>IF(G162="","",VLOOKUP(G162,【参考】数式用!$A$3:$B$29,2,FALSE))</f>
        <v/>
      </c>
      <c r="K162" s="71" t="s">
        <v>11</v>
      </c>
      <c r="L162" s="72">
        <v>6</v>
      </c>
      <c r="M162" s="73" t="s">
        <v>8</v>
      </c>
      <c r="N162" s="234">
        <v>2</v>
      </c>
      <c r="O162" s="74" t="s">
        <v>23</v>
      </c>
      <c r="P162" s="75">
        <v>6</v>
      </c>
      <c r="Q162" s="51" t="s">
        <v>8</v>
      </c>
      <c r="R162" s="72">
        <v>5</v>
      </c>
      <c r="S162" s="73" t="s">
        <v>55</v>
      </c>
      <c r="T162" s="76" t="s">
        <v>56</v>
      </c>
      <c r="U162" s="77">
        <f t="shared" si="12"/>
        <v>4</v>
      </c>
      <c r="V162" s="76" t="s">
        <v>57</v>
      </c>
      <c r="W162" s="81" t="str">
        <f t="shared" si="13"/>
        <v/>
      </c>
      <c r="X162" s="81" t="str">
        <f t="shared" si="14"/>
        <v/>
      </c>
      <c r="Y162" s="190" t="s">
        <v>76</v>
      </c>
      <c r="Z162" s="82" t="s">
        <v>76</v>
      </c>
      <c r="AD162" t="str">
        <f t="shared" si="15"/>
        <v/>
      </c>
    </row>
    <row r="163" spans="1:30" ht="36.75" customHeight="1">
      <c r="A163" s="69">
        <f t="shared" si="11"/>
        <v>152</v>
      </c>
      <c r="B163" s="70" t="str">
        <f>IF(基本情報入力シート!C191="","",基本情報入力シート!C191)</f>
        <v/>
      </c>
      <c r="C163" s="111" t="str">
        <f>IF(基本情報入力シート!M191="","",基本情報入力シート!M191)</f>
        <v/>
      </c>
      <c r="D163" s="112" t="str">
        <f>IF(基本情報入力シート!R191="","",基本情報入力シート!R191)</f>
        <v/>
      </c>
      <c r="E163" s="112" t="str">
        <f>IF(基本情報入力シート!W191="","",基本情報入力シート!W191)</f>
        <v/>
      </c>
      <c r="F163" s="112" t="str">
        <f>IF(基本情報入力シート!X191="","",基本情報入力シート!X191)</f>
        <v/>
      </c>
      <c r="G163" s="112" t="str">
        <f>IF(基本情報入力シート!Y191="","",基本情報入力シート!Y191)</f>
        <v/>
      </c>
      <c r="H163" s="231"/>
      <c r="I163" s="218" t="str">
        <f>IF(基本情報入力シート!Z191="","",基本情報入力シート!Z191)</f>
        <v/>
      </c>
      <c r="J163" s="219" t="str">
        <f>IF(G163="","",VLOOKUP(G163,【参考】数式用!$A$3:$B$29,2,FALSE))</f>
        <v/>
      </c>
      <c r="K163" s="71" t="s">
        <v>11</v>
      </c>
      <c r="L163" s="72">
        <v>6</v>
      </c>
      <c r="M163" s="73" t="s">
        <v>8</v>
      </c>
      <c r="N163" s="234">
        <v>2</v>
      </c>
      <c r="O163" s="74" t="s">
        <v>23</v>
      </c>
      <c r="P163" s="75">
        <v>6</v>
      </c>
      <c r="Q163" s="51" t="s">
        <v>8</v>
      </c>
      <c r="R163" s="72">
        <v>5</v>
      </c>
      <c r="S163" s="73" t="s">
        <v>55</v>
      </c>
      <c r="T163" s="76" t="s">
        <v>13</v>
      </c>
      <c r="U163" s="77">
        <f t="shared" si="12"/>
        <v>4</v>
      </c>
      <c r="V163" s="76" t="s">
        <v>18</v>
      </c>
      <c r="W163" s="81" t="str">
        <f t="shared" si="13"/>
        <v/>
      </c>
      <c r="X163" s="81" t="str">
        <f t="shared" si="14"/>
        <v/>
      </c>
      <c r="Y163" s="190" t="s">
        <v>76</v>
      </c>
      <c r="Z163" s="82" t="s">
        <v>76</v>
      </c>
      <c r="AD163" t="str">
        <f t="shared" si="15"/>
        <v/>
      </c>
    </row>
    <row r="164" spans="1:30" ht="36.75" customHeight="1">
      <c r="A164" s="69">
        <f t="shared" si="11"/>
        <v>153</v>
      </c>
      <c r="B164" s="70" t="str">
        <f>IF(基本情報入力シート!C192="","",基本情報入力シート!C192)</f>
        <v/>
      </c>
      <c r="C164" s="111" t="str">
        <f>IF(基本情報入力シート!M192="","",基本情報入力シート!M192)</f>
        <v/>
      </c>
      <c r="D164" s="112" t="str">
        <f>IF(基本情報入力シート!R192="","",基本情報入力シート!R192)</f>
        <v/>
      </c>
      <c r="E164" s="112" t="str">
        <f>IF(基本情報入力シート!W192="","",基本情報入力シート!W192)</f>
        <v/>
      </c>
      <c r="F164" s="112" t="str">
        <f>IF(基本情報入力シート!X192="","",基本情報入力シート!X192)</f>
        <v/>
      </c>
      <c r="G164" s="112" t="str">
        <f>IF(基本情報入力シート!Y192="","",基本情報入力シート!Y192)</f>
        <v/>
      </c>
      <c r="H164" s="231"/>
      <c r="I164" s="218" t="str">
        <f>IF(基本情報入力シート!Z192="","",基本情報入力シート!Z192)</f>
        <v/>
      </c>
      <c r="J164" s="219" t="str">
        <f>IF(G164="","",VLOOKUP(G164,【参考】数式用!$A$3:$B$29,2,FALSE))</f>
        <v/>
      </c>
      <c r="K164" s="71" t="s">
        <v>11</v>
      </c>
      <c r="L164" s="72">
        <v>6</v>
      </c>
      <c r="M164" s="73" t="s">
        <v>8</v>
      </c>
      <c r="N164" s="234">
        <v>2</v>
      </c>
      <c r="O164" s="74" t="s">
        <v>23</v>
      </c>
      <c r="P164" s="75">
        <v>6</v>
      </c>
      <c r="Q164" s="51" t="s">
        <v>8</v>
      </c>
      <c r="R164" s="72">
        <v>5</v>
      </c>
      <c r="S164" s="73" t="s">
        <v>55</v>
      </c>
      <c r="T164" s="76" t="s">
        <v>56</v>
      </c>
      <c r="U164" s="77">
        <f t="shared" si="12"/>
        <v>4</v>
      </c>
      <c r="V164" s="76" t="s">
        <v>57</v>
      </c>
      <c r="W164" s="81" t="str">
        <f t="shared" si="13"/>
        <v/>
      </c>
      <c r="X164" s="81" t="str">
        <f t="shared" si="14"/>
        <v/>
      </c>
      <c r="Y164" s="190" t="s">
        <v>76</v>
      </c>
      <c r="Z164" s="82" t="s">
        <v>76</v>
      </c>
      <c r="AD164" t="str">
        <f t="shared" si="15"/>
        <v/>
      </c>
    </row>
    <row r="165" spans="1:30" ht="36.75" customHeight="1">
      <c r="A165" s="69">
        <f t="shared" si="11"/>
        <v>154</v>
      </c>
      <c r="B165" s="70" t="str">
        <f>IF(基本情報入力シート!C193="","",基本情報入力シート!C193)</f>
        <v/>
      </c>
      <c r="C165" s="111" t="str">
        <f>IF(基本情報入力シート!M193="","",基本情報入力シート!M193)</f>
        <v/>
      </c>
      <c r="D165" s="112" t="str">
        <f>IF(基本情報入力シート!R193="","",基本情報入力シート!R193)</f>
        <v/>
      </c>
      <c r="E165" s="112" t="str">
        <f>IF(基本情報入力シート!W193="","",基本情報入力シート!W193)</f>
        <v/>
      </c>
      <c r="F165" s="112" t="str">
        <f>IF(基本情報入力シート!X193="","",基本情報入力シート!X193)</f>
        <v/>
      </c>
      <c r="G165" s="112" t="str">
        <f>IF(基本情報入力シート!Y193="","",基本情報入力シート!Y193)</f>
        <v/>
      </c>
      <c r="H165" s="231"/>
      <c r="I165" s="218" t="str">
        <f>IF(基本情報入力シート!Z193="","",基本情報入力シート!Z193)</f>
        <v/>
      </c>
      <c r="J165" s="219" t="str">
        <f>IF(G165="","",VLOOKUP(G165,【参考】数式用!$A$3:$B$29,2,FALSE))</f>
        <v/>
      </c>
      <c r="K165" s="71" t="s">
        <v>11</v>
      </c>
      <c r="L165" s="72">
        <v>6</v>
      </c>
      <c r="M165" s="73" t="s">
        <v>8</v>
      </c>
      <c r="N165" s="234">
        <v>2</v>
      </c>
      <c r="O165" s="74" t="s">
        <v>23</v>
      </c>
      <c r="P165" s="75">
        <v>6</v>
      </c>
      <c r="Q165" s="51" t="s">
        <v>8</v>
      </c>
      <c r="R165" s="72">
        <v>5</v>
      </c>
      <c r="S165" s="73" t="s">
        <v>55</v>
      </c>
      <c r="T165" s="76" t="s">
        <v>13</v>
      </c>
      <c r="U165" s="77">
        <f t="shared" si="12"/>
        <v>4</v>
      </c>
      <c r="V165" s="76" t="s">
        <v>18</v>
      </c>
      <c r="W165" s="81" t="str">
        <f t="shared" si="13"/>
        <v/>
      </c>
      <c r="X165" s="81" t="str">
        <f t="shared" si="14"/>
        <v/>
      </c>
      <c r="Y165" s="190" t="s">
        <v>76</v>
      </c>
      <c r="Z165" s="82" t="s">
        <v>76</v>
      </c>
      <c r="AD165" t="str">
        <f t="shared" si="15"/>
        <v/>
      </c>
    </row>
    <row r="166" spans="1:30" ht="36.75" customHeight="1">
      <c r="A166" s="69">
        <f t="shared" si="11"/>
        <v>155</v>
      </c>
      <c r="B166" s="70" t="str">
        <f>IF(基本情報入力シート!C194="","",基本情報入力シート!C194)</f>
        <v/>
      </c>
      <c r="C166" s="111" t="str">
        <f>IF(基本情報入力シート!M194="","",基本情報入力シート!M194)</f>
        <v/>
      </c>
      <c r="D166" s="112" t="str">
        <f>IF(基本情報入力シート!R194="","",基本情報入力シート!R194)</f>
        <v/>
      </c>
      <c r="E166" s="112" t="str">
        <f>IF(基本情報入力シート!W194="","",基本情報入力シート!W194)</f>
        <v/>
      </c>
      <c r="F166" s="112" t="str">
        <f>IF(基本情報入力シート!X194="","",基本情報入力シート!X194)</f>
        <v/>
      </c>
      <c r="G166" s="112" t="str">
        <f>IF(基本情報入力シート!Y194="","",基本情報入力シート!Y194)</f>
        <v/>
      </c>
      <c r="H166" s="231"/>
      <c r="I166" s="218" t="str">
        <f>IF(基本情報入力シート!Z194="","",基本情報入力シート!Z194)</f>
        <v/>
      </c>
      <c r="J166" s="219" t="str">
        <f>IF(G166="","",VLOOKUP(G166,【参考】数式用!$A$3:$B$29,2,FALSE))</f>
        <v/>
      </c>
      <c r="K166" s="71" t="s">
        <v>11</v>
      </c>
      <c r="L166" s="72">
        <v>6</v>
      </c>
      <c r="M166" s="73" t="s">
        <v>8</v>
      </c>
      <c r="N166" s="234">
        <v>2</v>
      </c>
      <c r="O166" s="74" t="s">
        <v>23</v>
      </c>
      <c r="P166" s="75">
        <v>6</v>
      </c>
      <c r="Q166" s="51" t="s">
        <v>8</v>
      </c>
      <c r="R166" s="72">
        <v>5</v>
      </c>
      <c r="S166" s="73" t="s">
        <v>55</v>
      </c>
      <c r="T166" s="76" t="s">
        <v>56</v>
      </c>
      <c r="U166" s="77">
        <f t="shared" si="12"/>
        <v>4</v>
      </c>
      <c r="V166" s="76" t="s">
        <v>57</v>
      </c>
      <c r="W166" s="81" t="str">
        <f t="shared" si="13"/>
        <v/>
      </c>
      <c r="X166" s="81" t="str">
        <f t="shared" si="14"/>
        <v/>
      </c>
      <c r="Y166" s="190" t="s">
        <v>76</v>
      </c>
      <c r="Z166" s="82" t="s">
        <v>76</v>
      </c>
      <c r="AD166" t="str">
        <f t="shared" si="15"/>
        <v/>
      </c>
    </row>
    <row r="167" spans="1:30" ht="36.75" customHeight="1">
      <c r="A167" s="69">
        <f t="shared" si="11"/>
        <v>156</v>
      </c>
      <c r="B167" s="70" t="str">
        <f>IF(基本情報入力シート!C195="","",基本情報入力シート!C195)</f>
        <v/>
      </c>
      <c r="C167" s="111" t="str">
        <f>IF(基本情報入力シート!M195="","",基本情報入力シート!M195)</f>
        <v/>
      </c>
      <c r="D167" s="112" t="str">
        <f>IF(基本情報入力シート!R195="","",基本情報入力シート!R195)</f>
        <v/>
      </c>
      <c r="E167" s="112" t="str">
        <f>IF(基本情報入力シート!W195="","",基本情報入力シート!W195)</f>
        <v/>
      </c>
      <c r="F167" s="112" t="str">
        <f>IF(基本情報入力シート!X195="","",基本情報入力シート!X195)</f>
        <v/>
      </c>
      <c r="G167" s="112" t="str">
        <f>IF(基本情報入力シート!Y195="","",基本情報入力シート!Y195)</f>
        <v/>
      </c>
      <c r="H167" s="231"/>
      <c r="I167" s="218" t="str">
        <f>IF(基本情報入力シート!Z195="","",基本情報入力シート!Z195)</f>
        <v/>
      </c>
      <c r="J167" s="219" t="str">
        <f>IF(G167="","",VLOOKUP(G167,【参考】数式用!$A$3:$B$29,2,FALSE))</f>
        <v/>
      </c>
      <c r="K167" s="71" t="s">
        <v>11</v>
      </c>
      <c r="L167" s="72">
        <v>6</v>
      </c>
      <c r="M167" s="73" t="s">
        <v>8</v>
      </c>
      <c r="N167" s="234">
        <v>2</v>
      </c>
      <c r="O167" s="74" t="s">
        <v>23</v>
      </c>
      <c r="P167" s="75">
        <v>6</v>
      </c>
      <c r="Q167" s="51" t="s">
        <v>8</v>
      </c>
      <c r="R167" s="72">
        <v>5</v>
      </c>
      <c r="S167" s="73" t="s">
        <v>55</v>
      </c>
      <c r="T167" s="76" t="s">
        <v>13</v>
      </c>
      <c r="U167" s="77">
        <f t="shared" si="12"/>
        <v>4</v>
      </c>
      <c r="V167" s="76" t="s">
        <v>18</v>
      </c>
      <c r="W167" s="81" t="str">
        <f t="shared" si="13"/>
        <v/>
      </c>
      <c r="X167" s="81" t="str">
        <f t="shared" si="14"/>
        <v/>
      </c>
      <c r="Y167" s="190" t="s">
        <v>76</v>
      </c>
      <c r="Z167" s="82" t="s">
        <v>76</v>
      </c>
      <c r="AD167" t="str">
        <f t="shared" si="15"/>
        <v/>
      </c>
    </row>
    <row r="168" spans="1:30" ht="36.75" customHeight="1">
      <c r="A168" s="69">
        <f t="shared" si="11"/>
        <v>157</v>
      </c>
      <c r="B168" s="70" t="str">
        <f>IF(基本情報入力シート!C196="","",基本情報入力シート!C196)</f>
        <v/>
      </c>
      <c r="C168" s="111" t="str">
        <f>IF(基本情報入力シート!M196="","",基本情報入力シート!M196)</f>
        <v/>
      </c>
      <c r="D168" s="112" t="str">
        <f>IF(基本情報入力シート!R196="","",基本情報入力シート!R196)</f>
        <v/>
      </c>
      <c r="E168" s="112" t="str">
        <f>IF(基本情報入力シート!W196="","",基本情報入力シート!W196)</f>
        <v/>
      </c>
      <c r="F168" s="112" t="str">
        <f>IF(基本情報入力シート!X196="","",基本情報入力シート!X196)</f>
        <v/>
      </c>
      <c r="G168" s="112" t="str">
        <f>IF(基本情報入力シート!Y196="","",基本情報入力シート!Y196)</f>
        <v/>
      </c>
      <c r="H168" s="231"/>
      <c r="I168" s="218" t="str">
        <f>IF(基本情報入力シート!Z196="","",基本情報入力シート!Z196)</f>
        <v/>
      </c>
      <c r="J168" s="219" t="str">
        <f>IF(G168="","",VLOOKUP(G168,【参考】数式用!$A$3:$B$29,2,FALSE))</f>
        <v/>
      </c>
      <c r="K168" s="71" t="s">
        <v>11</v>
      </c>
      <c r="L168" s="72">
        <v>6</v>
      </c>
      <c r="M168" s="73" t="s">
        <v>8</v>
      </c>
      <c r="N168" s="234">
        <v>2</v>
      </c>
      <c r="O168" s="74" t="s">
        <v>23</v>
      </c>
      <c r="P168" s="75">
        <v>6</v>
      </c>
      <c r="Q168" s="51" t="s">
        <v>8</v>
      </c>
      <c r="R168" s="72">
        <v>5</v>
      </c>
      <c r="S168" s="73" t="s">
        <v>55</v>
      </c>
      <c r="T168" s="76" t="s">
        <v>56</v>
      </c>
      <c r="U168" s="77">
        <f t="shared" si="12"/>
        <v>4</v>
      </c>
      <c r="V168" s="76" t="s">
        <v>57</v>
      </c>
      <c r="W168" s="81" t="str">
        <f t="shared" si="13"/>
        <v/>
      </c>
      <c r="X168" s="81" t="str">
        <f t="shared" si="14"/>
        <v/>
      </c>
      <c r="Y168" s="190" t="s">
        <v>76</v>
      </c>
      <c r="Z168" s="82" t="s">
        <v>76</v>
      </c>
      <c r="AD168" t="str">
        <f t="shared" si="15"/>
        <v/>
      </c>
    </row>
    <row r="169" spans="1:30" ht="36.75" customHeight="1">
      <c r="A169" s="69">
        <f t="shared" si="11"/>
        <v>158</v>
      </c>
      <c r="B169" s="70" t="str">
        <f>IF(基本情報入力シート!C197="","",基本情報入力シート!C197)</f>
        <v/>
      </c>
      <c r="C169" s="111" t="str">
        <f>IF(基本情報入力シート!M197="","",基本情報入力シート!M197)</f>
        <v/>
      </c>
      <c r="D169" s="112" t="str">
        <f>IF(基本情報入力シート!R197="","",基本情報入力シート!R197)</f>
        <v/>
      </c>
      <c r="E169" s="112" t="str">
        <f>IF(基本情報入力シート!W197="","",基本情報入力シート!W197)</f>
        <v/>
      </c>
      <c r="F169" s="112" t="str">
        <f>IF(基本情報入力シート!X197="","",基本情報入力シート!X197)</f>
        <v/>
      </c>
      <c r="G169" s="112" t="str">
        <f>IF(基本情報入力シート!Y197="","",基本情報入力シート!Y197)</f>
        <v/>
      </c>
      <c r="H169" s="231"/>
      <c r="I169" s="218" t="str">
        <f>IF(基本情報入力シート!Z197="","",基本情報入力シート!Z197)</f>
        <v/>
      </c>
      <c r="J169" s="219" t="str">
        <f>IF(G169="","",VLOOKUP(G169,【参考】数式用!$A$3:$B$29,2,FALSE))</f>
        <v/>
      </c>
      <c r="K169" s="71" t="s">
        <v>11</v>
      </c>
      <c r="L169" s="72">
        <v>6</v>
      </c>
      <c r="M169" s="73" t="s">
        <v>8</v>
      </c>
      <c r="N169" s="234">
        <v>2</v>
      </c>
      <c r="O169" s="74" t="s">
        <v>23</v>
      </c>
      <c r="P169" s="75">
        <v>6</v>
      </c>
      <c r="Q169" s="51" t="s">
        <v>8</v>
      </c>
      <c r="R169" s="72">
        <v>5</v>
      </c>
      <c r="S169" s="73" t="s">
        <v>55</v>
      </c>
      <c r="T169" s="76" t="s">
        <v>13</v>
      </c>
      <c r="U169" s="77">
        <f t="shared" si="12"/>
        <v>4</v>
      </c>
      <c r="V169" s="76" t="s">
        <v>18</v>
      </c>
      <c r="W169" s="81" t="str">
        <f t="shared" si="13"/>
        <v/>
      </c>
      <c r="X169" s="81" t="str">
        <f t="shared" si="14"/>
        <v/>
      </c>
      <c r="Y169" s="190" t="s">
        <v>76</v>
      </c>
      <c r="Z169" s="82" t="s">
        <v>76</v>
      </c>
      <c r="AD169" t="str">
        <f t="shared" si="15"/>
        <v/>
      </c>
    </row>
    <row r="170" spans="1:30" ht="36.75" customHeight="1">
      <c r="A170" s="69">
        <f t="shared" si="11"/>
        <v>159</v>
      </c>
      <c r="B170" s="70" t="str">
        <f>IF(基本情報入力シート!C198="","",基本情報入力シート!C198)</f>
        <v/>
      </c>
      <c r="C170" s="111" t="str">
        <f>IF(基本情報入力シート!M198="","",基本情報入力シート!M198)</f>
        <v/>
      </c>
      <c r="D170" s="112" t="str">
        <f>IF(基本情報入力シート!R198="","",基本情報入力シート!R198)</f>
        <v/>
      </c>
      <c r="E170" s="112" t="str">
        <f>IF(基本情報入力シート!W198="","",基本情報入力シート!W198)</f>
        <v/>
      </c>
      <c r="F170" s="112" t="str">
        <f>IF(基本情報入力シート!X198="","",基本情報入力シート!X198)</f>
        <v/>
      </c>
      <c r="G170" s="112" t="str">
        <f>IF(基本情報入力シート!Y198="","",基本情報入力シート!Y198)</f>
        <v/>
      </c>
      <c r="H170" s="231"/>
      <c r="I170" s="218" t="str">
        <f>IF(基本情報入力シート!Z198="","",基本情報入力シート!Z198)</f>
        <v/>
      </c>
      <c r="J170" s="219" t="str">
        <f>IF(G170="","",VLOOKUP(G170,【参考】数式用!$A$3:$B$29,2,FALSE))</f>
        <v/>
      </c>
      <c r="K170" s="71" t="s">
        <v>11</v>
      </c>
      <c r="L170" s="72">
        <v>6</v>
      </c>
      <c r="M170" s="73" t="s">
        <v>8</v>
      </c>
      <c r="N170" s="234">
        <v>2</v>
      </c>
      <c r="O170" s="74" t="s">
        <v>23</v>
      </c>
      <c r="P170" s="75">
        <v>6</v>
      </c>
      <c r="Q170" s="51" t="s">
        <v>8</v>
      </c>
      <c r="R170" s="72">
        <v>5</v>
      </c>
      <c r="S170" s="73" t="s">
        <v>55</v>
      </c>
      <c r="T170" s="76" t="s">
        <v>56</v>
      </c>
      <c r="U170" s="77">
        <f t="shared" si="12"/>
        <v>4</v>
      </c>
      <c r="V170" s="76" t="s">
        <v>57</v>
      </c>
      <c r="W170" s="81" t="str">
        <f t="shared" si="13"/>
        <v/>
      </c>
      <c r="X170" s="81" t="str">
        <f t="shared" si="14"/>
        <v/>
      </c>
      <c r="Y170" s="190" t="s">
        <v>76</v>
      </c>
      <c r="Z170" s="82" t="s">
        <v>76</v>
      </c>
      <c r="AD170" t="str">
        <f t="shared" si="15"/>
        <v/>
      </c>
    </row>
    <row r="171" spans="1:30" ht="36.75" customHeight="1">
      <c r="A171" s="69">
        <f t="shared" si="11"/>
        <v>160</v>
      </c>
      <c r="B171" s="70" t="str">
        <f>IF(基本情報入力シート!C199="","",基本情報入力シート!C199)</f>
        <v/>
      </c>
      <c r="C171" s="111" t="str">
        <f>IF(基本情報入力シート!M199="","",基本情報入力シート!M199)</f>
        <v/>
      </c>
      <c r="D171" s="112" t="str">
        <f>IF(基本情報入力シート!R199="","",基本情報入力シート!R199)</f>
        <v/>
      </c>
      <c r="E171" s="112" t="str">
        <f>IF(基本情報入力シート!W199="","",基本情報入力シート!W199)</f>
        <v/>
      </c>
      <c r="F171" s="112" t="str">
        <f>IF(基本情報入力シート!X199="","",基本情報入力シート!X199)</f>
        <v/>
      </c>
      <c r="G171" s="112" t="str">
        <f>IF(基本情報入力シート!Y199="","",基本情報入力シート!Y199)</f>
        <v/>
      </c>
      <c r="H171" s="231"/>
      <c r="I171" s="218" t="str">
        <f>IF(基本情報入力シート!Z199="","",基本情報入力シート!Z199)</f>
        <v/>
      </c>
      <c r="J171" s="219" t="str">
        <f>IF(G171="","",VLOOKUP(G171,【参考】数式用!$A$3:$B$29,2,FALSE))</f>
        <v/>
      </c>
      <c r="K171" s="71" t="s">
        <v>11</v>
      </c>
      <c r="L171" s="72">
        <v>6</v>
      </c>
      <c r="M171" s="73" t="s">
        <v>8</v>
      </c>
      <c r="N171" s="234">
        <v>2</v>
      </c>
      <c r="O171" s="74" t="s">
        <v>23</v>
      </c>
      <c r="P171" s="75">
        <v>6</v>
      </c>
      <c r="Q171" s="51" t="s">
        <v>8</v>
      </c>
      <c r="R171" s="72">
        <v>5</v>
      </c>
      <c r="S171" s="73" t="s">
        <v>55</v>
      </c>
      <c r="T171" s="76" t="s">
        <v>13</v>
      </c>
      <c r="U171" s="77">
        <f t="shared" si="12"/>
        <v>4</v>
      </c>
      <c r="V171" s="76" t="s">
        <v>18</v>
      </c>
      <c r="W171" s="81" t="str">
        <f t="shared" si="13"/>
        <v/>
      </c>
      <c r="X171" s="81" t="str">
        <f t="shared" si="14"/>
        <v/>
      </c>
      <c r="Y171" s="190" t="s">
        <v>76</v>
      </c>
      <c r="Z171" s="82" t="s">
        <v>76</v>
      </c>
      <c r="AD171" t="str">
        <f t="shared" si="15"/>
        <v/>
      </c>
    </row>
    <row r="172" spans="1:30" ht="36.75" customHeight="1">
      <c r="A172" s="69">
        <f t="shared" si="11"/>
        <v>161</v>
      </c>
      <c r="B172" s="70" t="str">
        <f>IF(基本情報入力シート!C200="","",基本情報入力シート!C200)</f>
        <v/>
      </c>
      <c r="C172" s="111" t="str">
        <f>IF(基本情報入力シート!M200="","",基本情報入力シート!M200)</f>
        <v/>
      </c>
      <c r="D172" s="112" t="str">
        <f>IF(基本情報入力シート!R200="","",基本情報入力シート!R200)</f>
        <v/>
      </c>
      <c r="E172" s="112" t="str">
        <f>IF(基本情報入力シート!W200="","",基本情報入力シート!W200)</f>
        <v/>
      </c>
      <c r="F172" s="112" t="str">
        <f>IF(基本情報入力シート!X200="","",基本情報入力シート!X200)</f>
        <v/>
      </c>
      <c r="G172" s="112" t="str">
        <f>IF(基本情報入力シート!Y200="","",基本情報入力シート!Y200)</f>
        <v/>
      </c>
      <c r="H172" s="231"/>
      <c r="I172" s="218" t="str">
        <f>IF(基本情報入力シート!Z200="","",基本情報入力シート!Z200)</f>
        <v/>
      </c>
      <c r="J172" s="219" t="str">
        <f>IF(G172="","",VLOOKUP(G172,【参考】数式用!$A$3:$B$29,2,FALSE))</f>
        <v/>
      </c>
      <c r="K172" s="71" t="s">
        <v>11</v>
      </c>
      <c r="L172" s="72">
        <v>6</v>
      </c>
      <c r="M172" s="73" t="s">
        <v>8</v>
      </c>
      <c r="N172" s="234">
        <v>2</v>
      </c>
      <c r="O172" s="74" t="s">
        <v>23</v>
      </c>
      <c r="P172" s="75">
        <v>6</v>
      </c>
      <c r="Q172" s="51" t="s">
        <v>8</v>
      </c>
      <c r="R172" s="72">
        <v>5</v>
      </c>
      <c r="S172" s="73" t="s">
        <v>55</v>
      </c>
      <c r="T172" s="76" t="s">
        <v>56</v>
      </c>
      <c r="U172" s="77">
        <f t="shared" si="12"/>
        <v>4</v>
      </c>
      <c r="V172" s="76" t="s">
        <v>57</v>
      </c>
      <c r="W172" s="81" t="str">
        <f t="shared" si="13"/>
        <v/>
      </c>
      <c r="X172" s="81" t="str">
        <f t="shared" si="14"/>
        <v/>
      </c>
      <c r="Y172" s="190" t="s">
        <v>76</v>
      </c>
      <c r="Z172" s="82" t="s">
        <v>76</v>
      </c>
      <c r="AD172" t="str">
        <f t="shared" si="15"/>
        <v/>
      </c>
    </row>
    <row r="173" spans="1:30" ht="36.75" customHeight="1">
      <c r="A173" s="69">
        <f t="shared" si="11"/>
        <v>162</v>
      </c>
      <c r="B173" s="70" t="str">
        <f>IF(基本情報入力シート!C201="","",基本情報入力シート!C201)</f>
        <v/>
      </c>
      <c r="C173" s="111" t="str">
        <f>IF(基本情報入力シート!M201="","",基本情報入力シート!M201)</f>
        <v/>
      </c>
      <c r="D173" s="112" t="str">
        <f>IF(基本情報入力シート!R201="","",基本情報入力シート!R201)</f>
        <v/>
      </c>
      <c r="E173" s="112" t="str">
        <f>IF(基本情報入力シート!W201="","",基本情報入力シート!W201)</f>
        <v/>
      </c>
      <c r="F173" s="112" t="str">
        <f>IF(基本情報入力シート!X201="","",基本情報入力シート!X201)</f>
        <v/>
      </c>
      <c r="G173" s="112" t="str">
        <f>IF(基本情報入力シート!Y201="","",基本情報入力シート!Y201)</f>
        <v/>
      </c>
      <c r="H173" s="231"/>
      <c r="I173" s="218" t="str">
        <f>IF(基本情報入力シート!Z201="","",基本情報入力シート!Z201)</f>
        <v/>
      </c>
      <c r="J173" s="219" t="str">
        <f>IF(G173="","",VLOOKUP(G173,【参考】数式用!$A$3:$B$29,2,FALSE))</f>
        <v/>
      </c>
      <c r="K173" s="71" t="s">
        <v>11</v>
      </c>
      <c r="L173" s="72">
        <v>6</v>
      </c>
      <c r="M173" s="73" t="s">
        <v>8</v>
      </c>
      <c r="N173" s="234">
        <v>2</v>
      </c>
      <c r="O173" s="74" t="s">
        <v>23</v>
      </c>
      <c r="P173" s="75">
        <v>6</v>
      </c>
      <c r="Q173" s="51" t="s">
        <v>8</v>
      </c>
      <c r="R173" s="72">
        <v>5</v>
      </c>
      <c r="S173" s="73" t="s">
        <v>55</v>
      </c>
      <c r="T173" s="76" t="s">
        <v>13</v>
      </c>
      <c r="U173" s="77">
        <f t="shared" si="12"/>
        <v>4</v>
      </c>
      <c r="V173" s="76" t="s">
        <v>18</v>
      </c>
      <c r="W173" s="81" t="str">
        <f t="shared" si="13"/>
        <v/>
      </c>
      <c r="X173" s="81" t="str">
        <f t="shared" si="14"/>
        <v/>
      </c>
      <c r="Y173" s="190" t="s">
        <v>76</v>
      </c>
      <c r="Z173" s="82" t="s">
        <v>76</v>
      </c>
      <c r="AD173" t="str">
        <f t="shared" si="15"/>
        <v/>
      </c>
    </row>
    <row r="174" spans="1:30" ht="36.75" customHeight="1">
      <c r="A174" s="69">
        <f t="shared" si="11"/>
        <v>163</v>
      </c>
      <c r="B174" s="70" t="str">
        <f>IF(基本情報入力シート!C202="","",基本情報入力シート!C202)</f>
        <v/>
      </c>
      <c r="C174" s="111" t="str">
        <f>IF(基本情報入力シート!M202="","",基本情報入力シート!M202)</f>
        <v/>
      </c>
      <c r="D174" s="112" t="str">
        <f>IF(基本情報入力シート!R202="","",基本情報入力シート!R202)</f>
        <v/>
      </c>
      <c r="E174" s="112" t="str">
        <f>IF(基本情報入力シート!W202="","",基本情報入力シート!W202)</f>
        <v/>
      </c>
      <c r="F174" s="112" t="str">
        <f>IF(基本情報入力シート!X202="","",基本情報入力シート!X202)</f>
        <v/>
      </c>
      <c r="G174" s="112" t="str">
        <f>IF(基本情報入力シート!Y202="","",基本情報入力シート!Y202)</f>
        <v/>
      </c>
      <c r="H174" s="231"/>
      <c r="I174" s="218" t="str">
        <f>IF(基本情報入力シート!Z202="","",基本情報入力シート!Z202)</f>
        <v/>
      </c>
      <c r="J174" s="219" t="str">
        <f>IF(G174="","",VLOOKUP(G174,【参考】数式用!$A$3:$B$29,2,FALSE))</f>
        <v/>
      </c>
      <c r="K174" s="71" t="s">
        <v>11</v>
      </c>
      <c r="L174" s="72">
        <v>6</v>
      </c>
      <c r="M174" s="73" t="s">
        <v>8</v>
      </c>
      <c r="N174" s="234">
        <v>2</v>
      </c>
      <c r="O174" s="74" t="s">
        <v>23</v>
      </c>
      <c r="P174" s="75">
        <v>6</v>
      </c>
      <c r="Q174" s="51" t="s">
        <v>8</v>
      </c>
      <c r="R174" s="72">
        <v>5</v>
      </c>
      <c r="S174" s="73" t="s">
        <v>55</v>
      </c>
      <c r="T174" s="76" t="s">
        <v>56</v>
      </c>
      <c r="U174" s="77">
        <f t="shared" si="12"/>
        <v>4</v>
      </c>
      <c r="V174" s="76" t="s">
        <v>57</v>
      </c>
      <c r="W174" s="81" t="str">
        <f t="shared" si="13"/>
        <v/>
      </c>
      <c r="X174" s="81" t="str">
        <f t="shared" si="14"/>
        <v/>
      </c>
      <c r="Y174" s="190" t="s">
        <v>76</v>
      </c>
      <c r="Z174" s="82" t="s">
        <v>76</v>
      </c>
      <c r="AD174" t="str">
        <f t="shared" si="15"/>
        <v/>
      </c>
    </row>
    <row r="175" spans="1:30" ht="36.75" customHeight="1">
      <c r="A175" s="69">
        <f t="shared" si="11"/>
        <v>164</v>
      </c>
      <c r="B175" s="70" t="str">
        <f>IF(基本情報入力シート!C203="","",基本情報入力シート!C203)</f>
        <v/>
      </c>
      <c r="C175" s="111" t="str">
        <f>IF(基本情報入力シート!M203="","",基本情報入力シート!M203)</f>
        <v/>
      </c>
      <c r="D175" s="112" t="str">
        <f>IF(基本情報入力シート!R203="","",基本情報入力シート!R203)</f>
        <v/>
      </c>
      <c r="E175" s="112" t="str">
        <f>IF(基本情報入力シート!W203="","",基本情報入力シート!W203)</f>
        <v/>
      </c>
      <c r="F175" s="112" t="str">
        <f>IF(基本情報入力シート!X203="","",基本情報入力シート!X203)</f>
        <v/>
      </c>
      <c r="G175" s="112" t="str">
        <f>IF(基本情報入力シート!Y203="","",基本情報入力シート!Y203)</f>
        <v/>
      </c>
      <c r="H175" s="231"/>
      <c r="I175" s="218" t="str">
        <f>IF(基本情報入力シート!Z203="","",基本情報入力シート!Z203)</f>
        <v/>
      </c>
      <c r="J175" s="219" t="str">
        <f>IF(G175="","",VLOOKUP(G175,【参考】数式用!$A$3:$B$29,2,FALSE))</f>
        <v/>
      </c>
      <c r="K175" s="71" t="s">
        <v>11</v>
      </c>
      <c r="L175" s="72">
        <v>6</v>
      </c>
      <c r="M175" s="73" t="s">
        <v>8</v>
      </c>
      <c r="N175" s="234">
        <v>2</v>
      </c>
      <c r="O175" s="74" t="s">
        <v>23</v>
      </c>
      <c r="P175" s="75">
        <v>6</v>
      </c>
      <c r="Q175" s="51" t="s">
        <v>8</v>
      </c>
      <c r="R175" s="72">
        <v>5</v>
      </c>
      <c r="S175" s="73" t="s">
        <v>55</v>
      </c>
      <c r="T175" s="76" t="s">
        <v>13</v>
      </c>
      <c r="U175" s="77">
        <f t="shared" si="12"/>
        <v>4</v>
      </c>
      <c r="V175" s="76" t="s">
        <v>18</v>
      </c>
      <c r="W175" s="81" t="str">
        <f t="shared" si="13"/>
        <v/>
      </c>
      <c r="X175" s="81" t="str">
        <f t="shared" si="14"/>
        <v/>
      </c>
      <c r="Y175" s="190" t="s">
        <v>76</v>
      </c>
      <c r="Z175" s="82" t="s">
        <v>76</v>
      </c>
      <c r="AD175" t="str">
        <f t="shared" si="15"/>
        <v/>
      </c>
    </row>
    <row r="176" spans="1:30" ht="36.75" customHeight="1">
      <c r="A176" s="69">
        <f t="shared" si="11"/>
        <v>165</v>
      </c>
      <c r="B176" s="70" t="str">
        <f>IF(基本情報入力シート!C204="","",基本情報入力シート!C204)</f>
        <v/>
      </c>
      <c r="C176" s="111" t="str">
        <f>IF(基本情報入力シート!M204="","",基本情報入力シート!M204)</f>
        <v/>
      </c>
      <c r="D176" s="112" t="str">
        <f>IF(基本情報入力シート!R204="","",基本情報入力シート!R204)</f>
        <v/>
      </c>
      <c r="E176" s="112" t="str">
        <f>IF(基本情報入力シート!W204="","",基本情報入力シート!W204)</f>
        <v/>
      </c>
      <c r="F176" s="112" t="str">
        <f>IF(基本情報入力シート!X204="","",基本情報入力シート!X204)</f>
        <v/>
      </c>
      <c r="G176" s="112" t="str">
        <f>IF(基本情報入力シート!Y204="","",基本情報入力シート!Y204)</f>
        <v/>
      </c>
      <c r="H176" s="231"/>
      <c r="I176" s="218" t="str">
        <f>IF(基本情報入力シート!Z204="","",基本情報入力シート!Z204)</f>
        <v/>
      </c>
      <c r="J176" s="219" t="str">
        <f>IF(G176="","",VLOOKUP(G176,【参考】数式用!$A$3:$B$29,2,FALSE))</f>
        <v/>
      </c>
      <c r="K176" s="71" t="s">
        <v>11</v>
      </c>
      <c r="L176" s="72">
        <v>6</v>
      </c>
      <c r="M176" s="73" t="s">
        <v>8</v>
      </c>
      <c r="N176" s="234">
        <v>2</v>
      </c>
      <c r="O176" s="74" t="s">
        <v>23</v>
      </c>
      <c r="P176" s="75">
        <v>6</v>
      </c>
      <c r="Q176" s="51" t="s">
        <v>8</v>
      </c>
      <c r="R176" s="72">
        <v>5</v>
      </c>
      <c r="S176" s="73" t="s">
        <v>55</v>
      </c>
      <c r="T176" s="76" t="s">
        <v>56</v>
      </c>
      <c r="U176" s="77">
        <f t="shared" si="12"/>
        <v>4</v>
      </c>
      <c r="V176" s="76" t="s">
        <v>57</v>
      </c>
      <c r="W176" s="81" t="str">
        <f t="shared" si="13"/>
        <v/>
      </c>
      <c r="X176" s="81" t="str">
        <f t="shared" si="14"/>
        <v/>
      </c>
      <c r="Y176" s="190" t="s">
        <v>76</v>
      </c>
      <c r="Z176" s="82" t="s">
        <v>76</v>
      </c>
      <c r="AD176" t="str">
        <f t="shared" si="15"/>
        <v/>
      </c>
    </row>
    <row r="177" spans="1:30" ht="36.75" customHeight="1">
      <c r="A177" s="69">
        <f t="shared" ref="A177:A181" si="16">A176+1</f>
        <v>166</v>
      </c>
      <c r="B177" s="70" t="str">
        <f>IF(基本情報入力シート!C205="","",基本情報入力シート!C205)</f>
        <v/>
      </c>
      <c r="C177" s="111" t="str">
        <f>IF(基本情報入力シート!M205="","",基本情報入力シート!M205)</f>
        <v/>
      </c>
      <c r="D177" s="112" t="str">
        <f>IF(基本情報入力シート!R205="","",基本情報入力シート!R205)</f>
        <v/>
      </c>
      <c r="E177" s="112" t="str">
        <f>IF(基本情報入力シート!W205="","",基本情報入力シート!W205)</f>
        <v/>
      </c>
      <c r="F177" s="112" t="str">
        <f>IF(基本情報入力シート!X205="","",基本情報入力シート!X205)</f>
        <v/>
      </c>
      <c r="G177" s="112" t="str">
        <f>IF(基本情報入力シート!Y205="","",基本情報入力シート!Y205)</f>
        <v/>
      </c>
      <c r="H177" s="231"/>
      <c r="I177" s="218" t="str">
        <f>IF(基本情報入力シート!Z205="","",基本情報入力シート!Z205)</f>
        <v/>
      </c>
      <c r="J177" s="219" t="str">
        <f>IF(G177="","",VLOOKUP(G177,【参考】数式用!$A$3:$B$29,2,FALSE))</f>
        <v/>
      </c>
      <c r="K177" s="71" t="s">
        <v>11</v>
      </c>
      <c r="L177" s="72">
        <v>6</v>
      </c>
      <c r="M177" s="73" t="s">
        <v>8</v>
      </c>
      <c r="N177" s="234">
        <v>2</v>
      </c>
      <c r="O177" s="74" t="s">
        <v>23</v>
      </c>
      <c r="P177" s="75">
        <v>6</v>
      </c>
      <c r="Q177" s="51" t="s">
        <v>8</v>
      </c>
      <c r="R177" s="72">
        <v>5</v>
      </c>
      <c r="S177" s="73" t="s">
        <v>55</v>
      </c>
      <c r="T177" s="76" t="s">
        <v>13</v>
      </c>
      <c r="U177" s="77">
        <f t="shared" ref="U177:U181" si="17">IF(R177="","",R177-N177+1)</f>
        <v>4</v>
      </c>
      <c r="V177" s="76" t="s">
        <v>18</v>
      </c>
      <c r="W177" s="81" t="str">
        <f t="shared" si="13"/>
        <v/>
      </c>
      <c r="X177" s="81" t="str">
        <f t="shared" si="14"/>
        <v/>
      </c>
      <c r="Y177" s="190" t="s">
        <v>76</v>
      </c>
      <c r="Z177" s="82" t="s">
        <v>76</v>
      </c>
      <c r="AD177" t="str">
        <f t="shared" si="15"/>
        <v/>
      </c>
    </row>
    <row r="178" spans="1:30" ht="36.75" customHeight="1">
      <c r="A178" s="69">
        <f t="shared" si="16"/>
        <v>167</v>
      </c>
      <c r="B178" s="70" t="str">
        <f>IF(基本情報入力シート!C206="","",基本情報入力シート!C206)</f>
        <v/>
      </c>
      <c r="C178" s="111" t="str">
        <f>IF(基本情報入力シート!M206="","",基本情報入力シート!M206)</f>
        <v/>
      </c>
      <c r="D178" s="112" t="str">
        <f>IF(基本情報入力シート!R206="","",基本情報入力シート!R206)</f>
        <v/>
      </c>
      <c r="E178" s="112" t="str">
        <f>IF(基本情報入力シート!W206="","",基本情報入力シート!W206)</f>
        <v/>
      </c>
      <c r="F178" s="112" t="str">
        <f>IF(基本情報入力シート!X206="","",基本情報入力シート!X206)</f>
        <v/>
      </c>
      <c r="G178" s="112" t="str">
        <f>IF(基本情報入力シート!Y206="","",基本情報入力シート!Y206)</f>
        <v/>
      </c>
      <c r="H178" s="231"/>
      <c r="I178" s="218" t="str">
        <f>IF(基本情報入力シート!Z206="","",基本情報入力シート!Z206)</f>
        <v/>
      </c>
      <c r="J178" s="219" t="str">
        <f>IF(G178="","",VLOOKUP(G178,【参考】数式用!$A$3:$B$29,2,FALSE))</f>
        <v/>
      </c>
      <c r="K178" s="71" t="s">
        <v>11</v>
      </c>
      <c r="L178" s="72">
        <v>6</v>
      </c>
      <c r="M178" s="73" t="s">
        <v>8</v>
      </c>
      <c r="N178" s="234">
        <v>2</v>
      </c>
      <c r="O178" s="74" t="s">
        <v>23</v>
      </c>
      <c r="P178" s="75">
        <v>6</v>
      </c>
      <c r="Q178" s="51" t="s">
        <v>8</v>
      </c>
      <c r="R178" s="72">
        <v>5</v>
      </c>
      <c r="S178" s="73" t="s">
        <v>55</v>
      </c>
      <c r="T178" s="76" t="s">
        <v>56</v>
      </c>
      <c r="U178" s="77">
        <f t="shared" si="17"/>
        <v>4</v>
      </c>
      <c r="V178" s="76" t="s">
        <v>57</v>
      </c>
      <c r="W178" s="81" t="str">
        <f t="shared" si="13"/>
        <v/>
      </c>
      <c r="X178" s="81" t="str">
        <f t="shared" si="14"/>
        <v/>
      </c>
      <c r="Y178" s="190" t="s">
        <v>76</v>
      </c>
      <c r="Z178" s="82" t="s">
        <v>76</v>
      </c>
      <c r="AD178" t="str">
        <f t="shared" si="15"/>
        <v/>
      </c>
    </row>
    <row r="179" spans="1:30" ht="36.75" customHeight="1">
      <c r="A179" s="69">
        <f t="shared" si="16"/>
        <v>168</v>
      </c>
      <c r="B179" s="70" t="str">
        <f>IF(基本情報入力シート!C207="","",基本情報入力シート!C207)</f>
        <v/>
      </c>
      <c r="C179" s="111" t="str">
        <f>IF(基本情報入力シート!M207="","",基本情報入力シート!M207)</f>
        <v/>
      </c>
      <c r="D179" s="112" t="str">
        <f>IF(基本情報入力シート!R207="","",基本情報入力シート!R207)</f>
        <v/>
      </c>
      <c r="E179" s="112" t="str">
        <f>IF(基本情報入力シート!W207="","",基本情報入力シート!W207)</f>
        <v/>
      </c>
      <c r="F179" s="112" t="str">
        <f>IF(基本情報入力シート!X207="","",基本情報入力シート!X207)</f>
        <v/>
      </c>
      <c r="G179" s="112" t="str">
        <f>IF(基本情報入力シート!Y207="","",基本情報入力シート!Y207)</f>
        <v/>
      </c>
      <c r="H179" s="231"/>
      <c r="I179" s="218" t="str">
        <f>IF(基本情報入力シート!Z207="","",基本情報入力シート!Z207)</f>
        <v/>
      </c>
      <c r="J179" s="219" t="str">
        <f>IF(G179="","",VLOOKUP(G179,【参考】数式用!$A$3:$B$29,2,FALSE))</f>
        <v/>
      </c>
      <c r="K179" s="71" t="s">
        <v>11</v>
      </c>
      <c r="L179" s="72">
        <v>6</v>
      </c>
      <c r="M179" s="73" t="s">
        <v>8</v>
      </c>
      <c r="N179" s="234">
        <v>2</v>
      </c>
      <c r="O179" s="74" t="s">
        <v>23</v>
      </c>
      <c r="P179" s="75">
        <v>6</v>
      </c>
      <c r="Q179" s="51" t="s">
        <v>8</v>
      </c>
      <c r="R179" s="72">
        <v>5</v>
      </c>
      <c r="S179" s="73" t="s">
        <v>55</v>
      </c>
      <c r="T179" s="76" t="s">
        <v>13</v>
      </c>
      <c r="U179" s="77">
        <f t="shared" si="17"/>
        <v>4</v>
      </c>
      <c r="V179" s="76" t="s">
        <v>18</v>
      </c>
      <c r="W179" s="81" t="str">
        <f t="shared" si="13"/>
        <v/>
      </c>
      <c r="X179" s="81" t="str">
        <f t="shared" si="14"/>
        <v/>
      </c>
      <c r="Y179" s="190" t="s">
        <v>76</v>
      </c>
      <c r="Z179" s="82" t="s">
        <v>76</v>
      </c>
      <c r="AD179" t="str">
        <f t="shared" si="15"/>
        <v/>
      </c>
    </row>
    <row r="180" spans="1:30" ht="36.75" customHeight="1">
      <c r="A180" s="69">
        <f t="shared" si="16"/>
        <v>169</v>
      </c>
      <c r="B180" s="70" t="str">
        <f>IF(基本情報入力シート!C208="","",基本情報入力シート!C208)</f>
        <v/>
      </c>
      <c r="C180" s="111" t="str">
        <f>IF(基本情報入力シート!M208="","",基本情報入力シート!M208)</f>
        <v/>
      </c>
      <c r="D180" s="112" t="str">
        <f>IF(基本情報入力シート!R208="","",基本情報入力シート!R208)</f>
        <v/>
      </c>
      <c r="E180" s="112" t="str">
        <f>IF(基本情報入力シート!W208="","",基本情報入力シート!W208)</f>
        <v/>
      </c>
      <c r="F180" s="112" t="str">
        <f>IF(基本情報入力シート!X208="","",基本情報入力シート!X208)</f>
        <v/>
      </c>
      <c r="G180" s="112" t="str">
        <f>IF(基本情報入力シート!Y208="","",基本情報入力シート!Y208)</f>
        <v/>
      </c>
      <c r="H180" s="231"/>
      <c r="I180" s="218" t="str">
        <f>IF(基本情報入力シート!Z208="","",基本情報入力シート!Z208)</f>
        <v/>
      </c>
      <c r="J180" s="219" t="str">
        <f>IF(G180="","",VLOOKUP(G180,【参考】数式用!$A$3:$B$29,2,FALSE))</f>
        <v/>
      </c>
      <c r="K180" s="71" t="s">
        <v>11</v>
      </c>
      <c r="L180" s="72">
        <v>6</v>
      </c>
      <c r="M180" s="73" t="s">
        <v>8</v>
      </c>
      <c r="N180" s="234">
        <v>2</v>
      </c>
      <c r="O180" s="74" t="s">
        <v>23</v>
      </c>
      <c r="P180" s="75">
        <v>6</v>
      </c>
      <c r="Q180" s="51" t="s">
        <v>8</v>
      </c>
      <c r="R180" s="72">
        <v>5</v>
      </c>
      <c r="S180" s="73" t="s">
        <v>55</v>
      </c>
      <c r="T180" s="76" t="s">
        <v>56</v>
      </c>
      <c r="U180" s="77">
        <f t="shared" si="17"/>
        <v>4</v>
      </c>
      <c r="V180" s="76" t="s">
        <v>57</v>
      </c>
      <c r="W180" s="81" t="str">
        <f t="shared" si="13"/>
        <v/>
      </c>
      <c r="X180" s="81" t="str">
        <f t="shared" si="14"/>
        <v/>
      </c>
      <c r="Y180" s="190" t="s">
        <v>76</v>
      </c>
      <c r="Z180" s="82" t="s">
        <v>76</v>
      </c>
      <c r="AD180" t="str">
        <f t="shared" si="15"/>
        <v/>
      </c>
    </row>
    <row r="181" spans="1:30" ht="36.75" customHeight="1">
      <c r="A181" s="69">
        <f t="shared" si="16"/>
        <v>170</v>
      </c>
      <c r="B181" s="70" t="str">
        <f>IF(基本情報入力シート!C209="","",基本情報入力シート!C209)</f>
        <v/>
      </c>
      <c r="C181" s="111" t="str">
        <f>IF(基本情報入力シート!M209="","",基本情報入力シート!M209)</f>
        <v/>
      </c>
      <c r="D181" s="112" t="str">
        <f>IF(基本情報入力シート!R209="","",基本情報入力シート!R209)</f>
        <v/>
      </c>
      <c r="E181" s="112" t="str">
        <f>IF(基本情報入力シート!W209="","",基本情報入力シート!W209)</f>
        <v/>
      </c>
      <c r="F181" s="112" t="str">
        <f>IF(基本情報入力シート!X209="","",基本情報入力シート!X209)</f>
        <v/>
      </c>
      <c r="G181" s="112" t="str">
        <f>IF(基本情報入力シート!Y209="","",基本情報入力シート!Y209)</f>
        <v/>
      </c>
      <c r="H181" s="230"/>
      <c r="I181" s="218" t="str">
        <f>IF(基本情報入力シート!Z209="","",基本情報入力シート!Z209)</f>
        <v/>
      </c>
      <c r="J181" s="219" t="str">
        <f>IF(G181="","",VLOOKUP(G181,【参考】数式用!$A$3:$B$29,2,FALSE))</f>
        <v/>
      </c>
      <c r="K181" s="71" t="s">
        <v>11</v>
      </c>
      <c r="L181" s="72">
        <v>6</v>
      </c>
      <c r="M181" s="73" t="s">
        <v>8</v>
      </c>
      <c r="N181" s="234">
        <v>2</v>
      </c>
      <c r="O181" s="74" t="s">
        <v>23</v>
      </c>
      <c r="P181" s="75">
        <v>6</v>
      </c>
      <c r="Q181" s="51" t="s">
        <v>8</v>
      </c>
      <c r="R181" s="72">
        <v>5</v>
      </c>
      <c r="S181" s="73" t="s">
        <v>55</v>
      </c>
      <c r="T181" s="76" t="s">
        <v>13</v>
      </c>
      <c r="U181" s="77">
        <f t="shared" si="17"/>
        <v>4</v>
      </c>
      <c r="V181" s="76" t="s">
        <v>18</v>
      </c>
      <c r="W181" s="81" t="str">
        <f t="shared" si="13"/>
        <v/>
      </c>
      <c r="X181" s="81" t="str">
        <f t="shared" si="14"/>
        <v/>
      </c>
      <c r="Y181" s="190" t="s">
        <v>76</v>
      </c>
      <c r="Z181" s="82" t="s">
        <v>76</v>
      </c>
      <c r="AD181" t="str">
        <f t="shared" si="15"/>
        <v/>
      </c>
    </row>
    <row r="182" spans="1:30">
      <c r="AD182" t="str">
        <f t="shared" ref="AD182:AD204" si="18">IF(AND(Z182="○",Z182=Y182),1,"")</f>
        <v/>
      </c>
    </row>
    <row r="183" spans="1:30">
      <c r="AD183" t="str">
        <f t="shared" si="18"/>
        <v/>
      </c>
    </row>
    <row r="184" spans="1:30">
      <c r="AD184" t="str">
        <f t="shared" si="18"/>
        <v/>
      </c>
    </row>
    <row r="185" spans="1:30">
      <c r="AD185" t="str">
        <f t="shared" si="18"/>
        <v/>
      </c>
    </row>
    <row r="186" spans="1:30">
      <c r="AD186" t="str">
        <f t="shared" si="18"/>
        <v/>
      </c>
    </row>
    <row r="187" spans="1:30">
      <c r="AD187" t="str">
        <f t="shared" si="18"/>
        <v/>
      </c>
    </row>
    <row r="188" spans="1:30">
      <c r="AD188" t="str">
        <f t="shared" si="18"/>
        <v/>
      </c>
    </row>
    <row r="189" spans="1:30">
      <c r="AD189" t="str">
        <f t="shared" si="18"/>
        <v/>
      </c>
    </row>
    <row r="190" spans="1:30">
      <c r="AD190" t="str">
        <f t="shared" si="18"/>
        <v/>
      </c>
    </row>
    <row r="191" spans="1:30">
      <c r="AD191" t="str">
        <f t="shared" si="18"/>
        <v/>
      </c>
    </row>
    <row r="192" spans="1:30">
      <c r="AD192" t="str">
        <f t="shared" si="18"/>
        <v/>
      </c>
    </row>
    <row r="193" spans="30:30">
      <c r="AD193" t="str">
        <f t="shared" si="18"/>
        <v/>
      </c>
    </row>
    <row r="194" spans="30:30">
      <c r="AD194" t="str">
        <f t="shared" si="18"/>
        <v/>
      </c>
    </row>
    <row r="195" spans="30:30">
      <c r="AD195" t="str">
        <f t="shared" si="18"/>
        <v/>
      </c>
    </row>
    <row r="196" spans="30:30">
      <c r="AD196" t="str">
        <f t="shared" si="18"/>
        <v/>
      </c>
    </row>
    <row r="197" spans="30:30">
      <c r="AD197" t="str">
        <f t="shared" si="18"/>
        <v/>
      </c>
    </row>
    <row r="198" spans="30:30">
      <c r="AD198" t="str">
        <f t="shared" si="18"/>
        <v/>
      </c>
    </row>
    <row r="199" spans="30:30">
      <c r="AD199" t="str">
        <f t="shared" si="18"/>
        <v/>
      </c>
    </row>
    <row r="200" spans="30:30">
      <c r="AD200" t="str">
        <f t="shared" si="18"/>
        <v/>
      </c>
    </row>
    <row r="201" spans="30:30">
      <c r="AD201" t="str">
        <f t="shared" si="18"/>
        <v/>
      </c>
    </row>
    <row r="202" spans="30:30">
      <c r="AD202" t="str">
        <f t="shared" si="18"/>
        <v/>
      </c>
    </row>
    <row r="203" spans="30:30">
      <c r="AD203" t="str">
        <f t="shared" si="18"/>
        <v/>
      </c>
    </row>
    <row r="204" spans="30:30">
      <c r="AD204" t="str">
        <f t="shared" si="18"/>
        <v/>
      </c>
    </row>
    <row r="205" spans="30:30">
      <c r="AD205" t="str">
        <f t="shared" ref="AD205:AD268" si="19">IF(AND(Z205="○",Z205=Y205),1,"")</f>
        <v/>
      </c>
    </row>
    <row r="206" spans="30:30">
      <c r="AD206" t="str">
        <f t="shared" si="19"/>
        <v/>
      </c>
    </row>
    <row r="207" spans="30:30">
      <c r="AD207" t="str">
        <f t="shared" si="19"/>
        <v/>
      </c>
    </row>
    <row r="208" spans="30:30">
      <c r="AD208" t="str">
        <f t="shared" si="19"/>
        <v/>
      </c>
    </row>
    <row r="209" spans="30:30">
      <c r="AD209" t="str">
        <f t="shared" si="19"/>
        <v/>
      </c>
    </row>
    <row r="210" spans="30:30">
      <c r="AD210" t="str">
        <f t="shared" si="19"/>
        <v/>
      </c>
    </row>
    <row r="211" spans="30:30">
      <c r="AD211" t="str">
        <f t="shared" si="19"/>
        <v/>
      </c>
    </row>
    <row r="212" spans="30:30">
      <c r="AD212" t="str">
        <f t="shared" si="19"/>
        <v/>
      </c>
    </row>
    <row r="213" spans="30:30">
      <c r="AD213" t="str">
        <f t="shared" si="19"/>
        <v/>
      </c>
    </row>
    <row r="214" spans="30:30">
      <c r="AD214" t="str">
        <f t="shared" si="19"/>
        <v/>
      </c>
    </row>
    <row r="215" spans="30:30">
      <c r="AD215" t="str">
        <f t="shared" si="19"/>
        <v/>
      </c>
    </row>
    <row r="216" spans="30:30">
      <c r="AD216" t="str">
        <f t="shared" si="19"/>
        <v/>
      </c>
    </row>
    <row r="217" spans="30:30">
      <c r="AD217" t="str">
        <f t="shared" si="19"/>
        <v/>
      </c>
    </row>
    <row r="218" spans="30:30">
      <c r="AD218" t="str">
        <f t="shared" si="19"/>
        <v/>
      </c>
    </row>
    <row r="219" spans="30:30">
      <c r="AD219" t="str">
        <f t="shared" si="19"/>
        <v/>
      </c>
    </row>
    <row r="220" spans="30:30">
      <c r="AD220" t="str">
        <f t="shared" si="19"/>
        <v/>
      </c>
    </row>
    <row r="221" spans="30:30">
      <c r="AD221" t="str">
        <f t="shared" si="19"/>
        <v/>
      </c>
    </row>
    <row r="222" spans="30:30">
      <c r="AD222" t="str">
        <f t="shared" si="19"/>
        <v/>
      </c>
    </row>
    <row r="223" spans="30:30">
      <c r="AD223" t="str">
        <f t="shared" si="19"/>
        <v/>
      </c>
    </row>
    <row r="224" spans="30:30">
      <c r="AD224" t="str">
        <f t="shared" si="19"/>
        <v/>
      </c>
    </row>
    <row r="225" spans="30:30">
      <c r="AD225" t="str">
        <f t="shared" si="19"/>
        <v/>
      </c>
    </row>
    <row r="226" spans="30:30">
      <c r="AD226" t="str">
        <f t="shared" si="19"/>
        <v/>
      </c>
    </row>
    <row r="227" spans="30:30">
      <c r="AD227" t="str">
        <f t="shared" si="19"/>
        <v/>
      </c>
    </row>
    <row r="228" spans="30:30">
      <c r="AD228" t="str">
        <f t="shared" si="19"/>
        <v/>
      </c>
    </row>
    <row r="229" spans="30:30">
      <c r="AD229" t="str">
        <f t="shared" si="19"/>
        <v/>
      </c>
    </row>
    <row r="230" spans="30:30">
      <c r="AD230" t="str">
        <f t="shared" si="19"/>
        <v/>
      </c>
    </row>
    <row r="231" spans="30:30">
      <c r="AD231" t="str">
        <f t="shared" si="19"/>
        <v/>
      </c>
    </row>
    <row r="232" spans="30:30">
      <c r="AD232" t="str">
        <f t="shared" si="19"/>
        <v/>
      </c>
    </row>
    <row r="233" spans="30:30">
      <c r="AD233" t="str">
        <f t="shared" si="19"/>
        <v/>
      </c>
    </row>
    <row r="234" spans="30:30">
      <c r="AD234" t="str">
        <f t="shared" si="19"/>
        <v/>
      </c>
    </row>
    <row r="235" spans="30:30">
      <c r="AD235" t="str">
        <f t="shared" si="19"/>
        <v/>
      </c>
    </row>
    <row r="236" spans="30:30">
      <c r="AD236" t="str">
        <f t="shared" si="19"/>
        <v/>
      </c>
    </row>
    <row r="237" spans="30:30">
      <c r="AD237" t="str">
        <f t="shared" si="19"/>
        <v/>
      </c>
    </row>
    <row r="238" spans="30:30">
      <c r="AD238" t="str">
        <f t="shared" si="19"/>
        <v/>
      </c>
    </row>
    <row r="239" spans="30:30">
      <c r="AD239" t="str">
        <f t="shared" si="19"/>
        <v/>
      </c>
    </row>
    <row r="240" spans="30:30">
      <c r="AD240" t="str">
        <f t="shared" si="19"/>
        <v/>
      </c>
    </row>
    <row r="241" spans="30:30">
      <c r="AD241" t="str">
        <f t="shared" si="19"/>
        <v/>
      </c>
    </row>
    <row r="242" spans="30:30">
      <c r="AD242" t="str">
        <f t="shared" si="19"/>
        <v/>
      </c>
    </row>
    <row r="243" spans="30:30">
      <c r="AD243" t="str">
        <f t="shared" si="19"/>
        <v/>
      </c>
    </row>
    <row r="244" spans="30:30">
      <c r="AD244" t="str">
        <f t="shared" si="19"/>
        <v/>
      </c>
    </row>
    <row r="245" spans="30:30">
      <c r="AD245" t="str">
        <f t="shared" si="19"/>
        <v/>
      </c>
    </row>
    <row r="246" spans="30:30">
      <c r="AD246" t="str">
        <f t="shared" si="19"/>
        <v/>
      </c>
    </row>
    <row r="247" spans="30:30">
      <c r="AD247" t="str">
        <f t="shared" si="19"/>
        <v/>
      </c>
    </row>
    <row r="248" spans="30:30">
      <c r="AD248" t="str">
        <f t="shared" si="19"/>
        <v/>
      </c>
    </row>
    <row r="249" spans="30:30">
      <c r="AD249" t="str">
        <f t="shared" si="19"/>
        <v/>
      </c>
    </row>
    <row r="250" spans="30:30">
      <c r="AD250" t="str">
        <f t="shared" si="19"/>
        <v/>
      </c>
    </row>
    <row r="251" spans="30:30">
      <c r="AD251" t="str">
        <f t="shared" si="19"/>
        <v/>
      </c>
    </row>
    <row r="252" spans="30:30">
      <c r="AD252" t="str">
        <f t="shared" si="19"/>
        <v/>
      </c>
    </row>
    <row r="253" spans="30:30">
      <c r="AD253" t="str">
        <f t="shared" si="19"/>
        <v/>
      </c>
    </row>
    <row r="254" spans="30:30">
      <c r="AD254" t="str">
        <f t="shared" si="19"/>
        <v/>
      </c>
    </row>
    <row r="255" spans="30:30">
      <c r="AD255" t="str">
        <f t="shared" si="19"/>
        <v/>
      </c>
    </row>
    <row r="256" spans="30:30">
      <c r="AD256" t="str">
        <f t="shared" si="19"/>
        <v/>
      </c>
    </row>
    <row r="257" spans="30:30">
      <c r="AD257" t="str">
        <f t="shared" si="19"/>
        <v/>
      </c>
    </row>
    <row r="258" spans="30:30">
      <c r="AD258" t="str">
        <f t="shared" si="19"/>
        <v/>
      </c>
    </row>
    <row r="259" spans="30:30">
      <c r="AD259" t="str">
        <f t="shared" si="19"/>
        <v/>
      </c>
    </row>
    <row r="260" spans="30:30">
      <c r="AD260" t="str">
        <f t="shared" si="19"/>
        <v/>
      </c>
    </row>
    <row r="261" spans="30:30">
      <c r="AD261" t="str">
        <f t="shared" si="19"/>
        <v/>
      </c>
    </row>
    <row r="262" spans="30:30">
      <c r="AD262" t="str">
        <f t="shared" si="19"/>
        <v/>
      </c>
    </row>
    <row r="263" spans="30:30">
      <c r="AD263" t="str">
        <f t="shared" si="19"/>
        <v/>
      </c>
    </row>
    <row r="264" spans="30:30">
      <c r="AD264" t="str">
        <f t="shared" si="19"/>
        <v/>
      </c>
    </row>
    <row r="265" spans="30:30">
      <c r="AD265" t="str">
        <f t="shared" si="19"/>
        <v/>
      </c>
    </row>
    <row r="266" spans="30:30">
      <c r="AD266" t="str">
        <f t="shared" si="19"/>
        <v/>
      </c>
    </row>
    <row r="267" spans="30:30">
      <c r="AD267" t="str">
        <f t="shared" si="19"/>
        <v/>
      </c>
    </row>
    <row r="268" spans="30:30">
      <c r="AD268" t="str">
        <f t="shared" si="19"/>
        <v/>
      </c>
    </row>
    <row r="269" spans="30:30">
      <c r="AD269" t="str">
        <f t="shared" ref="AD269:AD285" si="20">IF(AND(Z269="○",Z269=Y269),1,"")</f>
        <v/>
      </c>
    </row>
    <row r="270" spans="30:30">
      <c r="AD270" t="str">
        <f t="shared" si="20"/>
        <v/>
      </c>
    </row>
    <row r="271" spans="30:30">
      <c r="AD271" t="str">
        <f t="shared" si="20"/>
        <v/>
      </c>
    </row>
    <row r="272" spans="30:30">
      <c r="AD272" t="str">
        <f t="shared" si="20"/>
        <v/>
      </c>
    </row>
    <row r="273" spans="30:30">
      <c r="AD273" t="str">
        <f t="shared" si="20"/>
        <v/>
      </c>
    </row>
    <row r="274" spans="30:30">
      <c r="AD274" t="str">
        <f t="shared" si="20"/>
        <v/>
      </c>
    </row>
    <row r="275" spans="30:30">
      <c r="AD275" t="str">
        <f t="shared" si="20"/>
        <v/>
      </c>
    </row>
    <row r="276" spans="30:30">
      <c r="AD276" t="str">
        <f t="shared" si="20"/>
        <v/>
      </c>
    </row>
    <row r="277" spans="30:30">
      <c r="AD277" t="str">
        <f t="shared" si="20"/>
        <v/>
      </c>
    </row>
    <row r="278" spans="30:30">
      <c r="AD278" t="str">
        <f t="shared" si="20"/>
        <v/>
      </c>
    </row>
    <row r="279" spans="30:30">
      <c r="AD279" t="str">
        <f t="shared" si="20"/>
        <v/>
      </c>
    </row>
    <row r="280" spans="30:30">
      <c r="AD280" t="str">
        <f t="shared" si="20"/>
        <v/>
      </c>
    </row>
    <row r="281" spans="30:30">
      <c r="AD281" t="str">
        <f t="shared" si="20"/>
        <v/>
      </c>
    </row>
    <row r="282" spans="30:30">
      <c r="AD282" t="str">
        <f t="shared" si="20"/>
        <v/>
      </c>
    </row>
    <row r="283" spans="30:30">
      <c r="AD283" t="str">
        <f t="shared" si="20"/>
        <v/>
      </c>
    </row>
    <row r="284" spans="30:30">
      <c r="AD284" t="str">
        <f t="shared" si="20"/>
        <v/>
      </c>
    </row>
    <row r="285" spans="30:30">
      <c r="AD285" t="str">
        <f t="shared" si="20"/>
        <v/>
      </c>
    </row>
  </sheetData>
  <sheetProtection algorithmName="SHA-512" hashValue="n6i5M6npeuwy0akgx5Zox+O3S2vWgxO9vPI4uBj8LGHBpdkJ7c2qV5w4ccP5Q9eVoaal8qVGPt//CX7/CZ+3+g==" saltValue="F4dlgebiDqzn7tIJoobMLg==" spinCount="100000" sheet="1"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I12:I181 L12:L181 P12:P181 B12:G181" xr:uid="{7D48D105-2D22-4310-85A9-5E590A5CE74F}"/>
    <dataValidation type="list" allowBlank="1" showInputMessage="1" showErrorMessage="1" sqref="Y12:Y181 Z12:AA12 Z13:Z181 H12:H18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27" man="1"/>
  </rowBreaks>
  <legacy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502E4E94-7163-49FA-8216-6181333C865E}">
          <x14:formula1>
            <xm:f>【参考】数式用!$J$8:$J$12</xm:f>
          </x14:formula1>
          <xm:sqref>N13:N181 R13:R181</xm:sqref>
        </x14:dataValidation>
        <x14:dataValidation type="list" imeMode="halfAlpha" allowBlank="1" showInputMessage="1" showErrorMessage="1" xr:uid="{DB2C0FF8-805B-4B62-ABC0-478B0140DE25}">
          <x14:formula1>
            <xm:f>【参考】数式用!$J$9:$J$12</xm:f>
          </x14:formula1>
          <xm:sqref>N12 R12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2C33-9C0F-429F-8395-D46C33F1CED6}">
  <dimension ref="A1:O46"/>
  <sheetViews>
    <sheetView showGridLines="0" workbookViewId="0"/>
  </sheetViews>
  <sheetFormatPr defaultColWidth="8.875" defaultRowHeight="13.5"/>
  <cols>
    <col min="1" max="1" width="4.375" style="215" customWidth="1"/>
    <col min="2" max="2" width="8.875" style="215"/>
    <col min="3" max="3" width="9.375" style="215" customWidth="1"/>
    <col min="4" max="4" width="9" style="215" customWidth="1"/>
    <col min="5" max="5" width="15.5" style="215" customWidth="1"/>
    <col min="6" max="6" width="8.875" style="215"/>
    <col min="7" max="7" width="13.625" style="215" customWidth="1"/>
    <col min="8" max="8" width="8.875" style="215"/>
    <col min="9" max="9" width="5.75" style="215" customWidth="1"/>
    <col min="10" max="10" width="2.75" style="215" customWidth="1"/>
    <col min="11" max="11" width="3.375" style="215" customWidth="1"/>
    <col min="12" max="12" width="2.625" style="215" customWidth="1"/>
    <col min="13" max="13" width="2.75" style="215" customWidth="1"/>
    <col min="14" max="14" width="3" style="215" customWidth="1"/>
    <col min="15" max="15" width="4" style="215" customWidth="1"/>
    <col min="16" max="16384" width="8.875" style="215"/>
  </cols>
  <sheetData>
    <row r="1" spans="1:15">
      <c r="A1"/>
      <c r="B1"/>
      <c r="C1"/>
      <c r="D1"/>
      <c r="E1"/>
      <c r="F1"/>
      <c r="G1"/>
      <c r="H1"/>
      <c r="I1"/>
      <c r="J1"/>
      <c r="K1"/>
      <c r="L1"/>
      <c r="M1"/>
      <c r="N1"/>
      <c r="O1"/>
    </row>
    <row r="2" spans="1:15">
      <c r="A2"/>
      <c r="B2"/>
      <c r="C2"/>
      <c r="D2"/>
      <c r="E2"/>
      <c r="F2"/>
      <c r="G2"/>
      <c r="H2"/>
      <c r="I2"/>
      <c r="J2"/>
      <c r="K2"/>
      <c r="L2"/>
      <c r="M2"/>
      <c r="N2"/>
      <c r="O2"/>
    </row>
    <row r="3" spans="1:15">
      <c r="A3"/>
      <c r="B3"/>
      <c r="C3"/>
      <c r="D3"/>
      <c r="E3"/>
      <c r="F3"/>
      <c r="G3"/>
      <c r="H3"/>
      <c r="I3"/>
      <c r="J3"/>
      <c r="K3"/>
      <c r="L3"/>
      <c r="M3"/>
      <c r="N3"/>
      <c r="O3"/>
    </row>
    <row r="4" spans="1:15">
      <c r="A4"/>
      <c r="B4" s="605" t="s">
        <v>1998</v>
      </c>
      <c r="C4" s="605"/>
      <c r="D4"/>
      <c r="E4"/>
      <c r="F4"/>
      <c r="G4"/>
      <c r="H4"/>
      <c r="I4"/>
      <c r="J4"/>
      <c r="K4"/>
      <c r="L4"/>
      <c r="M4"/>
      <c r="N4"/>
      <c r="O4"/>
    </row>
    <row r="5" spans="1:15">
      <c r="A5"/>
      <c r="B5"/>
      <c r="C5"/>
      <c r="D5"/>
      <c r="E5"/>
      <c r="F5"/>
      <c r="G5"/>
      <c r="H5"/>
      <c r="I5"/>
      <c r="J5"/>
      <c r="K5"/>
      <c r="L5"/>
      <c r="M5"/>
      <c r="N5"/>
      <c r="O5"/>
    </row>
    <row r="6" spans="1:15">
      <c r="A6"/>
      <c r="B6"/>
      <c r="C6"/>
      <c r="D6"/>
      <c r="E6"/>
      <c r="F6"/>
      <c r="G6"/>
      <c r="H6"/>
      <c r="I6" t="s">
        <v>11</v>
      </c>
      <c r="J6">
        <v>6</v>
      </c>
      <c r="K6" t="s">
        <v>4</v>
      </c>
      <c r="L6" t="str">
        <f>IF('別紙様式2-1（交付金）'!G68="","",'別紙様式2-1（交付金）'!G68)</f>
        <v/>
      </c>
      <c r="M6" t="s">
        <v>9</v>
      </c>
      <c r="N6" t="str">
        <f>IF('別紙様式2-1（交付金）'!J68="","",'別紙様式2-1（交付金）'!J68)</f>
        <v/>
      </c>
      <c r="O6" t="s">
        <v>2</v>
      </c>
    </row>
    <row r="7" spans="1:15">
      <c r="A7"/>
      <c r="B7"/>
      <c r="C7"/>
      <c r="D7"/>
      <c r="E7"/>
      <c r="F7"/>
      <c r="G7"/>
      <c r="H7"/>
      <c r="I7"/>
      <c r="J7"/>
      <c r="K7"/>
      <c r="L7"/>
      <c r="M7"/>
      <c r="N7"/>
      <c r="O7"/>
    </row>
    <row r="8" spans="1:15">
      <c r="A8"/>
      <c r="B8"/>
      <c r="C8"/>
      <c r="D8"/>
      <c r="E8"/>
      <c r="F8"/>
      <c r="G8"/>
      <c r="H8"/>
      <c r="I8"/>
      <c r="J8"/>
      <c r="K8"/>
      <c r="L8"/>
      <c r="M8"/>
      <c r="N8"/>
      <c r="O8"/>
    </row>
    <row r="9" spans="1:15">
      <c r="A9"/>
      <c r="B9" t="s">
        <v>1991</v>
      </c>
      <c r="C9"/>
      <c r="D9"/>
      <c r="E9"/>
      <c r="F9"/>
      <c r="G9"/>
      <c r="H9"/>
      <c r="I9"/>
      <c r="J9"/>
      <c r="K9"/>
      <c r="L9"/>
      <c r="M9"/>
      <c r="N9"/>
      <c r="O9"/>
    </row>
    <row r="10" spans="1:15">
      <c r="A10"/>
      <c r="B10"/>
      <c r="C10"/>
      <c r="D10"/>
      <c r="E10"/>
      <c r="F10"/>
      <c r="G10"/>
      <c r="H10"/>
      <c r="I10"/>
      <c r="J10"/>
      <c r="K10"/>
      <c r="L10"/>
      <c r="M10"/>
      <c r="N10"/>
      <c r="O10"/>
    </row>
    <row r="11" spans="1:15">
      <c r="A11"/>
      <c r="B11"/>
      <c r="C11"/>
      <c r="D11"/>
      <c r="E11"/>
      <c r="F11"/>
      <c r="G11"/>
      <c r="H11" s="606" t="str">
        <f>基本情報入力シート!M25&amp;""&amp;基本情報入力シート!M26</f>
        <v/>
      </c>
      <c r="I11" s="606"/>
      <c r="J11" s="606"/>
      <c r="K11" s="606"/>
      <c r="L11" s="606"/>
      <c r="M11" s="606"/>
      <c r="N11" s="606"/>
      <c r="O11"/>
    </row>
    <row r="12" spans="1:15">
      <c r="A12"/>
      <c r="B12"/>
      <c r="C12"/>
      <c r="D12"/>
      <c r="E12"/>
      <c r="F12"/>
      <c r="G12" t="s">
        <v>1984</v>
      </c>
      <c r="H12" s="606"/>
      <c r="I12" s="606"/>
      <c r="J12" s="606"/>
      <c r="K12" s="606"/>
      <c r="L12" s="606"/>
      <c r="M12" s="606"/>
      <c r="N12" s="606"/>
      <c r="O12"/>
    </row>
    <row r="13" spans="1:15">
      <c r="A13"/>
      <c r="B13"/>
      <c r="C13"/>
      <c r="D13"/>
      <c r="E13"/>
      <c r="F13"/>
      <c r="G13"/>
      <c r="H13" s="606"/>
      <c r="I13" s="606"/>
      <c r="J13" s="606"/>
      <c r="K13" s="606"/>
      <c r="L13" s="606"/>
      <c r="M13" s="606"/>
      <c r="N13" s="606"/>
      <c r="O13"/>
    </row>
    <row r="14" spans="1:15">
      <c r="A14"/>
      <c r="B14"/>
      <c r="C14"/>
      <c r="D14"/>
      <c r="E14"/>
      <c r="F14"/>
      <c r="G14" t="s">
        <v>1996</v>
      </c>
      <c r="H14" s="555" t="str">
        <f>IF(基本情報入力シート!M23="","",基本情報入力シート!M23)</f>
        <v/>
      </c>
      <c r="I14" s="555"/>
      <c r="J14" s="555"/>
      <c r="K14" s="555"/>
      <c r="L14" s="555"/>
      <c r="M14" s="555"/>
      <c r="N14" s="555"/>
      <c r="O14" s="205"/>
    </row>
    <row r="15" spans="1:15">
      <c r="A15"/>
      <c r="B15"/>
      <c r="C15"/>
      <c r="D15"/>
      <c r="E15"/>
      <c r="F15"/>
      <c r="G15"/>
      <c r="H15" s="555"/>
      <c r="I15" s="555"/>
      <c r="J15" s="555"/>
      <c r="K15" s="555"/>
      <c r="L15" s="555"/>
      <c r="M15" s="555"/>
      <c r="N15" s="555"/>
      <c r="O15" s="205"/>
    </row>
    <row r="16" spans="1:15">
      <c r="A16"/>
      <c r="B16"/>
      <c r="C16"/>
      <c r="D16"/>
      <c r="E16"/>
      <c r="F16"/>
      <c r="G16" t="s">
        <v>1985</v>
      </c>
      <c r="H16" s="605" t="str">
        <f>IF(基本情報入力シート!M27="","",基本情報入力シート!M27)</f>
        <v/>
      </c>
      <c r="I16" s="605"/>
      <c r="J16" s="605"/>
      <c r="K16" s="605"/>
      <c r="L16" s="605"/>
      <c r="M16" s="605"/>
      <c r="N16" s="605"/>
      <c r="O16"/>
    </row>
    <row r="17" spans="1:15">
      <c r="A17"/>
      <c r="B17"/>
      <c r="C17"/>
      <c r="D17"/>
      <c r="E17"/>
      <c r="F17"/>
      <c r="G17" t="s">
        <v>1986</v>
      </c>
      <c r="H17" s="605" t="str">
        <f>IF(基本情報入力シート!M28="","",基本情報入力シート!M28)</f>
        <v/>
      </c>
      <c r="I17" s="605"/>
      <c r="J17" s="605"/>
      <c r="K17" s="605"/>
      <c r="L17" s="605"/>
      <c r="M17" s="605"/>
      <c r="N17" s="605"/>
      <c r="O17"/>
    </row>
    <row r="18" spans="1:15">
      <c r="A18"/>
      <c r="B18"/>
      <c r="C18"/>
      <c r="D18"/>
      <c r="E18"/>
      <c r="F18"/>
      <c r="G18"/>
      <c r="H18"/>
      <c r="I18"/>
      <c r="J18"/>
      <c r="K18"/>
      <c r="L18"/>
      <c r="M18"/>
      <c r="N18"/>
      <c r="O18"/>
    </row>
    <row r="19" spans="1:15">
      <c r="A19"/>
      <c r="B19"/>
      <c r="C19"/>
      <c r="D19"/>
      <c r="E19"/>
      <c r="F19"/>
      <c r="G19"/>
      <c r="H19"/>
      <c r="I19"/>
      <c r="J19"/>
      <c r="K19"/>
      <c r="L19"/>
      <c r="M19"/>
      <c r="N19"/>
      <c r="O19"/>
    </row>
    <row r="20" spans="1:15">
      <c r="A20" s="345" t="s">
        <v>1992</v>
      </c>
      <c r="B20" s="345"/>
      <c r="C20" s="345"/>
      <c r="D20" s="345"/>
      <c r="E20" s="345"/>
      <c r="F20" s="345"/>
      <c r="G20" s="345"/>
      <c r="H20" s="345"/>
      <c r="I20" s="345"/>
      <c r="J20" s="345"/>
      <c r="K20" s="345"/>
      <c r="L20" s="345"/>
      <c r="M20" s="345"/>
      <c r="N20" s="345"/>
      <c r="O20" s="345"/>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t="s">
        <v>1987</v>
      </c>
      <c r="C23"/>
      <c r="D23"/>
      <c r="E23"/>
      <c r="F23"/>
      <c r="G23"/>
      <c r="H23"/>
      <c r="I23"/>
      <c r="J23"/>
      <c r="K23"/>
      <c r="L23"/>
      <c r="M23"/>
      <c r="N23"/>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s="86" t="s">
        <v>1988</v>
      </c>
      <c r="G26"/>
      <c r="H26"/>
      <c r="I26"/>
      <c r="J26"/>
      <c r="K26"/>
      <c r="L26"/>
      <c r="M26"/>
      <c r="N26"/>
      <c r="O26"/>
    </row>
    <row r="27" spans="1:15">
      <c r="A27"/>
      <c r="B27"/>
      <c r="C27"/>
      <c r="D27"/>
      <c r="E27"/>
      <c r="F27"/>
      <c r="G27"/>
      <c r="H27"/>
      <c r="I27"/>
      <c r="J27"/>
      <c r="K27"/>
      <c r="L27"/>
      <c r="M27"/>
      <c r="N27"/>
      <c r="O27"/>
    </row>
    <row r="28" spans="1:15">
      <c r="A28"/>
      <c r="B28" t="s">
        <v>1989</v>
      </c>
      <c r="C28"/>
      <c r="D28"/>
      <c r="E28" s="67" t="s">
        <v>1990</v>
      </c>
      <c r="F28" s="604">
        <f>'別紙様式2-2（交付金）'!F5</f>
        <v>0</v>
      </c>
      <c r="G28" s="604"/>
      <c r="H28" s="109" t="s">
        <v>1</v>
      </c>
      <c r="I28"/>
      <c r="J28"/>
      <c r="K28"/>
      <c r="L28"/>
      <c r="M28"/>
      <c r="N28"/>
      <c r="O28"/>
    </row>
    <row r="29" spans="1:15">
      <c r="A29"/>
      <c r="B29" t="s">
        <v>1997</v>
      </c>
      <c r="C29"/>
      <c r="D29"/>
      <c r="E29"/>
      <c r="F29"/>
      <c r="G29"/>
      <c r="H29"/>
      <c r="I29"/>
      <c r="J29"/>
      <c r="K29"/>
      <c r="L29"/>
      <c r="M29"/>
      <c r="N29"/>
      <c r="O29"/>
    </row>
    <row r="30" spans="1:15">
      <c r="A30"/>
      <c r="B30"/>
      <c r="C30"/>
      <c r="D30"/>
      <c r="E30"/>
      <c r="F30"/>
      <c r="G30"/>
      <c r="H30"/>
      <c r="I30"/>
      <c r="J30"/>
      <c r="K30"/>
      <c r="L30"/>
      <c r="M30"/>
      <c r="N30"/>
      <c r="O30"/>
    </row>
    <row r="31" spans="1:15">
      <c r="A31"/>
      <c r="B31" s="109" t="s">
        <v>1993</v>
      </c>
      <c r="C31"/>
      <c r="D31"/>
      <c r="E31"/>
      <c r="F31"/>
      <c r="G31"/>
      <c r="H31"/>
      <c r="I31"/>
      <c r="J31"/>
      <c r="K31"/>
      <c r="L31"/>
      <c r="M31"/>
      <c r="N31"/>
      <c r="O31"/>
    </row>
    <row r="32" spans="1:15">
      <c r="A32"/>
      <c r="B32"/>
      <c r="C32"/>
      <c r="D32"/>
      <c r="E32"/>
      <c r="F32"/>
      <c r="G32"/>
      <c r="H32"/>
      <c r="I32"/>
      <c r="J32"/>
      <c r="K32"/>
      <c r="L32"/>
      <c r="M32"/>
      <c r="N32"/>
      <c r="O32"/>
    </row>
    <row r="33" spans="1:15">
      <c r="A33"/>
      <c r="B33" t="s">
        <v>1994</v>
      </c>
      <c r="C33"/>
      <c r="D33"/>
      <c r="E33"/>
      <c r="F33"/>
      <c r="G33"/>
      <c r="H33"/>
      <c r="I33"/>
      <c r="J33"/>
      <c r="K33"/>
      <c r="L33"/>
      <c r="M33"/>
      <c r="N33"/>
      <c r="O33"/>
    </row>
    <row r="34" spans="1:15">
      <c r="A34"/>
      <c r="B34"/>
      <c r="C34"/>
      <c r="D34"/>
      <c r="E34"/>
      <c r="F34"/>
      <c r="G34"/>
      <c r="H34"/>
      <c r="I34"/>
      <c r="J34"/>
      <c r="K34"/>
      <c r="L34"/>
      <c r="M34"/>
      <c r="N34"/>
      <c r="O34"/>
    </row>
    <row r="35" spans="1:15">
      <c r="A35"/>
      <c r="B35" t="s">
        <v>1995</v>
      </c>
      <c r="C35"/>
      <c r="D35"/>
      <c r="E35"/>
      <c r="F35"/>
      <c r="G35"/>
      <c r="H35"/>
      <c r="I35"/>
      <c r="J35"/>
      <c r="K35"/>
      <c r="L35"/>
      <c r="M35"/>
      <c r="N35"/>
      <c r="O35"/>
    </row>
    <row r="36" spans="1:15">
      <c r="A36"/>
      <c r="B36"/>
      <c r="C36"/>
      <c r="D36"/>
      <c r="E36"/>
      <c r="F36"/>
      <c r="G36"/>
      <c r="H36"/>
      <c r="I36"/>
      <c r="J36"/>
      <c r="K36"/>
      <c r="L36"/>
      <c r="M36"/>
      <c r="N36"/>
      <c r="O36"/>
    </row>
    <row r="37" spans="1:15">
      <c r="A37"/>
      <c r="B37" t="s">
        <v>2010</v>
      </c>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c r="A44"/>
      <c r="B44"/>
      <c r="C44"/>
      <c r="D44"/>
      <c r="E44"/>
      <c r="F44"/>
      <c r="G44"/>
      <c r="H44"/>
      <c r="I44"/>
      <c r="J44"/>
      <c r="K44"/>
      <c r="L44"/>
      <c r="M44"/>
      <c r="N44"/>
      <c r="O44"/>
    </row>
    <row r="45" spans="1:15">
      <c r="A45"/>
      <c r="B45"/>
      <c r="C45"/>
      <c r="D45"/>
      <c r="E45"/>
      <c r="F45"/>
      <c r="G45"/>
      <c r="H45"/>
      <c r="I45"/>
      <c r="J45"/>
      <c r="K45"/>
      <c r="L45"/>
      <c r="M45"/>
      <c r="N45"/>
      <c r="O45"/>
    </row>
    <row r="46" spans="1:15">
      <c r="A46"/>
      <c r="B46"/>
      <c r="C46"/>
      <c r="D46"/>
      <c r="E46"/>
      <c r="F46"/>
      <c r="G46"/>
      <c r="H46"/>
      <c r="I46"/>
      <c r="J46"/>
      <c r="K46"/>
      <c r="L46"/>
      <c r="M46"/>
      <c r="N46"/>
      <c r="O46"/>
    </row>
  </sheetData>
  <sheetProtection algorithmName="SHA-512" hashValue="FrlMA3b5sZV3BSv8S8edw7Hkv8a1KaFettcoTLRxiufDbgSpkDBDIlOofzWYcs0G9SXI1qkiFtLtkUCIDhBqNQ==" saltValue="0cctykMO3idnirQgw7krOw==" spinCount="100000" sheet="1" objects="1" scenarios="1"/>
  <mergeCells count="7">
    <mergeCell ref="F28:G28"/>
    <mergeCell ref="B4:C4"/>
    <mergeCell ref="H11:N13"/>
    <mergeCell ref="H14:N15"/>
    <mergeCell ref="H16:N16"/>
    <mergeCell ref="H17:N17"/>
    <mergeCell ref="A20:O20"/>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Q1749"/>
  <sheetViews>
    <sheetView view="pageBreakPreview" zoomScale="85" zoomScaleNormal="80" zoomScaleSheetLayoutView="85" workbookViewId="0">
      <selection activeCell="J10" sqref="J1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9" width="9" style="1"/>
    <col min="10" max="10" width="11.875" style="1" customWidth="1"/>
    <col min="11" max="11" width="15" style="1" customWidth="1"/>
    <col min="12" max="12" width="38.5" style="1" customWidth="1"/>
    <col min="13" max="16384" width="9" style="1"/>
  </cols>
  <sheetData>
    <row r="1" spans="1:17" ht="14.25" thickBot="1">
      <c r="A1" s="2"/>
      <c r="B1" s="2"/>
      <c r="D1" s="2" t="s">
        <v>140</v>
      </c>
      <c r="F1" s="2" t="s">
        <v>58</v>
      </c>
    </row>
    <row r="2" spans="1:17" ht="27.75" thickBot="1">
      <c r="A2" s="2" t="s">
        <v>1891</v>
      </c>
      <c r="B2" s="2"/>
      <c r="D2" s="140" t="s">
        <v>59</v>
      </c>
      <c r="F2" s="140" t="s">
        <v>59</v>
      </c>
      <c r="G2" s="167" t="s">
        <v>143</v>
      </c>
      <c r="J2" s="172" t="s">
        <v>1859</v>
      </c>
      <c r="L2" s="86"/>
      <c r="M2" s="86"/>
    </row>
    <row r="3" spans="1:17" ht="14.25" thickBot="1">
      <c r="A3" s="39" t="s">
        <v>10</v>
      </c>
      <c r="B3" s="40" t="s">
        <v>1936</v>
      </c>
      <c r="D3" s="141" t="s">
        <v>77</v>
      </c>
      <c r="F3" s="163" t="s">
        <v>77</v>
      </c>
      <c r="G3" s="164" t="s">
        <v>365</v>
      </c>
      <c r="J3" s="171" t="s">
        <v>1860</v>
      </c>
      <c r="L3"/>
      <c r="M3"/>
    </row>
    <row r="4" spans="1:17" ht="14.25" thickBot="1">
      <c r="A4" s="36" t="s">
        <v>1892</v>
      </c>
      <c r="B4" s="168">
        <v>1.6E-2</v>
      </c>
      <c r="D4" s="142" t="s">
        <v>78</v>
      </c>
      <c r="F4" s="142" t="s">
        <v>77</v>
      </c>
      <c r="G4" s="165" t="s">
        <v>526</v>
      </c>
      <c r="J4" s="170"/>
      <c r="L4" s="36" t="s">
        <v>1892</v>
      </c>
      <c r="M4">
        <v>11</v>
      </c>
      <c r="O4">
        <v>11</v>
      </c>
      <c r="P4" t="s">
        <v>1892</v>
      </c>
      <c r="Q4"/>
    </row>
    <row r="5" spans="1:17">
      <c r="A5" s="37" t="s">
        <v>1893</v>
      </c>
      <c r="B5" s="169">
        <v>1.6E-2</v>
      </c>
      <c r="D5" s="142" t="s">
        <v>79</v>
      </c>
      <c r="F5" s="142" t="s">
        <v>77</v>
      </c>
      <c r="G5" s="165" t="s">
        <v>527</v>
      </c>
      <c r="L5" s="37" t="s">
        <v>1893</v>
      </c>
      <c r="M5">
        <v>12</v>
      </c>
      <c r="O5">
        <v>12</v>
      </c>
      <c r="P5" t="s">
        <v>1893</v>
      </c>
      <c r="Q5"/>
    </row>
    <row r="6" spans="1:17">
      <c r="A6" s="37" t="s">
        <v>1894</v>
      </c>
      <c r="B6" s="169">
        <v>1.6E-2</v>
      </c>
      <c r="D6" s="142" t="s">
        <v>80</v>
      </c>
      <c r="F6" s="142" t="s">
        <v>77</v>
      </c>
      <c r="G6" s="165" t="s">
        <v>528</v>
      </c>
      <c r="L6" s="37" t="s">
        <v>1894</v>
      </c>
      <c r="M6">
        <v>15</v>
      </c>
      <c r="O6">
        <v>13</v>
      </c>
      <c r="P6" t="s">
        <v>1895</v>
      </c>
      <c r="Q6"/>
    </row>
    <row r="7" spans="1:17">
      <c r="A7" s="37" t="s">
        <v>1895</v>
      </c>
      <c r="B7" s="169">
        <v>1.6E-2</v>
      </c>
      <c r="D7" s="142" t="s">
        <v>81</v>
      </c>
      <c r="F7" s="142" t="s">
        <v>77</v>
      </c>
      <c r="G7" s="165" t="s">
        <v>529</v>
      </c>
      <c r="J7" s="1" t="s">
        <v>1999</v>
      </c>
      <c r="L7" s="37" t="s">
        <v>1895</v>
      </c>
      <c r="M7">
        <v>13</v>
      </c>
      <c r="O7">
        <v>14</v>
      </c>
      <c r="P7" t="s">
        <v>1896</v>
      </c>
      <c r="Q7"/>
    </row>
    <row r="8" spans="1:17">
      <c r="A8" s="37" t="s">
        <v>1896</v>
      </c>
      <c r="B8" s="169">
        <v>1.6E-2</v>
      </c>
      <c r="D8" s="142" t="s">
        <v>82</v>
      </c>
      <c r="F8" s="142" t="s">
        <v>77</v>
      </c>
      <c r="G8" s="165" t="s">
        <v>530</v>
      </c>
      <c r="L8" s="37" t="s">
        <v>1896</v>
      </c>
      <c r="M8">
        <v>14</v>
      </c>
      <c r="O8">
        <v>15</v>
      </c>
      <c r="P8" t="s">
        <v>1894</v>
      </c>
      <c r="Q8"/>
    </row>
    <row r="9" spans="1:17">
      <c r="A9" s="37" t="s">
        <v>1897</v>
      </c>
      <c r="B9" s="169">
        <v>8.0000000000000002E-3</v>
      </c>
      <c r="D9" s="142" t="s">
        <v>83</v>
      </c>
      <c r="F9" s="142" t="s">
        <v>77</v>
      </c>
      <c r="G9" s="165" t="s">
        <v>531</v>
      </c>
      <c r="J9" s="1">
        <v>2</v>
      </c>
      <c r="L9" s="37" t="s">
        <v>1897</v>
      </c>
      <c r="M9">
        <v>22</v>
      </c>
      <c r="O9">
        <v>21</v>
      </c>
      <c r="P9" t="s">
        <v>1900</v>
      </c>
      <c r="Q9"/>
    </row>
    <row r="10" spans="1:17">
      <c r="A10" s="37" t="s">
        <v>1898</v>
      </c>
      <c r="B10" s="169">
        <v>1.6E-2</v>
      </c>
      <c r="D10" s="142" t="s">
        <v>84</v>
      </c>
      <c r="F10" s="142" t="s">
        <v>77</v>
      </c>
      <c r="G10" s="165" t="s">
        <v>532</v>
      </c>
      <c r="J10" s="1">
        <v>3</v>
      </c>
      <c r="L10" s="37" t="s">
        <v>1898</v>
      </c>
      <c r="M10">
        <v>32</v>
      </c>
      <c r="O10">
        <v>22</v>
      </c>
      <c r="P10" t="s">
        <v>1897</v>
      </c>
      <c r="Q10"/>
    </row>
    <row r="11" spans="1:17">
      <c r="A11" s="37" t="s">
        <v>1899</v>
      </c>
      <c r="B11" s="169">
        <v>1.6E-2</v>
      </c>
      <c r="D11" s="142" t="s">
        <v>85</v>
      </c>
      <c r="F11" s="142" t="s">
        <v>77</v>
      </c>
      <c r="G11" s="165" t="s">
        <v>533</v>
      </c>
      <c r="J11" s="1">
        <v>4</v>
      </c>
      <c r="L11" s="37" t="s">
        <v>1899</v>
      </c>
      <c r="M11">
        <v>24</v>
      </c>
      <c r="O11">
        <v>24</v>
      </c>
      <c r="P11" t="s">
        <v>1899</v>
      </c>
      <c r="Q11"/>
    </row>
    <row r="12" spans="1:17">
      <c r="A12" s="37" t="s">
        <v>1900</v>
      </c>
      <c r="B12" s="169">
        <v>1.6E-2</v>
      </c>
      <c r="D12" s="142" t="s">
        <v>86</v>
      </c>
      <c r="F12" s="142" t="s">
        <v>77</v>
      </c>
      <c r="G12" s="165" t="s">
        <v>534</v>
      </c>
      <c r="J12" s="1">
        <v>5</v>
      </c>
      <c r="L12" s="37" t="s">
        <v>1900</v>
      </c>
      <c r="M12">
        <v>21</v>
      </c>
      <c r="O12">
        <v>32</v>
      </c>
      <c r="P12" t="s">
        <v>1898</v>
      </c>
      <c r="Q12"/>
    </row>
    <row r="13" spans="1:17">
      <c r="A13" s="37" t="s">
        <v>1901</v>
      </c>
      <c r="B13" s="169">
        <v>8.9999999999999993E-3</v>
      </c>
      <c r="D13" s="142" t="s">
        <v>87</v>
      </c>
      <c r="F13" s="142" t="s">
        <v>77</v>
      </c>
      <c r="G13" s="165" t="s">
        <v>535</v>
      </c>
      <c r="L13" s="37" t="s">
        <v>1901</v>
      </c>
      <c r="M13">
        <v>41</v>
      </c>
      <c r="O13">
        <v>33</v>
      </c>
      <c r="P13" t="s">
        <v>1978</v>
      </c>
      <c r="Q13"/>
    </row>
    <row r="14" spans="1:17">
      <c r="A14" s="37" t="s">
        <v>1902</v>
      </c>
      <c r="B14" s="169">
        <v>8.9999999999999993E-3</v>
      </c>
      <c r="D14" s="142" t="s">
        <v>88</v>
      </c>
      <c r="F14" s="142" t="s">
        <v>77</v>
      </c>
      <c r="G14" s="165" t="s">
        <v>536</v>
      </c>
      <c r="J14" s="1" t="s">
        <v>2004</v>
      </c>
      <c r="L14" s="37" t="s">
        <v>1902</v>
      </c>
      <c r="M14">
        <v>42</v>
      </c>
      <c r="O14">
        <v>34</v>
      </c>
      <c r="P14" t="s">
        <v>1979</v>
      </c>
      <c r="Q14"/>
    </row>
    <row r="15" spans="1:17">
      <c r="A15" s="37" t="s">
        <v>1903</v>
      </c>
      <c r="B15" s="169">
        <v>7.0000000000000001E-3</v>
      </c>
      <c r="D15" s="142" t="s">
        <v>75</v>
      </c>
      <c r="F15" s="142" t="s">
        <v>77</v>
      </c>
      <c r="G15" s="165" t="s">
        <v>537</v>
      </c>
      <c r="J15" s="1" t="s">
        <v>2000</v>
      </c>
      <c r="K15" s="1" t="s">
        <v>2005</v>
      </c>
      <c r="L15" s="37" t="s">
        <v>1903</v>
      </c>
      <c r="M15">
        <v>43</v>
      </c>
      <c r="O15">
        <v>41</v>
      </c>
      <c r="P15" t="s">
        <v>1901</v>
      </c>
      <c r="Q15"/>
    </row>
    <row r="16" spans="1:17">
      <c r="A16" s="37" t="s">
        <v>1904</v>
      </c>
      <c r="B16" s="169">
        <v>7.0000000000000001E-3</v>
      </c>
      <c r="D16" s="142" t="s">
        <v>89</v>
      </c>
      <c r="F16" s="142" t="s">
        <v>77</v>
      </c>
      <c r="G16" s="165" t="s">
        <v>538</v>
      </c>
      <c r="J16" s="1" t="s">
        <v>2001</v>
      </c>
      <c r="K16" s="1" t="s">
        <v>2001</v>
      </c>
      <c r="L16" s="37" t="s">
        <v>1904</v>
      </c>
      <c r="M16">
        <v>45</v>
      </c>
      <c r="O16">
        <v>42</v>
      </c>
      <c r="P16" t="s">
        <v>1902</v>
      </c>
      <c r="Q16"/>
    </row>
    <row r="17" spans="1:17">
      <c r="A17" s="37" t="s">
        <v>1905</v>
      </c>
      <c r="B17" s="169">
        <v>7.0000000000000001E-3</v>
      </c>
      <c r="D17" s="142" t="s">
        <v>90</v>
      </c>
      <c r="F17" s="142" t="s">
        <v>77</v>
      </c>
      <c r="G17" s="165" t="s">
        <v>539</v>
      </c>
      <c r="J17" s="1" t="s">
        <v>2002</v>
      </c>
      <c r="K17" s="1" t="s">
        <v>2002</v>
      </c>
      <c r="L17" s="37" t="s">
        <v>1905</v>
      </c>
      <c r="M17">
        <v>46</v>
      </c>
      <c r="O17">
        <v>43</v>
      </c>
      <c r="P17" t="s">
        <v>1903</v>
      </c>
      <c r="Q17"/>
    </row>
    <row r="18" spans="1:17">
      <c r="A18" s="37" t="s">
        <v>1906</v>
      </c>
      <c r="B18" s="169">
        <v>7.0000000000000001E-3</v>
      </c>
      <c r="D18" s="142" t="s">
        <v>91</v>
      </c>
      <c r="F18" s="142" t="s">
        <v>77</v>
      </c>
      <c r="G18" s="165" t="s">
        <v>540</v>
      </c>
      <c r="J18" s="1" t="s">
        <v>2003</v>
      </c>
      <c r="K18" s="1" t="s">
        <v>2003</v>
      </c>
      <c r="L18" s="37" t="s">
        <v>1906</v>
      </c>
      <c r="M18">
        <v>47</v>
      </c>
      <c r="O18">
        <v>44</v>
      </c>
      <c r="P18" t="s">
        <v>1980</v>
      </c>
      <c r="Q18"/>
    </row>
    <row r="19" spans="1:17">
      <c r="A19" s="37" t="s">
        <v>1907</v>
      </c>
      <c r="B19" s="169">
        <v>7.0000000000000001E-3</v>
      </c>
      <c r="D19" s="142" t="s">
        <v>92</v>
      </c>
      <c r="F19" s="142" t="s">
        <v>77</v>
      </c>
      <c r="G19" s="165" t="s">
        <v>541</v>
      </c>
      <c r="L19" s="37" t="s">
        <v>1907</v>
      </c>
      <c r="M19">
        <v>35</v>
      </c>
      <c r="O19">
        <v>45</v>
      </c>
      <c r="P19" t="s">
        <v>1904</v>
      </c>
      <c r="Q19"/>
    </row>
    <row r="20" spans="1:17">
      <c r="A20" s="37" t="s">
        <v>1908</v>
      </c>
      <c r="B20" s="169">
        <v>1.0999999999999999E-2</v>
      </c>
      <c r="D20" s="142" t="s">
        <v>93</v>
      </c>
      <c r="F20" s="142" t="s">
        <v>77</v>
      </c>
      <c r="G20" s="165" t="s">
        <v>542</v>
      </c>
      <c r="L20" s="37" t="s">
        <v>1908</v>
      </c>
      <c r="M20">
        <v>33</v>
      </c>
      <c r="O20">
        <v>46</v>
      </c>
      <c r="P20" t="s">
        <v>1905</v>
      </c>
      <c r="Q20"/>
    </row>
    <row r="21" spans="1:17">
      <c r="A21" s="37" t="s">
        <v>1909</v>
      </c>
      <c r="B21" s="169">
        <v>1.0999999999999999E-2</v>
      </c>
      <c r="D21" s="142" t="s">
        <v>94</v>
      </c>
      <c r="F21" s="142" t="s">
        <v>77</v>
      </c>
      <c r="G21" s="165" t="s">
        <v>543</v>
      </c>
      <c r="L21" s="37" t="s">
        <v>1909</v>
      </c>
      <c r="M21">
        <v>33</v>
      </c>
      <c r="O21" s="1">
        <v>47</v>
      </c>
      <c r="P21" s="1" t="s">
        <v>1906</v>
      </c>
    </row>
    <row r="22" spans="1:17">
      <c r="A22" s="37" t="s">
        <v>1910</v>
      </c>
      <c r="B22" s="169">
        <v>1.0999999999999999E-2</v>
      </c>
      <c r="D22" s="142" t="s">
        <v>95</v>
      </c>
      <c r="F22" s="142" t="s">
        <v>77</v>
      </c>
      <c r="G22" s="165" t="s">
        <v>544</v>
      </c>
      <c r="J22" t="s">
        <v>37</v>
      </c>
      <c r="L22" s="37" t="s">
        <v>1910</v>
      </c>
      <c r="M22">
        <v>33</v>
      </c>
      <c r="O22" s="1">
        <v>35</v>
      </c>
      <c r="P22" s="1" t="s">
        <v>1907</v>
      </c>
    </row>
    <row r="23" spans="1:17">
      <c r="A23" s="36" t="s">
        <v>1956</v>
      </c>
      <c r="B23" s="168">
        <v>1.0999999999999999E-2</v>
      </c>
      <c r="D23" s="142" t="s">
        <v>96</v>
      </c>
      <c r="F23" s="142" t="s">
        <v>77</v>
      </c>
      <c r="G23" s="165" t="s">
        <v>545</v>
      </c>
      <c r="J23" t="str">
        <f>CONCATENATE(基本情報入力シート!M24,基本情報入力シート!N24,基本情報入力シート!O24,基本情報入力シート!P24,基本情報入力シート!Q24,基本情報入力シート!R24,基本情報入力シート!S24,基本情報入力シート!T24)</f>
        <v>-</v>
      </c>
      <c r="L23" s="36" t="s">
        <v>1956</v>
      </c>
      <c r="M23">
        <v>61</v>
      </c>
      <c r="O23" s="1">
        <v>61</v>
      </c>
      <c r="P23" s="1" t="s">
        <v>1956</v>
      </c>
    </row>
    <row r="24" spans="1:17">
      <c r="A24" s="37" t="s">
        <v>1957</v>
      </c>
      <c r="B24" s="169">
        <v>1.0999999999999999E-2</v>
      </c>
      <c r="D24" s="142" t="s">
        <v>97</v>
      </c>
      <c r="F24" s="142" t="s">
        <v>77</v>
      </c>
      <c r="G24" s="165" t="s">
        <v>546</v>
      </c>
      <c r="L24" s="37" t="s">
        <v>1957</v>
      </c>
      <c r="M24">
        <v>62</v>
      </c>
      <c r="O24" s="1">
        <v>62</v>
      </c>
      <c r="P24" s="1" t="s">
        <v>1957</v>
      </c>
    </row>
    <row r="25" spans="1:17">
      <c r="A25" s="37" t="s">
        <v>1958</v>
      </c>
      <c r="B25" s="169">
        <v>1.0999999999999999E-2</v>
      </c>
      <c r="D25" s="142" t="s">
        <v>98</v>
      </c>
      <c r="F25" s="142" t="s">
        <v>77</v>
      </c>
      <c r="G25" s="165" t="s">
        <v>547</v>
      </c>
      <c r="L25" s="37" t="s">
        <v>1958</v>
      </c>
      <c r="M25">
        <v>63</v>
      </c>
      <c r="O25" s="1">
        <v>63</v>
      </c>
      <c r="P25" s="1" t="s">
        <v>1958</v>
      </c>
    </row>
    <row r="26" spans="1:17">
      <c r="A26" s="37" t="s">
        <v>1959</v>
      </c>
      <c r="B26" s="169">
        <v>1.0999999999999999E-2</v>
      </c>
      <c r="D26" s="142" t="s">
        <v>99</v>
      </c>
      <c r="F26" s="142" t="s">
        <v>77</v>
      </c>
      <c r="G26" s="165" t="s">
        <v>548</v>
      </c>
      <c r="L26" s="37" t="s">
        <v>1959</v>
      </c>
      <c r="M26">
        <v>65</v>
      </c>
      <c r="O26" s="1">
        <v>64</v>
      </c>
      <c r="P26" s="1" t="s">
        <v>1960</v>
      </c>
    </row>
    <row r="27" spans="1:17">
      <c r="A27" s="37" t="s">
        <v>1960</v>
      </c>
      <c r="B27" s="169">
        <v>1.0999999999999999E-2</v>
      </c>
      <c r="D27" s="142" t="s">
        <v>100</v>
      </c>
      <c r="F27" s="142" t="s">
        <v>77</v>
      </c>
      <c r="G27" s="165" t="s">
        <v>549</v>
      </c>
      <c r="L27" s="37" t="s">
        <v>1960</v>
      </c>
      <c r="M27">
        <v>64</v>
      </c>
      <c r="O27" s="1">
        <v>65</v>
      </c>
      <c r="P27" s="1" t="s">
        <v>1959</v>
      </c>
    </row>
    <row r="28" spans="1:17">
      <c r="A28" s="37" t="s">
        <v>1961</v>
      </c>
      <c r="B28" s="169">
        <v>2.1000000000000001E-2</v>
      </c>
      <c r="D28" s="142" t="s">
        <v>101</v>
      </c>
      <c r="F28" s="142" t="s">
        <v>77</v>
      </c>
      <c r="G28" s="165" t="s">
        <v>550</v>
      </c>
      <c r="L28" s="37" t="s">
        <v>1961</v>
      </c>
      <c r="M28" s="1">
        <v>71</v>
      </c>
      <c r="O28" s="1">
        <v>71</v>
      </c>
      <c r="P28" s="1" t="s">
        <v>1981</v>
      </c>
    </row>
    <row r="29" spans="1:17" ht="14.25" thickBot="1">
      <c r="A29" s="38" t="s">
        <v>1962</v>
      </c>
      <c r="B29" s="196">
        <v>2.1000000000000001E-2</v>
      </c>
      <c r="D29" s="142" t="s">
        <v>102</v>
      </c>
      <c r="F29" s="142" t="s">
        <v>77</v>
      </c>
      <c r="G29" s="165" t="s">
        <v>551</v>
      </c>
      <c r="L29" s="38" t="s">
        <v>1962</v>
      </c>
      <c r="M29" s="1">
        <v>72</v>
      </c>
      <c r="O29" s="1">
        <v>72</v>
      </c>
      <c r="P29" s="1" t="s">
        <v>1982</v>
      </c>
    </row>
    <row r="30" spans="1:17">
      <c r="D30" s="142" t="s">
        <v>103</v>
      </c>
      <c r="F30" s="142" t="s">
        <v>77</v>
      </c>
      <c r="G30" s="165" t="s">
        <v>552</v>
      </c>
    </row>
    <row r="31" spans="1:17">
      <c r="D31" s="142" t="s">
        <v>104</v>
      </c>
      <c r="F31" s="142" t="s">
        <v>77</v>
      </c>
      <c r="G31" s="165" t="s">
        <v>553</v>
      </c>
    </row>
    <row r="32" spans="1:17">
      <c r="D32" s="142" t="s">
        <v>105</v>
      </c>
      <c r="F32" s="142" t="s">
        <v>77</v>
      </c>
      <c r="G32" s="165" t="s">
        <v>554</v>
      </c>
    </row>
    <row r="33" spans="4:13">
      <c r="D33" s="142" t="s">
        <v>106</v>
      </c>
      <c r="F33" s="142" t="s">
        <v>77</v>
      </c>
      <c r="G33" s="165" t="s">
        <v>555</v>
      </c>
      <c r="J33" s="223" t="s">
        <v>2000</v>
      </c>
      <c r="K33" s="223" t="s">
        <v>2001</v>
      </c>
      <c r="L33" s="223" t="s">
        <v>2003</v>
      </c>
      <c r="M33" s="223" t="s">
        <v>2002</v>
      </c>
    </row>
    <row r="34" spans="4:13">
      <c r="D34" s="142" t="s">
        <v>107</v>
      </c>
      <c r="F34" s="142" t="s">
        <v>77</v>
      </c>
      <c r="G34" s="165" t="s">
        <v>556</v>
      </c>
      <c r="J34" s="223" t="s">
        <v>1006</v>
      </c>
      <c r="K34" s="223" t="s">
        <v>2001</v>
      </c>
      <c r="L34" s="223" t="s">
        <v>2003</v>
      </c>
      <c r="M34" s="223" t="s">
        <v>2002</v>
      </c>
    </row>
    <row r="35" spans="4:13">
      <c r="D35" s="142" t="s">
        <v>108</v>
      </c>
      <c r="F35" s="142" t="s">
        <v>77</v>
      </c>
      <c r="G35" s="165" t="s">
        <v>557</v>
      </c>
      <c r="J35" s="223" t="s">
        <v>197</v>
      </c>
      <c r="K35" s="223"/>
      <c r="L35" s="223"/>
      <c r="M35" s="223"/>
    </row>
    <row r="36" spans="4:13">
      <c r="D36" s="142" t="s">
        <v>109</v>
      </c>
      <c r="F36" s="142" t="s">
        <v>77</v>
      </c>
      <c r="G36" s="165" t="s">
        <v>558</v>
      </c>
      <c r="J36" s="223" t="s">
        <v>1007</v>
      </c>
      <c r="K36" s="223"/>
      <c r="L36" s="223"/>
      <c r="M36" s="223"/>
    </row>
    <row r="37" spans="4:13">
      <c r="D37" s="142" t="s">
        <v>110</v>
      </c>
      <c r="F37" s="142" t="s">
        <v>77</v>
      </c>
      <c r="G37" s="165" t="s">
        <v>559</v>
      </c>
      <c r="J37" s="223" t="s">
        <v>405</v>
      </c>
      <c r="K37" s="223"/>
      <c r="L37" s="223"/>
      <c r="M37" s="223"/>
    </row>
    <row r="38" spans="4:13">
      <c r="D38" s="142" t="s">
        <v>111</v>
      </c>
      <c r="F38" s="142" t="s">
        <v>77</v>
      </c>
      <c r="G38" s="165" t="s">
        <v>560</v>
      </c>
      <c r="J38" s="223" t="s">
        <v>198</v>
      </c>
      <c r="K38" s="223"/>
      <c r="L38" s="223"/>
      <c r="M38" s="223"/>
    </row>
    <row r="39" spans="4:13">
      <c r="D39" s="142" t="s">
        <v>112</v>
      </c>
      <c r="F39" s="142" t="s">
        <v>77</v>
      </c>
      <c r="G39" s="165" t="s">
        <v>561</v>
      </c>
      <c r="J39" s="223" t="s">
        <v>275</v>
      </c>
      <c r="K39" s="223"/>
      <c r="L39" s="223"/>
      <c r="M39" s="223"/>
    </row>
    <row r="40" spans="4:13">
      <c r="D40" s="142" t="s">
        <v>113</v>
      </c>
      <c r="F40" s="142" t="s">
        <v>77</v>
      </c>
      <c r="G40" s="165" t="s">
        <v>562</v>
      </c>
      <c r="J40" s="223" t="s">
        <v>276</v>
      </c>
      <c r="K40" s="223"/>
      <c r="L40" s="223"/>
      <c r="M40" s="223"/>
    </row>
    <row r="41" spans="4:13">
      <c r="D41" s="142" t="s">
        <v>114</v>
      </c>
      <c r="F41" s="142" t="s">
        <v>77</v>
      </c>
      <c r="G41" s="165" t="s">
        <v>563</v>
      </c>
      <c r="J41" s="223" t="s">
        <v>170</v>
      </c>
      <c r="K41" s="223"/>
      <c r="L41" s="223"/>
      <c r="M41" s="223"/>
    </row>
    <row r="42" spans="4:13">
      <c r="D42" s="142" t="s">
        <v>115</v>
      </c>
      <c r="F42" s="142" t="s">
        <v>77</v>
      </c>
      <c r="G42" s="165" t="s">
        <v>564</v>
      </c>
      <c r="J42" s="223" t="s">
        <v>199</v>
      </c>
      <c r="K42" s="223"/>
      <c r="L42" s="223"/>
      <c r="M42" s="223"/>
    </row>
    <row r="43" spans="4:13">
      <c r="D43" s="142" t="s">
        <v>116</v>
      </c>
      <c r="F43" s="142" t="s">
        <v>77</v>
      </c>
      <c r="G43" s="165" t="s">
        <v>565</v>
      </c>
      <c r="J43" s="223" t="s">
        <v>406</v>
      </c>
      <c r="K43" s="223"/>
      <c r="L43" s="223"/>
      <c r="M43" s="223"/>
    </row>
    <row r="44" spans="4:13">
      <c r="D44" s="142" t="s">
        <v>117</v>
      </c>
      <c r="F44" s="142" t="s">
        <v>77</v>
      </c>
      <c r="G44" s="165" t="s">
        <v>566</v>
      </c>
      <c r="J44" s="223" t="s">
        <v>1008</v>
      </c>
      <c r="K44" s="223"/>
      <c r="L44" s="223"/>
      <c r="M44" s="223"/>
    </row>
    <row r="45" spans="4:13">
      <c r="D45" s="142" t="s">
        <v>118</v>
      </c>
      <c r="F45" s="142" t="s">
        <v>77</v>
      </c>
      <c r="G45" s="165" t="s">
        <v>567</v>
      </c>
      <c r="J45" s="223" t="s">
        <v>171</v>
      </c>
      <c r="K45" s="223"/>
      <c r="L45" s="223"/>
      <c r="M45" s="223"/>
    </row>
    <row r="46" spans="4:13">
      <c r="D46" s="142" t="s">
        <v>119</v>
      </c>
      <c r="F46" s="142" t="s">
        <v>77</v>
      </c>
      <c r="G46" s="165" t="s">
        <v>445</v>
      </c>
      <c r="J46" s="223" t="s">
        <v>1009</v>
      </c>
      <c r="K46" s="223"/>
      <c r="L46" s="223"/>
      <c r="M46" s="223"/>
    </row>
    <row r="47" spans="4:13">
      <c r="D47" s="142" t="s">
        <v>120</v>
      </c>
      <c r="F47" s="142" t="s">
        <v>77</v>
      </c>
      <c r="G47" s="165" t="s">
        <v>568</v>
      </c>
      <c r="J47" s="223" t="s">
        <v>200</v>
      </c>
      <c r="K47" s="223"/>
      <c r="L47" s="223"/>
      <c r="M47" s="223"/>
    </row>
    <row r="48" spans="4:13">
      <c r="D48" s="142" t="s">
        <v>121</v>
      </c>
      <c r="F48" s="142" t="s">
        <v>77</v>
      </c>
      <c r="G48" s="165" t="s">
        <v>569</v>
      </c>
      <c r="J48" s="223" t="s">
        <v>277</v>
      </c>
      <c r="K48" s="223"/>
      <c r="L48" s="223"/>
      <c r="M48" s="223"/>
    </row>
    <row r="49" spans="4:13" ht="14.25" thickBot="1">
      <c r="D49" s="143" t="s">
        <v>122</v>
      </c>
      <c r="F49" s="142" t="s">
        <v>77</v>
      </c>
      <c r="G49" s="165" t="s">
        <v>570</v>
      </c>
      <c r="J49" s="223" t="s">
        <v>201</v>
      </c>
      <c r="K49" s="223"/>
      <c r="L49" s="223"/>
      <c r="M49" s="223"/>
    </row>
    <row r="50" spans="4:13">
      <c r="F50" s="142" t="s">
        <v>77</v>
      </c>
      <c r="G50" s="165" t="s">
        <v>571</v>
      </c>
      <c r="J50" s="223" t="s">
        <v>278</v>
      </c>
      <c r="K50" s="223"/>
      <c r="L50" s="223"/>
      <c r="M50" s="223"/>
    </row>
    <row r="51" spans="4:13">
      <c r="F51" s="142" t="s">
        <v>77</v>
      </c>
      <c r="G51" s="165" t="s">
        <v>572</v>
      </c>
      <c r="J51" s="223" t="s">
        <v>1010</v>
      </c>
      <c r="K51" s="223"/>
      <c r="L51" s="223"/>
      <c r="M51" s="223"/>
    </row>
    <row r="52" spans="4:13">
      <c r="F52" s="142" t="s">
        <v>77</v>
      </c>
      <c r="G52" s="165" t="s">
        <v>573</v>
      </c>
      <c r="J52" s="223" t="s">
        <v>279</v>
      </c>
      <c r="K52" s="223"/>
      <c r="L52" s="223"/>
      <c r="M52" s="223"/>
    </row>
    <row r="53" spans="4:13">
      <c r="F53" s="142" t="s">
        <v>77</v>
      </c>
      <c r="G53" s="165" t="s">
        <v>574</v>
      </c>
      <c r="J53" s="223" t="s">
        <v>407</v>
      </c>
      <c r="K53" s="223"/>
      <c r="L53" s="223"/>
      <c r="M53" s="223"/>
    </row>
    <row r="54" spans="4:13">
      <c r="F54" s="142" t="s">
        <v>77</v>
      </c>
      <c r="G54" s="165" t="s">
        <v>575</v>
      </c>
      <c r="J54" s="223" t="s">
        <v>408</v>
      </c>
      <c r="K54" s="223"/>
      <c r="L54" s="223"/>
      <c r="M54" s="223"/>
    </row>
    <row r="55" spans="4:13">
      <c r="F55" s="142" t="s">
        <v>77</v>
      </c>
      <c r="G55" s="165" t="s">
        <v>576</v>
      </c>
      <c r="J55" s="223" t="s">
        <v>172</v>
      </c>
      <c r="K55" s="223"/>
      <c r="L55" s="223"/>
      <c r="M55" s="223"/>
    </row>
    <row r="56" spans="4:13">
      <c r="F56" s="142" t="s">
        <v>77</v>
      </c>
      <c r="G56" s="165" t="s">
        <v>577</v>
      </c>
      <c r="J56" s="223" t="s">
        <v>202</v>
      </c>
      <c r="K56" s="223"/>
      <c r="L56" s="223"/>
      <c r="M56" s="223"/>
    </row>
    <row r="57" spans="4:13">
      <c r="F57" s="142" t="s">
        <v>77</v>
      </c>
      <c r="G57" s="165" t="s">
        <v>578</v>
      </c>
      <c r="J57" s="223" t="s">
        <v>280</v>
      </c>
      <c r="K57" s="223"/>
      <c r="L57" s="223"/>
      <c r="M57" s="223"/>
    </row>
    <row r="58" spans="4:13">
      <c r="F58" s="142" t="s">
        <v>77</v>
      </c>
      <c r="G58" s="165" t="s">
        <v>579</v>
      </c>
      <c r="J58" s="223" t="s">
        <v>409</v>
      </c>
      <c r="K58" s="223"/>
      <c r="L58" s="223"/>
      <c r="M58" s="223"/>
    </row>
    <row r="59" spans="4:13">
      <c r="F59" s="142" t="s">
        <v>77</v>
      </c>
      <c r="G59" s="165" t="s">
        <v>580</v>
      </c>
      <c r="J59" s="223" t="s">
        <v>203</v>
      </c>
      <c r="K59" s="223"/>
      <c r="L59" s="223"/>
      <c r="M59" s="223"/>
    </row>
    <row r="60" spans="4:13">
      <c r="F60" s="142" t="s">
        <v>77</v>
      </c>
      <c r="G60" s="165" t="s">
        <v>581</v>
      </c>
      <c r="J60" s="223" t="s">
        <v>281</v>
      </c>
      <c r="K60" s="223"/>
      <c r="L60" s="223"/>
      <c r="M60" s="223"/>
    </row>
    <row r="61" spans="4:13">
      <c r="F61" s="142" t="s">
        <v>77</v>
      </c>
      <c r="G61" s="165" t="s">
        <v>582</v>
      </c>
      <c r="J61" s="223" t="s">
        <v>1011</v>
      </c>
      <c r="K61" s="223"/>
      <c r="L61" s="223"/>
      <c r="M61" s="223"/>
    </row>
    <row r="62" spans="4:13">
      <c r="F62" s="142" t="s">
        <v>77</v>
      </c>
      <c r="G62" s="165" t="s">
        <v>583</v>
      </c>
      <c r="J62" s="223" t="s">
        <v>1012</v>
      </c>
      <c r="K62" s="223"/>
      <c r="L62" s="223"/>
      <c r="M62" s="223"/>
    </row>
    <row r="63" spans="4:13">
      <c r="F63" s="142" t="s">
        <v>77</v>
      </c>
      <c r="G63" s="165" t="s">
        <v>584</v>
      </c>
      <c r="J63" s="223" t="s">
        <v>1013</v>
      </c>
      <c r="K63" s="223"/>
      <c r="L63" s="223"/>
      <c r="M63" s="223"/>
    </row>
    <row r="64" spans="4:13">
      <c r="F64" s="142" t="s">
        <v>77</v>
      </c>
      <c r="G64" s="165" t="s">
        <v>585</v>
      </c>
      <c r="J64" s="223" t="s">
        <v>1014</v>
      </c>
      <c r="K64" s="223"/>
      <c r="L64" s="223"/>
      <c r="M64" s="223"/>
    </row>
    <row r="65" spans="6:13">
      <c r="F65" s="142" t="s">
        <v>77</v>
      </c>
      <c r="G65" s="165" t="s">
        <v>586</v>
      </c>
      <c r="J65" s="223" t="s">
        <v>410</v>
      </c>
      <c r="K65" s="223"/>
      <c r="L65" s="223"/>
      <c r="M65" s="223"/>
    </row>
    <row r="66" spans="6:13">
      <c r="F66" s="142" t="s">
        <v>77</v>
      </c>
      <c r="G66" s="165" t="s">
        <v>587</v>
      </c>
      <c r="J66" s="223" t="s">
        <v>1015</v>
      </c>
      <c r="K66" s="223"/>
      <c r="L66" s="223"/>
      <c r="M66" s="223"/>
    </row>
    <row r="67" spans="6:13">
      <c r="F67" s="142" t="s">
        <v>77</v>
      </c>
      <c r="G67" s="165" t="s">
        <v>588</v>
      </c>
      <c r="J67" s="223" t="s">
        <v>1016</v>
      </c>
      <c r="K67" s="223"/>
      <c r="L67" s="223"/>
      <c r="M67" s="223"/>
    </row>
    <row r="68" spans="6:13">
      <c r="F68" s="142" t="s">
        <v>77</v>
      </c>
      <c r="G68" s="165" t="s">
        <v>589</v>
      </c>
      <c r="J68" s="223" t="s">
        <v>282</v>
      </c>
      <c r="K68" s="223"/>
      <c r="L68" s="223"/>
      <c r="M68" s="223"/>
    </row>
    <row r="69" spans="6:13">
      <c r="F69" s="142" t="s">
        <v>77</v>
      </c>
      <c r="G69" s="165" t="s">
        <v>590</v>
      </c>
      <c r="J69" s="223" t="s">
        <v>204</v>
      </c>
      <c r="K69" s="223"/>
      <c r="L69" s="223"/>
      <c r="M69" s="223"/>
    </row>
    <row r="70" spans="6:13">
      <c r="F70" s="142" t="s">
        <v>77</v>
      </c>
      <c r="G70" s="165" t="s">
        <v>591</v>
      </c>
      <c r="J70" s="223" t="s">
        <v>1017</v>
      </c>
      <c r="K70" s="223"/>
      <c r="L70" s="223"/>
      <c r="M70" s="223"/>
    </row>
    <row r="71" spans="6:13">
      <c r="F71" s="142" t="s">
        <v>77</v>
      </c>
      <c r="G71" s="165" t="s">
        <v>592</v>
      </c>
      <c r="J71" s="223" t="s">
        <v>1018</v>
      </c>
      <c r="K71" s="223"/>
      <c r="L71" s="223"/>
      <c r="M71" s="223"/>
    </row>
    <row r="72" spans="6:13">
      <c r="F72" s="142" t="s">
        <v>77</v>
      </c>
      <c r="G72" s="165" t="s">
        <v>593</v>
      </c>
      <c r="J72" s="223" t="s">
        <v>1019</v>
      </c>
      <c r="K72" s="223"/>
      <c r="L72" s="223"/>
      <c r="M72" s="223"/>
    </row>
    <row r="73" spans="6:13">
      <c r="F73" s="142" t="s">
        <v>77</v>
      </c>
      <c r="G73" s="165" t="s">
        <v>594</v>
      </c>
      <c r="J73" s="223" t="s">
        <v>1020</v>
      </c>
      <c r="K73" s="223"/>
      <c r="L73" s="223"/>
      <c r="M73" s="223"/>
    </row>
    <row r="74" spans="6:13">
      <c r="F74" s="142" t="s">
        <v>77</v>
      </c>
      <c r="G74" s="165" t="s">
        <v>595</v>
      </c>
      <c r="J74" s="223" t="s">
        <v>1021</v>
      </c>
      <c r="K74" s="223"/>
      <c r="L74" s="223"/>
      <c r="M74" s="223"/>
    </row>
    <row r="75" spans="6:13">
      <c r="F75" s="142" t="s">
        <v>77</v>
      </c>
      <c r="G75" s="165" t="s">
        <v>596</v>
      </c>
      <c r="J75" s="223" t="s">
        <v>1022</v>
      </c>
      <c r="K75" s="223"/>
      <c r="L75" s="223"/>
      <c r="M75" s="223"/>
    </row>
    <row r="76" spans="6:13">
      <c r="F76" s="142" t="s">
        <v>77</v>
      </c>
      <c r="G76" s="165" t="s">
        <v>597</v>
      </c>
      <c r="J76" s="223" t="s">
        <v>1023</v>
      </c>
      <c r="K76" s="223"/>
      <c r="L76" s="223"/>
      <c r="M76" s="223"/>
    </row>
    <row r="77" spans="6:13">
      <c r="F77" s="142" t="s">
        <v>77</v>
      </c>
      <c r="G77" s="165" t="s">
        <v>598</v>
      </c>
      <c r="J77" s="223" t="s">
        <v>1024</v>
      </c>
      <c r="K77" s="223"/>
      <c r="L77" s="223"/>
      <c r="M77" s="223"/>
    </row>
    <row r="78" spans="6:13">
      <c r="F78" s="142" t="s">
        <v>77</v>
      </c>
      <c r="G78" s="165" t="s">
        <v>599</v>
      </c>
      <c r="J78" s="223" t="s">
        <v>1025</v>
      </c>
      <c r="K78" s="223"/>
      <c r="L78" s="223"/>
      <c r="M78" s="223"/>
    </row>
    <row r="79" spans="6:13">
      <c r="F79" s="142" t="s">
        <v>77</v>
      </c>
      <c r="G79" s="165" t="s">
        <v>600</v>
      </c>
      <c r="J79" s="223" t="s">
        <v>1026</v>
      </c>
      <c r="K79" s="223"/>
      <c r="L79" s="223"/>
      <c r="M79" s="223"/>
    </row>
    <row r="80" spans="6:13">
      <c r="F80" s="142" t="s">
        <v>77</v>
      </c>
      <c r="G80" s="165" t="s">
        <v>601</v>
      </c>
      <c r="J80" s="223" t="s">
        <v>411</v>
      </c>
      <c r="K80" s="223"/>
      <c r="L80" s="223"/>
      <c r="M80" s="223"/>
    </row>
    <row r="81" spans="6:13">
      <c r="F81" s="142" t="s">
        <v>77</v>
      </c>
      <c r="G81" s="165" t="s">
        <v>602</v>
      </c>
      <c r="J81" s="223" t="s">
        <v>412</v>
      </c>
      <c r="K81" s="223"/>
      <c r="L81" s="223"/>
      <c r="M81" s="223"/>
    </row>
    <row r="82" spans="6:13">
      <c r="F82" s="142" t="s">
        <v>77</v>
      </c>
      <c r="G82" s="165" t="s">
        <v>603</v>
      </c>
      <c r="J82" s="223" t="s">
        <v>1027</v>
      </c>
      <c r="K82" s="223"/>
      <c r="L82" s="223"/>
      <c r="M82" s="223"/>
    </row>
    <row r="83" spans="6:13">
      <c r="F83" s="142" t="s">
        <v>77</v>
      </c>
      <c r="G83" s="165" t="s">
        <v>604</v>
      </c>
      <c r="J83" s="223" t="s">
        <v>1028</v>
      </c>
      <c r="K83" s="223"/>
      <c r="L83" s="223"/>
      <c r="M83" s="223"/>
    </row>
    <row r="84" spans="6:13">
      <c r="F84" s="142" t="s">
        <v>77</v>
      </c>
      <c r="G84" s="165" t="s">
        <v>605</v>
      </c>
      <c r="J84" s="223" t="s">
        <v>1029</v>
      </c>
      <c r="K84" s="223"/>
      <c r="L84" s="223"/>
      <c r="M84" s="223"/>
    </row>
    <row r="85" spans="6:13">
      <c r="F85" s="142" t="s">
        <v>77</v>
      </c>
      <c r="G85" s="165" t="s">
        <v>606</v>
      </c>
    </row>
    <row r="86" spans="6:13">
      <c r="F86" s="142" t="s">
        <v>77</v>
      </c>
      <c r="G86" s="165" t="s">
        <v>607</v>
      </c>
    </row>
    <row r="87" spans="6:13">
      <c r="F87" s="142" t="s">
        <v>77</v>
      </c>
      <c r="G87" s="165" t="s">
        <v>608</v>
      </c>
    </row>
    <row r="88" spans="6:13">
      <c r="F88" s="142" t="s">
        <v>77</v>
      </c>
      <c r="G88" s="165" t="s">
        <v>609</v>
      </c>
    </row>
    <row r="89" spans="6:13">
      <c r="F89" s="142" t="s">
        <v>77</v>
      </c>
      <c r="G89" s="165" t="s">
        <v>610</v>
      </c>
    </row>
    <row r="90" spans="6:13">
      <c r="F90" s="142" t="s">
        <v>77</v>
      </c>
      <c r="G90" s="165" t="s">
        <v>611</v>
      </c>
    </row>
    <row r="91" spans="6:13">
      <c r="F91" s="142" t="s">
        <v>77</v>
      </c>
      <c r="G91" s="165" t="s">
        <v>612</v>
      </c>
    </row>
    <row r="92" spans="6:13">
      <c r="F92" s="142" t="s">
        <v>77</v>
      </c>
      <c r="G92" s="165" t="s">
        <v>613</v>
      </c>
    </row>
    <row r="93" spans="6:13">
      <c r="F93" s="142" t="s">
        <v>77</v>
      </c>
      <c r="G93" s="165" t="s">
        <v>614</v>
      </c>
    </row>
    <row r="94" spans="6:13">
      <c r="F94" s="142" t="s">
        <v>77</v>
      </c>
      <c r="G94" s="165" t="s">
        <v>615</v>
      </c>
    </row>
    <row r="95" spans="6:13">
      <c r="F95" s="142" t="s">
        <v>77</v>
      </c>
      <c r="G95" s="165" t="s">
        <v>616</v>
      </c>
    </row>
    <row r="96" spans="6:13">
      <c r="F96" s="142" t="s">
        <v>77</v>
      </c>
      <c r="G96" s="165" t="s">
        <v>617</v>
      </c>
    </row>
    <row r="97" spans="6:7">
      <c r="F97" s="142" t="s">
        <v>77</v>
      </c>
      <c r="G97" s="165" t="s">
        <v>618</v>
      </c>
    </row>
    <row r="98" spans="6:7">
      <c r="F98" s="142" t="s">
        <v>77</v>
      </c>
      <c r="G98" s="165" t="s">
        <v>619</v>
      </c>
    </row>
    <row r="99" spans="6:7">
      <c r="F99" s="142" t="s">
        <v>77</v>
      </c>
      <c r="G99" s="165" t="s">
        <v>620</v>
      </c>
    </row>
    <row r="100" spans="6:7">
      <c r="F100" s="142" t="s">
        <v>77</v>
      </c>
      <c r="G100" s="165" t="s">
        <v>621</v>
      </c>
    </row>
    <row r="101" spans="6:7">
      <c r="F101" s="142" t="s">
        <v>77</v>
      </c>
      <c r="G101" s="165" t="s">
        <v>622</v>
      </c>
    </row>
    <row r="102" spans="6:7">
      <c r="F102" s="142" t="s">
        <v>77</v>
      </c>
      <c r="G102" s="165" t="s">
        <v>623</v>
      </c>
    </row>
    <row r="103" spans="6:7">
      <c r="F103" s="142" t="s">
        <v>77</v>
      </c>
      <c r="G103" s="165" t="s">
        <v>624</v>
      </c>
    </row>
    <row r="104" spans="6:7">
      <c r="F104" s="142" t="s">
        <v>77</v>
      </c>
      <c r="G104" s="165" t="s">
        <v>625</v>
      </c>
    </row>
    <row r="105" spans="6:7">
      <c r="F105" s="142" t="s">
        <v>77</v>
      </c>
      <c r="G105" s="165" t="s">
        <v>626</v>
      </c>
    </row>
    <row r="106" spans="6:7">
      <c r="F106" s="142" t="s">
        <v>77</v>
      </c>
      <c r="G106" s="165" t="s">
        <v>627</v>
      </c>
    </row>
    <row r="107" spans="6:7">
      <c r="F107" s="142" t="s">
        <v>77</v>
      </c>
      <c r="G107" s="165" t="s">
        <v>628</v>
      </c>
    </row>
    <row r="108" spans="6:7">
      <c r="F108" s="142" t="s">
        <v>77</v>
      </c>
      <c r="G108" s="165" t="s">
        <v>629</v>
      </c>
    </row>
    <row r="109" spans="6:7">
      <c r="F109" s="142" t="s">
        <v>77</v>
      </c>
      <c r="G109" s="165" t="s">
        <v>630</v>
      </c>
    </row>
    <row r="110" spans="6:7">
      <c r="F110" s="142" t="s">
        <v>77</v>
      </c>
      <c r="G110" s="165" t="s">
        <v>631</v>
      </c>
    </row>
    <row r="111" spans="6:7">
      <c r="F111" s="142" t="s">
        <v>77</v>
      </c>
      <c r="G111" s="165" t="s">
        <v>632</v>
      </c>
    </row>
    <row r="112" spans="6:7">
      <c r="F112" s="142" t="s">
        <v>77</v>
      </c>
      <c r="G112" s="165" t="s">
        <v>633</v>
      </c>
    </row>
    <row r="113" spans="6:7">
      <c r="F113" s="142" t="s">
        <v>77</v>
      </c>
      <c r="G113" s="165" t="s">
        <v>634</v>
      </c>
    </row>
    <row r="114" spans="6:7">
      <c r="F114" s="142" t="s">
        <v>77</v>
      </c>
      <c r="G114" s="165" t="s">
        <v>635</v>
      </c>
    </row>
    <row r="115" spans="6:7">
      <c r="F115" s="142" t="s">
        <v>77</v>
      </c>
      <c r="G115" s="165" t="s">
        <v>636</v>
      </c>
    </row>
    <row r="116" spans="6:7">
      <c r="F116" s="142" t="s">
        <v>77</v>
      </c>
      <c r="G116" s="165" t="s">
        <v>637</v>
      </c>
    </row>
    <row r="117" spans="6:7">
      <c r="F117" s="142" t="s">
        <v>77</v>
      </c>
      <c r="G117" s="165" t="s">
        <v>638</v>
      </c>
    </row>
    <row r="118" spans="6:7">
      <c r="F118" s="142" t="s">
        <v>77</v>
      </c>
      <c r="G118" s="165" t="s">
        <v>639</v>
      </c>
    </row>
    <row r="119" spans="6:7">
      <c r="F119" s="142" t="s">
        <v>77</v>
      </c>
      <c r="G119" s="165" t="s">
        <v>640</v>
      </c>
    </row>
    <row r="120" spans="6:7">
      <c r="F120" s="142" t="s">
        <v>77</v>
      </c>
      <c r="G120" s="165" t="s">
        <v>641</v>
      </c>
    </row>
    <row r="121" spans="6:7">
      <c r="F121" s="142" t="s">
        <v>77</v>
      </c>
      <c r="G121" s="165" t="s">
        <v>642</v>
      </c>
    </row>
    <row r="122" spans="6:7">
      <c r="F122" s="142" t="s">
        <v>77</v>
      </c>
      <c r="G122" s="165" t="s">
        <v>643</v>
      </c>
    </row>
    <row r="123" spans="6:7">
      <c r="F123" s="142" t="s">
        <v>77</v>
      </c>
      <c r="G123" s="165" t="s">
        <v>644</v>
      </c>
    </row>
    <row r="124" spans="6:7">
      <c r="F124" s="142" t="s">
        <v>77</v>
      </c>
      <c r="G124" s="165" t="s">
        <v>645</v>
      </c>
    </row>
    <row r="125" spans="6:7">
      <c r="F125" s="142" t="s">
        <v>77</v>
      </c>
      <c r="G125" s="165" t="s">
        <v>646</v>
      </c>
    </row>
    <row r="126" spans="6:7">
      <c r="F126" s="142" t="s">
        <v>77</v>
      </c>
      <c r="G126" s="165" t="s">
        <v>647</v>
      </c>
    </row>
    <row r="127" spans="6:7">
      <c r="F127" s="142" t="s">
        <v>77</v>
      </c>
      <c r="G127" s="165" t="s">
        <v>648</v>
      </c>
    </row>
    <row r="128" spans="6:7">
      <c r="F128" s="142" t="s">
        <v>77</v>
      </c>
      <c r="G128" s="165" t="s">
        <v>649</v>
      </c>
    </row>
    <row r="129" spans="6:7">
      <c r="F129" s="142" t="s">
        <v>77</v>
      </c>
      <c r="G129" s="165" t="s">
        <v>650</v>
      </c>
    </row>
    <row r="130" spans="6:7">
      <c r="F130" s="142" t="s">
        <v>77</v>
      </c>
      <c r="G130" s="165" t="s">
        <v>651</v>
      </c>
    </row>
    <row r="131" spans="6:7">
      <c r="F131" s="142" t="s">
        <v>77</v>
      </c>
      <c r="G131" s="165" t="s">
        <v>652</v>
      </c>
    </row>
    <row r="132" spans="6:7">
      <c r="F132" s="142" t="s">
        <v>77</v>
      </c>
      <c r="G132" s="165" t="s">
        <v>653</v>
      </c>
    </row>
    <row r="133" spans="6:7">
      <c r="F133" s="142" t="s">
        <v>77</v>
      </c>
      <c r="G133" s="165" t="s">
        <v>654</v>
      </c>
    </row>
    <row r="134" spans="6:7">
      <c r="F134" s="142" t="s">
        <v>77</v>
      </c>
      <c r="G134" s="165" t="s">
        <v>655</v>
      </c>
    </row>
    <row r="135" spans="6:7">
      <c r="F135" s="142" t="s">
        <v>77</v>
      </c>
      <c r="G135" s="165" t="s">
        <v>656</v>
      </c>
    </row>
    <row r="136" spans="6:7">
      <c r="F136" s="142" t="s">
        <v>77</v>
      </c>
      <c r="G136" s="165" t="s">
        <v>657</v>
      </c>
    </row>
    <row r="137" spans="6:7">
      <c r="F137" s="142" t="s">
        <v>77</v>
      </c>
      <c r="G137" s="165" t="s">
        <v>658</v>
      </c>
    </row>
    <row r="138" spans="6:7">
      <c r="F138" s="142" t="s">
        <v>77</v>
      </c>
      <c r="G138" s="165" t="s">
        <v>659</v>
      </c>
    </row>
    <row r="139" spans="6:7">
      <c r="F139" s="142" t="s">
        <v>77</v>
      </c>
      <c r="G139" s="165" t="s">
        <v>660</v>
      </c>
    </row>
    <row r="140" spans="6:7">
      <c r="F140" s="142" t="s">
        <v>77</v>
      </c>
      <c r="G140" s="165" t="s">
        <v>661</v>
      </c>
    </row>
    <row r="141" spans="6:7">
      <c r="F141" s="142" t="s">
        <v>77</v>
      </c>
      <c r="G141" s="165" t="s">
        <v>662</v>
      </c>
    </row>
    <row r="142" spans="6:7">
      <c r="F142" s="142" t="s">
        <v>77</v>
      </c>
      <c r="G142" s="165" t="s">
        <v>663</v>
      </c>
    </row>
    <row r="143" spans="6:7">
      <c r="F143" s="142" t="s">
        <v>77</v>
      </c>
      <c r="G143" s="165" t="s">
        <v>664</v>
      </c>
    </row>
    <row r="144" spans="6:7">
      <c r="F144" s="142" t="s">
        <v>77</v>
      </c>
      <c r="G144" s="165" t="s">
        <v>665</v>
      </c>
    </row>
    <row r="145" spans="6:7">
      <c r="F145" s="142" t="s">
        <v>77</v>
      </c>
      <c r="G145" s="165" t="s">
        <v>666</v>
      </c>
    </row>
    <row r="146" spans="6:7">
      <c r="F146" s="142" t="s">
        <v>77</v>
      </c>
      <c r="G146" s="165" t="s">
        <v>667</v>
      </c>
    </row>
    <row r="147" spans="6:7">
      <c r="F147" s="142" t="s">
        <v>77</v>
      </c>
      <c r="G147" s="165" t="s">
        <v>668</v>
      </c>
    </row>
    <row r="148" spans="6:7">
      <c r="F148" s="142" t="s">
        <v>77</v>
      </c>
      <c r="G148" s="165" t="s">
        <v>669</v>
      </c>
    </row>
    <row r="149" spans="6:7">
      <c r="F149" s="142" t="s">
        <v>77</v>
      </c>
      <c r="G149" s="165" t="s">
        <v>670</v>
      </c>
    </row>
    <row r="150" spans="6:7">
      <c r="F150" s="142" t="s">
        <v>77</v>
      </c>
      <c r="G150" s="165" t="s">
        <v>671</v>
      </c>
    </row>
    <row r="151" spans="6:7">
      <c r="F151" s="142" t="s">
        <v>77</v>
      </c>
      <c r="G151" s="165" t="s">
        <v>672</v>
      </c>
    </row>
    <row r="152" spans="6:7">
      <c r="F152" s="142" t="s">
        <v>77</v>
      </c>
      <c r="G152" s="165" t="s">
        <v>673</v>
      </c>
    </row>
    <row r="153" spans="6:7">
      <c r="F153" s="142" t="s">
        <v>77</v>
      </c>
      <c r="G153" s="165" t="s">
        <v>674</v>
      </c>
    </row>
    <row r="154" spans="6:7">
      <c r="F154" s="142" t="s">
        <v>77</v>
      </c>
      <c r="G154" s="165" t="s">
        <v>675</v>
      </c>
    </row>
    <row r="155" spans="6:7">
      <c r="F155" s="142" t="s">
        <v>77</v>
      </c>
      <c r="G155" s="165" t="s">
        <v>676</v>
      </c>
    </row>
    <row r="156" spans="6:7">
      <c r="F156" s="142" t="s">
        <v>77</v>
      </c>
      <c r="G156" s="165" t="s">
        <v>677</v>
      </c>
    </row>
    <row r="157" spans="6:7">
      <c r="F157" s="142" t="s">
        <v>77</v>
      </c>
      <c r="G157" s="165" t="s">
        <v>678</v>
      </c>
    </row>
    <row r="158" spans="6:7">
      <c r="F158" s="142" t="s">
        <v>77</v>
      </c>
      <c r="G158" s="165" t="s">
        <v>441</v>
      </c>
    </row>
    <row r="159" spans="6:7">
      <c r="F159" s="142" t="s">
        <v>77</v>
      </c>
      <c r="G159" s="165" t="s">
        <v>679</v>
      </c>
    </row>
    <row r="160" spans="6:7">
      <c r="F160" s="142" t="s">
        <v>77</v>
      </c>
      <c r="G160" s="165" t="s">
        <v>680</v>
      </c>
    </row>
    <row r="161" spans="6:7">
      <c r="F161" s="142" t="s">
        <v>77</v>
      </c>
      <c r="G161" s="165" t="s">
        <v>681</v>
      </c>
    </row>
    <row r="162" spans="6:7">
      <c r="F162" s="142" t="s">
        <v>77</v>
      </c>
      <c r="G162" s="165" t="s">
        <v>682</v>
      </c>
    </row>
    <row r="163" spans="6:7">
      <c r="F163" s="142" t="s">
        <v>77</v>
      </c>
      <c r="G163" s="165" t="s">
        <v>683</v>
      </c>
    </row>
    <row r="164" spans="6:7">
      <c r="F164" s="142" t="s">
        <v>77</v>
      </c>
      <c r="G164" s="165" t="s">
        <v>684</v>
      </c>
    </row>
    <row r="165" spans="6:7">
      <c r="F165" s="142" t="s">
        <v>77</v>
      </c>
      <c r="G165" s="165" t="s">
        <v>685</v>
      </c>
    </row>
    <row r="166" spans="6:7">
      <c r="F166" s="142" t="s">
        <v>77</v>
      </c>
      <c r="G166" s="165" t="s">
        <v>686</v>
      </c>
    </row>
    <row r="167" spans="6:7">
      <c r="F167" s="142" t="s">
        <v>77</v>
      </c>
      <c r="G167" s="165" t="s">
        <v>687</v>
      </c>
    </row>
    <row r="168" spans="6:7">
      <c r="F168" s="142" t="s">
        <v>77</v>
      </c>
      <c r="G168" s="165" t="s">
        <v>688</v>
      </c>
    </row>
    <row r="169" spans="6:7">
      <c r="F169" s="142" t="s">
        <v>77</v>
      </c>
      <c r="G169" s="165" t="s">
        <v>689</v>
      </c>
    </row>
    <row r="170" spans="6:7">
      <c r="F170" s="142" t="s">
        <v>77</v>
      </c>
      <c r="G170" s="165" t="s">
        <v>690</v>
      </c>
    </row>
    <row r="171" spans="6:7">
      <c r="F171" s="142" t="s">
        <v>77</v>
      </c>
      <c r="G171" s="165" t="s">
        <v>691</v>
      </c>
    </row>
    <row r="172" spans="6:7">
      <c r="F172" s="142" t="s">
        <v>77</v>
      </c>
      <c r="G172" s="165" t="s">
        <v>692</v>
      </c>
    </row>
    <row r="173" spans="6:7">
      <c r="F173" s="142" t="s">
        <v>77</v>
      </c>
      <c r="G173" s="165" t="s">
        <v>693</v>
      </c>
    </row>
    <row r="174" spans="6:7">
      <c r="F174" s="142" t="s">
        <v>77</v>
      </c>
      <c r="G174" s="165" t="s">
        <v>694</v>
      </c>
    </row>
    <row r="175" spans="6:7">
      <c r="F175" s="142" t="s">
        <v>77</v>
      </c>
      <c r="G175" s="165" t="s">
        <v>695</v>
      </c>
    </row>
    <row r="176" spans="6:7">
      <c r="F176" s="142" t="s">
        <v>77</v>
      </c>
      <c r="G176" s="165" t="s">
        <v>696</v>
      </c>
    </row>
    <row r="177" spans="6:7">
      <c r="F177" s="142" t="s">
        <v>77</v>
      </c>
      <c r="G177" s="165" t="s">
        <v>697</v>
      </c>
    </row>
    <row r="178" spans="6:7">
      <c r="F178" s="142" t="s">
        <v>77</v>
      </c>
      <c r="G178" s="165" t="s">
        <v>698</v>
      </c>
    </row>
    <row r="179" spans="6:7">
      <c r="F179" s="142" t="s">
        <v>77</v>
      </c>
      <c r="G179" s="165" t="s">
        <v>699</v>
      </c>
    </row>
    <row r="180" spans="6:7">
      <c r="F180" s="142" t="s">
        <v>77</v>
      </c>
      <c r="G180" s="165" t="s">
        <v>700</v>
      </c>
    </row>
    <row r="181" spans="6:7">
      <c r="F181" s="142" t="s">
        <v>77</v>
      </c>
      <c r="G181" s="165" t="s">
        <v>701</v>
      </c>
    </row>
    <row r="182" spans="6:7">
      <c r="F182" s="142" t="s">
        <v>77</v>
      </c>
      <c r="G182" s="165" t="s">
        <v>702</v>
      </c>
    </row>
    <row r="183" spans="6:7">
      <c r="F183" s="142" t="s">
        <v>77</v>
      </c>
      <c r="G183" s="165" t="s">
        <v>703</v>
      </c>
    </row>
    <row r="184" spans="6:7">
      <c r="F184" s="142" t="s">
        <v>77</v>
      </c>
      <c r="G184" s="165" t="s">
        <v>704</v>
      </c>
    </row>
    <row r="185" spans="6:7">
      <c r="F185" s="142" t="s">
        <v>77</v>
      </c>
      <c r="G185" s="165" t="s">
        <v>705</v>
      </c>
    </row>
    <row r="186" spans="6:7">
      <c r="F186" s="142" t="s">
        <v>77</v>
      </c>
      <c r="G186" s="165" t="s">
        <v>706</v>
      </c>
    </row>
    <row r="187" spans="6:7">
      <c r="F187" s="142" t="s">
        <v>77</v>
      </c>
      <c r="G187" s="165" t="s">
        <v>707</v>
      </c>
    </row>
    <row r="188" spans="6:7">
      <c r="F188" s="142" t="s">
        <v>78</v>
      </c>
      <c r="G188" s="165" t="s">
        <v>708</v>
      </c>
    </row>
    <row r="189" spans="6:7">
      <c r="F189" s="142" t="s">
        <v>78</v>
      </c>
      <c r="G189" s="165" t="s">
        <v>709</v>
      </c>
    </row>
    <row r="190" spans="6:7">
      <c r="F190" s="142" t="s">
        <v>78</v>
      </c>
      <c r="G190" s="165" t="s">
        <v>710</v>
      </c>
    </row>
    <row r="191" spans="6:7">
      <c r="F191" s="142" t="s">
        <v>78</v>
      </c>
      <c r="G191" s="165" t="s">
        <v>711</v>
      </c>
    </row>
    <row r="192" spans="6:7">
      <c r="F192" s="142" t="s">
        <v>78</v>
      </c>
      <c r="G192" s="165" t="s">
        <v>712</v>
      </c>
    </row>
    <row r="193" spans="6:7">
      <c r="F193" s="142" t="s">
        <v>78</v>
      </c>
      <c r="G193" s="165" t="s">
        <v>713</v>
      </c>
    </row>
    <row r="194" spans="6:7">
      <c r="F194" s="142" t="s">
        <v>78</v>
      </c>
      <c r="G194" s="165" t="s">
        <v>714</v>
      </c>
    </row>
    <row r="195" spans="6:7">
      <c r="F195" s="142" t="s">
        <v>78</v>
      </c>
      <c r="G195" s="165" t="s">
        <v>715</v>
      </c>
    </row>
    <row r="196" spans="6:7">
      <c r="F196" s="142" t="s">
        <v>78</v>
      </c>
      <c r="G196" s="165" t="s">
        <v>716</v>
      </c>
    </row>
    <row r="197" spans="6:7">
      <c r="F197" s="142" t="s">
        <v>78</v>
      </c>
      <c r="G197" s="165" t="s">
        <v>717</v>
      </c>
    </row>
    <row r="198" spans="6:7">
      <c r="F198" s="142" t="s">
        <v>78</v>
      </c>
      <c r="G198" s="165" t="s">
        <v>718</v>
      </c>
    </row>
    <row r="199" spans="6:7">
      <c r="F199" s="142" t="s">
        <v>78</v>
      </c>
      <c r="G199" s="165" t="s">
        <v>719</v>
      </c>
    </row>
    <row r="200" spans="6:7">
      <c r="F200" s="142" t="s">
        <v>78</v>
      </c>
      <c r="G200" s="165" t="s">
        <v>720</v>
      </c>
    </row>
    <row r="201" spans="6:7">
      <c r="F201" s="142" t="s">
        <v>78</v>
      </c>
      <c r="G201" s="165" t="s">
        <v>721</v>
      </c>
    </row>
    <row r="202" spans="6:7">
      <c r="F202" s="142" t="s">
        <v>78</v>
      </c>
      <c r="G202" s="165" t="s">
        <v>722</v>
      </c>
    </row>
    <row r="203" spans="6:7">
      <c r="F203" s="142" t="s">
        <v>78</v>
      </c>
      <c r="G203" s="165" t="s">
        <v>723</v>
      </c>
    </row>
    <row r="204" spans="6:7">
      <c r="F204" s="142" t="s">
        <v>78</v>
      </c>
      <c r="G204" s="165" t="s">
        <v>724</v>
      </c>
    </row>
    <row r="205" spans="6:7">
      <c r="F205" s="142" t="s">
        <v>78</v>
      </c>
      <c r="G205" s="165" t="s">
        <v>725</v>
      </c>
    </row>
    <row r="206" spans="6:7">
      <c r="F206" s="142" t="s">
        <v>78</v>
      </c>
      <c r="G206" s="165" t="s">
        <v>726</v>
      </c>
    </row>
    <row r="207" spans="6:7">
      <c r="F207" s="142" t="s">
        <v>78</v>
      </c>
      <c r="G207" s="165" t="s">
        <v>727</v>
      </c>
    </row>
    <row r="208" spans="6:7">
      <c r="F208" s="142" t="s">
        <v>78</v>
      </c>
      <c r="G208" s="165" t="s">
        <v>728</v>
      </c>
    </row>
    <row r="209" spans="6:7">
      <c r="F209" s="142" t="s">
        <v>78</v>
      </c>
      <c r="G209" s="165" t="s">
        <v>729</v>
      </c>
    </row>
    <row r="210" spans="6:7">
      <c r="F210" s="142" t="s">
        <v>78</v>
      </c>
      <c r="G210" s="165" t="s">
        <v>730</v>
      </c>
    </row>
    <row r="211" spans="6:7">
      <c r="F211" s="142" t="s">
        <v>78</v>
      </c>
      <c r="G211" s="165" t="s">
        <v>731</v>
      </c>
    </row>
    <row r="212" spans="6:7">
      <c r="F212" s="142" t="s">
        <v>78</v>
      </c>
      <c r="G212" s="165" t="s">
        <v>732</v>
      </c>
    </row>
    <row r="213" spans="6:7">
      <c r="F213" s="142" t="s">
        <v>78</v>
      </c>
      <c r="G213" s="165" t="s">
        <v>733</v>
      </c>
    </row>
    <row r="214" spans="6:7">
      <c r="F214" s="142" t="s">
        <v>78</v>
      </c>
      <c r="G214" s="165" t="s">
        <v>734</v>
      </c>
    </row>
    <row r="215" spans="6:7">
      <c r="F215" s="142" t="s">
        <v>78</v>
      </c>
      <c r="G215" s="165" t="s">
        <v>735</v>
      </c>
    </row>
    <row r="216" spans="6:7">
      <c r="F216" s="142" t="s">
        <v>78</v>
      </c>
      <c r="G216" s="165" t="s">
        <v>736</v>
      </c>
    </row>
    <row r="217" spans="6:7">
      <c r="F217" s="142" t="s">
        <v>78</v>
      </c>
      <c r="G217" s="165" t="s">
        <v>737</v>
      </c>
    </row>
    <row r="218" spans="6:7">
      <c r="F218" s="142" t="s">
        <v>78</v>
      </c>
      <c r="G218" s="165" t="s">
        <v>738</v>
      </c>
    </row>
    <row r="219" spans="6:7">
      <c r="F219" s="142" t="s">
        <v>78</v>
      </c>
      <c r="G219" s="165" t="s">
        <v>739</v>
      </c>
    </row>
    <row r="220" spans="6:7">
      <c r="F220" s="142" t="s">
        <v>78</v>
      </c>
      <c r="G220" s="165" t="s">
        <v>740</v>
      </c>
    </row>
    <row r="221" spans="6:7">
      <c r="F221" s="142" t="s">
        <v>78</v>
      </c>
      <c r="G221" s="165" t="s">
        <v>741</v>
      </c>
    </row>
    <row r="222" spans="6:7">
      <c r="F222" s="142" t="s">
        <v>78</v>
      </c>
      <c r="G222" s="165" t="s">
        <v>742</v>
      </c>
    </row>
    <row r="223" spans="6:7">
      <c r="F223" s="142" t="s">
        <v>78</v>
      </c>
      <c r="G223" s="165" t="s">
        <v>743</v>
      </c>
    </row>
    <row r="224" spans="6:7">
      <c r="F224" s="142" t="s">
        <v>78</v>
      </c>
      <c r="G224" s="165" t="s">
        <v>744</v>
      </c>
    </row>
    <row r="225" spans="6:7">
      <c r="F225" s="142" t="s">
        <v>78</v>
      </c>
      <c r="G225" s="165" t="s">
        <v>745</v>
      </c>
    </row>
    <row r="226" spans="6:7">
      <c r="F226" s="142" t="s">
        <v>78</v>
      </c>
      <c r="G226" s="165" t="s">
        <v>746</v>
      </c>
    </row>
    <row r="227" spans="6:7">
      <c r="F227" s="142" t="s">
        <v>78</v>
      </c>
      <c r="G227" s="165" t="s">
        <v>747</v>
      </c>
    </row>
    <row r="228" spans="6:7">
      <c r="F228" s="142" t="s">
        <v>79</v>
      </c>
      <c r="G228" s="165" t="s">
        <v>748</v>
      </c>
    </row>
    <row r="229" spans="6:7">
      <c r="F229" s="142" t="s">
        <v>79</v>
      </c>
      <c r="G229" s="165" t="s">
        <v>749</v>
      </c>
    </row>
    <row r="230" spans="6:7">
      <c r="F230" s="142" t="s">
        <v>79</v>
      </c>
      <c r="G230" s="165" t="s">
        <v>750</v>
      </c>
    </row>
    <row r="231" spans="6:7">
      <c r="F231" s="142" t="s">
        <v>79</v>
      </c>
      <c r="G231" s="165" t="s">
        <v>751</v>
      </c>
    </row>
    <row r="232" spans="6:7">
      <c r="F232" s="142" t="s">
        <v>79</v>
      </c>
      <c r="G232" s="165" t="s">
        <v>752</v>
      </c>
    </row>
    <row r="233" spans="6:7">
      <c r="F233" s="142" t="s">
        <v>79</v>
      </c>
      <c r="G233" s="165" t="s">
        <v>753</v>
      </c>
    </row>
    <row r="234" spans="6:7">
      <c r="F234" s="142" t="s">
        <v>79</v>
      </c>
      <c r="G234" s="165" t="s">
        <v>754</v>
      </c>
    </row>
    <row r="235" spans="6:7">
      <c r="F235" s="142" t="s">
        <v>79</v>
      </c>
      <c r="G235" s="165" t="s">
        <v>755</v>
      </c>
    </row>
    <row r="236" spans="6:7">
      <c r="F236" s="142" t="s">
        <v>79</v>
      </c>
      <c r="G236" s="165" t="s">
        <v>756</v>
      </c>
    </row>
    <row r="237" spans="6:7">
      <c r="F237" s="142" t="s">
        <v>79</v>
      </c>
      <c r="G237" s="165" t="s">
        <v>757</v>
      </c>
    </row>
    <row r="238" spans="6:7">
      <c r="F238" s="142" t="s">
        <v>79</v>
      </c>
      <c r="G238" s="165" t="s">
        <v>758</v>
      </c>
    </row>
    <row r="239" spans="6:7">
      <c r="F239" s="142" t="s">
        <v>79</v>
      </c>
      <c r="G239" s="165" t="s">
        <v>759</v>
      </c>
    </row>
    <row r="240" spans="6:7">
      <c r="F240" s="142" t="s">
        <v>79</v>
      </c>
      <c r="G240" s="165" t="s">
        <v>760</v>
      </c>
    </row>
    <row r="241" spans="6:7">
      <c r="F241" s="142" t="s">
        <v>79</v>
      </c>
      <c r="G241" s="165" t="s">
        <v>761</v>
      </c>
    </row>
    <row r="242" spans="6:7">
      <c r="F242" s="142" t="s">
        <v>79</v>
      </c>
      <c r="G242" s="165" t="s">
        <v>762</v>
      </c>
    </row>
    <row r="243" spans="6:7">
      <c r="F243" s="142" t="s">
        <v>79</v>
      </c>
      <c r="G243" s="165" t="s">
        <v>763</v>
      </c>
    </row>
    <row r="244" spans="6:7">
      <c r="F244" s="142" t="s">
        <v>79</v>
      </c>
      <c r="G244" s="165" t="s">
        <v>764</v>
      </c>
    </row>
    <row r="245" spans="6:7">
      <c r="F245" s="142" t="s">
        <v>79</v>
      </c>
      <c r="G245" s="165" t="s">
        <v>765</v>
      </c>
    </row>
    <row r="246" spans="6:7">
      <c r="F246" s="142" t="s">
        <v>79</v>
      </c>
      <c r="G246" s="165" t="s">
        <v>766</v>
      </c>
    </row>
    <row r="247" spans="6:7">
      <c r="F247" s="142" t="s">
        <v>79</v>
      </c>
      <c r="G247" s="165" t="s">
        <v>767</v>
      </c>
    </row>
    <row r="248" spans="6:7">
      <c r="F248" s="142" t="s">
        <v>79</v>
      </c>
      <c r="G248" s="165" t="s">
        <v>768</v>
      </c>
    </row>
    <row r="249" spans="6:7">
      <c r="F249" s="142" t="s">
        <v>79</v>
      </c>
      <c r="G249" s="165" t="s">
        <v>769</v>
      </c>
    </row>
    <row r="250" spans="6:7">
      <c r="F250" s="142" t="s">
        <v>79</v>
      </c>
      <c r="G250" s="165" t="s">
        <v>770</v>
      </c>
    </row>
    <row r="251" spans="6:7">
      <c r="F251" s="142" t="s">
        <v>79</v>
      </c>
      <c r="G251" s="165" t="s">
        <v>771</v>
      </c>
    </row>
    <row r="252" spans="6:7">
      <c r="F252" s="142" t="s">
        <v>79</v>
      </c>
      <c r="G252" s="165" t="s">
        <v>772</v>
      </c>
    </row>
    <row r="253" spans="6:7">
      <c r="F253" s="142" t="s">
        <v>79</v>
      </c>
      <c r="G253" s="165" t="s">
        <v>773</v>
      </c>
    </row>
    <row r="254" spans="6:7">
      <c r="F254" s="142" t="s">
        <v>79</v>
      </c>
      <c r="G254" s="165" t="s">
        <v>774</v>
      </c>
    </row>
    <row r="255" spans="6:7">
      <c r="F255" s="142" t="s">
        <v>79</v>
      </c>
      <c r="G255" s="165" t="s">
        <v>775</v>
      </c>
    </row>
    <row r="256" spans="6:7">
      <c r="F256" s="142" t="s">
        <v>79</v>
      </c>
      <c r="G256" s="165" t="s">
        <v>776</v>
      </c>
    </row>
    <row r="257" spans="6:7">
      <c r="F257" s="142" t="s">
        <v>79</v>
      </c>
      <c r="G257" s="165" t="s">
        <v>777</v>
      </c>
    </row>
    <row r="258" spans="6:7">
      <c r="F258" s="142" t="s">
        <v>79</v>
      </c>
      <c r="G258" s="165" t="s">
        <v>778</v>
      </c>
    </row>
    <row r="259" spans="6:7">
      <c r="F259" s="142" t="s">
        <v>79</v>
      </c>
      <c r="G259" s="165" t="s">
        <v>779</v>
      </c>
    </row>
    <row r="260" spans="6:7">
      <c r="F260" s="142" t="s">
        <v>79</v>
      </c>
      <c r="G260" s="165" t="s">
        <v>780</v>
      </c>
    </row>
    <row r="261" spans="6:7">
      <c r="F261" s="142" t="s">
        <v>80</v>
      </c>
      <c r="G261" s="165" t="s">
        <v>235</v>
      </c>
    </row>
    <row r="262" spans="6:7">
      <c r="F262" s="142" t="s">
        <v>80</v>
      </c>
      <c r="G262" s="165" t="s">
        <v>781</v>
      </c>
    </row>
    <row r="263" spans="6:7">
      <c r="F263" s="142" t="s">
        <v>80</v>
      </c>
      <c r="G263" s="165" t="s">
        <v>782</v>
      </c>
    </row>
    <row r="264" spans="6:7">
      <c r="F264" s="142" t="s">
        <v>80</v>
      </c>
      <c r="G264" s="165" t="s">
        <v>783</v>
      </c>
    </row>
    <row r="265" spans="6:7">
      <c r="F265" s="142" t="s">
        <v>80</v>
      </c>
      <c r="G265" s="165" t="s">
        <v>784</v>
      </c>
    </row>
    <row r="266" spans="6:7">
      <c r="F266" s="142" t="s">
        <v>80</v>
      </c>
      <c r="G266" s="165" t="s">
        <v>785</v>
      </c>
    </row>
    <row r="267" spans="6:7">
      <c r="F267" s="142" t="s">
        <v>80</v>
      </c>
      <c r="G267" s="165" t="s">
        <v>786</v>
      </c>
    </row>
    <row r="268" spans="6:7">
      <c r="F268" s="142" t="s">
        <v>80</v>
      </c>
      <c r="G268" s="165" t="s">
        <v>787</v>
      </c>
    </row>
    <row r="269" spans="6:7">
      <c r="F269" s="142" t="s">
        <v>80</v>
      </c>
      <c r="G269" s="165" t="s">
        <v>788</v>
      </c>
    </row>
    <row r="270" spans="6:7">
      <c r="F270" s="142" t="s">
        <v>80</v>
      </c>
      <c r="G270" s="165" t="s">
        <v>789</v>
      </c>
    </row>
    <row r="271" spans="6:7">
      <c r="F271" s="142" t="s">
        <v>80</v>
      </c>
      <c r="G271" s="165" t="s">
        <v>790</v>
      </c>
    </row>
    <row r="272" spans="6:7">
      <c r="F272" s="142" t="s">
        <v>80</v>
      </c>
      <c r="G272" s="165" t="s">
        <v>791</v>
      </c>
    </row>
    <row r="273" spans="6:7">
      <c r="F273" s="142" t="s">
        <v>80</v>
      </c>
      <c r="G273" s="165" t="s">
        <v>792</v>
      </c>
    </row>
    <row r="274" spans="6:7">
      <c r="F274" s="142" t="s">
        <v>80</v>
      </c>
      <c r="G274" s="165" t="s">
        <v>793</v>
      </c>
    </row>
    <row r="275" spans="6:7">
      <c r="F275" s="142" t="s">
        <v>80</v>
      </c>
      <c r="G275" s="165" t="s">
        <v>794</v>
      </c>
    </row>
    <row r="276" spans="6:7">
      <c r="F276" s="142" t="s">
        <v>80</v>
      </c>
      <c r="G276" s="165" t="s">
        <v>795</v>
      </c>
    </row>
    <row r="277" spans="6:7">
      <c r="F277" s="142" t="s">
        <v>80</v>
      </c>
      <c r="G277" s="165" t="s">
        <v>796</v>
      </c>
    </row>
    <row r="278" spans="6:7">
      <c r="F278" s="142" t="s">
        <v>80</v>
      </c>
      <c r="G278" s="165" t="s">
        <v>797</v>
      </c>
    </row>
    <row r="279" spans="6:7">
      <c r="F279" s="142" t="s">
        <v>80</v>
      </c>
      <c r="G279" s="165" t="s">
        <v>798</v>
      </c>
    </row>
    <row r="280" spans="6:7">
      <c r="F280" s="142" t="s">
        <v>80</v>
      </c>
      <c r="G280" s="165" t="s">
        <v>799</v>
      </c>
    </row>
    <row r="281" spans="6:7">
      <c r="F281" s="142" t="s">
        <v>80</v>
      </c>
      <c r="G281" s="165" t="s">
        <v>800</v>
      </c>
    </row>
    <row r="282" spans="6:7">
      <c r="F282" s="142" t="s">
        <v>80</v>
      </c>
      <c r="G282" s="165" t="s">
        <v>801</v>
      </c>
    </row>
    <row r="283" spans="6:7">
      <c r="F283" s="142" t="s">
        <v>80</v>
      </c>
      <c r="G283" s="165" t="s">
        <v>802</v>
      </c>
    </row>
    <row r="284" spans="6:7">
      <c r="F284" s="142" t="s">
        <v>80</v>
      </c>
      <c r="G284" s="165" t="s">
        <v>803</v>
      </c>
    </row>
    <row r="285" spans="6:7">
      <c r="F285" s="142" t="s">
        <v>80</v>
      </c>
      <c r="G285" s="165" t="s">
        <v>804</v>
      </c>
    </row>
    <row r="286" spans="6:7">
      <c r="F286" s="142" t="s">
        <v>80</v>
      </c>
      <c r="G286" s="165" t="s">
        <v>805</v>
      </c>
    </row>
    <row r="287" spans="6:7">
      <c r="F287" s="142" t="s">
        <v>80</v>
      </c>
      <c r="G287" s="165" t="s">
        <v>806</v>
      </c>
    </row>
    <row r="288" spans="6:7">
      <c r="F288" s="142" t="s">
        <v>80</v>
      </c>
      <c r="G288" s="165" t="s">
        <v>807</v>
      </c>
    </row>
    <row r="289" spans="6:7">
      <c r="F289" s="142" t="s">
        <v>80</v>
      </c>
      <c r="G289" s="165" t="s">
        <v>808</v>
      </c>
    </row>
    <row r="290" spans="6:7">
      <c r="F290" s="142" t="s">
        <v>80</v>
      </c>
      <c r="G290" s="165" t="s">
        <v>809</v>
      </c>
    </row>
    <row r="291" spans="6:7">
      <c r="F291" s="142" t="s">
        <v>80</v>
      </c>
      <c r="G291" s="165" t="s">
        <v>810</v>
      </c>
    </row>
    <row r="292" spans="6:7">
      <c r="F292" s="142" t="s">
        <v>80</v>
      </c>
      <c r="G292" s="165" t="s">
        <v>811</v>
      </c>
    </row>
    <row r="293" spans="6:7">
      <c r="F293" s="142" t="s">
        <v>80</v>
      </c>
      <c r="G293" s="165" t="s">
        <v>812</v>
      </c>
    </row>
    <row r="294" spans="6:7">
      <c r="F294" s="142" t="s">
        <v>80</v>
      </c>
      <c r="G294" s="165" t="s">
        <v>813</v>
      </c>
    </row>
    <row r="295" spans="6:7">
      <c r="F295" s="142" t="s">
        <v>80</v>
      </c>
      <c r="G295" s="165" t="s">
        <v>814</v>
      </c>
    </row>
    <row r="296" spans="6:7">
      <c r="F296" s="142" t="s">
        <v>81</v>
      </c>
      <c r="G296" s="165" t="s">
        <v>815</v>
      </c>
    </row>
    <row r="297" spans="6:7">
      <c r="F297" s="142" t="s">
        <v>81</v>
      </c>
      <c r="G297" s="165" t="s">
        <v>816</v>
      </c>
    </row>
    <row r="298" spans="6:7">
      <c r="F298" s="142" t="s">
        <v>81</v>
      </c>
      <c r="G298" s="165" t="s">
        <v>817</v>
      </c>
    </row>
    <row r="299" spans="6:7">
      <c r="F299" s="142" t="s">
        <v>81</v>
      </c>
      <c r="G299" s="165" t="s">
        <v>818</v>
      </c>
    </row>
    <row r="300" spans="6:7">
      <c r="F300" s="142" t="s">
        <v>81</v>
      </c>
      <c r="G300" s="165" t="s">
        <v>819</v>
      </c>
    </row>
    <row r="301" spans="6:7">
      <c r="F301" s="142" t="s">
        <v>81</v>
      </c>
      <c r="G301" s="165" t="s">
        <v>820</v>
      </c>
    </row>
    <row r="302" spans="6:7">
      <c r="F302" s="142" t="s">
        <v>81</v>
      </c>
      <c r="G302" s="165" t="s">
        <v>821</v>
      </c>
    </row>
    <row r="303" spans="6:7">
      <c r="F303" s="142" t="s">
        <v>81</v>
      </c>
      <c r="G303" s="165" t="s">
        <v>822</v>
      </c>
    </row>
    <row r="304" spans="6:7">
      <c r="F304" s="142" t="s">
        <v>81</v>
      </c>
      <c r="G304" s="165" t="s">
        <v>823</v>
      </c>
    </row>
    <row r="305" spans="6:7">
      <c r="F305" s="142" t="s">
        <v>81</v>
      </c>
      <c r="G305" s="165" t="s">
        <v>824</v>
      </c>
    </row>
    <row r="306" spans="6:7">
      <c r="F306" s="142" t="s">
        <v>81</v>
      </c>
      <c r="G306" s="165" t="s">
        <v>825</v>
      </c>
    </row>
    <row r="307" spans="6:7">
      <c r="F307" s="142" t="s">
        <v>81</v>
      </c>
      <c r="G307" s="165" t="s">
        <v>826</v>
      </c>
    </row>
    <row r="308" spans="6:7">
      <c r="F308" s="142" t="s">
        <v>81</v>
      </c>
      <c r="G308" s="165" t="s">
        <v>827</v>
      </c>
    </row>
    <row r="309" spans="6:7">
      <c r="F309" s="142" t="s">
        <v>81</v>
      </c>
      <c r="G309" s="165" t="s">
        <v>828</v>
      </c>
    </row>
    <row r="310" spans="6:7">
      <c r="F310" s="142" t="s">
        <v>81</v>
      </c>
      <c r="G310" s="165" t="s">
        <v>829</v>
      </c>
    </row>
    <row r="311" spans="6:7">
      <c r="F311" s="142" t="s">
        <v>81</v>
      </c>
      <c r="G311" s="165" t="s">
        <v>830</v>
      </c>
    </row>
    <row r="312" spans="6:7">
      <c r="F312" s="142" t="s">
        <v>81</v>
      </c>
      <c r="G312" s="165" t="s">
        <v>831</v>
      </c>
    </row>
    <row r="313" spans="6:7">
      <c r="F313" s="142" t="s">
        <v>81</v>
      </c>
      <c r="G313" s="165" t="s">
        <v>832</v>
      </c>
    </row>
    <row r="314" spans="6:7">
      <c r="F314" s="142" t="s">
        <v>81</v>
      </c>
      <c r="G314" s="165" t="s">
        <v>833</v>
      </c>
    </row>
    <row r="315" spans="6:7">
      <c r="F315" s="142" t="s">
        <v>81</v>
      </c>
      <c r="G315" s="165" t="s">
        <v>834</v>
      </c>
    </row>
    <row r="316" spans="6:7">
      <c r="F316" s="142" t="s">
        <v>81</v>
      </c>
      <c r="G316" s="165" t="s">
        <v>835</v>
      </c>
    </row>
    <row r="317" spans="6:7">
      <c r="F317" s="142" t="s">
        <v>81</v>
      </c>
      <c r="G317" s="165" t="s">
        <v>836</v>
      </c>
    </row>
    <row r="318" spans="6:7">
      <c r="F318" s="142" t="s">
        <v>81</v>
      </c>
      <c r="G318" s="165" t="s">
        <v>837</v>
      </c>
    </row>
    <row r="319" spans="6:7">
      <c r="F319" s="142" t="s">
        <v>81</v>
      </c>
      <c r="G319" s="165" t="s">
        <v>838</v>
      </c>
    </row>
    <row r="320" spans="6:7">
      <c r="F320" s="142" t="s">
        <v>81</v>
      </c>
      <c r="G320" s="165" t="s">
        <v>839</v>
      </c>
    </row>
    <row r="321" spans="6:7">
      <c r="F321" s="142" t="s">
        <v>82</v>
      </c>
      <c r="G321" s="165" t="s">
        <v>840</v>
      </c>
    </row>
    <row r="322" spans="6:7">
      <c r="F322" s="142" t="s">
        <v>82</v>
      </c>
      <c r="G322" s="165" t="s">
        <v>841</v>
      </c>
    </row>
    <row r="323" spans="6:7">
      <c r="F323" s="142" t="s">
        <v>82</v>
      </c>
      <c r="G323" s="165" t="s">
        <v>842</v>
      </c>
    </row>
    <row r="324" spans="6:7">
      <c r="F324" s="142" t="s">
        <v>82</v>
      </c>
      <c r="G324" s="165" t="s">
        <v>843</v>
      </c>
    </row>
    <row r="325" spans="6:7">
      <c r="F325" s="142" t="s">
        <v>82</v>
      </c>
      <c r="G325" s="165" t="s">
        <v>844</v>
      </c>
    </row>
    <row r="326" spans="6:7">
      <c r="F326" s="142" t="s">
        <v>82</v>
      </c>
      <c r="G326" s="165" t="s">
        <v>845</v>
      </c>
    </row>
    <row r="327" spans="6:7">
      <c r="F327" s="142" t="s">
        <v>82</v>
      </c>
      <c r="G327" s="165" t="s">
        <v>846</v>
      </c>
    </row>
    <row r="328" spans="6:7">
      <c r="F328" s="142" t="s">
        <v>82</v>
      </c>
      <c r="G328" s="165" t="s">
        <v>847</v>
      </c>
    </row>
    <row r="329" spans="6:7">
      <c r="F329" s="142" t="s">
        <v>82</v>
      </c>
      <c r="G329" s="165" t="s">
        <v>848</v>
      </c>
    </row>
    <row r="330" spans="6:7">
      <c r="F330" s="142" t="s">
        <v>82</v>
      </c>
      <c r="G330" s="165" t="s">
        <v>849</v>
      </c>
    </row>
    <row r="331" spans="6:7">
      <c r="F331" s="142" t="s">
        <v>82</v>
      </c>
      <c r="G331" s="165" t="s">
        <v>850</v>
      </c>
    </row>
    <row r="332" spans="6:7">
      <c r="F332" s="142" t="s">
        <v>82</v>
      </c>
      <c r="G332" s="165" t="s">
        <v>851</v>
      </c>
    </row>
    <row r="333" spans="6:7">
      <c r="F333" s="142" t="s">
        <v>82</v>
      </c>
      <c r="G333" s="165" t="s">
        <v>852</v>
      </c>
    </row>
    <row r="334" spans="6:7">
      <c r="F334" s="142" t="s">
        <v>82</v>
      </c>
      <c r="G334" s="165" t="s">
        <v>853</v>
      </c>
    </row>
    <row r="335" spans="6:7">
      <c r="F335" s="142" t="s">
        <v>82</v>
      </c>
      <c r="G335" s="165" t="s">
        <v>854</v>
      </c>
    </row>
    <row r="336" spans="6:7">
      <c r="F336" s="142" t="s">
        <v>82</v>
      </c>
      <c r="G336" s="165" t="s">
        <v>855</v>
      </c>
    </row>
    <row r="337" spans="6:7">
      <c r="F337" s="142" t="s">
        <v>82</v>
      </c>
      <c r="G337" s="165" t="s">
        <v>856</v>
      </c>
    </row>
    <row r="338" spans="6:7">
      <c r="F338" s="142" t="s">
        <v>82</v>
      </c>
      <c r="G338" s="165" t="s">
        <v>477</v>
      </c>
    </row>
    <row r="339" spans="6:7">
      <c r="F339" s="142" t="s">
        <v>82</v>
      </c>
      <c r="G339" s="165" t="s">
        <v>857</v>
      </c>
    </row>
    <row r="340" spans="6:7">
      <c r="F340" s="142" t="s">
        <v>82</v>
      </c>
      <c r="G340" s="165" t="s">
        <v>858</v>
      </c>
    </row>
    <row r="341" spans="6:7">
      <c r="F341" s="142" t="s">
        <v>82</v>
      </c>
      <c r="G341" s="165" t="s">
        <v>859</v>
      </c>
    </row>
    <row r="342" spans="6:7">
      <c r="F342" s="142" t="s">
        <v>82</v>
      </c>
      <c r="G342" s="165" t="s">
        <v>860</v>
      </c>
    </row>
    <row r="343" spans="6:7">
      <c r="F343" s="142" t="s">
        <v>82</v>
      </c>
      <c r="G343" s="165" t="s">
        <v>861</v>
      </c>
    </row>
    <row r="344" spans="6:7">
      <c r="F344" s="142" t="s">
        <v>82</v>
      </c>
      <c r="G344" s="165" t="s">
        <v>862</v>
      </c>
    </row>
    <row r="345" spans="6:7">
      <c r="F345" s="142" t="s">
        <v>82</v>
      </c>
      <c r="G345" s="165" t="s">
        <v>863</v>
      </c>
    </row>
    <row r="346" spans="6:7">
      <c r="F346" s="142" t="s">
        <v>82</v>
      </c>
      <c r="G346" s="165" t="s">
        <v>864</v>
      </c>
    </row>
    <row r="347" spans="6:7">
      <c r="F347" s="142" t="s">
        <v>82</v>
      </c>
      <c r="G347" s="165" t="s">
        <v>865</v>
      </c>
    </row>
    <row r="348" spans="6:7">
      <c r="F348" s="142" t="s">
        <v>82</v>
      </c>
      <c r="G348" s="165" t="s">
        <v>866</v>
      </c>
    </row>
    <row r="349" spans="6:7">
      <c r="F349" s="142" t="s">
        <v>82</v>
      </c>
      <c r="G349" s="165" t="s">
        <v>504</v>
      </c>
    </row>
    <row r="350" spans="6:7">
      <c r="F350" s="142" t="s">
        <v>82</v>
      </c>
      <c r="G350" s="165" t="s">
        <v>867</v>
      </c>
    </row>
    <row r="351" spans="6:7">
      <c r="F351" s="142" t="s">
        <v>82</v>
      </c>
      <c r="G351" s="165" t="s">
        <v>868</v>
      </c>
    </row>
    <row r="352" spans="6:7">
      <c r="F352" s="142" t="s">
        <v>82</v>
      </c>
      <c r="G352" s="165" t="s">
        <v>869</v>
      </c>
    </row>
    <row r="353" spans="6:7">
      <c r="F353" s="142" t="s">
        <v>82</v>
      </c>
      <c r="G353" s="165" t="s">
        <v>870</v>
      </c>
    </row>
    <row r="354" spans="6:7">
      <c r="F354" s="142" t="s">
        <v>82</v>
      </c>
      <c r="G354" s="165" t="s">
        <v>871</v>
      </c>
    </row>
    <row r="355" spans="6:7">
      <c r="F355" s="142" t="s">
        <v>82</v>
      </c>
      <c r="G355" s="165" t="s">
        <v>872</v>
      </c>
    </row>
    <row r="356" spans="6:7">
      <c r="F356" s="142" t="s">
        <v>83</v>
      </c>
      <c r="G356" s="165" t="s">
        <v>873</v>
      </c>
    </row>
    <row r="357" spans="6:7">
      <c r="F357" s="142" t="s">
        <v>83</v>
      </c>
      <c r="G357" s="165" t="s">
        <v>874</v>
      </c>
    </row>
    <row r="358" spans="6:7">
      <c r="F358" s="142" t="s">
        <v>83</v>
      </c>
      <c r="G358" s="165" t="s">
        <v>875</v>
      </c>
    </row>
    <row r="359" spans="6:7">
      <c r="F359" s="142" t="s">
        <v>83</v>
      </c>
      <c r="G359" s="165" t="s">
        <v>876</v>
      </c>
    </row>
    <row r="360" spans="6:7">
      <c r="F360" s="142" t="s">
        <v>83</v>
      </c>
      <c r="G360" s="165" t="s">
        <v>877</v>
      </c>
    </row>
    <row r="361" spans="6:7">
      <c r="F361" s="142" t="s">
        <v>83</v>
      </c>
      <c r="G361" s="165" t="s">
        <v>878</v>
      </c>
    </row>
    <row r="362" spans="6:7">
      <c r="F362" s="142" t="s">
        <v>83</v>
      </c>
      <c r="G362" s="165" t="s">
        <v>879</v>
      </c>
    </row>
    <row r="363" spans="6:7">
      <c r="F363" s="142" t="s">
        <v>83</v>
      </c>
      <c r="G363" s="165" t="s">
        <v>880</v>
      </c>
    </row>
    <row r="364" spans="6:7">
      <c r="F364" s="142" t="s">
        <v>83</v>
      </c>
      <c r="G364" s="165" t="s">
        <v>881</v>
      </c>
    </row>
    <row r="365" spans="6:7">
      <c r="F365" s="142" t="s">
        <v>83</v>
      </c>
      <c r="G365" s="165" t="s">
        <v>882</v>
      </c>
    </row>
    <row r="366" spans="6:7">
      <c r="F366" s="142" t="s">
        <v>83</v>
      </c>
      <c r="G366" s="165" t="s">
        <v>883</v>
      </c>
    </row>
    <row r="367" spans="6:7">
      <c r="F367" s="142" t="s">
        <v>83</v>
      </c>
      <c r="G367" s="165" t="s">
        <v>556</v>
      </c>
    </row>
    <row r="368" spans="6:7">
      <c r="F368" s="142" t="s">
        <v>83</v>
      </c>
      <c r="G368" s="165" t="s">
        <v>884</v>
      </c>
    </row>
    <row r="369" spans="6:7">
      <c r="F369" s="142" t="s">
        <v>83</v>
      </c>
      <c r="G369" s="165" t="s">
        <v>885</v>
      </c>
    </row>
    <row r="370" spans="6:7">
      <c r="F370" s="142" t="s">
        <v>83</v>
      </c>
      <c r="G370" s="165" t="s">
        <v>886</v>
      </c>
    </row>
    <row r="371" spans="6:7">
      <c r="F371" s="142" t="s">
        <v>83</v>
      </c>
      <c r="G371" s="165" t="s">
        <v>887</v>
      </c>
    </row>
    <row r="372" spans="6:7">
      <c r="F372" s="142" t="s">
        <v>83</v>
      </c>
      <c r="G372" s="165" t="s">
        <v>888</v>
      </c>
    </row>
    <row r="373" spans="6:7">
      <c r="F373" s="142" t="s">
        <v>83</v>
      </c>
      <c r="G373" s="165" t="s">
        <v>889</v>
      </c>
    </row>
    <row r="374" spans="6:7">
      <c r="F374" s="142" t="s">
        <v>83</v>
      </c>
      <c r="G374" s="165" t="s">
        <v>890</v>
      </c>
    </row>
    <row r="375" spans="6:7">
      <c r="F375" s="142" t="s">
        <v>83</v>
      </c>
      <c r="G375" s="165" t="s">
        <v>891</v>
      </c>
    </row>
    <row r="376" spans="6:7">
      <c r="F376" s="142" t="s">
        <v>83</v>
      </c>
      <c r="G376" s="165" t="s">
        <v>892</v>
      </c>
    </row>
    <row r="377" spans="6:7">
      <c r="F377" s="142" t="s">
        <v>83</v>
      </c>
      <c r="G377" s="165" t="s">
        <v>893</v>
      </c>
    </row>
    <row r="378" spans="6:7">
      <c r="F378" s="142" t="s">
        <v>83</v>
      </c>
      <c r="G378" s="165" t="s">
        <v>894</v>
      </c>
    </row>
    <row r="379" spans="6:7">
      <c r="F379" s="142" t="s">
        <v>83</v>
      </c>
      <c r="G379" s="165" t="s">
        <v>895</v>
      </c>
    </row>
    <row r="380" spans="6:7">
      <c r="F380" s="142" t="s">
        <v>83</v>
      </c>
      <c r="G380" s="165" t="s">
        <v>896</v>
      </c>
    </row>
    <row r="381" spans="6:7">
      <c r="F381" s="142" t="s">
        <v>83</v>
      </c>
      <c r="G381" s="165" t="s">
        <v>897</v>
      </c>
    </row>
    <row r="382" spans="6:7">
      <c r="F382" s="142" t="s">
        <v>83</v>
      </c>
      <c r="G382" s="165" t="s">
        <v>898</v>
      </c>
    </row>
    <row r="383" spans="6:7">
      <c r="F383" s="142" t="s">
        <v>83</v>
      </c>
      <c r="G383" s="165" t="s">
        <v>899</v>
      </c>
    </row>
    <row r="384" spans="6:7">
      <c r="F384" s="142" t="s">
        <v>83</v>
      </c>
      <c r="G384" s="165" t="s">
        <v>900</v>
      </c>
    </row>
    <row r="385" spans="6:7">
      <c r="F385" s="142" t="s">
        <v>83</v>
      </c>
      <c r="G385" s="165" t="s">
        <v>901</v>
      </c>
    </row>
    <row r="386" spans="6:7">
      <c r="F386" s="142" t="s">
        <v>83</v>
      </c>
      <c r="G386" s="165" t="s">
        <v>902</v>
      </c>
    </row>
    <row r="387" spans="6:7">
      <c r="F387" s="142" t="s">
        <v>83</v>
      </c>
      <c r="G387" s="165" t="s">
        <v>859</v>
      </c>
    </row>
    <row r="388" spans="6:7">
      <c r="F388" s="142" t="s">
        <v>83</v>
      </c>
      <c r="G388" s="165" t="s">
        <v>903</v>
      </c>
    </row>
    <row r="389" spans="6:7">
      <c r="F389" s="142" t="s">
        <v>83</v>
      </c>
      <c r="G389" s="165" t="s">
        <v>904</v>
      </c>
    </row>
    <row r="390" spans="6:7">
      <c r="F390" s="142" t="s">
        <v>83</v>
      </c>
      <c r="G390" s="165" t="s">
        <v>905</v>
      </c>
    </row>
    <row r="391" spans="6:7">
      <c r="F391" s="142" t="s">
        <v>83</v>
      </c>
      <c r="G391" s="165" t="s">
        <v>906</v>
      </c>
    </row>
    <row r="392" spans="6:7">
      <c r="F392" s="142" t="s">
        <v>83</v>
      </c>
      <c r="G392" s="165" t="s">
        <v>907</v>
      </c>
    </row>
    <row r="393" spans="6:7">
      <c r="F393" s="142" t="s">
        <v>83</v>
      </c>
      <c r="G393" s="165" t="s">
        <v>908</v>
      </c>
    </row>
    <row r="394" spans="6:7">
      <c r="F394" s="142" t="s">
        <v>83</v>
      </c>
      <c r="G394" s="165" t="s">
        <v>909</v>
      </c>
    </row>
    <row r="395" spans="6:7">
      <c r="F395" s="142" t="s">
        <v>83</v>
      </c>
      <c r="G395" s="165" t="s">
        <v>910</v>
      </c>
    </row>
    <row r="396" spans="6:7">
      <c r="F396" s="142" t="s">
        <v>83</v>
      </c>
      <c r="G396" s="165" t="s">
        <v>911</v>
      </c>
    </row>
    <row r="397" spans="6:7">
      <c r="F397" s="142" t="s">
        <v>83</v>
      </c>
      <c r="G397" s="165" t="s">
        <v>912</v>
      </c>
    </row>
    <row r="398" spans="6:7">
      <c r="F398" s="142" t="s">
        <v>83</v>
      </c>
      <c r="G398" s="165" t="s">
        <v>913</v>
      </c>
    </row>
    <row r="399" spans="6:7">
      <c r="F399" s="142" t="s">
        <v>83</v>
      </c>
      <c r="G399" s="165" t="s">
        <v>914</v>
      </c>
    </row>
    <row r="400" spans="6:7">
      <c r="F400" s="142" t="s">
        <v>83</v>
      </c>
      <c r="G400" s="165" t="s">
        <v>915</v>
      </c>
    </row>
    <row r="401" spans="6:7">
      <c r="F401" s="142" t="s">
        <v>83</v>
      </c>
      <c r="G401" s="165" t="s">
        <v>916</v>
      </c>
    </row>
    <row r="402" spans="6:7">
      <c r="F402" s="142" t="s">
        <v>83</v>
      </c>
      <c r="G402" s="165" t="s">
        <v>917</v>
      </c>
    </row>
    <row r="403" spans="6:7">
      <c r="F403" s="142" t="s">
        <v>83</v>
      </c>
      <c r="G403" s="165" t="s">
        <v>918</v>
      </c>
    </row>
    <row r="404" spans="6:7">
      <c r="F404" s="142" t="s">
        <v>83</v>
      </c>
      <c r="G404" s="165" t="s">
        <v>919</v>
      </c>
    </row>
    <row r="405" spans="6:7">
      <c r="F405" s="142" t="s">
        <v>83</v>
      </c>
      <c r="G405" s="165" t="s">
        <v>920</v>
      </c>
    </row>
    <row r="406" spans="6:7">
      <c r="F406" s="142" t="s">
        <v>83</v>
      </c>
      <c r="G406" s="165" t="s">
        <v>921</v>
      </c>
    </row>
    <row r="407" spans="6:7">
      <c r="F407" s="142" t="s">
        <v>83</v>
      </c>
      <c r="G407" s="165" t="s">
        <v>922</v>
      </c>
    </row>
    <row r="408" spans="6:7">
      <c r="F408" s="142" t="s">
        <v>83</v>
      </c>
      <c r="G408" s="165" t="s">
        <v>923</v>
      </c>
    </row>
    <row r="409" spans="6:7">
      <c r="F409" s="142" t="s">
        <v>83</v>
      </c>
      <c r="G409" s="165" t="s">
        <v>924</v>
      </c>
    </row>
    <row r="410" spans="6:7">
      <c r="F410" s="142" t="s">
        <v>83</v>
      </c>
      <c r="G410" s="165" t="s">
        <v>925</v>
      </c>
    </row>
    <row r="411" spans="6:7">
      <c r="F411" s="142" t="s">
        <v>83</v>
      </c>
      <c r="G411" s="165" t="s">
        <v>926</v>
      </c>
    </row>
    <row r="412" spans="6:7">
      <c r="F412" s="142" t="s">
        <v>83</v>
      </c>
      <c r="G412" s="165" t="s">
        <v>927</v>
      </c>
    </row>
    <row r="413" spans="6:7">
      <c r="F413" s="142" t="s">
        <v>83</v>
      </c>
      <c r="G413" s="165" t="s">
        <v>928</v>
      </c>
    </row>
    <row r="414" spans="6:7">
      <c r="F414" s="142" t="s">
        <v>83</v>
      </c>
      <c r="G414" s="165" t="s">
        <v>929</v>
      </c>
    </row>
    <row r="415" spans="6:7">
      <c r="F415" s="142" t="s">
        <v>84</v>
      </c>
      <c r="G415" s="165" t="s">
        <v>189</v>
      </c>
    </row>
    <row r="416" spans="6:7">
      <c r="F416" s="142" t="s">
        <v>84</v>
      </c>
      <c r="G416" s="165" t="s">
        <v>190</v>
      </c>
    </row>
    <row r="417" spans="6:7">
      <c r="F417" s="142" t="s">
        <v>84</v>
      </c>
      <c r="G417" s="165" t="s">
        <v>236</v>
      </c>
    </row>
    <row r="418" spans="6:7">
      <c r="F418" s="142" t="s">
        <v>84</v>
      </c>
      <c r="G418" s="165" t="s">
        <v>237</v>
      </c>
    </row>
    <row r="419" spans="6:7">
      <c r="F419" s="142" t="s">
        <v>84</v>
      </c>
      <c r="G419" s="165" t="s">
        <v>930</v>
      </c>
    </row>
    <row r="420" spans="6:7">
      <c r="F420" s="142" t="s">
        <v>84</v>
      </c>
      <c r="G420" s="165" t="s">
        <v>366</v>
      </c>
    </row>
    <row r="421" spans="6:7">
      <c r="F421" s="142" t="s">
        <v>84</v>
      </c>
      <c r="G421" s="165" t="s">
        <v>191</v>
      </c>
    </row>
    <row r="422" spans="6:7">
      <c r="F422" s="142" t="s">
        <v>84</v>
      </c>
      <c r="G422" s="165" t="s">
        <v>367</v>
      </c>
    </row>
    <row r="423" spans="6:7">
      <c r="F423" s="142" t="s">
        <v>84</v>
      </c>
      <c r="G423" s="165" t="s">
        <v>368</v>
      </c>
    </row>
    <row r="424" spans="6:7">
      <c r="F424" s="142" t="s">
        <v>84</v>
      </c>
      <c r="G424" s="165" t="s">
        <v>931</v>
      </c>
    </row>
    <row r="425" spans="6:7">
      <c r="F425" s="142" t="s">
        <v>84</v>
      </c>
      <c r="G425" s="165" t="s">
        <v>932</v>
      </c>
    </row>
    <row r="426" spans="6:7">
      <c r="F426" s="142" t="s">
        <v>84</v>
      </c>
      <c r="G426" s="165" t="s">
        <v>933</v>
      </c>
    </row>
    <row r="427" spans="6:7">
      <c r="F427" s="142" t="s">
        <v>84</v>
      </c>
      <c r="G427" s="165" t="s">
        <v>369</v>
      </c>
    </row>
    <row r="428" spans="6:7">
      <c r="F428" s="142" t="s">
        <v>84</v>
      </c>
      <c r="G428" s="165" t="s">
        <v>192</v>
      </c>
    </row>
    <row r="429" spans="6:7">
      <c r="F429" s="142" t="s">
        <v>84</v>
      </c>
      <c r="G429" s="165" t="s">
        <v>168</v>
      </c>
    </row>
    <row r="430" spans="6:7">
      <c r="F430" s="142" t="s">
        <v>84</v>
      </c>
      <c r="G430" s="165" t="s">
        <v>193</v>
      </c>
    </row>
    <row r="431" spans="6:7">
      <c r="F431" s="142" t="s">
        <v>84</v>
      </c>
      <c r="G431" s="165" t="s">
        <v>370</v>
      </c>
    </row>
    <row r="432" spans="6:7">
      <c r="F432" s="142" t="s">
        <v>84</v>
      </c>
      <c r="G432" s="165" t="s">
        <v>934</v>
      </c>
    </row>
    <row r="433" spans="6:7">
      <c r="F433" s="142" t="s">
        <v>84</v>
      </c>
      <c r="G433" s="165" t="s">
        <v>935</v>
      </c>
    </row>
    <row r="434" spans="6:7">
      <c r="F434" s="142" t="s">
        <v>84</v>
      </c>
      <c r="G434" s="165" t="s">
        <v>194</v>
      </c>
    </row>
    <row r="435" spans="6:7">
      <c r="F435" s="142" t="s">
        <v>84</v>
      </c>
      <c r="G435" s="165" t="s">
        <v>936</v>
      </c>
    </row>
    <row r="436" spans="6:7">
      <c r="F436" s="142" t="s">
        <v>84</v>
      </c>
      <c r="G436" s="165" t="s">
        <v>371</v>
      </c>
    </row>
    <row r="437" spans="6:7">
      <c r="F437" s="142" t="s">
        <v>84</v>
      </c>
      <c r="G437" s="165" t="s">
        <v>372</v>
      </c>
    </row>
    <row r="438" spans="6:7">
      <c r="F438" s="142" t="s">
        <v>84</v>
      </c>
      <c r="G438" s="165" t="s">
        <v>373</v>
      </c>
    </row>
    <row r="439" spans="6:7">
      <c r="F439" s="142" t="s">
        <v>84</v>
      </c>
      <c r="G439" s="165" t="s">
        <v>374</v>
      </c>
    </row>
    <row r="440" spans="6:7">
      <c r="F440" s="142" t="s">
        <v>84</v>
      </c>
      <c r="G440" s="165" t="s">
        <v>937</v>
      </c>
    </row>
    <row r="441" spans="6:7">
      <c r="F441" s="142" t="s">
        <v>84</v>
      </c>
      <c r="G441" s="165" t="s">
        <v>938</v>
      </c>
    </row>
    <row r="442" spans="6:7">
      <c r="F442" s="142" t="s">
        <v>84</v>
      </c>
      <c r="G442" s="165" t="s">
        <v>939</v>
      </c>
    </row>
    <row r="443" spans="6:7">
      <c r="F443" s="142" t="s">
        <v>84</v>
      </c>
      <c r="G443" s="165" t="s">
        <v>940</v>
      </c>
    </row>
    <row r="444" spans="6:7">
      <c r="F444" s="142" t="s">
        <v>84</v>
      </c>
      <c r="G444" s="165" t="s">
        <v>941</v>
      </c>
    </row>
    <row r="445" spans="6:7">
      <c r="F445" s="142" t="s">
        <v>84</v>
      </c>
      <c r="G445" s="165" t="s">
        <v>375</v>
      </c>
    </row>
    <row r="446" spans="6:7">
      <c r="F446" s="142" t="s">
        <v>84</v>
      </c>
      <c r="G446" s="165" t="s">
        <v>942</v>
      </c>
    </row>
    <row r="447" spans="6:7">
      <c r="F447" s="142" t="s">
        <v>84</v>
      </c>
      <c r="G447" s="165" t="s">
        <v>943</v>
      </c>
    </row>
    <row r="448" spans="6:7">
      <c r="F448" s="142" t="s">
        <v>84</v>
      </c>
      <c r="G448" s="165" t="s">
        <v>376</v>
      </c>
    </row>
    <row r="449" spans="6:7">
      <c r="F449" s="142" t="s">
        <v>84</v>
      </c>
      <c r="G449" s="165" t="s">
        <v>944</v>
      </c>
    </row>
    <row r="450" spans="6:7">
      <c r="F450" s="142" t="s">
        <v>84</v>
      </c>
      <c r="G450" s="165" t="s">
        <v>945</v>
      </c>
    </row>
    <row r="451" spans="6:7">
      <c r="F451" s="142" t="s">
        <v>84</v>
      </c>
      <c r="G451" s="165" t="s">
        <v>946</v>
      </c>
    </row>
    <row r="452" spans="6:7">
      <c r="F452" s="142" t="s">
        <v>84</v>
      </c>
      <c r="G452" s="165" t="s">
        <v>947</v>
      </c>
    </row>
    <row r="453" spans="6:7">
      <c r="F453" s="142" t="s">
        <v>84</v>
      </c>
      <c r="G453" s="165" t="s">
        <v>377</v>
      </c>
    </row>
    <row r="454" spans="6:7">
      <c r="F454" s="142" t="s">
        <v>84</v>
      </c>
      <c r="G454" s="165" t="s">
        <v>378</v>
      </c>
    </row>
    <row r="455" spans="6:7">
      <c r="F455" s="142" t="s">
        <v>84</v>
      </c>
      <c r="G455" s="165" t="s">
        <v>379</v>
      </c>
    </row>
    <row r="456" spans="6:7">
      <c r="F456" s="142" t="s">
        <v>84</v>
      </c>
      <c r="G456" s="165" t="s">
        <v>380</v>
      </c>
    </row>
    <row r="457" spans="6:7">
      <c r="F457" s="142" t="s">
        <v>84</v>
      </c>
      <c r="G457" s="165" t="s">
        <v>381</v>
      </c>
    </row>
    <row r="458" spans="6:7">
      <c r="F458" s="142" t="s">
        <v>84</v>
      </c>
      <c r="G458" s="165" t="s">
        <v>238</v>
      </c>
    </row>
    <row r="459" spans="6:7">
      <c r="F459" s="142" t="s">
        <v>85</v>
      </c>
      <c r="G459" s="165" t="s">
        <v>239</v>
      </c>
    </row>
    <row r="460" spans="6:7">
      <c r="F460" s="142" t="s">
        <v>85</v>
      </c>
      <c r="G460" s="165" t="s">
        <v>948</v>
      </c>
    </row>
    <row r="461" spans="6:7">
      <c r="F461" s="142" t="s">
        <v>85</v>
      </c>
      <c r="G461" s="165" t="s">
        <v>382</v>
      </c>
    </row>
    <row r="462" spans="6:7">
      <c r="F462" s="142" t="s">
        <v>85</v>
      </c>
      <c r="G462" s="165" t="s">
        <v>949</v>
      </c>
    </row>
    <row r="463" spans="6:7">
      <c r="F463" s="142" t="s">
        <v>85</v>
      </c>
      <c r="G463" s="165" t="s">
        <v>383</v>
      </c>
    </row>
    <row r="464" spans="6:7">
      <c r="F464" s="142" t="s">
        <v>85</v>
      </c>
      <c r="G464" s="165" t="s">
        <v>384</v>
      </c>
    </row>
    <row r="465" spans="6:7">
      <c r="F465" s="142" t="s">
        <v>85</v>
      </c>
      <c r="G465" s="165" t="s">
        <v>385</v>
      </c>
    </row>
    <row r="466" spans="6:7">
      <c r="F466" s="142" t="s">
        <v>85</v>
      </c>
      <c r="G466" s="165" t="s">
        <v>386</v>
      </c>
    </row>
    <row r="467" spans="6:7">
      <c r="F467" s="142" t="s">
        <v>85</v>
      </c>
      <c r="G467" s="165" t="s">
        <v>387</v>
      </c>
    </row>
    <row r="468" spans="6:7">
      <c r="F468" s="142" t="s">
        <v>85</v>
      </c>
      <c r="G468" s="165" t="s">
        <v>950</v>
      </c>
    </row>
    <row r="469" spans="6:7">
      <c r="F469" s="142" t="s">
        <v>85</v>
      </c>
      <c r="G469" s="165" t="s">
        <v>951</v>
      </c>
    </row>
    <row r="470" spans="6:7">
      <c r="F470" s="142" t="s">
        <v>85</v>
      </c>
      <c r="G470" s="165" t="s">
        <v>388</v>
      </c>
    </row>
    <row r="471" spans="6:7">
      <c r="F471" s="142" t="s">
        <v>85</v>
      </c>
      <c r="G471" s="165" t="s">
        <v>952</v>
      </c>
    </row>
    <row r="472" spans="6:7">
      <c r="F472" s="142" t="s">
        <v>85</v>
      </c>
      <c r="G472" s="165" t="s">
        <v>240</v>
      </c>
    </row>
    <row r="473" spans="6:7">
      <c r="F473" s="142" t="s">
        <v>85</v>
      </c>
      <c r="G473" s="165" t="s">
        <v>953</v>
      </c>
    </row>
    <row r="474" spans="6:7">
      <c r="F474" s="142" t="s">
        <v>85</v>
      </c>
      <c r="G474" s="165" t="s">
        <v>954</v>
      </c>
    </row>
    <row r="475" spans="6:7">
      <c r="F475" s="142" t="s">
        <v>85</v>
      </c>
      <c r="G475" s="165" t="s">
        <v>955</v>
      </c>
    </row>
    <row r="476" spans="6:7">
      <c r="F476" s="142" t="s">
        <v>85</v>
      </c>
      <c r="G476" s="165" t="s">
        <v>956</v>
      </c>
    </row>
    <row r="477" spans="6:7">
      <c r="F477" s="142" t="s">
        <v>85</v>
      </c>
      <c r="G477" s="165" t="s">
        <v>957</v>
      </c>
    </row>
    <row r="478" spans="6:7">
      <c r="F478" s="142" t="s">
        <v>85</v>
      </c>
      <c r="G478" s="165" t="s">
        <v>389</v>
      </c>
    </row>
    <row r="479" spans="6:7">
      <c r="F479" s="142" t="s">
        <v>85</v>
      </c>
      <c r="G479" s="165" t="s">
        <v>241</v>
      </c>
    </row>
    <row r="480" spans="6:7">
      <c r="F480" s="142" t="s">
        <v>85</v>
      </c>
      <c r="G480" s="165" t="s">
        <v>958</v>
      </c>
    </row>
    <row r="481" spans="6:7">
      <c r="F481" s="142" t="s">
        <v>85</v>
      </c>
      <c r="G481" s="165" t="s">
        <v>959</v>
      </c>
    </row>
    <row r="482" spans="6:7">
      <c r="F482" s="142" t="s">
        <v>85</v>
      </c>
      <c r="G482" s="165" t="s">
        <v>960</v>
      </c>
    </row>
    <row r="483" spans="6:7">
      <c r="F483" s="142" t="s">
        <v>85</v>
      </c>
      <c r="G483" s="165" t="s">
        <v>961</v>
      </c>
    </row>
    <row r="484" spans="6:7">
      <c r="F484" s="142" t="s">
        <v>86</v>
      </c>
      <c r="G484" s="165" t="s">
        <v>390</v>
      </c>
    </row>
    <row r="485" spans="6:7">
      <c r="F485" s="142" t="s">
        <v>86</v>
      </c>
      <c r="G485" s="165" t="s">
        <v>242</v>
      </c>
    </row>
    <row r="486" spans="6:7">
      <c r="F486" s="142" t="s">
        <v>86</v>
      </c>
      <c r="G486" s="165" t="s">
        <v>962</v>
      </c>
    </row>
    <row r="487" spans="6:7">
      <c r="F487" s="142" t="s">
        <v>86</v>
      </c>
      <c r="G487" s="165" t="s">
        <v>391</v>
      </c>
    </row>
    <row r="488" spans="6:7">
      <c r="F488" s="142" t="s">
        <v>86</v>
      </c>
      <c r="G488" s="165" t="s">
        <v>392</v>
      </c>
    </row>
    <row r="489" spans="6:7">
      <c r="F489" s="142" t="s">
        <v>86</v>
      </c>
      <c r="G489" s="165" t="s">
        <v>963</v>
      </c>
    </row>
    <row r="490" spans="6:7">
      <c r="F490" s="142" t="s">
        <v>86</v>
      </c>
      <c r="G490" s="165" t="s">
        <v>964</v>
      </c>
    </row>
    <row r="491" spans="6:7">
      <c r="F491" s="142" t="s">
        <v>86</v>
      </c>
      <c r="G491" s="165" t="s">
        <v>393</v>
      </c>
    </row>
    <row r="492" spans="6:7">
      <c r="F492" s="142" t="s">
        <v>86</v>
      </c>
      <c r="G492" s="165" t="s">
        <v>965</v>
      </c>
    </row>
    <row r="493" spans="6:7">
      <c r="F493" s="142" t="s">
        <v>86</v>
      </c>
      <c r="G493" s="165" t="s">
        <v>966</v>
      </c>
    </row>
    <row r="494" spans="6:7">
      <c r="F494" s="142" t="s">
        <v>86</v>
      </c>
      <c r="G494" s="165" t="s">
        <v>967</v>
      </c>
    </row>
    <row r="495" spans="6:7">
      <c r="F495" s="142" t="s">
        <v>86</v>
      </c>
      <c r="G495" s="165" t="s">
        <v>968</v>
      </c>
    </row>
    <row r="496" spans="6:7">
      <c r="F496" s="142" t="s">
        <v>86</v>
      </c>
      <c r="G496" s="165" t="s">
        <v>969</v>
      </c>
    </row>
    <row r="497" spans="6:7">
      <c r="F497" s="142" t="s">
        <v>86</v>
      </c>
      <c r="G497" s="165" t="s">
        <v>970</v>
      </c>
    </row>
    <row r="498" spans="6:7">
      <c r="F498" s="142" t="s">
        <v>86</v>
      </c>
      <c r="G498" s="165" t="s">
        <v>971</v>
      </c>
    </row>
    <row r="499" spans="6:7">
      <c r="F499" s="142" t="s">
        <v>86</v>
      </c>
      <c r="G499" s="165" t="s">
        <v>972</v>
      </c>
    </row>
    <row r="500" spans="6:7">
      <c r="F500" s="142" t="s">
        <v>86</v>
      </c>
      <c r="G500" s="165" t="s">
        <v>973</v>
      </c>
    </row>
    <row r="501" spans="6:7">
      <c r="F501" s="142" t="s">
        <v>86</v>
      </c>
      <c r="G501" s="165" t="s">
        <v>974</v>
      </c>
    </row>
    <row r="502" spans="6:7">
      <c r="F502" s="142" t="s">
        <v>86</v>
      </c>
      <c r="G502" s="165" t="s">
        <v>975</v>
      </c>
    </row>
    <row r="503" spans="6:7">
      <c r="F503" s="142" t="s">
        <v>86</v>
      </c>
      <c r="G503" s="165" t="s">
        <v>976</v>
      </c>
    </row>
    <row r="504" spans="6:7">
      <c r="F504" s="142" t="s">
        <v>86</v>
      </c>
      <c r="G504" s="165" t="s">
        <v>977</v>
      </c>
    </row>
    <row r="505" spans="6:7">
      <c r="F505" s="142" t="s">
        <v>86</v>
      </c>
      <c r="G505" s="165" t="s">
        <v>978</v>
      </c>
    </row>
    <row r="506" spans="6:7">
      <c r="F506" s="142" t="s">
        <v>86</v>
      </c>
      <c r="G506" s="165" t="s">
        <v>979</v>
      </c>
    </row>
    <row r="507" spans="6:7">
      <c r="F507" s="142" t="s">
        <v>86</v>
      </c>
      <c r="G507" s="165" t="s">
        <v>980</v>
      </c>
    </row>
    <row r="508" spans="6:7">
      <c r="F508" s="142" t="s">
        <v>86</v>
      </c>
      <c r="G508" s="165" t="s">
        <v>981</v>
      </c>
    </row>
    <row r="509" spans="6:7">
      <c r="F509" s="142" t="s">
        <v>86</v>
      </c>
      <c r="G509" s="165" t="s">
        <v>982</v>
      </c>
    </row>
    <row r="510" spans="6:7">
      <c r="F510" s="142" t="s">
        <v>86</v>
      </c>
      <c r="G510" s="165" t="s">
        <v>983</v>
      </c>
    </row>
    <row r="511" spans="6:7">
      <c r="F511" s="142" t="s">
        <v>86</v>
      </c>
      <c r="G511" s="165" t="s">
        <v>903</v>
      </c>
    </row>
    <row r="512" spans="6:7">
      <c r="F512" s="142" t="s">
        <v>86</v>
      </c>
      <c r="G512" s="165" t="s">
        <v>984</v>
      </c>
    </row>
    <row r="513" spans="6:7">
      <c r="F513" s="142" t="s">
        <v>86</v>
      </c>
      <c r="G513" s="165" t="s">
        <v>394</v>
      </c>
    </row>
    <row r="514" spans="6:7">
      <c r="F514" s="142" t="s">
        <v>86</v>
      </c>
      <c r="G514" s="165" t="s">
        <v>985</v>
      </c>
    </row>
    <row r="515" spans="6:7">
      <c r="F515" s="142" t="s">
        <v>86</v>
      </c>
      <c r="G515" s="165" t="s">
        <v>986</v>
      </c>
    </row>
    <row r="516" spans="6:7">
      <c r="F516" s="142" t="s">
        <v>86</v>
      </c>
      <c r="G516" s="165" t="s">
        <v>987</v>
      </c>
    </row>
    <row r="517" spans="6:7">
      <c r="F517" s="142" t="s">
        <v>86</v>
      </c>
      <c r="G517" s="165" t="s">
        <v>988</v>
      </c>
    </row>
    <row r="518" spans="6:7">
      <c r="F518" s="142" t="s">
        <v>86</v>
      </c>
      <c r="G518" s="165" t="s">
        <v>989</v>
      </c>
    </row>
    <row r="519" spans="6:7">
      <c r="F519" s="142" t="s">
        <v>87</v>
      </c>
      <c r="G519" s="165" t="s">
        <v>144</v>
      </c>
    </row>
    <row r="520" spans="6:7">
      <c r="F520" s="142" t="s">
        <v>87</v>
      </c>
      <c r="G520" s="165" t="s">
        <v>243</v>
      </c>
    </row>
    <row r="521" spans="6:7">
      <c r="F521" s="142" t="s">
        <v>87</v>
      </c>
      <c r="G521" s="165" t="s">
        <v>395</v>
      </c>
    </row>
    <row r="522" spans="6:7">
      <c r="F522" s="142" t="s">
        <v>87</v>
      </c>
      <c r="G522" s="165" t="s">
        <v>244</v>
      </c>
    </row>
    <row r="523" spans="6:7">
      <c r="F523" s="142" t="s">
        <v>87</v>
      </c>
      <c r="G523" s="165" t="s">
        <v>245</v>
      </c>
    </row>
    <row r="524" spans="6:7">
      <c r="F524" s="142" t="s">
        <v>87</v>
      </c>
      <c r="G524" s="165" t="s">
        <v>990</v>
      </c>
    </row>
    <row r="525" spans="6:7">
      <c r="F525" s="142" t="s">
        <v>87</v>
      </c>
      <c r="G525" s="165" t="s">
        <v>246</v>
      </c>
    </row>
    <row r="526" spans="6:7">
      <c r="F526" s="142" t="s">
        <v>87</v>
      </c>
      <c r="G526" s="165" t="s">
        <v>991</v>
      </c>
    </row>
    <row r="527" spans="6:7">
      <c r="F527" s="142" t="s">
        <v>87</v>
      </c>
      <c r="G527" s="165" t="s">
        <v>247</v>
      </c>
    </row>
    <row r="528" spans="6:7">
      <c r="F528" s="142" t="s">
        <v>87</v>
      </c>
      <c r="G528" s="165" t="s">
        <v>992</v>
      </c>
    </row>
    <row r="529" spans="6:7">
      <c r="F529" s="142" t="s">
        <v>87</v>
      </c>
      <c r="G529" s="165" t="s">
        <v>248</v>
      </c>
    </row>
    <row r="530" spans="6:7">
      <c r="F530" s="142" t="s">
        <v>87</v>
      </c>
      <c r="G530" s="165" t="s">
        <v>249</v>
      </c>
    </row>
    <row r="531" spans="6:7">
      <c r="F531" s="142" t="s">
        <v>87</v>
      </c>
      <c r="G531" s="165" t="s">
        <v>250</v>
      </c>
    </row>
    <row r="532" spans="6:7">
      <c r="F532" s="142" t="s">
        <v>87</v>
      </c>
      <c r="G532" s="165" t="s">
        <v>251</v>
      </c>
    </row>
    <row r="533" spans="6:7">
      <c r="F533" s="142" t="s">
        <v>87</v>
      </c>
      <c r="G533" s="165" t="s">
        <v>252</v>
      </c>
    </row>
    <row r="534" spans="6:7">
      <c r="F534" s="142" t="s">
        <v>87</v>
      </c>
      <c r="G534" s="165" t="s">
        <v>396</v>
      </c>
    </row>
    <row r="535" spans="6:7">
      <c r="F535" s="142" t="s">
        <v>87</v>
      </c>
      <c r="G535" s="165" t="s">
        <v>253</v>
      </c>
    </row>
    <row r="536" spans="6:7">
      <c r="F536" s="142" t="s">
        <v>87</v>
      </c>
      <c r="G536" s="165" t="s">
        <v>254</v>
      </c>
    </row>
    <row r="537" spans="6:7">
      <c r="F537" s="142" t="s">
        <v>87</v>
      </c>
      <c r="G537" s="165" t="s">
        <v>255</v>
      </c>
    </row>
    <row r="538" spans="6:7">
      <c r="F538" s="142" t="s">
        <v>87</v>
      </c>
      <c r="G538" s="165" t="s">
        <v>256</v>
      </c>
    </row>
    <row r="539" spans="6:7">
      <c r="F539" s="142" t="s">
        <v>87</v>
      </c>
      <c r="G539" s="165" t="s">
        <v>257</v>
      </c>
    </row>
    <row r="540" spans="6:7">
      <c r="F540" s="142" t="s">
        <v>87</v>
      </c>
      <c r="G540" s="165" t="s">
        <v>258</v>
      </c>
    </row>
    <row r="541" spans="6:7">
      <c r="F541" s="142" t="s">
        <v>87</v>
      </c>
      <c r="G541" s="165" t="s">
        <v>169</v>
      </c>
    </row>
    <row r="542" spans="6:7">
      <c r="F542" s="142" t="s">
        <v>87</v>
      </c>
      <c r="G542" s="165" t="s">
        <v>993</v>
      </c>
    </row>
    <row r="543" spans="6:7">
      <c r="F543" s="142" t="s">
        <v>87</v>
      </c>
      <c r="G543" s="165" t="s">
        <v>994</v>
      </c>
    </row>
    <row r="544" spans="6:7">
      <c r="F544" s="142" t="s">
        <v>87</v>
      </c>
      <c r="G544" s="165" t="s">
        <v>195</v>
      </c>
    </row>
    <row r="545" spans="6:7">
      <c r="F545" s="142" t="s">
        <v>87</v>
      </c>
      <c r="G545" s="165" t="s">
        <v>259</v>
      </c>
    </row>
    <row r="546" spans="6:7">
      <c r="F546" s="142" t="s">
        <v>87</v>
      </c>
      <c r="G546" s="165" t="s">
        <v>260</v>
      </c>
    </row>
    <row r="547" spans="6:7">
      <c r="F547" s="142" t="s">
        <v>87</v>
      </c>
      <c r="G547" s="165" t="s">
        <v>261</v>
      </c>
    </row>
    <row r="548" spans="6:7">
      <c r="F548" s="142" t="s">
        <v>87</v>
      </c>
      <c r="G548" s="165" t="s">
        <v>262</v>
      </c>
    </row>
    <row r="549" spans="6:7">
      <c r="F549" s="142" t="s">
        <v>87</v>
      </c>
      <c r="G549" s="165" t="s">
        <v>263</v>
      </c>
    </row>
    <row r="550" spans="6:7">
      <c r="F550" s="142" t="s">
        <v>87</v>
      </c>
      <c r="G550" s="165" t="s">
        <v>264</v>
      </c>
    </row>
    <row r="551" spans="6:7">
      <c r="F551" s="142" t="s">
        <v>87</v>
      </c>
      <c r="G551" s="165" t="s">
        <v>265</v>
      </c>
    </row>
    <row r="552" spans="6:7">
      <c r="F552" s="142" t="s">
        <v>87</v>
      </c>
      <c r="G552" s="165" t="s">
        <v>266</v>
      </c>
    </row>
    <row r="553" spans="6:7">
      <c r="F553" s="142" t="s">
        <v>87</v>
      </c>
      <c r="G553" s="165" t="s">
        <v>267</v>
      </c>
    </row>
    <row r="554" spans="6:7">
      <c r="F554" s="142" t="s">
        <v>87</v>
      </c>
      <c r="G554" s="165" t="s">
        <v>268</v>
      </c>
    </row>
    <row r="555" spans="6:7">
      <c r="F555" s="142" t="s">
        <v>87</v>
      </c>
      <c r="G555" s="165" t="s">
        <v>397</v>
      </c>
    </row>
    <row r="556" spans="6:7">
      <c r="F556" s="142" t="s">
        <v>87</v>
      </c>
      <c r="G556" s="165" t="s">
        <v>269</v>
      </c>
    </row>
    <row r="557" spans="6:7">
      <c r="F557" s="142" t="s">
        <v>87</v>
      </c>
      <c r="G557" s="165" t="s">
        <v>196</v>
      </c>
    </row>
    <row r="558" spans="6:7">
      <c r="F558" s="142" t="s">
        <v>87</v>
      </c>
      <c r="G558" s="165" t="s">
        <v>995</v>
      </c>
    </row>
    <row r="559" spans="6:7">
      <c r="F559" s="142" t="s">
        <v>87</v>
      </c>
      <c r="G559" s="165" t="s">
        <v>270</v>
      </c>
    </row>
    <row r="560" spans="6:7">
      <c r="F560" s="142" t="s">
        <v>87</v>
      </c>
      <c r="G560" s="165" t="s">
        <v>271</v>
      </c>
    </row>
    <row r="561" spans="6:7">
      <c r="F561" s="142" t="s">
        <v>87</v>
      </c>
      <c r="G561" s="165" t="s">
        <v>398</v>
      </c>
    </row>
    <row r="562" spans="6:7">
      <c r="F562" s="142" t="s">
        <v>87</v>
      </c>
      <c r="G562" s="165" t="s">
        <v>399</v>
      </c>
    </row>
    <row r="563" spans="6:7">
      <c r="F563" s="142" t="s">
        <v>87</v>
      </c>
      <c r="G563" s="165" t="s">
        <v>400</v>
      </c>
    </row>
    <row r="564" spans="6:7">
      <c r="F564" s="142" t="s">
        <v>87</v>
      </c>
      <c r="G564" s="165" t="s">
        <v>996</v>
      </c>
    </row>
    <row r="565" spans="6:7">
      <c r="F565" s="142" t="s">
        <v>87</v>
      </c>
      <c r="G565" s="165" t="s">
        <v>997</v>
      </c>
    </row>
    <row r="566" spans="6:7">
      <c r="F566" s="142" t="s">
        <v>87</v>
      </c>
      <c r="G566" s="165" t="s">
        <v>401</v>
      </c>
    </row>
    <row r="567" spans="6:7">
      <c r="F567" s="142" t="s">
        <v>87</v>
      </c>
      <c r="G567" s="165" t="s">
        <v>402</v>
      </c>
    </row>
    <row r="568" spans="6:7">
      <c r="F568" s="142" t="s">
        <v>87</v>
      </c>
      <c r="G568" s="165" t="s">
        <v>403</v>
      </c>
    </row>
    <row r="569" spans="6:7">
      <c r="F569" s="142" t="s">
        <v>87</v>
      </c>
      <c r="G569" s="165" t="s">
        <v>998</v>
      </c>
    </row>
    <row r="570" spans="6:7">
      <c r="F570" s="142" t="s">
        <v>87</v>
      </c>
      <c r="G570" s="165" t="s">
        <v>999</v>
      </c>
    </row>
    <row r="571" spans="6:7">
      <c r="F571" s="142" t="s">
        <v>87</v>
      </c>
      <c r="G571" s="165" t="s">
        <v>1000</v>
      </c>
    </row>
    <row r="572" spans="6:7">
      <c r="F572" s="142" t="s">
        <v>87</v>
      </c>
      <c r="G572" s="165" t="s">
        <v>1001</v>
      </c>
    </row>
    <row r="573" spans="6:7">
      <c r="F573" s="142" t="s">
        <v>87</v>
      </c>
      <c r="G573" s="165" t="s">
        <v>1002</v>
      </c>
    </row>
    <row r="574" spans="6:7">
      <c r="F574" s="142" t="s">
        <v>87</v>
      </c>
      <c r="G574" s="165" t="s">
        <v>1003</v>
      </c>
    </row>
    <row r="575" spans="6:7">
      <c r="F575" s="142" t="s">
        <v>87</v>
      </c>
      <c r="G575" s="165" t="s">
        <v>812</v>
      </c>
    </row>
    <row r="576" spans="6:7">
      <c r="F576" s="142" t="s">
        <v>87</v>
      </c>
      <c r="G576" s="165" t="s">
        <v>1004</v>
      </c>
    </row>
    <row r="577" spans="6:7">
      <c r="F577" s="142" t="s">
        <v>87</v>
      </c>
      <c r="G577" s="165" t="s">
        <v>1005</v>
      </c>
    </row>
    <row r="578" spans="6:7">
      <c r="F578" s="142" t="s">
        <v>87</v>
      </c>
      <c r="G578" s="165" t="s">
        <v>404</v>
      </c>
    </row>
    <row r="579" spans="6:7">
      <c r="F579" s="142" t="s">
        <v>87</v>
      </c>
      <c r="G579" s="165" t="s">
        <v>272</v>
      </c>
    </row>
    <row r="580" spans="6:7">
      <c r="F580" s="142" t="s">
        <v>87</v>
      </c>
      <c r="G580" s="165" t="s">
        <v>273</v>
      </c>
    </row>
    <row r="581" spans="6:7">
      <c r="F581" s="142" t="s">
        <v>87</v>
      </c>
      <c r="G581" s="165" t="s">
        <v>274</v>
      </c>
    </row>
    <row r="582" spans="6:7">
      <c r="F582" s="142" t="s">
        <v>88</v>
      </c>
      <c r="G582" s="165"/>
    </row>
    <row r="583" spans="6:7">
      <c r="F583" s="142" t="s">
        <v>88</v>
      </c>
      <c r="G583" s="165" t="s">
        <v>1006</v>
      </c>
    </row>
    <row r="584" spans="6:7">
      <c r="F584" s="142" t="s">
        <v>88</v>
      </c>
      <c r="G584" s="165" t="s">
        <v>197</v>
      </c>
    </row>
    <row r="585" spans="6:7">
      <c r="F585" s="142" t="s">
        <v>88</v>
      </c>
      <c r="G585" s="165"/>
    </row>
    <row r="586" spans="6:7">
      <c r="F586" s="142" t="s">
        <v>88</v>
      </c>
      <c r="G586" s="165" t="s">
        <v>1007</v>
      </c>
    </row>
    <row r="587" spans="6:7">
      <c r="F587" s="142" t="s">
        <v>88</v>
      </c>
      <c r="G587" s="165" t="s">
        <v>405</v>
      </c>
    </row>
    <row r="588" spans="6:7">
      <c r="F588" s="142" t="s">
        <v>88</v>
      </c>
      <c r="G588" s="165" t="s">
        <v>198</v>
      </c>
    </row>
    <row r="589" spans="6:7">
      <c r="F589" s="142" t="s">
        <v>88</v>
      </c>
      <c r="G589" s="165" t="s">
        <v>275</v>
      </c>
    </row>
    <row r="590" spans="6:7">
      <c r="F590" s="142" t="s">
        <v>88</v>
      </c>
      <c r="G590" s="165" t="s">
        <v>276</v>
      </c>
    </row>
    <row r="591" spans="6:7">
      <c r="F591" s="142" t="s">
        <v>88</v>
      </c>
      <c r="G591" s="165" t="s">
        <v>170</v>
      </c>
    </row>
    <row r="592" spans="6:7">
      <c r="F592" s="142" t="s">
        <v>88</v>
      </c>
      <c r="G592" s="165" t="s">
        <v>199</v>
      </c>
    </row>
    <row r="593" spans="6:7">
      <c r="F593" s="142" t="s">
        <v>88</v>
      </c>
      <c r="G593" s="165" t="s">
        <v>406</v>
      </c>
    </row>
    <row r="594" spans="6:7">
      <c r="F594" s="142" t="s">
        <v>88</v>
      </c>
      <c r="G594" s="165" t="s">
        <v>1008</v>
      </c>
    </row>
    <row r="595" spans="6:7">
      <c r="F595" s="142" t="s">
        <v>88</v>
      </c>
      <c r="G595" s="165" t="s">
        <v>171</v>
      </c>
    </row>
    <row r="596" spans="6:7">
      <c r="F596" s="142" t="s">
        <v>88</v>
      </c>
      <c r="G596" s="165"/>
    </row>
    <row r="597" spans="6:7">
      <c r="F597" s="142" t="s">
        <v>88</v>
      </c>
      <c r="G597" s="165" t="s">
        <v>1009</v>
      </c>
    </row>
    <row r="598" spans="6:7">
      <c r="F598" s="142" t="s">
        <v>88</v>
      </c>
      <c r="G598" s="165" t="s">
        <v>200</v>
      </c>
    </row>
    <row r="599" spans="6:7">
      <c r="F599" s="142" t="s">
        <v>88</v>
      </c>
      <c r="G599" s="165" t="s">
        <v>277</v>
      </c>
    </row>
    <row r="600" spans="6:7">
      <c r="F600" s="142" t="s">
        <v>88</v>
      </c>
      <c r="G600" s="165" t="s">
        <v>201</v>
      </c>
    </row>
    <row r="601" spans="6:7">
      <c r="F601" s="142" t="s">
        <v>88</v>
      </c>
      <c r="G601" s="165" t="s">
        <v>278</v>
      </c>
    </row>
    <row r="602" spans="6:7">
      <c r="F602" s="142" t="s">
        <v>88</v>
      </c>
      <c r="G602" s="165" t="s">
        <v>1010</v>
      </c>
    </row>
    <row r="603" spans="6:7">
      <c r="F603" s="142" t="s">
        <v>88</v>
      </c>
      <c r="G603" s="165" t="s">
        <v>279</v>
      </c>
    </row>
    <row r="604" spans="6:7">
      <c r="F604" s="142" t="s">
        <v>88</v>
      </c>
      <c r="G604" s="165" t="s">
        <v>407</v>
      </c>
    </row>
    <row r="605" spans="6:7">
      <c r="F605" s="142" t="s">
        <v>88</v>
      </c>
      <c r="G605" s="165" t="s">
        <v>408</v>
      </c>
    </row>
    <row r="606" spans="6:7">
      <c r="F606" s="142" t="s">
        <v>88</v>
      </c>
      <c r="G606" s="165" t="s">
        <v>172</v>
      </c>
    </row>
    <row r="607" spans="6:7">
      <c r="F607" s="142" t="s">
        <v>88</v>
      </c>
      <c r="G607" s="165" t="s">
        <v>202</v>
      </c>
    </row>
    <row r="608" spans="6:7">
      <c r="F608" s="142" t="s">
        <v>88</v>
      </c>
      <c r="G608" s="165" t="s">
        <v>280</v>
      </c>
    </row>
    <row r="609" spans="6:7">
      <c r="F609" s="142" t="s">
        <v>88</v>
      </c>
      <c r="G609" s="165" t="s">
        <v>409</v>
      </c>
    </row>
    <row r="610" spans="6:7">
      <c r="F610" s="142" t="s">
        <v>88</v>
      </c>
      <c r="G610" s="165" t="s">
        <v>203</v>
      </c>
    </row>
    <row r="611" spans="6:7">
      <c r="F611" s="142" t="s">
        <v>88</v>
      </c>
      <c r="G611" s="165" t="s">
        <v>281</v>
      </c>
    </row>
    <row r="612" spans="6:7">
      <c r="F612" s="142" t="s">
        <v>88</v>
      </c>
      <c r="G612" s="165" t="s">
        <v>1011</v>
      </c>
    </row>
    <row r="613" spans="6:7">
      <c r="F613" s="142" t="s">
        <v>88</v>
      </c>
      <c r="G613" s="165" t="s">
        <v>1012</v>
      </c>
    </row>
    <row r="614" spans="6:7">
      <c r="F614" s="142" t="s">
        <v>88</v>
      </c>
      <c r="G614" s="165" t="s">
        <v>1013</v>
      </c>
    </row>
    <row r="615" spans="6:7">
      <c r="F615" s="142" t="s">
        <v>88</v>
      </c>
      <c r="G615" s="165" t="s">
        <v>1014</v>
      </c>
    </row>
    <row r="616" spans="6:7">
      <c r="F616" s="142" t="s">
        <v>88</v>
      </c>
      <c r="G616" s="165" t="s">
        <v>410</v>
      </c>
    </row>
    <row r="617" spans="6:7">
      <c r="F617" s="142" t="s">
        <v>88</v>
      </c>
      <c r="G617" s="165" t="s">
        <v>1015</v>
      </c>
    </row>
    <row r="618" spans="6:7">
      <c r="F618" s="142" t="s">
        <v>88</v>
      </c>
      <c r="G618" s="165" t="s">
        <v>1016</v>
      </c>
    </row>
    <row r="619" spans="6:7">
      <c r="F619" s="142" t="s">
        <v>88</v>
      </c>
      <c r="G619" s="165" t="s">
        <v>282</v>
      </c>
    </row>
    <row r="620" spans="6:7">
      <c r="F620" s="142" t="s">
        <v>88</v>
      </c>
      <c r="G620" s="165" t="s">
        <v>204</v>
      </c>
    </row>
    <row r="621" spans="6:7">
      <c r="F621" s="142" t="s">
        <v>88</v>
      </c>
      <c r="G621" s="165" t="s">
        <v>1017</v>
      </c>
    </row>
    <row r="622" spans="6:7">
      <c r="F622" s="142" t="s">
        <v>88</v>
      </c>
      <c r="G622" s="165" t="s">
        <v>1018</v>
      </c>
    </row>
    <row r="623" spans="6:7">
      <c r="F623" s="142" t="s">
        <v>88</v>
      </c>
      <c r="G623" s="165" t="s">
        <v>1019</v>
      </c>
    </row>
    <row r="624" spans="6:7">
      <c r="F624" s="142" t="s">
        <v>88</v>
      </c>
      <c r="G624" s="165" t="s">
        <v>1020</v>
      </c>
    </row>
    <row r="625" spans="6:7">
      <c r="F625" s="142" t="s">
        <v>88</v>
      </c>
      <c r="G625" s="165" t="s">
        <v>1021</v>
      </c>
    </row>
    <row r="626" spans="6:7">
      <c r="F626" s="142" t="s">
        <v>88</v>
      </c>
      <c r="G626" s="165" t="s">
        <v>1022</v>
      </c>
    </row>
    <row r="627" spans="6:7">
      <c r="F627" s="142" t="s">
        <v>88</v>
      </c>
      <c r="G627" s="165" t="s">
        <v>1023</v>
      </c>
    </row>
    <row r="628" spans="6:7">
      <c r="F628" s="142" t="s">
        <v>88</v>
      </c>
      <c r="G628" s="165" t="s">
        <v>1024</v>
      </c>
    </row>
    <row r="629" spans="6:7">
      <c r="F629" s="142" t="s">
        <v>88</v>
      </c>
      <c r="G629" s="165" t="s">
        <v>1025</v>
      </c>
    </row>
    <row r="630" spans="6:7">
      <c r="F630" s="142" t="s">
        <v>88</v>
      </c>
      <c r="G630" s="165" t="s">
        <v>1026</v>
      </c>
    </row>
    <row r="631" spans="6:7">
      <c r="F631" s="142" t="s">
        <v>88</v>
      </c>
      <c r="G631" s="165" t="s">
        <v>411</v>
      </c>
    </row>
    <row r="632" spans="6:7">
      <c r="F632" s="142" t="s">
        <v>88</v>
      </c>
      <c r="G632" s="165" t="s">
        <v>412</v>
      </c>
    </row>
    <row r="633" spans="6:7">
      <c r="F633" s="142" t="s">
        <v>88</v>
      </c>
      <c r="G633" s="165" t="s">
        <v>1027</v>
      </c>
    </row>
    <row r="634" spans="6:7">
      <c r="F634" s="142" t="s">
        <v>88</v>
      </c>
      <c r="G634" s="165" t="s">
        <v>1028</v>
      </c>
    </row>
    <row r="635" spans="6:7">
      <c r="F635" s="142" t="s">
        <v>88</v>
      </c>
      <c r="G635" s="165" t="s">
        <v>1029</v>
      </c>
    </row>
    <row r="636" spans="6:7">
      <c r="F636" s="142" t="s">
        <v>75</v>
      </c>
      <c r="G636" s="165" t="s">
        <v>1030</v>
      </c>
    </row>
    <row r="637" spans="6:7">
      <c r="F637" s="142" t="s">
        <v>75</v>
      </c>
      <c r="G637" s="165" t="s">
        <v>1031</v>
      </c>
    </row>
    <row r="638" spans="6:7">
      <c r="F638" s="142" t="s">
        <v>75</v>
      </c>
      <c r="G638" s="165" t="s">
        <v>1032</v>
      </c>
    </row>
    <row r="639" spans="6:7">
      <c r="F639" s="142" t="s">
        <v>75</v>
      </c>
      <c r="G639" s="165" t="s">
        <v>1033</v>
      </c>
    </row>
    <row r="640" spans="6:7">
      <c r="F640" s="142" t="s">
        <v>75</v>
      </c>
      <c r="G640" s="165" t="s">
        <v>1034</v>
      </c>
    </row>
    <row r="641" spans="6:7">
      <c r="F641" s="142" t="s">
        <v>75</v>
      </c>
      <c r="G641" s="165" t="s">
        <v>1035</v>
      </c>
    </row>
    <row r="642" spans="6:7">
      <c r="F642" s="142" t="s">
        <v>75</v>
      </c>
      <c r="G642" s="165" t="s">
        <v>1036</v>
      </c>
    </row>
    <row r="643" spans="6:7">
      <c r="F643" s="142" t="s">
        <v>75</v>
      </c>
      <c r="G643" s="165" t="s">
        <v>1037</v>
      </c>
    </row>
    <row r="644" spans="6:7">
      <c r="F644" s="142" t="s">
        <v>75</v>
      </c>
      <c r="G644" s="165" t="s">
        <v>1038</v>
      </c>
    </row>
    <row r="645" spans="6:7">
      <c r="F645" s="142" t="s">
        <v>75</v>
      </c>
      <c r="G645" s="165" t="s">
        <v>1039</v>
      </c>
    </row>
    <row r="646" spans="6:7">
      <c r="F646" s="142" t="s">
        <v>75</v>
      </c>
      <c r="G646" s="165" t="s">
        <v>1040</v>
      </c>
    </row>
    <row r="647" spans="6:7">
      <c r="F647" s="142" t="s">
        <v>75</v>
      </c>
      <c r="G647" s="165" t="s">
        <v>1041</v>
      </c>
    </row>
    <row r="648" spans="6:7">
      <c r="F648" s="142" t="s">
        <v>75</v>
      </c>
      <c r="G648" s="165" t="s">
        <v>1042</v>
      </c>
    </row>
    <row r="649" spans="6:7">
      <c r="F649" s="142" t="s">
        <v>75</v>
      </c>
      <c r="G649" s="165" t="s">
        <v>1043</v>
      </c>
    </row>
    <row r="650" spans="6:7">
      <c r="F650" s="142" t="s">
        <v>75</v>
      </c>
      <c r="G650" s="165" t="s">
        <v>1044</v>
      </c>
    </row>
    <row r="651" spans="6:7">
      <c r="F651" s="142" t="s">
        <v>75</v>
      </c>
      <c r="G651" s="165" t="s">
        <v>1045</v>
      </c>
    </row>
    <row r="652" spans="6:7">
      <c r="F652" s="142" t="s">
        <v>75</v>
      </c>
      <c r="G652" s="165" t="s">
        <v>1046</v>
      </c>
    </row>
    <row r="653" spans="6:7">
      <c r="F653" s="142" t="s">
        <v>75</v>
      </c>
      <c r="G653" s="165" t="s">
        <v>1047</v>
      </c>
    </row>
    <row r="654" spans="6:7">
      <c r="F654" s="142" t="s">
        <v>75</v>
      </c>
      <c r="G654" s="165" t="s">
        <v>1048</v>
      </c>
    </row>
    <row r="655" spans="6:7">
      <c r="F655" s="142" t="s">
        <v>75</v>
      </c>
      <c r="G655" s="165" t="s">
        <v>1049</v>
      </c>
    </row>
    <row r="656" spans="6:7">
      <c r="F656" s="142" t="s">
        <v>75</v>
      </c>
      <c r="G656" s="165" t="s">
        <v>1050</v>
      </c>
    </row>
    <row r="657" spans="6:7">
      <c r="F657" s="142" t="s">
        <v>75</v>
      </c>
      <c r="G657" s="165" t="s">
        <v>1051</v>
      </c>
    </row>
    <row r="658" spans="6:7">
      <c r="F658" s="142" t="s">
        <v>75</v>
      </c>
      <c r="G658" s="165" t="s">
        <v>1052</v>
      </c>
    </row>
    <row r="659" spans="6:7">
      <c r="F659" s="142" t="s">
        <v>75</v>
      </c>
      <c r="G659" s="165" t="s">
        <v>145</v>
      </c>
    </row>
    <row r="660" spans="6:7">
      <c r="F660" s="142" t="s">
        <v>75</v>
      </c>
      <c r="G660" s="165" t="s">
        <v>173</v>
      </c>
    </row>
    <row r="661" spans="6:7">
      <c r="F661" s="142" t="s">
        <v>75</v>
      </c>
      <c r="G661" s="165" t="s">
        <v>146</v>
      </c>
    </row>
    <row r="662" spans="6:7">
      <c r="F662" s="142" t="s">
        <v>75</v>
      </c>
      <c r="G662" s="165" t="s">
        <v>147</v>
      </c>
    </row>
    <row r="663" spans="6:7">
      <c r="F663" s="142" t="s">
        <v>75</v>
      </c>
      <c r="G663" s="165" t="s">
        <v>148</v>
      </c>
    </row>
    <row r="664" spans="6:7">
      <c r="F664" s="142" t="s">
        <v>75</v>
      </c>
      <c r="G664" s="165" t="s">
        <v>149</v>
      </c>
    </row>
    <row r="665" spans="6:7">
      <c r="F665" s="142" t="s">
        <v>75</v>
      </c>
      <c r="G665" s="165" t="s">
        <v>174</v>
      </c>
    </row>
    <row r="666" spans="6:7">
      <c r="F666" s="142" t="s">
        <v>75</v>
      </c>
      <c r="G666" s="165" t="s">
        <v>150</v>
      </c>
    </row>
    <row r="667" spans="6:7">
      <c r="F667" s="142" t="s">
        <v>75</v>
      </c>
      <c r="G667" s="165" t="s">
        <v>1053</v>
      </c>
    </row>
    <row r="668" spans="6:7">
      <c r="F668" s="142" t="s">
        <v>75</v>
      </c>
      <c r="G668" s="165" t="s">
        <v>151</v>
      </c>
    </row>
    <row r="669" spans="6:7">
      <c r="F669" s="142" t="s">
        <v>75</v>
      </c>
      <c r="G669" s="165" t="s">
        <v>152</v>
      </c>
    </row>
    <row r="670" spans="6:7">
      <c r="F670" s="142" t="s">
        <v>75</v>
      </c>
      <c r="G670" s="165" t="s">
        <v>153</v>
      </c>
    </row>
    <row r="671" spans="6:7">
      <c r="F671" s="142" t="s">
        <v>75</v>
      </c>
      <c r="G671" s="165" t="s">
        <v>1054</v>
      </c>
    </row>
    <row r="672" spans="6:7">
      <c r="F672" s="142" t="s">
        <v>75</v>
      </c>
      <c r="G672" s="165" t="s">
        <v>154</v>
      </c>
    </row>
    <row r="673" spans="6:7">
      <c r="F673" s="142" t="s">
        <v>75</v>
      </c>
      <c r="G673" s="165" t="s">
        <v>155</v>
      </c>
    </row>
    <row r="674" spans="6:7">
      <c r="F674" s="142" t="s">
        <v>75</v>
      </c>
      <c r="G674" s="165" t="s">
        <v>1055</v>
      </c>
    </row>
    <row r="675" spans="6:7">
      <c r="F675" s="142" t="s">
        <v>75</v>
      </c>
      <c r="G675" s="165" t="s">
        <v>1056</v>
      </c>
    </row>
    <row r="676" spans="6:7">
      <c r="F676" s="142" t="s">
        <v>75</v>
      </c>
      <c r="G676" s="165" t="s">
        <v>175</v>
      </c>
    </row>
    <row r="677" spans="6:7">
      <c r="F677" s="142" t="s">
        <v>75</v>
      </c>
      <c r="G677" s="165" t="s">
        <v>1057</v>
      </c>
    </row>
    <row r="678" spans="6:7">
      <c r="F678" s="142" t="s">
        <v>75</v>
      </c>
      <c r="G678" s="165" t="s">
        <v>156</v>
      </c>
    </row>
    <row r="679" spans="6:7">
      <c r="F679" s="142" t="s">
        <v>75</v>
      </c>
      <c r="G679" s="165" t="s">
        <v>283</v>
      </c>
    </row>
    <row r="680" spans="6:7">
      <c r="F680" s="142" t="s">
        <v>75</v>
      </c>
      <c r="G680" s="165" t="s">
        <v>1058</v>
      </c>
    </row>
    <row r="681" spans="6:7">
      <c r="F681" s="142" t="s">
        <v>75</v>
      </c>
      <c r="G681" s="165" t="s">
        <v>157</v>
      </c>
    </row>
    <row r="682" spans="6:7">
      <c r="F682" s="142" t="s">
        <v>75</v>
      </c>
      <c r="G682" s="165" t="s">
        <v>284</v>
      </c>
    </row>
    <row r="683" spans="6:7">
      <c r="F683" s="142" t="s">
        <v>75</v>
      </c>
      <c r="G683" s="165" t="s">
        <v>205</v>
      </c>
    </row>
    <row r="684" spans="6:7">
      <c r="F684" s="142" t="s">
        <v>75</v>
      </c>
      <c r="G684" s="165" t="s">
        <v>158</v>
      </c>
    </row>
    <row r="685" spans="6:7">
      <c r="F685" s="142" t="s">
        <v>75</v>
      </c>
      <c r="G685" s="165" t="s">
        <v>1059</v>
      </c>
    </row>
    <row r="686" spans="6:7">
      <c r="F686" s="142" t="s">
        <v>75</v>
      </c>
      <c r="G686" s="165" t="s">
        <v>206</v>
      </c>
    </row>
    <row r="687" spans="6:7">
      <c r="F687" s="142" t="s">
        <v>75</v>
      </c>
      <c r="G687" s="165" t="s">
        <v>286</v>
      </c>
    </row>
    <row r="688" spans="6:7">
      <c r="F688" s="142" t="s">
        <v>75</v>
      </c>
      <c r="G688" s="165" t="s">
        <v>285</v>
      </c>
    </row>
    <row r="689" spans="6:7">
      <c r="F689" s="142" t="s">
        <v>75</v>
      </c>
      <c r="G689" s="165" t="s">
        <v>1060</v>
      </c>
    </row>
    <row r="690" spans="6:7">
      <c r="F690" s="142" t="s">
        <v>75</v>
      </c>
      <c r="G690" s="165" t="s">
        <v>1061</v>
      </c>
    </row>
    <row r="691" spans="6:7">
      <c r="F691" s="142" t="s">
        <v>75</v>
      </c>
      <c r="G691" s="165" t="s">
        <v>1062</v>
      </c>
    </row>
    <row r="692" spans="6:7">
      <c r="F692" s="142" t="s">
        <v>75</v>
      </c>
      <c r="G692" s="165" t="s">
        <v>1063</v>
      </c>
    </row>
    <row r="693" spans="6:7">
      <c r="F693" s="142" t="s">
        <v>75</v>
      </c>
      <c r="G693" s="165" t="s">
        <v>1064</v>
      </c>
    </row>
    <row r="694" spans="6:7">
      <c r="F694" s="142" t="s">
        <v>75</v>
      </c>
      <c r="G694" s="165" t="s">
        <v>1065</v>
      </c>
    </row>
    <row r="695" spans="6:7">
      <c r="F695" s="142" t="s">
        <v>75</v>
      </c>
      <c r="G695" s="165" t="s">
        <v>1066</v>
      </c>
    </row>
    <row r="696" spans="6:7">
      <c r="F696" s="142" t="s">
        <v>75</v>
      </c>
      <c r="G696" s="165" t="s">
        <v>1067</v>
      </c>
    </row>
    <row r="697" spans="6:7">
      <c r="F697" s="142" t="s">
        <v>75</v>
      </c>
      <c r="G697" s="165" t="s">
        <v>1068</v>
      </c>
    </row>
    <row r="698" spans="6:7">
      <c r="F698" s="142" t="s">
        <v>89</v>
      </c>
      <c r="G698" s="165" t="s">
        <v>1069</v>
      </c>
    </row>
    <row r="699" spans="6:7">
      <c r="F699" s="142" t="s">
        <v>89</v>
      </c>
      <c r="G699" s="165" t="s">
        <v>1070</v>
      </c>
    </row>
    <row r="700" spans="6:7">
      <c r="F700" s="142" t="s">
        <v>89</v>
      </c>
      <c r="G700" s="165" t="s">
        <v>176</v>
      </c>
    </row>
    <row r="701" spans="6:7">
      <c r="F701" s="142" t="s">
        <v>89</v>
      </c>
      <c r="G701" s="165" t="s">
        <v>207</v>
      </c>
    </row>
    <row r="702" spans="6:7">
      <c r="F702" s="142" t="s">
        <v>89</v>
      </c>
      <c r="G702" s="165" t="s">
        <v>208</v>
      </c>
    </row>
    <row r="703" spans="6:7">
      <c r="F703" s="142" t="s">
        <v>89</v>
      </c>
      <c r="G703" s="165" t="s">
        <v>159</v>
      </c>
    </row>
    <row r="704" spans="6:7">
      <c r="F704" s="142" t="s">
        <v>89</v>
      </c>
      <c r="G704" s="165" t="s">
        <v>177</v>
      </c>
    </row>
    <row r="705" spans="6:7">
      <c r="F705" s="142" t="s">
        <v>89</v>
      </c>
      <c r="G705" s="165" t="s">
        <v>209</v>
      </c>
    </row>
    <row r="706" spans="6:7">
      <c r="F706" s="142" t="s">
        <v>89</v>
      </c>
      <c r="G706" s="165" t="s">
        <v>210</v>
      </c>
    </row>
    <row r="707" spans="6:7">
      <c r="F707" s="142" t="s">
        <v>89</v>
      </c>
      <c r="G707" s="165" t="s">
        <v>178</v>
      </c>
    </row>
    <row r="708" spans="6:7">
      <c r="F708" s="142" t="s">
        <v>89</v>
      </c>
      <c r="G708" s="165" t="s">
        <v>287</v>
      </c>
    </row>
    <row r="709" spans="6:7">
      <c r="F709" s="142" t="s">
        <v>89</v>
      </c>
      <c r="G709" s="165" t="s">
        <v>288</v>
      </c>
    </row>
    <row r="710" spans="6:7">
      <c r="F710" s="142" t="s">
        <v>89</v>
      </c>
      <c r="G710" s="165" t="s">
        <v>179</v>
      </c>
    </row>
    <row r="711" spans="6:7">
      <c r="F711" s="142" t="s">
        <v>89</v>
      </c>
      <c r="G711" s="165" t="s">
        <v>211</v>
      </c>
    </row>
    <row r="712" spans="6:7">
      <c r="F712" s="142" t="s">
        <v>89</v>
      </c>
      <c r="G712" s="165" t="s">
        <v>212</v>
      </c>
    </row>
    <row r="713" spans="6:7">
      <c r="F713" s="142" t="s">
        <v>89</v>
      </c>
      <c r="G713" s="165" t="s">
        <v>1071</v>
      </c>
    </row>
    <row r="714" spans="6:7">
      <c r="F714" s="142" t="s">
        <v>89</v>
      </c>
      <c r="G714" s="165" t="s">
        <v>213</v>
      </c>
    </row>
    <row r="715" spans="6:7">
      <c r="F715" s="142" t="s">
        <v>89</v>
      </c>
      <c r="G715" s="165" t="s">
        <v>1072</v>
      </c>
    </row>
    <row r="716" spans="6:7">
      <c r="F716" s="142" t="s">
        <v>89</v>
      </c>
      <c r="G716" s="165" t="s">
        <v>214</v>
      </c>
    </row>
    <row r="717" spans="6:7">
      <c r="F717" s="142" t="s">
        <v>89</v>
      </c>
      <c r="G717" s="165" t="s">
        <v>289</v>
      </c>
    </row>
    <row r="718" spans="6:7">
      <c r="F718" s="142" t="s">
        <v>89</v>
      </c>
      <c r="G718" s="165" t="s">
        <v>215</v>
      </c>
    </row>
    <row r="719" spans="6:7">
      <c r="F719" s="142" t="s">
        <v>89</v>
      </c>
      <c r="G719" s="165" t="s">
        <v>290</v>
      </c>
    </row>
    <row r="720" spans="6:7">
      <c r="F720" s="142" t="s">
        <v>89</v>
      </c>
      <c r="G720" s="165" t="s">
        <v>291</v>
      </c>
    </row>
    <row r="721" spans="6:7">
      <c r="F721" s="142" t="s">
        <v>89</v>
      </c>
      <c r="G721" s="165" t="s">
        <v>1073</v>
      </c>
    </row>
    <row r="722" spans="6:7">
      <c r="F722" s="142" t="s">
        <v>89</v>
      </c>
      <c r="G722" s="165" t="s">
        <v>1074</v>
      </c>
    </row>
    <row r="723" spans="6:7">
      <c r="F723" s="142" t="s">
        <v>89</v>
      </c>
      <c r="G723" s="165" t="s">
        <v>1075</v>
      </c>
    </row>
    <row r="724" spans="6:7">
      <c r="F724" s="142" t="s">
        <v>89</v>
      </c>
      <c r="G724" s="165" t="s">
        <v>1076</v>
      </c>
    </row>
    <row r="725" spans="6:7">
      <c r="F725" s="142" t="s">
        <v>89</v>
      </c>
      <c r="G725" s="165" t="s">
        <v>1077</v>
      </c>
    </row>
    <row r="726" spans="6:7">
      <c r="F726" s="142" t="s">
        <v>89</v>
      </c>
      <c r="G726" s="165" t="s">
        <v>413</v>
      </c>
    </row>
    <row r="727" spans="6:7">
      <c r="F727" s="142" t="s">
        <v>89</v>
      </c>
      <c r="G727" s="165" t="s">
        <v>1078</v>
      </c>
    </row>
    <row r="728" spans="6:7">
      <c r="F728" s="142" t="s">
        <v>89</v>
      </c>
      <c r="G728" s="165" t="s">
        <v>1079</v>
      </c>
    </row>
    <row r="729" spans="6:7">
      <c r="F729" s="142" t="s">
        <v>89</v>
      </c>
      <c r="G729" s="165" t="s">
        <v>216</v>
      </c>
    </row>
    <row r="730" spans="6:7">
      <c r="F730" s="142" t="s">
        <v>89</v>
      </c>
      <c r="G730" s="165" t="s">
        <v>292</v>
      </c>
    </row>
    <row r="731" spans="6:7">
      <c r="F731" s="142" t="s">
        <v>90</v>
      </c>
      <c r="G731" s="165" t="s">
        <v>414</v>
      </c>
    </row>
    <row r="732" spans="6:7">
      <c r="F732" s="142" t="s">
        <v>90</v>
      </c>
      <c r="G732" s="165" t="s">
        <v>1080</v>
      </c>
    </row>
    <row r="733" spans="6:7">
      <c r="F733" s="142" t="s">
        <v>90</v>
      </c>
      <c r="G733" s="165" t="s">
        <v>1081</v>
      </c>
    </row>
    <row r="734" spans="6:7">
      <c r="F734" s="142" t="s">
        <v>90</v>
      </c>
      <c r="G734" s="165" t="s">
        <v>1082</v>
      </c>
    </row>
    <row r="735" spans="6:7">
      <c r="F735" s="142" t="s">
        <v>90</v>
      </c>
      <c r="G735" s="165" t="s">
        <v>1083</v>
      </c>
    </row>
    <row r="736" spans="6:7">
      <c r="F736" s="142" t="s">
        <v>90</v>
      </c>
      <c r="G736" s="165" t="s">
        <v>1084</v>
      </c>
    </row>
    <row r="737" spans="6:7">
      <c r="F737" s="142" t="s">
        <v>90</v>
      </c>
      <c r="G737" s="165" t="s">
        <v>1085</v>
      </c>
    </row>
    <row r="738" spans="6:7">
      <c r="F738" s="142" t="s">
        <v>90</v>
      </c>
      <c r="G738" s="165" t="s">
        <v>1086</v>
      </c>
    </row>
    <row r="739" spans="6:7">
      <c r="F739" s="142" t="s">
        <v>90</v>
      </c>
      <c r="G739" s="165" t="s">
        <v>1087</v>
      </c>
    </row>
    <row r="740" spans="6:7">
      <c r="F740" s="142" t="s">
        <v>90</v>
      </c>
      <c r="G740" s="165" t="s">
        <v>1088</v>
      </c>
    </row>
    <row r="741" spans="6:7">
      <c r="F741" s="142" t="s">
        <v>90</v>
      </c>
      <c r="G741" s="165" t="s">
        <v>1089</v>
      </c>
    </row>
    <row r="742" spans="6:7">
      <c r="F742" s="142" t="s">
        <v>90</v>
      </c>
      <c r="G742" s="165" t="s">
        <v>1090</v>
      </c>
    </row>
    <row r="743" spans="6:7">
      <c r="F743" s="142" t="s">
        <v>90</v>
      </c>
      <c r="G743" s="165" t="s">
        <v>1091</v>
      </c>
    </row>
    <row r="744" spans="6:7">
      <c r="F744" s="142" t="s">
        <v>90</v>
      </c>
      <c r="G744" s="165" t="s">
        <v>1092</v>
      </c>
    </row>
    <row r="745" spans="6:7">
      <c r="F745" s="142" t="s">
        <v>90</v>
      </c>
      <c r="G745" s="165" t="s">
        <v>1093</v>
      </c>
    </row>
    <row r="746" spans="6:7">
      <c r="F746" s="142" t="s">
        <v>90</v>
      </c>
      <c r="G746" s="165" t="s">
        <v>1094</v>
      </c>
    </row>
    <row r="747" spans="6:7">
      <c r="F747" s="142" t="s">
        <v>90</v>
      </c>
      <c r="G747" s="165" t="s">
        <v>1095</v>
      </c>
    </row>
    <row r="748" spans="6:7">
      <c r="F748" s="142" t="s">
        <v>90</v>
      </c>
      <c r="G748" s="165" t="s">
        <v>1096</v>
      </c>
    </row>
    <row r="749" spans="6:7">
      <c r="F749" s="142" t="s">
        <v>90</v>
      </c>
      <c r="G749" s="165" t="s">
        <v>1097</v>
      </c>
    </row>
    <row r="750" spans="6:7">
      <c r="F750" s="142" t="s">
        <v>90</v>
      </c>
      <c r="G750" s="165" t="s">
        <v>1098</v>
      </c>
    </row>
    <row r="751" spans="6:7">
      <c r="F751" s="142" t="s">
        <v>90</v>
      </c>
      <c r="G751" s="165" t="s">
        <v>1099</v>
      </c>
    </row>
    <row r="752" spans="6:7">
      <c r="F752" s="142" t="s">
        <v>90</v>
      </c>
      <c r="G752" s="165" t="s">
        <v>1100</v>
      </c>
    </row>
    <row r="753" spans="6:7">
      <c r="F753" s="142" t="s">
        <v>90</v>
      </c>
      <c r="G753" s="165" t="s">
        <v>1101</v>
      </c>
    </row>
    <row r="754" spans="6:7">
      <c r="F754" s="142" t="s">
        <v>90</v>
      </c>
      <c r="G754" s="165" t="s">
        <v>1102</v>
      </c>
    </row>
    <row r="755" spans="6:7">
      <c r="F755" s="142" t="s">
        <v>90</v>
      </c>
      <c r="G755" s="165" t="s">
        <v>1103</v>
      </c>
    </row>
    <row r="756" spans="6:7">
      <c r="F756" s="142" t="s">
        <v>90</v>
      </c>
      <c r="G756" s="165" t="s">
        <v>1104</v>
      </c>
    </row>
    <row r="757" spans="6:7">
      <c r="F757" s="142" t="s">
        <v>90</v>
      </c>
      <c r="G757" s="165" t="s">
        <v>1105</v>
      </c>
    </row>
    <row r="758" spans="6:7">
      <c r="F758" s="142" t="s">
        <v>90</v>
      </c>
      <c r="G758" s="165" t="s">
        <v>1106</v>
      </c>
    </row>
    <row r="759" spans="6:7">
      <c r="F759" s="142" t="s">
        <v>90</v>
      </c>
      <c r="G759" s="165" t="s">
        <v>1107</v>
      </c>
    </row>
    <row r="760" spans="6:7">
      <c r="F760" s="142" t="s">
        <v>90</v>
      </c>
      <c r="G760" s="165" t="s">
        <v>1108</v>
      </c>
    </row>
    <row r="761" spans="6:7">
      <c r="F761" s="142" t="s">
        <v>91</v>
      </c>
      <c r="G761" s="165" t="s">
        <v>415</v>
      </c>
    </row>
    <row r="762" spans="6:7">
      <c r="F762" s="142" t="s">
        <v>91</v>
      </c>
      <c r="G762" s="165" t="s">
        <v>1109</v>
      </c>
    </row>
    <row r="763" spans="6:7">
      <c r="F763" s="142" t="s">
        <v>91</v>
      </c>
      <c r="G763" s="165" t="s">
        <v>1110</v>
      </c>
    </row>
    <row r="764" spans="6:7">
      <c r="F764" s="142" t="s">
        <v>91</v>
      </c>
      <c r="G764" s="165" t="s">
        <v>1111</v>
      </c>
    </row>
    <row r="765" spans="6:7">
      <c r="F765" s="142" t="s">
        <v>91</v>
      </c>
      <c r="G765" s="165" t="s">
        <v>1112</v>
      </c>
    </row>
    <row r="766" spans="6:7">
      <c r="F766" s="142" t="s">
        <v>91</v>
      </c>
      <c r="G766" s="165" t="s">
        <v>1113</v>
      </c>
    </row>
    <row r="767" spans="6:7">
      <c r="F767" s="142" t="s">
        <v>91</v>
      </c>
      <c r="G767" s="165" t="s">
        <v>1114</v>
      </c>
    </row>
    <row r="768" spans="6:7">
      <c r="F768" s="142" t="s">
        <v>91</v>
      </c>
      <c r="G768" s="165" t="s">
        <v>1115</v>
      </c>
    </row>
    <row r="769" spans="6:7">
      <c r="F769" s="142" t="s">
        <v>91</v>
      </c>
      <c r="G769" s="165" t="s">
        <v>1116</v>
      </c>
    </row>
    <row r="770" spans="6:7">
      <c r="F770" s="142" t="s">
        <v>91</v>
      </c>
      <c r="G770" s="165" t="s">
        <v>1117</v>
      </c>
    </row>
    <row r="771" spans="6:7">
      <c r="F771" s="142" t="s">
        <v>91</v>
      </c>
      <c r="G771" s="165" t="s">
        <v>1118</v>
      </c>
    </row>
    <row r="772" spans="6:7">
      <c r="F772" s="142" t="s">
        <v>91</v>
      </c>
      <c r="G772" s="165" t="s">
        <v>1119</v>
      </c>
    </row>
    <row r="773" spans="6:7">
      <c r="F773" s="142" t="s">
        <v>91</v>
      </c>
      <c r="G773" s="165" t="s">
        <v>1120</v>
      </c>
    </row>
    <row r="774" spans="6:7">
      <c r="F774" s="142" t="s">
        <v>91</v>
      </c>
      <c r="G774" s="165" t="s">
        <v>1121</v>
      </c>
    </row>
    <row r="775" spans="6:7">
      <c r="F775" s="142" t="s">
        <v>91</v>
      </c>
      <c r="G775" s="165" t="s">
        <v>477</v>
      </c>
    </row>
    <row r="776" spans="6:7">
      <c r="F776" s="142" t="s">
        <v>92</v>
      </c>
      <c r="G776" s="165" t="s">
        <v>416</v>
      </c>
    </row>
    <row r="777" spans="6:7">
      <c r="F777" s="142" t="s">
        <v>92</v>
      </c>
      <c r="G777" s="165" t="s">
        <v>1122</v>
      </c>
    </row>
    <row r="778" spans="6:7">
      <c r="F778" s="142" t="s">
        <v>92</v>
      </c>
      <c r="G778" s="165" t="s">
        <v>1123</v>
      </c>
    </row>
    <row r="779" spans="6:7">
      <c r="F779" s="142" t="s">
        <v>92</v>
      </c>
      <c r="G779" s="165" t="s">
        <v>1124</v>
      </c>
    </row>
    <row r="780" spans="6:7">
      <c r="F780" s="142" t="s">
        <v>92</v>
      </c>
      <c r="G780" s="165" t="s">
        <v>1125</v>
      </c>
    </row>
    <row r="781" spans="6:7">
      <c r="F781" s="142" t="s">
        <v>92</v>
      </c>
      <c r="G781" s="165" t="s">
        <v>1126</v>
      </c>
    </row>
    <row r="782" spans="6:7">
      <c r="F782" s="142" t="s">
        <v>92</v>
      </c>
      <c r="G782" s="165" t="s">
        <v>1127</v>
      </c>
    </row>
    <row r="783" spans="6:7">
      <c r="F783" s="142" t="s">
        <v>92</v>
      </c>
      <c r="G783" s="165" t="s">
        <v>1128</v>
      </c>
    </row>
    <row r="784" spans="6:7">
      <c r="F784" s="142" t="s">
        <v>92</v>
      </c>
      <c r="G784" s="165" t="s">
        <v>1129</v>
      </c>
    </row>
    <row r="785" spans="6:7">
      <c r="F785" s="142" t="s">
        <v>92</v>
      </c>
      <c r="G785" s="165" t="s">
        <v>1130</v>
      </c>
    </row>
    <row r="786" spans="6:7">
      <c r="F786" s="142" t="s">
        <v>92</v>
      </c>
      <c r="G786" s="165" t="s">
        <v>1131</v>
      </c>
    </row>
    <row r="787" spans="6:7">
      <c r="F787" s="142" t="s">
        <v>92</v>
      </c>
      <c r="G787" s="165" t="s">
        <v>1132</v>
      </c>
    </row>
    <row r="788" spans="6:7">
      <c r="F788" s="142" t="s">
        <v>92</v>
      </c>
      <c r="G788" s="165" t="s">
        <v>1133</v>
      </c>
    </row>
    <row r="789" spans="6:7">
      <c r="F789" s="142" t="s">
        <v>92</v>
      </c>
      <c r="G789" s="165" t="s">
        <v>417</v>
      </c>
    </row>
    <row r="790" spans="6:7">
      <c r="F790" s="142" t="s">
        <v>92</v>
      </c>
      <c r="G790" s="165" t="s">
        <v>1134</v>
      </c>
    </row>
    <row r="791" spans="6:7">
      <c r="F791" s="142" t="s">
        <v>92</v>
      </c>
      <c r="G791" s="165" t="s">
        <v>1135</v>
      </c>
    </row>
    <row r="792" spans="6:7">
      <c r="F792" s="142" t="s">
        <v>92</v>
      </c>
      <c r="G792" s="165" t="s">
        <v>1136</v>
      </c>
    </row>
    <row r="793" spans="6:7">
      <c r="F793" s="142" t="s">
        <v>92</v>
      </c>
      <c r="G793" s="165" t="s">
        <v>1137</v>
      </c>
    </row>
    <row r="794" spans="6:7">
      <c r="F794" s="142" t="s">
        <v>92</v>
      </c>
      <c r="G794" s="165" t="s">
        <v>1138</v>
      </c>
    </row>
    <row r="795" spans="6:7">
      <c r="F795" s="142" t="s">
        <v>93</v>
      </c>
      <c r="G795" s="165" t="s">
        <v>418</v>
      </c>
    </row>
    <row r="796" spans="6:7">
      <c r="F796" s="142" t="s">
        <v>93</v>
      </c>
      <c r="G796" s="165" t="s">
        <v>1139</v>
      </c>
    </row>
    <row r="797" spans="6:7">
      <c r="F797" s="142" t="s">
        <v>93</v>
      </c>
      <c r="G797" s="165" t="s">
        <v>1140</v>
      </c>
    </row>
    <row r="798" spans="6:7">
      <c r="F798" s="142" t="s">
        <v>93</v>
      </c>
      <c r="G798" s="165" t="s">
        <v>1141</v>
      </c>
    </row>
    <row r="799" spans="6:7">
      <c r="F799" s="142" t="s">
        <v>93</v>
      </c>
      <c r="G799" s="165" t="s">
        <v>1142</v>
      </c>
    </row>
    <row r="800" spans="6:7">
      <c r="F800" s="142" t="s">
        <v>93</v>
      </c>
      <c r="G800" s="165" t="s">
        <v>1143</v>
      </c>
    </row>
    <row r="801" spans="6:7">
      <c r="F801" s="142" t="s">
        <v>93</v>
      </c>
      <c r="G801" s="165" t="s">
        <v>1144</v>
      </c>
    </row>
    <row r="802" spans="6:7">
      <c r="F802" s="142" t="s">
        <v>93</v>
      </c>
      <c r="G802" s="165" t="s">
        <v>1145</v>
      </c>
    </row>
    <row r="803" spans="6:7">
      <c r="F803" s="142" t="s">
        <v>93</v>
      </c>
      <c r="G803" s="165" t="s">
        <v>1146</v>
      </c>
    </row>
    <row r="804" spans="6:7">
      <c r="F804" s="142" t="s">
        <v>93</v>
      </c>
      <c r="G804" s="165" t="s">
        <v>1147</v>
      </c>
    </row>
    <row r="805" spans="6:7">
      <c r="F805" s="142" t="s">
        <v>93</v>
      </c>
      <c r="G805" s="165" t="s">
        <v>685</v>
      </c>
    </row>
    <row r="806" spans="6:7">
      <c r="F806" s="142" t="s">
        <v>93</v>
      </c>
      <c r="G806" s="165" t="s">
        <v>1148</v>
      </c>
    </row>
    <row r="807" spans="6:7">
      <c r="F807" s="142" t="s">
        <v>93</v>
      </c>
      <c r="G807" s="165" t="s">
        <v>1149</v>
      </c>
    </row>
    <row r="808" spans="6:7">
      <c r="F808" s="142" t="s">
        <v>93</v>
      </c>
      <c r="G808" s="165" t="s">
        <v>1150</v>
      </c>
    </row>
    <row r="809" spans="6:7">
      <c r="F809" s="142" t="s">
        <v>93</v>
      </c>
      <c r="G809" s="165" t="s">
        <v>1151</v>
      </c>
    </row>
    <row r="810" spans="6:7">
      <c r="F810" s="142" t="s">
        <v>93</v>
      </c>
      <c r="G810" s="165" t="s">
        <v>1152</v>
      </c>
    </row>
    <row r="811" spans="6:7">
      <c r="F811" s="142" t="s">
        <v>93</v>
      </c>
      <c r="G811" s="165" t="s">
        <v>1153</v>
      </c>
    </row>
    <row r="812" spans="6:7">
      <c r="F812" s="142" t="s">
        <v>94</v>
      </c>
      <c r="G812" s="165" t="s">
        <v>419</v>
      </c>
    </row>
    <row r="813" spans="6:7">
      <c r="F813" s="142" t="s">
        <v>94</v>
      </c>
      <c r="G813" s="165" t="s">
        <v>1154</v>
      </c>
    </row>
    <row r="814" spans="6:7">
      <c r="F814" s="142" t="s">
        <v>94</v>
      </c>
      <c r="G814" s="165" t="s">
        <v>1155</v>
      </c>
    </row>
    <row r="815" spans="6:7">
      <c r="F815" s="142" t="s">
        <v>94</v>
      </c>
      <c r="G815" s="165" t="s">
        <v>1156</v>
      </c>
    </row>
    <row r="816" spans="6:7">
      <c r="F816" s="142" t="s">
        <v>94</v>
      </c>
      <c r="G816" s="165" t="s">
        <v>1157</v>
      </c>
    </row>
    <row r="817" spans="6:7">
      <c r="F817" s="142" t="s">
        <v>94</v>
      </c>
      <c r="G817" s="165" t="s">
        <v>1158</v>
      </c>
    </row>
    <row r="818" spans="6:7">
      <c r="F818" s="142" t="s">
        <v>94</v>
      </c>
      <c r="G818" s="165" t="s">
        <v>1159</v>
      </c>
    </row>
    <row r="819" spans="6:7">
      <c r="F819" s="142" t="s">
        <v>94</v>
      </c>
      <c r="G819" s="165" t="s">
        <v>1160</v>
      </c>
    </row>
    <row r="820" spans="6:7">
      <c r="F820" s="142" t="s">
        <v>94</v>
      </c>
      <c r="G820" s="165" t="s">
        <v>1161</v>
      </c>
    </row>
    <row r="821" spans="6:7">
      <c r="F821" s="142" t="s">
        <v>94</v>
      </c>
      <c r="G821" s="165" t="s">
        <v>1162</v>
      </c>
    </row>
    <row r="822" spans="6:7">
      <c r="F822" s="142" t="s">
        <v>94</v>
      </c>
      <c r="G822" s="165" t="s">
        <v>1163</v>
      </c>
    </row>
    <row r="823" spans="6:7">
      <c r="F823" s="142" t="s">
        <v>94</v>
      </c>
      <c r="G823" s="165" t="s">
        <v>1164</v>
      </c>
    </row>
    <row r="824" spans="6:7">
      <c r="F824" s="142" t="s">
        <v>94</v>
      </c>
      <c r="G824" s="165" t="s">
        <v>1165</v>
      </c>
    </row>
    <row r="825" spans="6:7">
      <c r="F825" s="142" t="s">
        <v>94</v>
      </c>
      <c r="G825" s="165" t="s">
        <v>1166</v>
      </c>
    </row>
    <row r="826" spans="6:7">
      <c r="F826" s="142" t="s">
        <v>94</v>
      </c>
      <c r="G826" s="165" t="s">
        <v>1167</v>
      </c>
    </row>
    <row r="827" spans="6:7">
      <c r="F827" s="142" t="s">
        <v>94</v>
      </c>
      <c r="G827" s="165" t="s">
        <v>1168</v>
      </c>
    </row>
    <row r="828" spans="6:7">
      <c r="F828" s="142" t="s">
        <v>94</v>
      </c>
      <c r="G828" s="165" t="s">
        <v>745</v>
      </c>
    </row>
    <row r="829" spans="6:7">
      <c r="F829" s="142" t="s">
        <v>94</v>
      </c>
      <c r="G829" s="165" t="s">
        <v>1169</v>
      </c>
    </row>
    <row r="830" spans="6:7">
      <c r="F830" s="142" t="s">
        <v>94</v>
      </c>
      <c r="G830" s="165" t="s">
        <v>1170</v>
      </c>
    </row>
    <row r="831" spans="6:7">
      <c r="F831" s="142" t="s">
        <v>94</v>
      </c>
      <c r="G831" s="165" t="s">
        <v>1171</v>
      </c>
    </row>
    <row r="832" spans="6:7">
      <c r="F832" s="142" t="s">
        <v>94</v>
      </c>
      <c r="G832" s="165" t="s">
        <v>1172</v>
      </c>
    </row>
    <row r="833" spans="6:7">
      <c r="F833" s="142" t="s">
        <v>94</v>
      </c>
      <c r="G833" s="165" t="s">
        <v>1173</v>
      </c>
    </row>
    <row r="834" spans="6:7">
      <c r="F834" s="142" t="s">
        <v>94</v>
      </c>
      <c r="G834" s="165" t="s">
        <v>1174</v>
      </c>
    </row>
    <row r="835" spans="6:7">
      <c r="F835" s="142" t="s">
        <v>94</v>
      </c>
      <c r="G835" s="165" t="s">
        <v>1175</v>
      </c>
    </row>
    <row r="836" spans="6:7">
      <c r="F836" s="142" t="s">
        <v>94</v>
      </c>
      <c r="G836" s="165" t="s">
        <v>1176</v>
      </c>
    </row>
    <row r="837" spans="6:7">
      <c r="F837" s="142" t="s">
        <v>94</v>
      </c>
      <c r="G837" s="165" t="s">
        <v>1177</v>
      </c>
    </row>
    <row r="838" spans="6:7">
      <c r="F838" s="142" t="s">
        <v>94</v>
      </c>
      <c r="G838" s="165" t="s">
        <v>1178</v>
      </c>
    </row>
    <row r="839" spans="6:7">
      <c r="F839" s="142" t="s">
        <v>95</v>
      </c>
      <c r="G839" s="165" t="s">
        <v>420</v>
      </c>
    </row>
    <row r="840" spans="6:7">
      <c r="F840" s="142" t="s">
        <v>95</v>
      </c>
      <c r="G840" s="165" t="s">
        <v>421</v>
      </c>
    </row>
    <row r="841" spans="6:7">
      <c r="F841" s="142" t="s">
        <v>95</v>
      </c>
      <c r="G841" s="165" t="s">
        <v>1179</v>
      </c>
    </row>
    <row r="842" spans="6:7">
      <c r="F842" s="142" t="s">
        <v>95</v>
      </c>
      <c r="G842" s="165" t="s">
        <v>1180</v>
      </c>
    </row>
    <row r="843" spans="6:7">
      <c r="F843" s="142" t="s">
        <v>95</v>
      </c>
      <c r="G843" s="165" t="s">
        <v>1181</v>
      </c>
    </row>
    <row r="844" spans="6:7">
      <c r="F844" s="142" t="s">
        <v>95</v>
      </c>
      <c r="G844" s="165" t="s">
        <v>1182</v>
      </c>
    </row>
    <row r="845" spans="6:7">
      <c r="F845" s="142" t="s">
        <v>95</v>
      </c>
      <c r="G845" s="165" t="s">
        <v>1183</v>
      </c>
    </row>
    <row r="846" spans="6:7">
      <c r="F846" s="142" t="s">
        <v>95</v>
      </c>
      <c r="G846" s="165" t="s">
        <v>1184</v>
      </c>
    </row>
    <row r="847" spans="6:7">
      <c r="F847" s="142" t="s">
        <v>95</v>
      </c>
      <c r="G847" s="165" t="s">
        <v>1185</v>
      </c>
    </row>
    <row r="848" spans="6:7">
      <c r="F848" s="142" t="s">
        <v>95</v>
      </c>
      <c r="G848" s="165" t="s">
        <v>1186</v>
      </c>
    </row>
    <row r="849" spans="6:7">
      <c r="F849" s="142" t="s">
        <v>95</v>
      </c>
      <c r="G849" s="165" t="s">
        <v>1187</v>
      </c>
    </row>
    <row r="850" spans="6:7">
      <c r="F850" s="142" t="s">
        <v>95</v>
      </c>
      <c r="G850" s="165" t="s">
        <v>1188</v>
      </c>
    </row>
    <row r="851" spans="6:7">
      <c r="F851" s="142" t="s">
        <v>95</v>
      </c>
      <c r="G851" s="165" t="s">
        <v>1189</v>
      </c>
    </row>
    <row r="852" spans="6:7">
      <c r="F852" s="142" t="s">
        <v>95</v>
      </c>
      <c r="G852" s="165" t="s">
        <v>1190</v>
      </c>
    </row>
    <row r="853" spans="6:7">
      <c r="F853" s="142" t="s">
        <v>95</v>
      </c>
      <c r="G853" s="165" t="s">
        <v>422</v>
      </c>
    </row>
    <row r="854" spans="6:7">
      <c r="F854" s="142" t="s">
        <v>95</v>
      </c>
      <c r="G854" s="165" t="s">
        <v>1191</v>
      </c>
    </row>
    <row r="855" spans="6:7">
      <c r="F855" s="142" t="s">
        <v>95</v>
      </c>
      <c r="G855" s="165" t="s">
        <v>1192</v>
      </c>
    </row>
    <row r="856" spans="6:7">
      <c r="F856" s="142" t="s">
        <v>95</v>
      </c>
      <c r="G856" s="165" t="s">
        <v>1193</v>
      </c>
    </row>
    <row r="857" spans="6:7">
      <c r="F857" s="142" t="s">
        <v>95</v>
      </c>
      <c r="G857" s="165" t="s">
        <v>1194</v>
      </c>
    </row>
    <row r="858" spans="6:7">
      <c r="F858" s="142" t="s">
        <v>95</v>
      </c>
      <c r="G858" s="165" t="s">
        <v>1195</v>
      </c>
    </row>
    <row r="859" spans="6:7">
      <c r="F859" s="142" t="s">
        <v>95</v>
      </c>
      <c r="G859" s="165" t="s">
        <v>1196</v>
      </c>
    </row>
    <row r="860" spans="6:7">
      <c r="F860" s="142" t="s">
        <v>95</v>
      </c>
      <c r="G860" s="165" t="s">
        <v>974</v>
      </c>
    </row>
    <row r="861" spans="6:7">
      <c r="F861" s="142" t="s">
        <v>95</v>
      </c>
      <c r="G861" s="165" t="s">
        <v>1197</v>
      </c>
    </row>
    <row r="862" spans="6:7">
      <c r="F862" s="142" t="s">
        <v>95</v>
      </c>
      <c r="G862" s="165" t="s">
        <v>1198</v>
      </c>
    </row>
    <row r="863" spans="6:7">
      <c r="F863" s="142" t="s">
        <v>95</v>
      </c>
      <c r="G863" s="165" t="s">
        <v>1199</v>
      </c>
    </row>
    <row r="864" spans="6:7">
      <c r="F864" s="142" t="s">
        <v>95</v>
      </c>
      <c r="G864" s="165" t="s">
        <v>1200</v>
      </c>
    </row>
    <row r="865" spans="6:7">
      <c r="F865" s="142" t="s">
        <v>95</v>
      </c>
      <c r="G865" s="165" t="s">
        <v>1201</v>
      </c>
    </row>
    <row r="866" spans="6:7">
      <c r="F866" s="142" t="s">
        <v>95</v>
      </c>
      <c r="G866" s="165" t="s">
        <v>1202</v>
      </c>
    </row>
    <row r="867" spans="6:7">
      <c r="F867" s="142" t="s">
        <v>95</v>
      </c>
      <c r="G867" s="165" t="s">
        <v>1203</v>
      </c>
    </row>
    <row r="868" spans="6:7">
      <c r="F868" s="142" t="s">
        <v>95</v>
      </c>
      <c r="G868" s="165" t="s">
        <v>1204</v>
      </c>
    </row>
    <row r="869" spans="6:7">
      <c r="F869" s="142" t="s">
        <v>95</v>
      </c>
      <c r="G869" s="165" t="s">
        <v>1205</v>
      </c>
    </row>
    <row r="870" spans="6:7">
      <c r="F870" s="142" t="s">
        <v>95</v>
      </c>
      <c r="G870" s="165" t="s">
        <v>1206</v>
      </c>
    </row>
    <row r="871" spans="6:7">
      <c r="F871" s="142" t="s">
        <v>95</v>
      </c>
      <c r="G871" s="165" t="s">
        <v>1207</v>
      </c>
    </row>
    <row r="872" spans="6:7">
      <c r="F872" s="142" t="s">
        <v>95</v>
      </c>
      <c r="G872" s="165" t="s">
        <v>1208</v>
      </c>
    </row>
    <row r="873" spans="6:7">
      <c r="F873" s="142" t="s">
        <v>95</v>
      </c>
      <c r="G873" s="165" t="s">
        <v>1209</v>
      </c>
    </row>
    <row r="874" spans="6:7">
      <c r="F874" s="142" t="s">
        <v>95</v>
      </c>
      <c r="G874" s="165" t="s">
        <v>1210</v>
      </c>
    </row>
    <row r="875" spans="6:7">
      <c r="F875" s="142" t="s">
        <v>95</v>
      </c>
      <c r="G875" s="165" t="s">
        <v>1211</v>
      </c>
    </row>
    <row r="876" spans="6:7">
      <c r="F876" s="142" t="s">
        <v>95</v>
      </c>
      <c r="G876" s="165" t="s">
        <v>1212</v>
      </c>
    </row>
    <row r="877" spans="6:7">
      <c r="F877" s="142" t="s">
        <v>95</v>
      </c>
      <c r="G877" s="165" t="s">
        <v>1213</v>
      </c>
    </row>
    <row r="878" spans="6:7">
      <c r="F878" s="142" t="s">
        <v>95</v>
      </c>
      <c r="G878" s="165" t="s">
        <v>1214</v>
      </c>
    </row>
    <row r="879" spans="6:7">
      <c r="F879" s="142" t="s">
        <v>95</v>
      </c>
      <c r="G879" s="165" t="s">
        <v>1215</v>
      </c>
    </row>
    <row r="880" spans="6:7">
      <c r="F880" s="142" t="s">
        <v>95</v>
      </c>
      <c r="G880" s="165" t="s">
        <v>1216</v>
      </c>
    </row>
    <row r="881" spans="6:7">
      <c r="F881" s="142" t="s">
        <v>95</v>
      </c>
      <c r="G881" s="165" t="s">
        <v>1217</v>
      </c>
    </row>
    <row r="882" spans="6:7">
      <c r="F882" s="142" t="s">
        <v>95</v>
      </c>
      <c r="G882" s="165" t="s">
        <v>1218</v>
      </c>
    </row>
    <row r="883" spans="6:7">
      <c r="F883" s="142" t="s">
        <v>95</v>
      </c>
      <c r="G883" s="165" t="s">
        <v>1219</v>
      </c>
    </row>
    <row r="884" spans="6:7">
      <c r="F884" s="142" t="s">
        <v>95</v>
      </c>
      <c r="G884" s="165" t="s">
        <v>1220</v>
      </c>
    </row>
    <row r="885" spans="6:7">
      <c r="F885" s="142" t="s">
        <v>95</v>
      </c>
      <c r="G885" s="165" t="s">
        <v>1221</v>
      </c>
    </row>
    <row r="886" spans="6:7">
      <c r="F886" s="142" t="s">
        <v>95</v>
      </c>
      <c r="G886" s="165" t="s">
        <v>1222</v>
      </c>
    </row>
    <row r="887" spans="6:7">
      <c r="F887" s="142" t="s">
        <v>95</v>
      </c>
      <c r="G887" s="165" t="s">
        <v>1223</v>
      </c>
    </row>
    <row r="888" spans="6:7">
      <c r="F888" s="142" t="s">
        <v>95</v>
      </c>
      <c r="G888" s="165" t="s">
        <v>1224</v>
      </c>
    </row>
    <row r="889" spans="6:7">
      <c r="F889" s="142" t="s">
        <v>95</v>
      </c>
      <c r="G889" s="165" t="s">
        <v>1225</v>
      </c>
    </row>
    <row r="890" spans="6:7">
      <c r="F890" s="142" t="s">
        <v>95</v>
      </c>
      <c r="G890" s="165" t="s">
        <v>1226</v>
      </c>
    </row>
    <row r="891" spans="6:7">
      <c r="F891" s="142" t="s">
        <v>95</v>
      </c>
      <c r="G891" s="165" t="s">
        <v>1227</v>
      </c>
    </row>
    <row r="892" spans="6:7">
      <c r="F892" s="142" t="s">
        <v>95</v>
      </c>
      <c r="G892" s="165" t="s">
        <v>1228</v>
      </c>
    </row>
    <row r="893" spans="6:7">
      <c r="F893" s="142" t="s">
        <v>95</v>
      </c>
      <c r="G893" s="165" t="s">
        <v>1229</v>
      </c>
    </row>
    <row r="894" spans="6:7">
      <c r="F894" s="142" t="s">
        <v>95</v>
      </c>
      <c r="G894" s="165" t="s">
        <v>1230</v>
      </c>
    </row>
    <row r="895" spans="6:7">
      <c r="F895" s="142" t="s">
        <v>95</v>
      </c>
      <c r="G895" s="165" t="s">
        <v>1231</v>
      </c>
    </row>
    <row r="896" spans="6:7">
      <c r="F896" s="142" t="s">
        <v>95</v>
      </c>
      <c r="G896" s="165" t="s">
        <v>1232</v>
      </c>
    </row>
    <row r="897" spans="6:7">
      <c r="F897" s="142" t="s">
        <v>95</v>
      </c>
      <c r="G897" s="165" t="s">
        <v>1233</v>
      </c>
    </row>
    <row r="898" spans="6:7">
      <c r="F898" s="142" t="s">
        <v>95</v>
      </c>
      <c r="G898" s="165" t="s">
        <v>1234</v>
      </c>
    </row>
    <row r="899" spans="6:7">
      <c r="F899" s="142" t="s">
        <v>95</v>
      </c>
      <c r="G899" s="165" t="s">
        <v>1235</v>
      </c>
    </row>
    <row r="900" spans="6:7">
      <c r="F900" s="142" t="s">
        <v>95</v>
      </c>
      <c r="G900" s="165" t="s">
        <v>1236</v>
      </c>
    </row>
    <row r="901" spans="6:7">
      <c r="F901" s="142" t="s">
        <v>95</v>
      </c>
      <c r="G901" s="165" t="s">
        <v>1237</v>
      </c>
    </row>
    <row r="902" spans="6:7">
      <c r="F902" s="142" t="s">
        <v>95</v>
      </c>
      <c r="G902" s="165" t="s">
        <v>685</v>
      </c>
    </row>
    <row r="903" spans="6:7">
      <c r="F903" s="142" t="s">
        <v>95</v>
      </c>
      <c r="G903" s="165" t="s">
        <v>1238</v>
      </c>
    </row>
    <row r="904" spans="6:7">
      <c r="F904" s="142" t="s">
        <v>95</v>
      </c>
      <c r="G904" s="165" t="s">
        <v>1239</v>
      </c>
    </row>
    <row r="905" spans="6:7">
      <c r="F905" s="142" t="s">
        <v>95</v>
      </c>
      <c r="G905" s="165" t="s">
        <v>1240</v>
      </c>
    </row>
    <row r="906" spans="6:7">
      <c r="F906" s="142" t="s">
        <v>95</v>
      </c>
      <c r="G906" s="165" t="s">
        <v>1241</v>
      </c>
    </row>
    <row r="907" spans="6:7">
      <c r="F907" s="142" t="s">
        <v>95</v>
      </c>
      <c r="G907" s="165" t="s">
        <v>1242</v>
      </c>
    </row>
    <row r="908" spans="6:7">
      <c r="F908" s="142" t="s">
        <v>95</v>
      </c>
      <c r="G908" s="165" t="s">
        <v>980</v>
      </c>
    </row>
    <row r="909" spans="6:7">
      <c r="F909" s="142" t="s">
        <v>95</v>
      </c>
      <c r="G909" s="165" t="s">
        <v>1243</v>
      </c>
    </row>
    <row r="910" spans="6:7">
      <c r="F910" s="142" t="s">
        <v>95</v>
      </c>
      <c r="G910" s="165" t="s">
        <v>1244</v>
      </c>
    </row>
    <row r="911" spans="6:7">
      <c r="F911" s="142" t="s">
        <v>95</v>
      </c>
      <c r="G911" s="165" t="s">
        <v>1245</v>
      </c>
    </row>
    <row r="912" spans="6:7">
      <c r="F912" s="142" t="s">
        <v>95</v>
      </c>
      <c r="G912" s="165" t="s">
        <v>1246</v>
      </c>
    </row>
    <row r="913" spans="6:7">
      <c r="F913" s="142" t="s">
        <v>95</v>
      </c>
      <c r="G913" s="165" t="s">
        <v>1247</v>
      </c>
    </row>
    <row r="914" spans="6:7">
      <c r="F914" s="142" t="s">
        <v>95</v>
      </c>
      <c r="G914" s="165" t="s">
        <v>1248</v>
      </c>
    </row>
    <row r="915" spans="6:7">
      <c r="F915" s="142" t="s">
        <v>95</v>
      </c>
      <c r="G915" s="165" t="s">
        <v>1249</v>
      </c>
    </row>
    <row r="916" spans="6:7">
      <c r="F916" s="142" t="s">
        <v>96</v>
      </c>
      <c r="G916" s="165" t="s">
        <v>293</v>
      </c>
    </row>
    <row r="917" spans="6:7">
      <c r="F917" s="142" t="s">
        <v>96</v>
      </c>
      <c r="G917" s="165" t="s">
        <v>423</v>
      </c>
    </row>
    <row r="918" spans="6:7">
      <c r="F918" s="142" t="s">
        <v>96</v>
      </c>
      <c r="G918" s="165" t="s">
        <v>1250</v>
      </c>
    </row>
    <row r="919" spans="6:7">
      <c r="F919" s="142" t="s">
        <v>96</v>
      </c>
      <c r="G919" s="165" t="s">
        <v>424</v>
      </c>
    </row>
    <row r="920" spans="6:7">
      <c r="F920" s="142" t="s">
        <v>96</v>
      </c>
      <c r="G920" s="165" t="s">
        <v>1251</v>
      </c>
    </row>
    <row r="921" spans="6:7">
      <c r="F921" s="142" t="s">
        <v>96</v>
      </c>
      <c r="G921" s="165" t="s">
        <v>1252</v>
      </c>
    </row>
    <row r="922" spans="6:7">
      <c r="F922" s="142" t="s">
        <v>96</v>
      </c>
      <c r="G922" s="165" t="s">
        <v>1253</v>
      </c>
    </row>
    <row r="923" spans="6:7">
      <c r="F923" s="142" t="s">
        <v>96</v>
      </c>
      <c r="G923" s="165" t="s">
        <v>1254</v>
      </c>
    </row>
    <row r="924" spans="6:7">
      <c r="F924" s="142" t="s">
        <v>96</v>
      </c>
      <c r="G924" s="165" t="s">
        <v>1255</v>
      </c>
    </row>
    <row r="925" spans="6:7">
      <c r="F925" s="142" t="s">
        <v>96</v>
      </c>
      <c r="G925" s="165" t="s">
        <v>1256</v>
      </c>
    </row>
    <row r="926" spans="6:7">
      <c r="F926" s="142" t="s">
        <v>96</v>
      </c>
      <c r="G926" s="165" t="s">
        <v>1257</v>
      </c>
    </row>
    <row r="927" spans="6:7">
      <c r="F927" s="142" t="s">
        <v>96</v>
      </c>
      <c r="G927" s="165" t="s">
        <v>1258</v>
      </c>
    </row>
    <row r="928" spans="6:7">
      <c r="F928" s="142" t="s">
        <v>96</v>
      </c>
      <c r="G928" s="165" t="s">
        <v>425</v>
      </c>
    </row>
    <row r="929" spans="6:7">
      <c r="F929" s="142" t="s">
        <v>96</v>
      </c>
      <c r="G929" s="165" t="s">
        <v>426</v>
      </c>
    </row>
    <row r="930" spans="6:7">
      <c r="F930" s="142" t="s">
        <v>96</v>
      </c>
      <c r="G930" s="165" t="s">
        <v>1259</v>
      </c>
    </row>
    <row r="931" spans="6:7">
      <c r="F931" s="142" t="s">
        <v>96</v>
      </c>
      <c r="G931" s="165" t="s">
        <v>1260</v>
      </c>
    </row>
    <row r="932" spans="6:7">
      <c r="F932" s="142" t="s">
        <v>96</v>
      </c>
      <c r="G932" s="165" t="s">
        <v>1261</v>
      </c>
    </row>
    <row r="933" spans="6:7">
      <c r="F933" s="142" t="s">
        <v>96</v>
      </c>
      <c r="G933" s="165" t="s">
        <v>1262</v>
      </c>
    </row>
    <row r="934" spans="6:7">
      <c r="F934" s="142" t="s">
        <v>96</v>
      </c>
      <c r="G934" s="165" t="s">
        <v>1263</v>
      </c>
    </row>
    <row r="935" spans="6:7">
      <c r="F935" s="142" t="s">
        <v>96</v>
      </c>
      <c r="G935" s="165" t="s">
        <v>1264</v>
      </c>
    </row>
    <row r="936" spans="6:7">
      <c r="F936" s="142" t="s">
        <v>96</v>
      </c>
      <c r="G936" s="165" t="s">
        <v>1265</v>
      </c>
    </row>
    <row r="937" spans="6:7">
      <c r="F937" s="142" t="s">
        <v>96</v>
      </c>
      <c r="G937" s="165" t="s">
        <v>1266</v>
      </c>
    </row>
    <row r="938" spans="6:7">
      <c r="F938" s="142" t="s">
        <v>96</v>
      </c>
      <c r="G938" s="165" t="s">
        <v>1267</v>
      </c>
    </row>
    <row r="939" spans="6:7">
      <c r="F939" s="142" t="s">
        <v>96</v>
      </c>
      <c r="G939" s="165" t="s">
        <v>1268</v>
      </c>
    </row>
    <row r="940" spans="6:7">
      <c r="F940" s="142" t="s">
        <v>96</v>
      </c>
      <c r="G940" s="165" t="s">
        <v>1269</v>
      </c>
    </row>
    <row r="941" spans="6:7">
      <c r="F941" s="142" t="s">
        <v>96</v>
      </c>
      <c r="G941" s="165" t="s">
        <v>1270</v>
      </c>
    </row>
    <row r="942" spans="6:7">
      <c r="F942" s="142" t="s">
        <v>96</v>
      </c>
      <c r="G942" s="165" t="s">
        <v>1271</v>
      </c>
    </row>
    <row r="943" spans="6:7">
      <c r="F943" s="142" t="s">
        <v>96</v>
      </c>
      <c r="G943" s="165" t="s">
        <v>1272</v>
      </c>
    </row>
    <row r="944" spans="6:7">
      <c r="F944" s="142" t="s">
        <v>96</v>
      </c>
      <c r="G944" s="165" t="s">
        <v>1273</v>
      </c>
    </row>
    <row r="945" spans="6:7">
      <c r="F945" s="142" t="s">
        <v>96</v>
      </c>
      <c r="G945" s="165" t="s">
        <v>1274</v>
      </c>
    </row>
    <row r="946" spans="6:7">
      <c r="F946" s="142" t="s">
        <v>96</v>
      </c>
      <c r="G946" s="165" t="s">
        <v>1275</v>
      </c>
    </row>
    <row r="947" spans="6:7">
      <c r="F947" s="142" t="s">
        <v>96</v>
      </c>
      <c r="G947" s="165" t="s">
        <v>685</v>
      </c>
    </row>
    <row r="948" spans="6:7">
      <c r="F948" s="142" t="s">
        <v>96</v>
      </c>
      <c r="G948" s="165" t="s">
        <v>1276</v>
      </c>
    </row>
    <row r="949" spans="6:7">
      <c r="F949" s="142" t="s">
        <v>96</v>
      </c>
      <c r="G949" s="165" t="s">
        <v>1277</v>
      </c>
    </row>
    <row r="950" spans="6:7">
      <c r="F950" s="142" t="s">
        <v>96</v>
      </c>
      <c r="G950" s="165" t="s">
        <v>1278</v>
      </c>
    </row>
    <row r="951" spans="6:7">
      <c r="F951" s="142" t="s">
        <v>96</v>
      </c>
      <c r="G951" s="165" t="s">
        <v>1279</v>
      </c>
    </row>
    <row r="952" spans="6:7">
      <c r="F952" s="142" t="s">
        <v>96</v>
      </c>
      <c r="G952" s="165" t="s">
        <v>1280</v>
      </c>
    </row>
    <row r="953" spans="6:7">
      <c r="F953" s="142" t="s">
        <v>96</v>
      </c>
      <c r="G953" s="165" t="s">
        <v>1281</v>
      </c>
    </row>
    <row r="954" spans="6:7">
      <c r="F954" s="142" t="s">
        <v>96</v>
      </c>
      <c r="G954" s="165" t="s">
        <v>1282</v>
      </c>
    </row>
    <row r="955" spans="6:7">
      <c r="F955" s="142" t="s">
        <v>96</v>
      </c>
      <c r="G955" s="165" t="s">
        <v>1283</v>
      </c>
    </row>
    <row r="956" spans="6:7">
      <c r="F956" s="142" t="s">
        <v>96</v>
      </c>
      <c r="G956" s="165" t="s">
        <v>1284</v>
      </c>
    </row>
    <row r="957" spans="6:7">
      <c r="F957" s="142" t="s">
        <v>96</v>
      </c>
      <c r="G957" s="165" t="s">
        <v>1285</v>
      </c>
    </row>
    <row r="958" spans="6:7">
      <c r="F958" s="142" t="s">
        <v>97</v>
      </c>
      <c r="G958" s="165" t="s">
        <v>294</v>
      </c>
    </row>
    <row r="959" spans="6:7">
      <c r="F959" s="142" t="s">
        <v>97</v>
      </c>
      <c r="G959" s="165" t="s">
        <v>427</v>
      </c>
    </row>
    <row r="960" spans="6:7">
      <c r="F960" s="142" t="s">
        <v>97</v>
      </c>
      <c r="G960" s="165" t="s">
        <v>428</v>
      </c>
    </row>
    <row r="961" spans="6:7">
      <c r="F961" s="142" t="s">
        <v>97</v>
      </c>
      <c r="G961" s="165" t="s">
        <v>1286</v>
      </c>
    </row>
    <row r="962" spans="6:7">
      <c r="F962" s="142" t="s">
        <v>97</v>
      </c>
      <c r="G962" s="165" t="s">
        <v>429</v>
      </c>
    </row>
    <row r="963" spans="6:7">
      <c r="F963" s="142" t="s">
        <v>97</v>
      </c>
      <c r="G963" s="165" t="s">
        <v>430</v>
      </c>
    </row>
    <row r="964" spans="6:7">
      <c r="F964" s="142" t="s">
        <v>97</v>
      </c>
      <c r="G964" s="165" t="s">
        <v>1287</v>
      </c>
    </row>
    <row r="965" spans="6:7">
      <c r="F965" s="142" t="s">
        <v>97</v>
      </c>
      <c r="G965" s="165" t="s">
        <v>431</v>
      </c>
    </row>
    <row r="966" spans="6:7">
      <c r="F966" s="142" t="s">
        <v>97</v>
      </c>
      <c r="G966" s="165" t="s">
        <v>432</v>
      </c>
    </row>
    <row r="967" spans="6:7">
      <c r="F967" s="142" t="s">
        <v>97</v>
      </c>
      <c r="G967" s="165" t="s">
        <v>433</v>
      </c>
    </row>
    <row r="968" spans="6:7">
      <c r="F968" s="142" t="s">
        <v>97</v>
      </c>
      <c r="G968" s="165" t="s">
        <v>434</v>
      </c>
    </row>
    <row r="969" spans="6:7">
      <c r="F969" s="142" t="s">
        <v>97</v>
      </c>
      <c r="G969" s="165" t="s">
        <v>435</v>
      </c>
    </row>
    <row r="970" spans="6:7">
      <c r="F970" s="142" t="s">
        <v>97</v>
      </c>
      <c r="G970" s="165" t="s">
        <v>436</v>
      </c>
    </row>
    <row r="971" spans="6:7">
      <c r="F971" s="142" t="s">
        <v>97</v>
      </c>
      <c r="G971" s="165" t="s">
        <v>437</v>
      </c>
    </row>
    <row r="972" spans="6:7">
      <c r="F972" s="142" t="s">
        <v>97</v>
      </c>
      <c r="G972" s="165" t="s">
        <v>438</v>
      </c>
    </row>
    <row r="973" spans="6:7">
      <c r="F973" s="142" t="s">
        <v>97</v>
      </c>
      <c r="G973" s="165" t="s">
        <v>1288</v>
      </c>
    </row>
    <row r="974" spans="6:7">
      <c r="F974" s="142" t="s">
        <v>97</v>
      </c>
      <c r="G974" s="165" t="s">
        <v>439</v>
      </c>
    </row>
    <row r="975" spans="6:7">
      <c r="F975" s="142" t="s">
        <v>97</v>
      </c>
      <c r="G975" s="165" t="s">
        <v>1289</v>
      </c>
    </row>
    <row r="976" spans="6:7">
      <c r="F976" s="142" t="s">
        <v>97</v>
      </c>
      <c r="G976" s="165" t="s">
        <v>1290</v>
      </c>
    </row>
    <row r="977" spans="6:7">
      <c r="F977" s="142" t="s">
        <v>97</v>
      </c>
      <c r="G977" s="165" t="s">
        <v>1291</v>
      </c>
    </row>
    <row r="978" spans="6:7">
      <c r="F978" s="142" t="s">
        <v>97</v>
      </c>
      <c r="G978" s="165" t="s">
        <v>1292</v>
      </c>
    </row>
    <row r="979" spans="6:7">
      <c r="F979" s="142" t="s">
        <v>97</v>
      </c>
      <c r="G979" s="165" t="s">
        <v>1293</v>
      </c>
    </row>
    <row r="980" spans="6:7">
      <c r="F980" s="142" t="s">
        <v>97</v>
      </c>
      <c r="G980" s="165" t="s">
        <v>1294</v>
      </c>
    </row>
    <row r="981" spans="6:7">
      <c r="F981" s="142" t="s">
        <v>97</v>
      </c>
      <c r="G981" s="165" t="s">
        <v>1295</v>
      </c>
    </row>
    <row r="982" spans="6:7">
      <c r="F982" s="142" t="s">
        <v>97</v>
      </c>
      <c r="G982" s="165" t="s">
        <v>1296</v>
      </c>
    </row>
    <row r="983" spans="6:7">
      <c r="F983" s="142" t="s">
        <v>97</v>
      </c>
      <c r="G983" s="165" t="s">
        <v>1297</v>
      </c>
    </row>
    <row r="984" spans="6:7">
      <c r="F984" s="142" t="s">
        <v>97</v>
      </c>
      <c r="G984" s="165" t="s">
        <v>1298</v>
      </c>
    </row>
    <row r="985" spans="6:7">
      <c r="F985" s="142" t="s">
        <v>97</v>
      </c>
      <c r="G985" s="165" t="s">
        <v>1299</v>
      </c>
    </row>
    <row r="986" spans="6:7">
      <c r="F986" s="142" t="s">
        <v>97</v>
      </c>
      <c r="G986" s="165" t="s">
        <v>440</v>
      </c>
    </row>
    <row r="987" spans="6:7">
      <c r="F987" s="142" t="s">
        <v>97</v>
      </c>
      <c r="G987" s="165" t="s">
        <v>441</v>
      </c>
    </row>
    <row r="988" spans="6:7">
      <c r="F988" s="142" t="s">
        <v>97</v>
      </c>
      <c r="G988" s="165" t="s">
        <v>442</v>
      </c>
    </row>
    <row r="989" spans="6:7">
      <c r="F989" s="142" t="s">
        <v>97</v>
      </c>
      <c r="G989" s="165" t="s">
        <v>443</v>
      </c>
    </row>
    <row r="990" spans="6:7">
      <c r="F990" s="142" t="s">
        <v>97</v>
      </c>
      <c r="G990" s="165" t="s">
        <v>1300</v>
      </c>
    </row>
    <row r="991" spans="6:7">
      <c r="F991" s="142" t="s">
        <v>97</v>
      </c>
      <c r="G991" s="165" t="s">
        <v>444</v>
      </c>
    </row>
    <row r="992" spans="6:7">
      <c r="F992" s="142" t="s">
        <v>97</v>
      </c>
      <c r="G992" s="165" t="s">
        <v>445</v>
      </c>
    </row>
    <row r="993" spans="6:7">
      <c r="F993" s="142" t="s">
        <v>98</v>
      </c>
      <c r="G993" s="165" t="s">
        <v>160</v>
      </c>
    </row>
    <row r="994" spans="6:7">
      <c r="F994" s="142" t="s">
        <v>98</v>
      </c>
      <c r="G994" s="165" t="s">
        <v>446</v>
      </c>
    </row>
    <row r="995" spans="6:7">
      <c r="F995" s="142" t="s">
        <v>98</v>
      </c>
      <c r="G995" s="165" t="s">
        <v>295</v>
      </c>
    </row>
    <row r="996" spans="6:7">
      <c r="F996" s="142" t="s">
        <v>98</v>
      </c>
      <c r="G996" s="165" t="s">
        <v>447</v>
      </c>
    </row>
    <row r="997" spans="6:7">
      <c r="F997" s="142" t="s">
        <v>98</v>
      </c>
      <c r="G997" s="165" t="s">
        <v>1301</v>
      </c>
    </row>
    <row r="998" spans="6:7">
      <c r="F998" s="142" t="s">
        <v>98</v>
      </c>
      <c r="G998" s="165" t="s">
        <v>448</v>
      </c>
    </row>
    <row r="999" spans="6:7">
      <c r="F999" s="142" t="s">
        <v>98</v>
      </c>
      <c r="G999" s="165" t="s">
        <v>296</v>
      </c>
    </row>
    <row r="1000" spans="6:7">
      <c r="F1000" s="142" t="s">
        <v>98</v>
      </c>
      <c r="G1000" s="165" t="s">
        <v>449</v>
      </c>
    </row>
    <row r="1001" spans="6:7">
      <c r="F1001" s="142" t="s">
        <v>98</v>
      </c>
      <c r="G1001" s="165" t="s">
        <v>297</v>
      </c>
    </row>
    <row r="1002" spans="6:7">
      <c r="F1002" s="142" t="s">
        <v>98</v>
      </c>
      <c r="G1002" s="165" t="s">
        <v>298</v>
      </c>
    </row>
    <row r="1003" spans="6:7">
      <c r="F1003" s="142" t="s">
        <v>98</v>
      </c>
      <c r="G1003" s="165" t="s">
        <v>180</v>
      </c>
    </row>
    <row r="1004" spans="6:7">
      <c r="F1004" s="142" t="s">
        <v>98</v>
      </c>
      <c r="G1004" s="165" t="s">
        <v>181</v>
      </c>
    </row>
    <row r="1005" spans="6:7">
      <c r="F1005" s="142" t="s">
        <v>98</v>
      </c>
      <c r="G1005" s="165" t="s">
        <v>299</v>
      </c>
    </row>
    <row r="1006" spans="6:7">
      <c r="F1006" s="142" t="s">
        <v>98</v>
      </c>
      <c r="G1006" s="165" t="s">
        <v>300</v>
      </c>
    </row>
    <row r="1007" spans="6:7">
      <c r="F1007" s="142" t="s">
        <v>98</v>
      </c>
      <c r="G1007" s="165" t="s">
        <v>450</v>
      </c>
    </row>
    <row r="1008" spans="6:7">
      <c r="F1008" s="142" t="s">
        <v>98</v>
      </c>
      <c r="G1008" s="165" t="s">
        <v>451</v>
      </c>
    </row>
    <row r="1009" spans="6:7">
      <c r="F1009" s="142" t="s">
        <v>98</v>
      </c>
      <c r="G1009" s="165" t="s">
        <v>452</v>
      </c>
    </row>
    <row r="1010" spans="6:7">
      <c r="F1010" s="142" t="s">
        <v>98</v>
      </c>
      <c r="G1010" s="165" t="s">
        <v>453</v>
      </c>
    </row>
    <row r="1011" spans="6:7">
      <c r="F1011" s="142" t="s">
        <v>98</v>
      </c>
      <c r="G1011" s="165" t="s">
        <v>454</v>
      </c>
    </row>
    <row r="1012" spans="6:7">
      <c r="F1012" s="142" t="s">
        <v>98</v>
      </c>
      <c r="G1012" s="165" t="s">
        <v>301</v>
      </c>
    </row>
    <row r="1013" spans="6:7">
      <c r="F1013" s="142" t="s">
        <v>98</v>
      </c>
      <c r="G1013" s="165" t="s">
        <v>455</v>
      </c>
    </row>
    <row r="1014" spans="6:7">
      <c r="F1014" s="142" t="s">
        <v>98</v>
      </c>
      <c r="G1014" s="165" t="s">
        <v>456</v>
      </c>
    </row>
    <row r="1015" spans="6:7">
      <c r="F1015" s="142" t="s">
        <v>98</v>
      </c>
      <c r="G1015" s="165" t="s">
        <v>457</v>
      </c>
    </row>
    <row r="1016" spans="6:7">
      <c r="F1016" s="142" t="s">
        <v>98</v>
      </c>
      <c r="G1016" s="165" t="s">
        <v>458</v>
      </c>
    </row>
    <row r="1017" spans="6:7">
      <c r="F1017" s="142" t="s">
        <v>98</v>
      </c>
      <c r="G1017" s="165" t="s">
        <v>302</v>
      </c>
    </row>
    <row r="1018" spans="6:7">
      <c r="F1018" s="142" t="s">
        <v>98</v>
      </c>
      <c r="G1018" s="165" t="s">
        <v>459</v>
      </c>
    </row>
    <row r="1019" spans="6:7">
      <c r="F1019" s="142" t="s">
        <v>98</v>
      </c>
      <c r="G1019" s="165" t="s">
        <v>460</v>
      </c>
    </row>
    <row r="1020" spans="6:7">
      <c r="F1020" s="142" t="s">
        <v>98</v>
      </c>
      <c r="G1020" s="165" t="s">
        <v>461</v>
      </c>
    </row>
    <row r="1021" spans="6:7">
      <c r="F1021" s="142" t="s">
        <v>98</v>
      </c>
      <c r="G1021" s="165" t="s">
        <v>303</v>
      </c>
    </row>
    <row r="1022" spans="6:7">
      <c r="F1022" s="142" t="s">
        <v>98</v>
      </c>
      <c r="G1022" s="165" t="s">
        <v>304</v>
      </c>
    </row>
    <row r="1023" spans="6:7">
      <c r="F1023" s="142" t="s">
        <v>98</v>
      </c>
      <c r="G1023" s="165" t="s">
        <v>462</v>
      </c>
    </row>
    <row r="1024" spans="6:7">
      <c r="F1024" s="142" t="s">
        <v>98</v>
      </c>
      <c r="G1024" s="165" t="s">
        <v>305</v>
      </c>
    </row>
    <row r="1025" spans="6:7">
      <c r="F1025" s="142" t="s">
        <v>98</v>
      </c>
      <c r="G1025" s="165" t="s">
        <v>1302</v>
      </c>
    </row>
    <row r="1026" spans="6:7">
      <c r="F1026" s="142" t="s">
        <v>98</v>
      </c>
      <c r="G1026" s="165" t="s">
        <v>306</v>
      </c>
    </row>
    <row r="1027" spans="6:7">
      <c r="F1027" s="142" t="s">
        <v>98</v>
      </c>
      <c r="G1027" s="165" t="s">
        <v>307</v>
      </c>
    </row>
    <row r="1028" spans="6:7">
      <c r="F1028" s="142" t="s">
        <v>98</v>
      </c>
      <c r="G1028" s="165" t="s">
        <v>1303</v>
      </c>
    </row>
    <row r="1029" spans="6:7">
      <c r="F1029" s="142" t="s">
        <v>98</v>
      </c>
      <c r="G1029" s="165" t="s">
        <v>308</v>
      </c>
    </row>
    <row r="1030" spans="6:7">
      <c r="F1030" s="142" t="s">
        <v>98</v>
      </c>
      <c r="G1030" s="165" t="s">
        <v>309</v>
      </c>
    </row>
    <row r="1031" spans="6:7">
      <c r="F1031" s="142" t="s">
        <v>98</v>
      </c>
      <c r="G1031" s="165" t="s">
        <v>310</v>
      </c>
    </row>
    <row r="1032" spans="6:7">
      <c r="F1032" s="142" t="s">
        <v>98</v>
      </c>
      <c r="G1032" s="165" t="s">
        <v>1304</v>
      </c>
    </row>
    <row r="1033" spans="6:7">
      <c r="F1033" s="142" t="s">
        <v>98</v>
      </c>
      <c r="G1033" s="165" t="s">
        <v>463</v>
      </c>
    </row>
    <row r="1034" spans="6:7">
      <c r="F1034" s="142" t="s">
        <v>98</v>
      </c>
      <c r="G1034" s="165" t="s">
        <v>464</v>
      </c>
    </row>
    <row r="1035" spans="6:7">
      <c r="F1035" s="142" t="s">
        <v>98</v>
      </c>
      <c r="G1035" s="165" t="s">
        <v>311</v>
      </c>
    </row>
    <row r="1036" spans="6:7">
      <c r="F1036" s="142" t="s">
        <v>98</v>
      </c>
      <c r="G1036" s="165" t="s">
        <v>312</v>
      </c>
    </row>
    <row r="1037" spans="6:7">
      <c r="F1037" s="142" t="s">
        <v>98</v>
      </c>
      <c r="G1037" s="165" t="s">
        <v>1305</v>
      </c>
    </row>
    <row r="1038" spans="6:7">
      <c r="F1038" s="142" t="s">
        <v>98</v>
      </c>
      <c r="G1038" s="165" t="s">
        <v>465</v>
      </c>
    </row>
    <row r="1039" spans="6:7">
      <c r="F1039" s="142" t="s">
        <v>98</v>
      </c>
      <c r="G1039" s="165" t="s">
        <v>466</v>
      </c>
    </row>
    <row r="1040" spans="6:7">
      <c r="F1040" s="142" t="s">
        <v>98</v>
      </c>
      <c r="G1040" s="165" t="s">
        <v>1306</v>
      </c>
    </row>
    <row r="1041" spans="6:7">
      <c r="F1041" s="142" t="s">
        <v>98</v>
      </c>
      <c r="G1041" s="165" t="s">
        <v>1150</v>
      </c>
    </row>
    <row r="1042" spans="6:7">
      <c r="F1042" s="142" t="s">
        <v>98</v>
      </c>
      <c r="G1042" s="165" t="s">
        <v>1307</v>
      </c>
    </row>
    <row r="1043" spans="6:7">
      <c r="F1043" s="142" t="s">
        <v>98</v>
      </c>
      <c r="G1043" s="165" t="s">
        <v>467</v>
      </c>
    </row>
    <row r="1044" spans="6:7">
      <c r="F1044" s="142" t="s">
        <v>98</v>
      </c>
      <c r="G1044" s="165" t="s">
        <v>468</v>
      </c>
    </row>
    <row r="1045" spans="6:7">
      <c r="F1045" s="142" t="s">
        <v>98</v>
      </c>
      <c r="G1045" s="165" t="s">
        <v>469</v>
      </c>
    </row>
    <row r="1046" spans="6:7">
      <c r="F1046" s="142" t="s">
        <v>98</v>
      </c>
      <c r="G1046" s="165" t="s">
        <v>470</v>
      </c>
    </row>
    <row r="1047" spans="6:7">
      <c r="F1047" s="142" t="s">
        <v>99</v>
      </c>
      <c r="G1047" s="165" t="s">
        <v>313</v>
      </c>
    </row>
    <row r="1048" spans="6:7">
      <c r="F1048" s="142" t="s">
        <v>99</v>
      </c>
      <c r="G1048" s="165" t="s">
        <v>314</v>
      </c>
    </row>
    <row r="1049" spans="6:7">
      <c r="F1049" s="142" t="s">
        <v>99</v>
      </c>
      <c r="G1049" s="165" t="s">
        <v>1308</v>
      </c>
    </row>
    <row r="1050" spans="6:7">
      <c r="F1050" s="142" t="s">
        <v>99</v>
      </c>
      <c r="G1050" s="165" t="s">
        <v>1309</v>
      </c>
    </row>
    <row r="1051" spans="6:7">
      <c r="F1051" s="142" t="s">
        <v>99</v>
      </c>
      <c r="G1051" s="165" t="s">
        <v>315</v>
      </c>
    </row>
    <row r="1052" spans="6:7">
      <c r="F1052" s="142" t="s">
        <v>99</v>
      </c>
      <c r="G1052" s="165" t="s">
        <v>316</v>
      </c>
    </row>
    <row r="1053" spans="6:7">
      <c r="F1053" s="142" t="s">
        <v>99</v>
      </c>
      <c r="G1053" s="165" t="s">
        <v>471</v>
      </c>
    </row>
    <row r="1054" spans="6:7">
      <c r="F1054" s="142" t="s">
        <v>99</v>
      </c>
      <c r="G1054" s="165" t="s">
        <v>1310</v>
      </c>
    </row>
    <row r="1055" spans="6:7">
      <c r="F1055" s="142" t="s">
        <v>99</v>
      </c>
      <c r="G1055" s="165" t="s">
        <v>317</v>
      </c>
    </row>
    <row r="1056" spans="6:7">
      <c r="F1056" s="142" t="s">
        <v>99</v>
      </c>
      <c r="G1056" s="165" t="s">
        <v>1311</v>
      </c>
    </row>
    <row r="1057" spans="6:7">
      <c r="F1057" s="142" t="s">
        <v>99</v>
      </c>
      <c r="G1057" s="165" t="s">
        <v>1312</v>
      </c>
    </row>
    <row r="1058" spans="6:7">
      <c r="F1058" s="142" t="s">
        <v>99</v>
      </c>
      <c r="G1058" s="165" t="s">
        <v>472</v>
      </c>
    </row>
    <row r="1059" spans="6:7">
      <c r="F1059" s="142" t="s">
        <v>99</v>
      </c>
      <c r="G1059" s="165" t="s">
        <v>1313</v>
      </c>
    </row>
    <row r="1060" spans="6:7">
      <c r="F1060" s="142" t="s">
        <v>99</v>
      </c>
      <c r="G1060" s="165" t="s">
        <v>473</v>
      </c>
    </row>
    <row r="1061" spans="6:7">
      <c r="F1061" s="142" t="s">
        <v>99</v>
      </c>
      <c r="G1061" s="165" t="s">
        <v>474</v>
      </c>
    </row>
    <row r="1062" spans="6:7">
      <c r="F1062" s="142" t="s">
        <v>99</v>
      </c>
      <c r="G1062" s="165" t="s">
        <v>475</v>
      </c>
    </row>
    <row r="1063" spans="6:7">
      <c r="F1063" s="142" t="s">
        <v>99</v>
      </c>
      <c r="G1063" s="165" t="s">
        <v>476</v>
      </c>
    </row>
    <row r="1064" spans="6:7">
      <c r="F1064" s="142" t="s">
        <v>99</v>
      </c>
      <c r="G1064" s="165" t="s">
        <v>477</v>
      </c>
    </row>
    <row r="1065" spans="6:7">
      <c r="F1065" s="142" t="s">
        <v>99</v>
      </c>
      <c r="G1065" s="165" t="s">
        <v>478</v>
      </c>
    </row>
    <row r="1066" spans="6:7">
      <c r="F1066" s="142" t="s">
        <v>99</v>
      </c>
      <c r="G1066" s="165" t="s">
        <v>1314</v>
      </c>
    </row>
    <row r="1067" spans="6:7">
      <c r="F1067" s="142" t="s">
        <v>99</v>
      </c>
      <c r="G1067" s="165" t="s">
        <v>986</v>
      </c>
    </row>
    <row r="1068" spans="6:7">
      <c r="F1068" s="142" t="s">
        <v>99</v>
      </c>
      <c r="G1068" s="165" t="s">
        <v>1315</v>
      </c>
    </row>
    <row r="1069" spans="6:7">
      <c r="F1069" s="142" t="s">
        <v>99</v>
      </c>
      <c r="G1069" s="165" t="s">
        <v>1316</v>
      </c>
    </row>
    <row r="1070" spans="6:7">
      <c r="F1070" s="142" t="s">
        <v>99</v>
      </c>
      <c r="G1070" s="165" t="s">
        <v>1317</v>
      </c>
    </row>
    <row r="1071" spans="6:7">
      <c r="F1071" s="142" t="s">
        <v>99</v>
      </c>
      <c r="G1071" s="165" t="s">
        <v>1318</v>
      </c>
    </row>
    <row r="1072" spans="6:7">
      <c r="F1072" s="142" t="s">
        <v>99</v>
      </c>
      <c r="G1072" s="165" t="s">
        <v>1319</v>
      </c>
    </row>
    <row r="1073" spans="6:7">
      <c r="F1073" s="142" t="s">
        <v>99</v>
      </c>
      <c r="G1073" s="165" t="s">
        <v>1320</v>
      </c>
    </row>
    <row r="1074" spans="6:7">
      <c r="F1074" s="142" t="s">
        <v>99</v>
      </c>
      <c r="G1074" s="165" t="s">
        <v>1321</v>
      </c>
    </row>
    <row r="1075" spans="6:7">
      <c r="F1075" s="142" t="s">
        <v>99</v>
      </c>
      <c r="G1075" s="165" t="s">
        <v>1322</v>
      </c>
    </row>
    <row r="1076" spans="6:7">
      <c r="F1076" s="142" t="s">
        <v>100</v>
      </c>
      <c r="G1076" s="165" t="s">
        <v>217</v>
      </c>
    </row>
    <row r="1077" spans="6:7">
      <c r="F1077" s="142" t="s">
        <v>100</v>
      </c>
      <c r="G1077" s="165" t="s">
        <v>318</v>
      </c>
    </row>
    <row r="1078" spans="6:7">
      <c r="F1078" s="142" t="s">
        <v>100</v>
      </c>
      <c r="G1078" s="165" t="s">
        <v>479</v>
      </c>
    </row>
    <row r="1079" spans="6:7">
      <c r="F1079" s="142" t="s">
        <v>100</v>
      </c>
      <c r="G1079" s="165" t="s">
        <v>1323</v>
      </c>
    </row>
    <row r="1080" spans="6:7">
      <c r="F1080" s="142" t="s">
        <v>100</v>
      </c>
      <c r="G1080" s="165" t="s">
        <v>218</v>
      </c>
    </row>
    <row r="1081" spans="6:7">
      <c r="F1081" s="142" t="s">
        <v>100</v>
      </c>
      <c r="G1081" s="165" t="s">
        <v>319</v>
      </c>
    </row>
    <row r="1082" spans="6:7">
      <c r="F1082" s="142" t="s">
        <v>100</v>
      </c>
      <c r="G1082" s="165" t="s">
        <v>1324</v>
      </c>
    </row>
    <row r="1083" spans="6:7">
      <c r="F1083" s="142" t="s">
        <v>100</v>
      </c>
      <c r="G1083" s="165" t="s">
        <v>320</v>
      </c>
    </row>
    <row r="1084" spans="6:7">
      <c r="F1084" s="142" t="s">
        <v>100</v>
      </c>
      <c r="G1084" s="165" t="s">
        <v>480</v>
      </c>
    </row>
    <row r="1085" spans="6:7">
      <c r="F1085" s="142" t="s">
        <v>100</v>
      </c>
      <c r="G1085" s="165" t="s">
        <v>481</v>
      </c>
    </row>
    <row r="1086" spans="6:7">
      <c r="F1086" s="142" t="s">
        <v>100</v>
      </c>
      <c r="G1086" s="165" t="s">
        <v>1325</v>
      </c>
    </row>
    <row r="1087" spans="6:7">
      <c r="F1087" s="142" t="s">
        <v>100</v>
      </c>
      <c r="G1087" s="165" t="s">
        <v>482</v>
      </c>
    </row>
    <row r="1088" spans="6:7">
      <c r="F1088" s="142" t="s">
        <v>100</v>
      </c>
      <c r="G1088" s="165" t="s">
        <v>1326</v>
      </c>
    </row>
    <row r="1089" spans="6:7">
      <c r="F1089" s="142" t="s">
        <v>100</v>
      </c>
      <c r="G1089" s="165" t="s">
        <v>1327</v>
      </c>
    </row>
    <row r="1090" spans="6:7">
      <c r="F1090" s="142" t="s">
        <v>100</v>
      </c>
      <c r="G1090" s="165" t="s">
        <v>1328</v>
      </c>
    </row>
    <row r="1091" spans="6:7">
      <c r="F1091" s="142" t="s">
        <v>100</v>
      </c>
      <c r="G1091" s="165" t="s">
        <v>1329</v>
      </c>
    </row>
    <row r="1092" spans="6:7">
      <c r="F1092" s="142" t="s">
        <v>100</v>
      </c>
      <c r="G1092" s="165" t="s">
        <v>1330</v>
      </c>
    </row>
    <row r="1093" spans="6:7">
      <c r="F1093" s="142" t="s">
        <v>100</v>
      </c>
      <c r="G1093" s="165" t="s">
        <v>1331</v>
      </c>
    </row>
    <row r="1094" spans="6:7">
      <c r="F1094" s="142" t="s">
        <v>100</v>
      </c>
      <c r="G1094" s="165" t="s">
        <v>1332</v>
      </c>
    </row>
    <row r="1095" spans="6:7">
      <c r="F1095" s="142" t="s">
        <v>101</v>
      </c>
      <c r="G1095" s="165" t="s">
        <v>219</v>
      </c>
    </row>
    <row r="1096" spans="6:7">
      <c r="F1096" s="142" t="s">
        <v>101</v>
      </c>
      <c r="G1096" s="165" t="s">
        <v>1333</v>
      </c>
    </row>
    <row r="1097" spans="6:7">
      <c r="F1097" s="142" t="s">
        <v>101</v>
      </c>
      <c r="G1097" s="165" t="s">
        <v>1334</v>
      </c>
    </row>
    <row r="1098" spans="6:7">
      <c r="F1098" s="142" t="s">
        <v>101</v>
      </c>
      <c r="G1098" s="165" t="s">
        <v>1335</v>
      </c>
    </row>
    <row r="1099" spans="6:7">
      <c r="F1099" s="142" t="s">
        <v>101</v>
      </c>
      <c r="G1099" s="165" t="s">
        <v>321</v>
      </c>
    </row>
    <row r="1100" spans="6:7">
      <c r="F1100" s="142" t="s">
        <v>101</v>
      </c>
      <c r="G1100" s="165" t="s">
        <v>1336</v>
      </c>
    </row>
    <row r="1101" spans="6:7">
      <c r="F1101" s="142" t="s">
        <v>101</v>
      </c>
      <c r="G1101" s="165" t="s">
        <v>322</v>
      </c>
    </row>
    <row r="1102" spans="6:7">
      <c r="F1102" s="142" t="s">
        <v>101</v>
      </c>
      <c r="G1102" s="165" t="s">
        <v>483</v>
      </c>
    </row>
    <row r="1103" spans="6:7">
      <c r="F1103" s="142" t="s">
        <v>101</v>
      </c>
      <c r="G1103" s="165" t="s">
        <v>323</v>
      </c>
    </row>
    <row r="1104" spans="6:7">
      <c r="F1104" s="142" t="s">
        <v>101</v>
      </c>
      <c r="G1104" s="165" t="s">
        <v>324</v>
      </c>
    </row>
    <row r="1105" spans="6:7">
      <c r="F1105" s="142" t="s">
        <v>101</v>
      </c>
      <c r="G1105" s="165" t="s">
        <v>325</v>
      </c>
    </row>
    <row r="1106" spans="6:7">
      <c r="F1106" s="142" t="s">
        <v>101</v>
      </c>
      <c r="G1106" s="165" t="s">
        <v>326</v>
      </c>
    </row>
    <row r="1107" spans="6:7">
      <c r="F1107" s="142" t="s">
        <v>101</v>
      </c>
      <c r="G1107" s="165" t="s">
        <v>1337</v>
      </c>
    </row>
    <row r="1108" spans="6:7">
      <c r="F1108" s="142" t="s">
        <v>101</v>
      </c>
      <c r="G1108" s="165" t="s">
        <v>1338</v>
      </c>
    </row>
    <row r="1109" spans="6:7">
      <c r="F1109" s="142" t="s">
        <v>101</v>
      </c>
      <c r="G1109" s="165" t="s">
        <v>327</v>
      </c>
    </row>
    <row r="1110" spans="6:7">
      <c r="F1110" s="142" t="s">
        <v>101</v>
      </c>
      <c r="G1110" s="165" t="s">
        <v>484</v>
      </c>
    </row>
    <row r="1111" spans="6:7">
      <c r="F1111" s="142" t="s">
        <v>101</v>
      </c>
      <c r="G1111" s="165" t="s">
        <v>485</v>
      </c>
    </row>
    <row r="1112" spans="6:7">
      <c r="F1112" s="142" t="s">
        <v>101</v>
      </c>
      <c r="G1112" s="165" t="s">
        <v>1339</v>
      </c>
    </row>
    <row r="1113" spans="6:7">
      <c r="F1113" s="142" t="s">
        <v>101</v>
      </c>
      <c r="G1113" s="165" t="s">
        <v>1340</v>
      </c>
    </row>
    <row r="1114" spans="6:7">
      <c r="F1114" s="142" t="s">
        <v>101</v>
      </c>
      <c r="G1114" s="165" t="s">
        <v>1341</v>
      </c>
    </row>
    <row r="1115" spans="6:7">
      <c r="F1115" s="142" t="s">
        <v>101</v>
      </c>
      <c r="G1115" s="165" t="s">
        <v>1342</v>
      </c>
    </row>
    <row r="1116" spans="6:7">
      <c r="F1116" s="142" t="s">
        <v>101</v>
      </c>
      <c r="G1116" s="165" t="s">
        <v>328</v>
      </c>
    </row>
    <row r="1117" spans="6:7">
      <c r="F1117" s="142" t="s">
        <v>101</v>
      </c>
      <c r="G1117" s="165" t="s">
        <v>1343</v>
      </c>
    </row>
    <row r="1118" spans="6:7">
      <c r="F1118" s="142" t="s">
        <v>101</v>
      </c>
      <c r="G1118" s="165" t="s">
        <v>1344</v>
      </c>
    </row>
    <row r="1119" spans="6:7">
      <c r="F1119" s="142" t="s">
        <v>101</v>
      </c>
      <c r="G1119" s="165" t="s">
        <v>1345</v>
      </c>
    </row>
    <row r="1120" spans="6:7">
      <c r="F1120" s="142" t="s">
        <v>101</v>
      </c>
      <c r="G1120" s="165" t="s">
        <v>1346</v>
      </c>
    </row>
    <row r="1121" spans="6:7">
      <c r="F1121" s="142" t="s">
        <v>102</v>
      </c>
      <c r="G1121" s="165" t="s">
        <v>1347</v>
      </c>
    </row>
    <row r="1122" spans="6:7">
      <c r="F1122" s="142" t="s">
        <v>102</v>
      </c>
      <c r="G1122" s="165" t="s">
        <v>220</v>
      </c>
    </row>
    <row r="1123" spans="6:7">
      <c r="F1123" s="142" t="s">
        <v>102</v>
      </c>
      <c r="G1123" s="165" t="s">
        <v>329</v>
      </c>
    </row>
    <row r="1124" spans="6:7">
      <c r="F1124" s="142" t="s">
        <v>102</v>
      </c>
      <c r="G1124" s="165" t="s">
        <v>182</v>
      </c>
    </row>
    <row r="1125" spans="6:7">
      <c r="F1125" s="142" t="s">
        <v>102</v>
      </c>
      <c r="G1125" s="165" t="s">
        <v>183</v>
      </c>
    </row>
    <row r="1126" spans="6:7">
      <c r="F1126" s="142" t="s">
        <v>102</v>
      </c>
      <c r="G1126" s="165" t="s">
        <v>184</v>
      </c>
    </row>
    <row r="1127" spans="6:7">
      <c r="F1127" s="142" t="s">
        <v>102</v>
      </c>
      <c r="G1127" s="165" t="s">
        <v>330</v>
      </c>
    </row>
    <row r="1128" spans="6:7">
      <c r="F1128" s="142" t="s">
        <v>102</v>
      </c>
      <c r="G1128" s="165" t="s">
        <v>185</v>
      </c>
    </row>
    <row r="1129" spans="6:7">
      <c r="F1129" s="142" t="s">
        <v>102</v>
      </c>
      <c r="G1129" s="165" t="s">
        <v>331</v>
      </c>
    </row>
    <row r="1130" spans="6:7">
      <c r="F1130" s="142" t="s">
        <v>102</v>
      </c>
      <c r="G1130" s="165" t="s">
        <v>161</v>
      </c>
    </row>
    <row r="1131" spans="6:7">
      <c r="F1131" s="142" t="s">
        <v>102</v>
      </c>
      <c r="G1131" s="165" t="s">
        <v>221</v>
      </c>
    </row>
    <row r="1132" spans="6:7">
      <c r="F1132" s="142" t="s">
        <v>102</v>
      </c>
      <c r="G1132" s="165" t="s">
        <v>222</v>
      </c>
    </row>
    <row r="1133" spans="6:7">
      <c r="F1133" s="142" t="s">
        <v>102</v>
      </c>
      <c r="G1133" s="165" t="s">
        <v>223</v>
      </c>
    </row>
    <row r="1134" spans="6:7">
      <c r="F1134" s="142" t="s">
        <v>102</v>
      </c>
      <c r="G1134" s="165" t="s">
        <v>332</v>
      </c>
    </row>
    <row r="1135" spans="6:7">
      <c r="F1135" s="142" t="s">
        <v>102</v>
      </c>
      <c r="G1135" s="165" t="s">
        <v>333</v>
      </c>
    </row>
    <row r="1136" spans="6:7">
      <c r="F1136" s="142" t="s">
        <v>102</v>
      </c>
      <c r="G1136" s="165" t="s">
        <v>186</v>
      </c>
    </row>
    <row r="1137" spans="6:7">
      <c r="F1137" s="142" t="s">
        <v>102</v>
      </c>
      <c r="G1137" s="165" t="s">
        <v>334</v>
      </c>
    </row>
    <row r="1138" spans="6:7">
      <c r="F1138" s="142" t="s">
        <v>102</v>
      </c>
      <c r="G1138" s="165" t="s">
        <v>224</v>
      </c>
    </row>
    <row r="1139" spans="6:7">
      <c r="F1139" s="142" t="s">
        <v>102</v>
      </c>
      <c r="G1139" s="165" t="s">
        <v>162</v>
      </c>
    </row>
    <row r="1140" spans="6:7">
      <c r="F1140" s="142" t="s">
        <v>102</v>
      </c>
      <c r="G1140" s="165" t="s">
        <v>335</v>
      </c>
    </row>
    <row r="1141" spans="6:7">
      <c r="F1141" s="142" t="s">
        <v>102</v>
      </c>
      <c r="G1141" s="165" t="s">
        <v>187</v>
      </c>
    </row>
    <row r="1142" spans="6:7">
      <c r="F1142" s="142" t="s">
        <v>102</v>
      </c>
      <c r="G1142" s="165" t="s">
        <v>336</v>
      </c>
    </row>
    <row r="1143" spans="6:7">
      <c r="F1143" s="142" t="s">
        <v>102</v>
      </c>
      <c r="G1143" s="165" t="s">
        <v>337</v>
      </c>
    </row>
    <row r="1144" spans="6:7">
      <c r="F1144" s="142" t="s">
        <v>102</v>
      </c>
      <c r="G1144" s="165" t="s">
        <v>163</v>
      </c>
    </row>
    <row r="1145" spans="6:7">
      <c r="F1145" s="142" t="s">
        <v>102</v>
      </c>
      <c r="G1145" s="165" t="s">
        <v>225</v>
      </c>
    </row>
    <row r="1146" spans="6:7">
      <c r="F1146" s="142" t="s">
        <v>102</v>
      </c>
      <c r="G1146" s="165" t="s">
        <v>226</v>
      </c>
    </row>
    <row r="1147" spans="6:7">
      <c r="F1147" s="142" t="s">
        <v>102</v>
      </c>
      <c r="G1147" s="165" t="s">
        <v>338</v>
      </c>
    </row>
    <row r="1148" spans="6:7">
      <c r="F1148" s="142" t="s">
        <v>102</v>
      </c>
      <c r="G1148" s="165" t="s">
        <v>227</v>
      </c>
    </row>
    <row r="1149" spans="6:7">
      <c r="F1149" s="142" t="s">
        <v>102</v>
      </c>
      <c r="G1149" s="165" t="s">
        <v>339</v>
      </c>
    </row>
    <row r="1150" spans="6:7">
      <c r="F1150" s="142" t="s">
        <v>102</v>
      </c>
      <c r="G1150" s="165" t="s">
        <v>164</v>
      </c>
    </row>
    <row r="1151" spans="6:7">
      <c r="F1151" s="142" t="s">
        <v>102</v>
      </c>
      <c r="G1151" s="165" t="s">
        <v>228</v>
      </c>
    </row>
    <row r="1152" spans="6:7">
      <c r="F1152" s="142" t="s">
        <v>102</v>
      </c>
      <c r="G1152" s="165" t="s">
        <v>340</v>
      </c>
    </row>
    <row r="1153" spans="6:7">
      <c r="F1153" s="142" t="s">
        <v>102</v>
      </c>
      <c r="G1153" s="165" t="s">
        <v>341</v>
      </c>
    </row>
    <row r="1154" spans="6:7">
      <c r="F1154" s="142" t="s">
        <v>102</v>
      </c>
      <c r="G1154" s="165" t="s">
        <v>342</v>
      </c>
    </row>
    <row r="1155" spans="6:7">
      <c r="F1155" s="142" t="s">
        <v>102</v>
      </c>
      <c r="G1155" s="165" t="s">
        <v>343</v>
      </c>
    </row>
    <row r="1156" spans="6:7">
      <c r="F1156" s="142" t="s">
        <v>102</v>
      </c>
      <c r="G1156" s="165" t="s">
        <v>344</v>
      </c>
    </row>
    <row r="1157" spans="6:7">
      <c r="F1157" s="142" t="s">
        <v>102</v>
      </c>
      <c r="G1157" s="165" t="s">
        <v>345</v>
      </c>
    </row>
    <row r="1158" spans="6:7">
      <c r="F1158" s="142" t="s">
        <v>102</v>
      </c>
      <c r="G1158" s="165" t="s">
        <v>346</v>
      </c>
    </row>
    <row r="1159" spans="6:7">
      <c r="F1159" s="142" t="s">
        <v>102</v>
      </c>
      <c r="G1159" s="165" t="s">
        <v>347</v>
      </c>
    </row>
    <row r="1160" spans="6:7">
      <c r="F1160" s="142" t="s">
        <v>102</v>
      </c>
      <c r="G1160" s="165" t="s">
        <v>348</v>
      </c>
    </row>
    <row r="1161" spans="6:7">
      <c r="F1161" s="142" t="s">
        <v>102</v>
      </c>
      <c r="G1161" s="165" t="s">
        <v>349</v>
      </c>
    </row>
    <row r="1162" spans="6:7">
      <c r="F1162" s="142" t="s">
        <v>102</v>
      </c>
      <c r="G1162" s="165" t="s">
        <v>350</v>
      </c>
    </row>
    <row r="1163" spans="6:7">
      <c r="F1163" s="142" t="s">
        <v>102</v>
      </c>
      <c r="G1163" s="165" t="s">
        <v>351</v>
      </c>
    </row>
    <row r="1164" spans="6:7">
      <c r="F1164" s="142" t="s">
        <v>103</v>
      </c>
      <c r="G1164" s="165" t="s">
        <v>188</v>
      </c>
    </row>
    <row r="1165" spans="6:7">
      <c r="F1165" s="142" t="s">
        <v>103</v>
      </c>
      <c r="G1165" s="165" t="s">
        <v>486</v>
      </c>
    </row>
    <row r="1166" spans="6:7">
      <c r="F1166" s="142" t="s">
        <v>103</v>
      </c>
      <c r="G1166" s="165" t="s">
        <v>229</v>
      </c>
    </row>
    <row r="1167" spans="6:7">
      <c r="F1167" s="142" t="s">
        <v>103</v>
      </c>
      <c r="G1167" s="165" t="s">
        <v>352</v>
      </c>
    </row>
    <row r="1168" spans="6:7">
      <c r="F1168" s="142" t="s">
        <v>103</v>
      </c>
      <c r="G1168" s="165" t="s">
        <v>165</v>
      </c>
    </row>
    <row r="1169" spans="6:7">
      <c r="F1169" s="142" t="s">
        <v>103</v>
      </c>
      <c r="G1169" s="165" t="s">
        <v>1348</v>
      </c>
    </row>
    <row r="1170" spans="6:7">
      <c r="F1170" s="142" t="s">
        <v>103</v>
      </c>
      <c r="G1170" s="165" t="s">
        <v>166</v>
      </c>
    </row>
    <row r="1171" spans="6:7">
      <c r="F1171" s="142" t="s">
        <v>103</v>
      </c>
      <c r="G1171" s="165" t="s">
        <v>230</v>
      </c>
    </row>
    <row r="1172" spans="6:7">
      <c r="F1172" s="142" t="s">
        <v>103</v>
      </c>
      <c r="G1172" s="165" t="s">
        <v>1349</v>
      </c>
    </row>
    <row r="1173" spans="6:7">
      <c r="F1173" s="142" t="s">
        <v>103</v>
      </c>
      <c r="G1173" s="165" t="s">
        <v>1350</v>
      </c>
    </row>
    <row r="1174" spans="6:7">
      <c r="F1174" s="142" t="s">
        <v>103</v>
      </c>
      <c r="G1174" s="165" t="s">
        <v>487</v>
      </c>
    </row>
    <row r="1175" spans="6:7">
      <c r="F1175" s="142" t="s">
        <v>103</v>
      </c>
      <c r="G1175" s="165" t="s">
        <v>1351</v>
      </c>
    </row>
    <row r="1176" spans="6:7">
      <c r="F1176" s="142" t="s">
        <v>103</v>
      </c>
      <c r="G1176" s="165" t="s">
        <v>1352</v>
      </c>
    </row>
    <row r="1177" spans="6:7">
      <c r="F1177" s="142" t="s">
        <v>103</v>
      </c>
      <c r="G1177" s="165" t="s">
        <v>167</v>
      </c>
    </row>
    <row r="1178" spans="6:7">
      <c r="F1178" s="142" t="s">
        <v>103</v>
      </c>
      <c r="G1178" s="165" t="s">
        <v>488</v>
      </c>
    </row>
    <row r="1179" spans="6:7">
      <c r="F1179" s="142" t="s">
        <v>103</v>
      </c>
      <c r="G1179" s="165" t="s">
        <v>489</v>
      </c>
    </row>
    <row r="1180" spans="6:7">
      <c r="F1180" s="142" t="s">
        <v>103</v>
      </c>
      <c r="G1180" s="165" t="s">
        <v>231</v>
      </c>
    </row>
    <row r="1181" spans="6:7">
      <c r="F1181" s="142" t="s">
        <v>103</v>
      </c>
      <c r="G1181" s="165" t="s">
        <v>1353</v>
      </c>
    </row>
    <row r="1182" spans="6:7">
      <c r="F1182" s="142" t="s">
        <v>103</v>
      </c>
      <c r="G1182" s="165" t="s">
        <v>232</v>
      </c>
    </row>
    <row r="1183" spans="6:7">
      <c r="F1183" s="142" t="s">
        <v>103</v>
      </c>
      <c r="G1183" s="165" t="s">
        <v>1354</v>
      </c>
    </row>
    <row r="1184" spans="6:7">
      <c r="F1184" s="142" t="s">
        <v>103</v>
      </c>
      <c r="G1184" s="165" t="s">
        <v>1355</v>
      </c>
    </row>
    <row r="1185" spans="6:7">
      <c r="F1185" s="142" t="s">
        <v>103</v>
      </c>
      <c r="G1185" s="165" t="s">
        <v>1356</v>
      </c>
    </row>
    <row r="1186" spans="6:7">
      <c r="F1186" s="142" t="s">
        <v>103</v>
      </c>
      <c r="G1186" s="165" t="s">
        <v>1357</v>
      </c>
    </row>
    <row r="1187" spans="6:7">
      <c r="F1187" s="142" t="s">
        <v>103</v>
      </c>
      <c r="G1187" s="165" t="s">
        <v>1358</v>
      </c>
    </row>
    <row r="1188" spans="6:7">
      <c r="F1188" s="142" t="s">
        <v>103</v>
      </c>
      <c r="G1188" s="165" t="s">
        <v>1359</v>
      </c>
    </row>
    <row r="1189" spans="6:7">
      <c r="F1189" s="142" t="s">
        <v>103</v>
      </c>
      <c r="G1189" s="165" t="s">
        <v>1360</v>
      </c>
    </row>
    <row r="1190" spans="6:7">
      <c r="F1190" s="142" t="s">
        <v>103</v>
      </c>
      <c r="G1190" s="165" t="s">
        <v>1361</v>
      </c>
    </row>
    <row r="1191" spans="6:7">
      <c r="F1191" s="142" t="s">
        <v>103</v>
      </c>
      <c r="G1191" s="165" t="s">
        <v>1362</v>
      </c>
    </row>
    <row r="1192" spans="6:7">
      <c r="F1192" s="142" t="s">
        <v>103</v>
      </c>
      <c r="G1192" s="165" t="s">
        <v>1363</v>
      </c>
    </row>
    <row r="1193" spans="6:7">
      <c r="F1193" s="142" t="s">
        <v>103</v>
      </c>
      <c r="G1193" s="165" t="s">
        <v>353</v>
      </c>
    </row>
    <row r="1194" spans="6:7">
      <c r="F1194" s="142" t="s">
        <v>103</v>
      </c>
      <c r="G1194" s="165" t="s">
        <v>1364</v>
      </c>
    </row>
    <row r="1195" spans="6:7">
      <c r="F1195" s="142" t="s">
        <v>103</v>
      </c>
      <c r="G1195" s="165" t="s">
        <v>490</v>
      </c>
    </row>
    <row r="1196" spans="6:7">
      <c r="F1196" s="142" t="s">
        <v>103</v>
      </c>
      <c r="G1196" s="165" t="s">
        <v>491</v>
      </c>
    </row>
    <row r="1197" spans="6:7">
      <c r="F1197" s="142" t="s">
        <v>103</v>
      </c>
      <c r="G1197" s="165" t="s">
        <v>1365</v>
      </c>
    </row>
    <row r="1198" spans="6:7">
      <c r="F1198" s="142" t="s">
        <v>103</v>
      </c>
      <c r="G1198" s="165" t="s">
        <v>1366</v>
      </c>
    </row>
    <row r="1199" spans="6:7">
      <c r="F1199" s="142" t="s">
        <v>103</v>
      </c>
      <c r="G1199" s="165" t="s">
        <v>1367</v>
      </c>
    </row>
    <row r="1200" spans="6:7">
      <c r="F1200" s="142" t="s">
        <v>103</v>
      </c>
      <c r="G1200" s="165" t="s">
        <v>349</v>
      </c>
    </row>
    <row r="1201" spans="6:7">
      <c r="F1201" s="142" t="s">
        <v>103</v>
      </c>
      <c r="G1201" s="165" t="s">
        <v>1368</v>
      </c>
    </row>
    <row r="1202" spans="6:7">
      <c r="F1202" s="142" t="s">
        <v>103</v>
      </c>
      <c r="G1202" s="165" t="s">
        <v>1369</v>
      </c>
    </row>
    <row r="1203" spans="6:7">
      <c r="F1203" s="142" t="s">
        <v>103</v>
      </c>
      <c r="G1203" s="165" t="s">
        <v>1370</v>
      </c>
    </row>
    <row r="1204" spans="6:7">
      <c r="F1204" s="142" t="s">
        <v>103</v>
      </c>
      <c r="G1204" s="165" t="s">
        <v>1371</v>
      </c>
    </row>
    <row r="1205" spans="6:7">
      <c r="F1205" s="142" t="s">
        <v>104</v>
      </c>
      <c r="G1205" s="165" t="s">
        <v>354</v>
      </c>
    </row>
    <row r="1206" spans="6:7">
      <c r="F1206" s="142" t="s">
        <v>104</v>
      </c>
      <c r="G1206" s="165" t="s">
        <v>355</v>
      </c>
    </row>
    <row r="1207" spans="6:7">
      <c r="F1207" s="142" t="s">
        <v>104</v>
      </c>
      <c r="G1207" s="165" t="s">
        <v>356</v>
      </c>
    </row>
    <row r="1208" spans="6:7">
      <c r="F1208" s="142" t="s">
        <v>104</v>
      </c>
      <c r="G1208" s="165" t="s">
        <v>492</v>
      </c>
    </row>
    <row r="1209" spans="6:7">
      <c r="F1209" s="142" t="s">
        <v>104</v>
      </c>
      <c r="G1209" s="165" t="s">
        <v>493</v>
      </c>
    </row>
    <row r="1210" spans="6:7">
      <c r="F1210" s="142" t="s">
        <v>104</v>
      </c>
      <c r="G1210" s="165" t="s">
        <v>494</v>
      </c>
    </row>
    <row r="1211" spans="6:7">
      <c r="F1211" s="142" t="s">
        <v>104</v>
      </c>
      <c r="G1211" s="165" t="s">
        <v>1372</v>
      </c>
    </row>
    <row r="1212" spans="6:7">
      <c r="F1212" s="142" t="s">
        <v>104</v>
      </c>
      <c r="G1212" s="165" t="s">
        <v>495</v>
      </c>
    </row>
    <row r="1213" spans="6:7">
      <c r="F1213" s="142" t="s">
        <v>104</v>
      </c>
      <c r="G1213" s="165" t="s">
        <v>357</v>
      </c>
    </row>
    <row r="1214" spans="6:7">
      <c r="F1214" s="142" t="s">
        <v>104</v>
      </c>
      <c r="G1214" s="165" t="s">
        <v>496</v>
      </c>
    </row>
    <row r="1215" spans="6:7">
      <c r="F1215" s="142" t="s">
        <v>104</v>
      </c>
      <c r="G1215" s="165" t="s">
        <v>497</v>
      </c>
    </row>
    <row r="1216" spans="6:7">
      <c r="F1216" s="142" t="s">
        <v>104</v>
      </c>
      <c r="G1216" s="165" t="s">
        <v>498</v>
      </c>
    </row>
    <row r="1217" spans="6:7">
      <c r="F1217" s="142" t="s">
        <v>104</v>
      </c>
      <c r="G1217" s="165" t="s">
        <v>499</v>
      </c>
    </row>
    <row r="1218" spans="6:7">
      <c r="F1218" s="142" t="s">
        <v>104</v>
      </c>
      <c r="G1218" s="165" t="s">
        <v>500</v>
      </c>
    </row>
    <row r="1219" spans="6:7">
      <c r="F1219" s="142" t="s">
        <v>104</v>
      </c>
      <c r="G1219" s="165" t="s">
        <v>501</v>
      </c>
    </row>
    <row r="1220" spans="6:7">
      <c r="F1220" s="142" t="s">
        <v>104</v>
      </c>
      <c r="G1220" s="165" t="s">
        <v>502</v>
      </c>
    </row>
    <row r="1221" spans="6:7">
      <c r="F1221" s="142" t="s">
        <v>104</v>
      </c>
      <c r="G1221" s="165" t="s">
        <v>503</v>
      </c>
    </row>
    <row r="1222" spans="6:7">
      <c r="F1222" s="142" t="s">
        <v>104</v>
      </c>
      <c r="G1222" s="165" t="s">
        <v>504</v>
      </c>
    </row>
    <row r="1223" spans="6:7">
      <c r="F1223" s="142" t="s">
        <v>104</v>
      </c>
      <c r="G1223" s="165" t="s">
        <v>505</v>
      </c>
    </row>
    <row r="1224" spans="6:7">
      <c r="F1224" s="142" t="s">
        <v>104</v>
      </c>
      <c r="G1224" s="165" t="s">
        <v>506</v>
      </c>
    </row>
    <row r="1225" spans="6:7">
      <c r="F1225" s="142" t="s">
        <v>104</v>
      </c>
      <c r="G1225" s="165" t="s">
        <v>507</v>
      </c>
    </row>
    <row r="1226" spans="6:7">
      <c r="F1226" s="142" t="s">
        <v>104</v>
      </c>
      <c r="G1226" s="165" t="s">
        <v>1373</v>
      </c>
    </row>
    <row r="1227" spans="6:7">
      <c r="F1227" s="142" t="s">
        <v>104</v>
      </c>
      <c r="G1227" s="165" t="s">
        <v>1374</v>
      </c>
    </row>
    <row r="1228" spans="6:7">
      <c r="F1228" s="142" t="s">
        <v>104</v>
      </c>
      <c r="G1228" s="165" t="s">
        <v>508</v>
      </c>
    </row>
    <row r="1229" spans="6:7">
      <c r="F1229" s="142" t="s">
        <v>104</v>
      </c>
      <c r="G1229" s="165" t="s">
        <v>509</v>
      </c>
    </row>
    <row r="1230" spans="6:7">
      <c r="F1230" s="142" t="s">
        <v>104</v>
      </c>
      <c r="G1230" s="165" t="s">
        <v>510</v>
      </c>
    </row>
    <row r="1231" spans="6:7">
      <c r="F1231" s="142" t="s">
        <v>104</v>
      </c>
      <c r="G1231" s="165" t="s">
        <v>511</v>
      </c>
    </row>
    <row r="1232" spans="6:7">
      <c r="F1232" s="142" t="s">
        <v>104</v>
      </c>
      <c r="G1232" s="165" t="s">
        <v>512</v>
      </c>
    </row>
    <row r="1233" spans="6:7">
      <c r="F1233" s="142" t="s">
        <v>104</v>
      </c>
      <c r="G1233" s="165" t="s">
        <v>1375</v>
      </c>
    </row>
    <row r="1234" spans="6:7">
      <c r="F1234" s="142" t="s">
        <v>104</v>
      </c>
      <c r="G1234" s="165" t="s">
        <v>1376</v>
      </c>
    </row>
    <row r="1235" spans="6:7">
      <c r="F1235" s="142" t="s">
        <v>104</v>
      </c>
      <c r="G1235" s="165" t="s">
        <v>1377</v>
      </c>
    </row>
    <row r="1236" spans="6:7">
      <c r="F1236" s="142" t="s">
        <v>104</v>
      </c>
      <c r="G1236" s="165" t="s">
        <v>1378</v>
      </c>
    </row>
    <row r="1237" spans="6:7">
      <c r="F1237" s="142" t="s">
        <v>104</v>
      </c>
      <c r="G1237" s="165" t="s">
        <v>1379</v>
      </c>
    </row>
    <row r="1238" spans="6:7">
      <c r="F1238" s="142" t="s">
        <v>104</v>
      </c>
      <c r="G1238" s="165" t="s">
        <v>1380</v>
      </c>
    </row>
    <row r="1239" spans="6:7">
      <c r="F1239" s="142" t="s">
        <v>104</v>
      </c>
      <c r="G1239" s="165" t="s">
        <v>1381</v>
      </c>
    </row>
    <row r="1240" spans="6:7">
      <c r="F1240" s="142" t="s">
        <v>104</v>
      </c>
      <c r="G1240" s="165" t="s">
        <v>1382</v>
      </c>
    </row>
    <row r="1241" spans="6:7">
      <c r="F1241" s="142" t="s">
        <v>104</v>
      </c>
      <c r="G1241" s="165" t="s">
        <v>1383</v>
      </c>
    </row>
    <row r="1242" spans="6:7">
      <c r="F1242" s="142" t="s">
        <v>104</v>
      </c>
      <c r="G1242" s="165" t="s">
        <v>1196</v>
      </c>
    </row>
    <row r="1243" spans="6:7">
      <c r="F1243" s="142" t="s">
        <v>104</v>
      </c>
      <c r="G1243" s="165" t="s">
        <v>1384</v>
      </c>
    </row>
    <row r="1244" spans="6:7">
      <c r="F1244" s="142" t="s">
        <v>105</v>
      </c>
      <c r="G1244" s="165" t="s">
        <v>358</v>
      </c>
    </row>
    <row r="1245" spans="6:7">
      <c r="F1245" s="142" t="s">
        <v>105</v>
      </c>
      <c r="G1245" s="165" t="s">
        <v>1385</v>
      </c>
    </row>
    <row r="1246" spans="6:7">
      <c r="F1246" s="142" t="s">
        <v>105</v>
      </c>
      <c r="G1246" s="165" t="s">
        <v>359</v>
      </c>
    </row>
    <row r="1247" spans="6:7">
      <c r="F1247" s="142" t="s">
        <v>105</v>
      </c>
      <c r="G1247" s="165" t="s">
        <v>1386</v>
      </c>
    </row>
    <row r="1248" spans="6:7">
      <c r="F1248" s="142" t="s">
        <v>105</v>
      </c>
      <c r="G1248" s="165" t="s">
        <v>1387</v>
      </c>
    </row>
    <row r="1249" spans="6:7">
      <c r="F1249" s="142" t="s">
        <v>105</v>
      </c>
      <c r="G1249" s="165" t="s">
        <v>1388</v>
      </c>
    </row>
    <row r="1250" spans="6:7">
      <c r="F1250" s="142" t="s">
        <v>105</v>
      </c>
      <c r="G1250" s="165" t="s">
        <v>1389</v>
      </c>
    </row>
    <row r="1251" spans="6:7">
      <c r="F1251" s="142" t="s">
        <v>105</v>
      </c>
      <c r="G1251" s="165" t="s">
        <v>1390</v>
      </c>
    </row>
    <row r="1252" spans="6:7">
      <c r="F1252" s="142" t="s">
        <v>105</v>
      </c>
      <c r="G1252" s="165" t="s">
        <v>1391</v>
      </c>
    </row>
    <row r="1253" spans="6:7">
      <c r="F1253" s="142" t="s">
        <v>105</v>
      </c>
      <c r="G1253" s="165" t="s">
        <v>1392</v>
      </c>
    </row>
    <row r="1254" spans="6:7">
      <c r="F1254" s="142" t="s">
        <v>105</v>
      </c>
      <c r="G1254" s="165" t="s">
        <v>1393</v>
      </c>
    </row>
    <row r="1255" spans="6:7">
      <c r="F1255" s="142" t="s">
        <v>105</v>
      </c>
      <c r="G1255" s="165" t="s">
        <v>1394</v>
      </c>
    </row>
    <row r="1256" spans="6:7">
      <c r="F1256" s="142" t="s">
        <v>105</v>
      </c>
      <c r="G1256" s="165" t="s">
        <v>1395</v>
      </c>
    </row>
    <row r="1257" spans="6:7">
      <c r="F1257" s="142" t="s">
        <v>105</v>
      </c>
      <c r="G1257" s="165" t="s">
        <v>1396</v>
      </c>
    </row>
    <row r="1258" spans="6:7">
      <c r="F1258" s="142" t="s">
        <v>105</v>
      </c>
      <c r="G1258" s="165" t="s">
        <v>1397</v>
      </c>
    </row>
    <row r="1259" spans="6:7">
      <c r="F1259" s="142" t="s">
        <v>105</v>
      </c>
      <c r="G1259" s="165" t="s">
        <v>1398</v>
      </c>
    </row>
    <row r="1260" spans="6:7">
      <c r="F1260" s="142" t="s">
        <v>105</v>
      </c>
      <c r="G1260" s="165" t="s">
        <v>1150</v>
      </c>
    </row>
    <row r="1261" spans="6:7">
      <c r="F1261" s="142" t="s">
        <v>105</v>
      </c>
      <c r="G1261" s="165" t="s">
        <v>667</v>
      </c>
    </row>
    <row r="1262" spans="6:7">
      <c r="F1262" s="142" t="s">
        <v>105</v>
      </c>
      <c r="G1262" s="165" t="s">
        <v>1399</v>
      </c>
    </row>
    <row r="1263" spans="6:7">
      <c r="F1263" s="142" t="s">
        <v>105</v>
      </c>
      <c r="G1263" s="165" t="s">
        <v>1400</v>
      </c>
    </row>
    <row r="1264" spans="6:7">
      <c r="F1264" s="142" t="s">
        <v>105</v>
      </c>
      <c r="G1264" s="165" t="s">
        <v>1401</v>
      </c>
    </row>
    <row r="1265" spans="6:7">
      <c r="F1265" s="142" t="s">
        <v>105</v>
      </c>
      <c r="G1265" s="165" t="s">
        <v>1402</v>
      </c>
    </row>
    <row r="1266" spans="6:7">
      <c r="F1266" s="142" t="s">
        <v>105</v>
      </c>
      <c r="G1266" s="165" t="s">
        <v>1403</v>
      </c>
    </row>
    <row r="1267" spans="6:7">
      <c r="F1267" s="142" t="s">
        <v>105</v>
      </c>
      <c r="G1267" s="165" t="s">
        <v>1404</v>
      </c>
    </row>
    <row r="1268" spans="6:7">
      <c r="F1268" s="142" t="s">
        <v>105</v>
      </c>
      <c r="G1268" s="165" t="s">
        <v>1405</v>
      </c>
    </row>
    <row r="1269" spans="6:7">
      <c r="F1269" s="142" t="s">
        <v>105</v>
      </c>
      <c r="G1269" s="165" t="s">
        <v>1406</v>
      </c>
    </row>
    <row r="1270" spans="6:7">
      <c r="F1270" s="142" t="s">
        <v>105</v>
      </c>
      <c r="G1270" s="165" t="s">
        <v>1407</v>
      </c>
    </row>
    <row r="1271" spans="6:7">
      <c r="F1271" s="142" t="s">
        <v>105</v>
      </c>
      <c r="G1271" s="165" t="s">
        <v>1408</v>
      </c>
    </row>
    <row r="1272" spans="6:7">
      <c r="F1272" s="142" t="s">
        <v>105</v>
      </c>
      <c r="G1272" s="165" t="s">
        <v>1409</v>
      </c>
    </row>
    <row r="1273" spans="6:7">
      <c r="F1273" s="142" t="s">
        <v>105</v>
      </c>
      <c r="G1273" s="165" t="s">
        <v>1410</v>
      </c>
    </row>
    <row r="1274" spans="6:7">
      <c r="F1274" s="142" t="s">
        <v>106</v>
      </c>
      <c r="G1274" s="165" t="s">
        <v>1411</v>
      </c>
    </row>
    <row r="1275" spans="6:7">
      <c r="F1275" s="142" t="s">
        <v>106</v>
      </c>
      <c r="G1275" s="165" t="s">
        <v>1412</v>
      </c>
    </row>
    <row r="1276" spans="6:7">
      <c r="F1276" s="142" t="s">
        <v>106</v>
      </c>
      <c r="G1276" s="165" t="s">
        <v>1413</v>
      </c>
    </row>
    <row r="1277" spans="6:7">
      <c r="F1277" s="142" t="s">
        <v>106</v>
      </c>
      <c r="G1277" s="165" t="s">
        <v>1414</v>
      </c>
    </row>
    <row r="1278" spans="6:7">
      <c r="F1278" s="142" t="s">
        <v>106</v>
      </c>
      <c r="G1278" s="165" t="s">
        <v>1415</v>
      </c>
    </row>
    <row r="1279" spans="6:7">
      <c r="F1279" s="142" t="s">
        <v>106</v>
      </c>
      <c r="G1279" s="165" t="s">
        <v>1416</v>
      </c>
    </row>
    <row r="1280" spans="6:7">
      <c r="F1280" s="142" t="s">
        <v>106</v>
      </c>
      <c r="G1280" s="165" t="s">
        <v>1417</v>
      </c>
    </row>
    <row r="1281" spans="6:7">
      <c r="F1281" s="142" t="s">
        <v>106</v>
      </c>
      <c r="G1281" s="165" t="s">
        <v>1418</v>
      </c>
    </row>
    <row r="1282" spans="6:7">
      <c r="F1282" s="142" t="s">
        <v>106</v>
      </c>
      <c r="G1282" s="165" t="s">
        <v>1419</v>
      </c>
    </row>
    <row r="1283" spans="6:7">
      <c r="F1283" s="142" t="s">
        <v>106</v>
      </c>
      <c r="G1283" s="165" t="s">
        <v>1420</v>
      </c>
    </row>
    <row r="1284" spans="6:7">
      <c r="F1284" s="142" t="s">
        <v>106</v>
      </c>
      <c r="G1284" s="165" t="s">
        <v>1421</v>
      </c>
    </row>
    <row r="1285" spans="6:7">
      <c r="F1285" s="142" t="s">
        <v>106</v>
      </c>
      <c r="G1285" s="165" t="s">
        <v>1422</v>
      </c>
    </row>
    <row r="1286" spans="6:7">
      <c r="F1286" s="142" t="s">
        <v>106</v>
      </c>
      <c r="G1286" s="165" t="s">
        <v>1423</v>
      </c>
    </row>
    <row r="1287" spans="6:7">
      <c r="F1287" s="142" t="s">
        <v>106</v>
      </c>
      <c r="G1287" s="165" t="s">
        <v>1424</v>
      </c>
    </row>
    <row r="1288" spans="6:7">
      <c r="F1288" s="142" t="s">
        <v>106</v>
      </c>
      <c r="G1288" s="165" t="s">
        <v>745</v>
      </c>
    </row>
    <row r="1289" spans="6:7">
      <c r="F1289" s="142" t="s">
        <v>106</v>
      </c>
      <c r="G1289" s="165" t="s">
        <v>1425</v>
      </c>
    </row>
    <row r="1290" spans="6:7">
      <c r="F1290" s="142" t="s">
        <v>106</v>
      </c>
      <c r="G1290" s="165" t="s">
        <v>1426</v>
      </c>
    </row>
    <row r="1291" spans="6:7">
      <c r="F1291" s="142" t="s">
        <v>106</v>
      </c>
      <c r="G1291" s="165" t="s">
        <v>1327</v>
      </c>
    </row>
    <row r="1292" spans="6:7">
      <c r="F1292" s="142" t="s">
        <v>106</v>
      </c>
      <c r="G1292" s="165" t="s">
        <v>1427</v>
      </c>
    </row>
    <row r="1293" spans="6:7">
      <c r="F1293" s="142" t="s">
        <v>107</v>
      </c>
      <c r="G1293" s="165" t="s">
        <v>1428</v>
      </c>
    </row>
    <row r="1294" spans="6:7">
      <c r="F1294" s="142" t="s">
        <v>107</v>
      </c>
      <c r="G1294" s="165" t="s">
        <v>1429</v>
      </c>
    </row>
    <row r="1295" spans="6:7">
      <c r="F1295" s="142" t="s">
        <v>107</v>
      </c>
      <c r="G1295" s="165" t="s">
        <v>1430</v>
      </c>
    </row>
    <row r="1296" spans="6:7">
      <c r="F1296" s="142" t="s">
        <v>107</v>
      </c>
      <c r="G1296" s="165" t="s">
        <v>1431</v>
      </c>
    </row>
    <row r="1297" spans="6:7">
      <c r="F1297" s="142" t="s">
        <v>107</v>
      </c>
      <c r="G1297" s="165" t="s">
        <v>1432</v>
      </c>
    </row>
    <row r="1298" spans="6:7">
      <c r="F1298" s="142" t="s">
        <v>107</v>
      </c>
      <c r="G1298" s="165" t="s">
        <v>1433</v>
      </c>
    </row>
    <row r="1299" spans="6:7">
      <c r="F1299" s="142" t="s">
        <v>107</v>
      </c>
      <c r="G1299" s="165" t="s">
        <v>1434</v>
      </c>
    </row>
    <row r="1300" spans="6:7">
      <c r="F1300" s="142" t="s">
        <v>107</v>
      </c>
      <c r="G1300" s="165" t="s">
        <v>1435</v>
      </c>
    </row>
    <row r="1301" spans="6:7">
      <c r="F1301" s="142" t="s">
        <v>107</v>
      </c>
      <c r="G1301" s="165" t="s">
        <v>1436</v>
      </c>
    </row>
    <row r="1302" spans="6:7">
      <c r="F1302" s="142" t="s">
        <v>107</v>
      </c>
      <c r="G1302" s="165" t="s">
        <v>1437</v>
      </c>
    </row>
    <row r="1303" spans="6:7">
      <c r="F1303" s="142" t="s">
        <v>107</v>
      </c>
      <c r="G1303" s="165" t="s">
        <v>1438</v>
      </c>
    </row>
    <row r="1304" spans="6:7">
      <c r="F1304" s="142" t="s">
        <v>107</v>
      </c>
      <c r="G1304" s="165" t="s">
        <v>837</v>
      </c>
    </row>
    <row r="1305" spans="6:7">
      <c r="F1305" s="142" t="s">
        <v>107</v>
      </c>
      <c r="G1305" s="165" t="s">
        <v>1439</v>
      </c>
    </row>
    <row r="1306" spans="6:7">
      <c r="F1306" s="142" t="s">
        <v>107</v>
      </c>
      <c r="G1306" s="165" t="s">
        <v>1440</v>
      </c>
    </row>
    <row r="1307" spans="6:7">
      <c r="F1307" s="142" t="s">
        <v>107</v>
      </c>
      <c r="G1307" s="165" t="s">
        <v>1441</v>
      </c>
    </row>
    <row r="1308" spans="6:7">
      <c r="F1308" s="142" t="s">
        <v>107</v>
      </c>
      <c r="G1308" s="165" t="s">
        <v>1442</v>
      </c>
    </row>
    <row r="1309" spans="6:7">
      <c r="F1309" s="142" t="s">
        <v>107</v>
      </c>
      <c r="G1309" s="165" t="s">
        <v>1443</v>
      </c>
    </row>
    <row r="1310" spans="6:7">
      <c r="F1310" s="142" t="s">
        <v>107</v>
      </c>
      <c r="G1310" s="165" t="s">
        <v>1444</v>
      </c>
    </row>
    <row r="1311" spans="6:7">
      <c r="F1311" s="142" t="s">
        <v>107</v>
      </c>
      <c r="G1311" s="165" t="s">
        <v>1445</v>
      </c>
    </row>
    <row r="1312" spans="6:7">
      <c r="F1312" s="142" t="s">
        <v>108</v>
      </c>
      <c r="G1312" s="165" t="s">
        <v>513</v>
      </c>
    </row>
    <row r="1313" spans="6:7">
      <c r="F1313" s="142" t="s">
        <v>108</v>
      </c>
      <c r="G1313" s="165" t="s">
        <v>1446</v>
      </c>
    </row>
    <row r="1314" spans="6:7">
      <c r="F1314" s="142" t="s">
        <v>108</v>
      </c>
      <c r="G1314" s="165" t="s">
        <v>1447</v>
      </c>
    </row>
    <row r="1315" spans="6:7">
      <c r="F1315" s="142" t="s">
        <v>108</v>
      </c>
      <c r="G1315" s="165" t="s">
        <v>1448</v>
      </c>
    </row>
    <row r="1316" spans="6:7">
      <c r="F1316" s="142" t="s">
        <v>108</v>
      </c>
      <c r="G1316" s="165" t="s">
        <v>1449</v>
      </c>
    </row>
    <row r="1317" spans="6:7">
      <c r="F1317" s="142" t="s">
        <v>108</v>
      </c>
      <c r="G1317" s="165" t="s">
        <v>1450</v>
      </c>
    </row>
    <row r="1318" spans="6:7">
      <c r="F1318" s="142" t="s">
        <v>108</v>
      </c>
      <c r="G1318" s="165" t="s">
        <v>1451</v>
      </c>
    </row>
    <row r="1319" spans="6:7">
      <c r="F1319" s="142" t="s">
        <v>108</v>
      </c>
      <c r="G1319" s="165" t="s">
        <v>1452</v>
      </c>
    </row>
    <row r="1320" spans="6:7">
      <c r="F1320" s="142" t="s">
        <v>108</v>
      </c>
      <c r="G1320" s="165" t="s">
        <v>1453</v>
      </c>
    </row>
    <row r="1321" spans="6:7">
      <c r="F1321" s="142" t="s">
        <v>108</v>
      </c>
      <c r="G1321" s="165" t="s">
        <v>1454</v>
      </c>
    </row>
    <row r="1322" spans="6:7">
      <c r="F1322" s="142" t="s">
        <v>108</v>
      </c>
      <c r="G1322" s="165" t="s">
        <v>1455</v>
      </c>
    </row>
    <row r="1323" spans="6:7">
      <c r="F1323" s="142" t="s">
        <v>108</v>
      </c>
      <c r="G1323" s="165" t="s">
        <v>1456</v>
      </c>
    </row>
    <row r="1324" spans="6:7">
      <c r="F1324" s="142" t="s">
        <v>108</v>
      </c>
      <c r="G1324" s="165" t="s">
        <v>1457</v>
      </c>
    </row>
    <row r="1325" spans="6:7">
      <c r="F1325" s="142" t="s">
        <v>108</v>
      </c>
      <c r="G1325" s="165" t="s">
        <v>1458</v>
      </c>
    </row>
    <row r="1326" spans="6:7">
      <c r="F1326" s="142" t="s">
        <v>108</v>
      </c>
      <c r="G1326" s="165" t="s">
        <v>1459</v>
      </c>
    </row>
    <row r="1327" spans="6:7">
      <c r="F1327" s="142" t="s">
        <v>108</v>
      </c>
      <c r="G1327" s="165" t="s">
        <v>1460</v>
      </c>
    </row>
    <row r="1328" spans="6:7">
      <c r="F1328" s="142" t="s">
        <v>108</v>
      </c>
      <c r="G1328" s="165" t="s">
        <v>1461</v>
      </c>
    </row>
    <row r="1329" spans="6:7">
      <c r="F1329" s="142" t="s">
        <v>108</v>
      </c>
      <c r="G1329" s="165" t="s">
        <v>1462</v>
      </c>
    </row>
    <row r="1330" spans="6:7">
      <c r="F1330" s="142" t="s">
        <v>108</v>
      </c>
      <c r="G1330" s="165" t="s">
        <v>1463</v>
      </c>
    </row>
    <row r="1331" spans="6:7">
      <c r="F1331" s="142" t="s">
        <v>108</v>
      </c>
      <c r="G1331" s="165" t="s">
        <v>1464</v>
      </c>
    </row>
    <row r="1332" spans="6:7">
      <c r="F1332" s="142" t="s">
        <v>108</v>
      </c>
      <c r="G1332" s="165" t="s">
        <v>1465</v>
      </c>
    </row>
    <row r="1333" spans="6:7">
      <c r="F1333" s="142" t="s">
        <v>108</v>
      </c>
      <c r="G1333" s="165" t="s">
        <v>1466</v>
      </c>
    </row>
    <row r="1334" spans="6:7">
      <c r="F1334" s="142" t="s">
        <v>108</v>
      </c>
      <c r="G1334" s="165" t="s">
        <v>1467</v>
      </c>
    </row>
    <row r="1335" spans="6:7">
      <c r="F1335" s="142" t="s">
        <v>108</v>
      </c>
      <c r="G1335" s="165" t="s">
        <v>1468</v>
      </c>
    </row>
    <row r="1336" spans="6:7">
      <c r="F1336" s="142" t="s">
        <v>108</v>
      </c>
      <c r="G1336" s="165" t="s">
        <v>1469</v>
      </c>
    </row>
    <row r="1337" spans="6:7">
      <c r="F1337" s="142" t="s">
        <v>108</v>
      </c>
      <c r="G1337" s="165" t="s">
        <v>1470</v>
      </c>
    </row>
    <row r="1338" spans="6:7">
      <c r="F1338" s="142" t="s">
        <v>108</v>
      </c>
      <c r="G1338" s="165" t="s">
        <v>1471</v>
      </c>
    </row>
    <row r="1339" spans="6:7">
      <c r="F1339" s="142" t="s">
        <v>109</v>
      </c>
      <c r="G1339" s="165" t="s">
        <v>233</v>
      </c>
    </row>
    <row r="1340" spans="6:7">
      <c r="F1340" s="142" t="s">
        <v>109</v>
      </c>
      <c r="G1340" s="165" t="s">
        <v>1472</v>
      </c>
    </row>
    <row r="1341" spans="6:7">
      <c r="F1341" s="142" t="s">
        <v>109</v>
      </c>
      <c r="G1341" s="165" t="s">
        <v>1473</v>
      </c>
    </row>
    <row r="1342" spans="6:7">
      <c r="F1342" s="142" t="s">
        <v>109</v>
      </c>
      <c r="G1342" s="165" t="s">
        <v>1474</v>
      </c>
    </row>
    <row r="1343" spans="6:7">
      <c r="F1343" s="142" t="s">
        <v>109</v>
      </c>
      <c r="G1343" s="165" t="s">
        <v>1475</v>
      </c>
    </row>
    <row r="1344" spans="6:7">
      <c r="F1344" s="142" t="s">
        <v>109</v>
      </c>
      <c r="G1344" s="165" t="s">
        <v>1476</v>
      </c>
    </row>
    <row r="1345" spans="6:7">
      <c r="F1345" s="142" t="s">
        <v>109</v>
      </c>
      <c r="G1345" s="165" t="s">
        <v>149</v>
      </c>
    </row>
    <row r="1346" spans="6:7">
      <c r="F1346" s="142" t="s">
        <v>109</v>
      </c>
      <c r="G1346" s="165" t="s">
        <v>1477</v>
      </c>
    </row>
    <row r="1347" spans="6:7">
      <c r="F1347" s="142" t="s">
        <v>109</v>
      </c>
      <c r="G1347" s="165" t="s">
        <v>1478</v>
      </c>
    </row>
    <row r="1348" spans="6:7">
      <c r="F1348" s="142" t="s">
        <v>109</v>
      </c>
      <c r="G1348" s="165" t="s">
        <v>1479</v>
      </c>
    </row>
    <row r="1349" spans="6:7">
      <c r="F1349" s="142" t="s">
        <v>109</v>
      </c>
      <c r="G1349" s="165" t="s">
        <v>514</v>
      </c>
    </row>
    <row r="1350" spans="6:7">
      <c r="F1350" s="142" t="s">
        <v>109</v>
      </c>
      <c r="G1350" s="165" t="s">
        <v>515</v>
      </c>
    </row>
    <row r="1351" spans="6:7">
      <c r="F1351" s="142" t="s">
        <v>109</v>
      </c>
      <c r="G1351" s="165" t="s">
        <v>1480</v>
      </c>
    </row>
    <row r="1352" spans="6:7">
      <c r="F1352" s="142" t="s">
        <v>109</v>
      </c>
      <c r="G1352" s="165" t="s">
        <v>1481</v>
      </c>
    </row>
    <row r="1353" spans="6:7">
      <c r="F1353" s="142" t="s">
        <v>109</v>
      </c>
      <c r="G1353" s="165" t="s">
        <v>234</v>
      </c>
    </row>
    <row r="1354" spans="6:7">
      <c r="F1354" s="142" t="s">
        <v>109</v>
      </c>
      <c r="G1354" s="165" t="s">
        <v>516</v>
      </c>
    </row>
    <row r="1355" spans="6:7">
      <c r="F1355" s="142" t="s">
        <v>109</v>
      </c>
      <c r="G1355" s="165" t="s">
        <v>1482</v>
      </c>
    </row>
    <row r="1356" spans="6:7">
      <c r="F1356" s="142" t="s">
        <v>109</v>
      </c>
      <c r="G1356" s="165" t="s">
        <v>517</v>
      </c>
    </row>
    <row r="1357" spans="6:7">
      <c r="F1357" s="142" t="s">
        <v>109</v>
      </c>
      <c r="G1357" s="165" t="s">
        <v>1483</v>
      </c>
    </row>
    <row r="1358" spans="6:7">
      <c r="F1358" s="142" t="s">
        <v>109</v>
      </c>
      <c r="G1358" s="165" t="s">
        <v>1484</v>
      </c>
    </row>
    <row r="1359" spans="6:7">
      <c r="F1359" s="142" t="s">
        <v>109</v>
      </c>
      <c r="G1359" s="165" t="s">
        <v>1485</v>
      </c>
    </row>
    <row r="1360" spans="6:7">
      <c r="F1360" s="142" t="s">
        <v>109</v>
      </c>
      <c r="G1360" s="165" t="s">
        <v>1486</v>
      </c>
    </row>
    <row r="1361" spans="6:7">
      <c r="F1361" s="142" t="s">
        <v>109</v>
      </c>
      <c r="G1361" s="165" t="s">
        <v>1487</v>
      </c>
    </row>
    <row r="1362" spans="6:7">
      <c r="F1362" s="142" t="s">
        <v>110</v>
      </c>
      <c r="G1362" s="165" t="s">
        <v>1488</v>
      </c>
    </row>
    <row r="1363" spans="6:7">
      <c r="F1363" s="142" t="s">
        <v>110</v>
      </c>
      <c r="G1363" s="165" t="s">
        <v>1489</v>
      </c>
    </row>
    <row r="1364" spans="6:7">
      <c r="F1364" s="142" t="s">
        <v>110</v>
      </c>
      <c r="G1364" s="165" t="s">
        <v>1490</v>
      </c>
    </row>
    <row r="1365" spans="6:7">
      <c r="F1365" s="142" t="s">
        <v>110</v>
      </c>
      <c r="G1365" s="165" t="s">
        <v>1491</v>
      </c>
    </row>
    <row r="1366" spans="6:7">
      <c r="F1366" s="142" t="s">
        <v>110</v>
      </c>
      <c r="G1366" s="165" t="s">
        <v>1492</v>
      </c>
    </row>
    <row r="1367" spans="6:7">
      <c r="F1367" s="142" t="s">
        <v>110</v>
      </c>
      <c r="G1367" s="165" t="s">
        <v>1493</v>
      </c>
    </row>
    <row r="1368" spans="6:7">
      <c r="F1368" s="142" t="s">
        <v>110</v>
      </c>
      <c r="G1368" s="165" t="s">
        <v>1494</v>
      </c>
    </row>
    <row r="1369" spans="6:7">
      <c r="F1369" s="142" t="s">
        <v>110</v>
      </c>
      <c r="G1369" s="165" t="s">
        <v>1495</v>
      </c>
    </row>
    <row r="1370" spans="6:7">
      <c r="F1370" s="142" t="s">
        <v>110</v>
      </c>
      <c r="G1370" s="165" t="s">
        <v>1496</v>
      </c>
    </row>
    <row r="1371" spans="6:7">
      <c r="F1371" s="142" t="s">
        <v>110</v>
      </c>
      <c r="G1371" s="165" t="s">
        <v>1497</v>
      </c>
    </row>
    <row r="1372" spans="6:7">
      <c r="F1372" s="142" t="s">
        <v>110</v>
      </c>
      <c r="G1372" s="165" t="s">
        <v>1498</v>
      </c>
    </row>
    <row r="1373" spans="6:7">
      <c r="F1373" s="142" t="s">
        <v>110</v>
      </c>
      <c r="G1373" s="165" t="s">
        <v>518</v>
      </c>
    </row>
    <row r="1374" spans="6:7">
      <c r="F1374" s="142" t="s">
        <v>110</v>
      </c>
      <c r="G1374" s="165" t="s">
        <v>1499</v>
      </c>
    </row>
    <row r="1375" spans="6:7">
      <c r="F1375" s="142" t="s">
        <v>110</v>
      </c>
      <c r="G1375" s="165" t="s">
        <v>1500</v>
      </c>
    </row>
    <row r="1376" spans="6:7">
      <c r="F1376" s="142" t="s">
        <v>110</v>
      </c>
      <c r="G1376" s="165" t="s">
        <v>1501</v>
      </c>
    </row>
    <row r="1377" spans="6:7">
      <c r="F1377" s="142" t="s">
        <v>110</v>
      </c>
      <c r="G1377" s="165" t="s">
        <v>1502</v>
      </c>
    </row>
    <row r="1378" spans="6:7">
      <c r="F1378" s="142" t="s">
        <v>110</v>
      </c>
      <c r="G1378" s="165" t="s">
        <v>1503</v>
      </c>
    </row>
    <row r="1379" spans="6:7">
      <c r="F1379" s="142" t="s">
        <v>110</v>
      </c>
      <c r="G1379" s="165" t="s">
        <v>1504</v>
      </c>
    </row>
    <row r="1380" spans="6:7">
      <c r="F1380" s="142" t="s">
        <v>110</v>
      </c>
      <c r="G1380" s="165" t="s">
        <v>1505</v>
      </c>
    </row>
    <row r="1381" spans="6:7">
      <c r="F1381" s="142" t="s">
        <v>111</v>
      </c>
      <c r="G1381" s="165" t="s">
        <v>519</v>
      </c>
    </row>
    <row r="1382" spans="6:7">
      <c r="F1382" s="142" t="s">
        <v>111</v>
      </c>
      <c r="G1382" s="165" t="s">
        <v>1506</v>
      </c>
    </row>
    <row r="1383" spans="6:7">
      <c r="F1383" s="142" t="s">
        <v>111</v>
      </c>
      <c r="G1383" s="165" t="s">
        <v>1507</v>
      </c>
    </row>
    <row r="1384" spans="6:7">
      <c r="F1384" s="142" t="s">
        <v>111</v>
      </c>
      <c r="G1384" s="165" t="s">
        <v>1508</v>
      </c>
    </row>
    <row r="1385" spans="6:7">
      <c r="F1385" s="142" t="s">
        <v>111</v>
      </c>
      <c r="G1385" s="165" t="s">
        <v>1509</v>
      </c>
    </row>
    <row r="1386" spans="6:7">
      <c r="F1386" s="142" t="s">
        <v>111</v>
      </c>
      <c r="G1386" s="165" t="s">
        <v>1510</v>
      </c>
    </row>
    <row r="1387" spans="6:7">
      <c r="F1387" s="142" t="s">
        <v>111</v>
      </c>
      <c r="G1387" s="165" t="s">
        <v>1511</v>
      </c>
    </row>
    <row r="1388" spans="6:7">
      <c r="F1388" s="142" t="s">
        <v>111</v>
      </c>
      <c r="G1388" s="165" t="s">
        <v>1512</v>
      </c>
    </row>
    <row r="1389" spans="6:7">
      <c r="F1389" s="142" t="s">
        <v>111</v>
      </c>
      <c r="G1389" s="165" t="s">
        <v>1513</v>
      </c>
    </row>
    <row r="1390" spans="6:7">
      <c r="F1390" s="142" t="s">
        <v>111</v>
      </c>
      <c r="G1390" s="165" t="s">
        <v>1514</v>
      </c>
    </row>
    <row r="1391" spans="6:7">
      <c r="F1391" s="142" t="s">
        <v>111</v>
      </c>
      <c r="G1391" s="165" t="s">
        <v>1515</v>
      </c>
    </row>
    <row r="1392" spans="6:7">
      <c r="F1392" s="142" t="s">
        <v>111</v>
      </c>
      <c r="G1392" s="165" t="s">
        <v>1516</v>
      </c>
    </row>
    <row r="1393" spans="6:7">
      <c r="F1393" s="142" t="s">
        <v>111</v>
      </c>
      <c r="G1393" s="165" t="s">
        <v>1517</v>
      </c>
    </row>
    <row r="1394" spans="6:7">
      <c r="F1394" s="142" t="s">
        <v>111</v>
      </c>
      <c r="G1394" s="165" t="s">
        <v>1518</v>
      </c>
    </row>
    <row r="1395" spans="6:7">
      <c r="F1395" s="142" t="s">
        <v>111</v>
      </c>
      <c r="G1395" s="165" t="s">
        <v>1519</v>
      </c>
    </row>
    <row r="1396" spans="6:7">
      <c r="F1396" s="142" t="s">
        <v>111</v>
      </c>
      <c r="G1396" s="165" t="s">
        <v>1520</v>
      </c>
    </row>
    <row r="1397" spans="6:7">
      <c r="F1397" s="142" t="s">
        <v>111</v>
      </c>
      <c r="G1397" s="165" t="s">
        <v>1521</v>
      </c>
    </row>
    <row r="1398" spans="6:7">
      <c r="F1398" s="142" t="s">
        <v>111</v>
      </c>
      <c r="G1398" s="165" t="s">
        <v>1522</v>
      </c>
    </row>
    <row r="1399" spans="6:7">
      <c r="F1399" s="142" t="s">
        <v>111</v>
      </c>
      <c r="G1399" s="165" t="s">
        <v>1523</v>
      </c>
    </row>
    <row r="1400" spans="6:7">
      <c r="F1400" s="142" t="s">
        <v>111</v>
      </c>
      <c r="G1400" s="165" t="s">
        <v>1524</v>
      </c>
    </row>
    <row r="1401" spans="6:7">
      <c r="F1401" s="142" t="s">
        <v>111</v>
      </c>
      <c r="G1401" s="165" t="s">
        <v>1525</v>
      </c>
    </row>
    <row r="1402" spans="6:7">
      <c r="F1402" s="142" t="s">
        <v>111</v>
      </c>
      <c r="G1402" s="165" t="s">
        <v>1526</v>
      </c>
    </row>
    <row r="1403" spans="6:7">
      <c r="F1403" s="142" t="s">
        <v>111</v>
      </c>
      <c r="G1403" s="165" t="s">
        <v>1527</v>
      </c>
    </row>
    <row r="1404" spans="6:7">
      <c r="F1404" s="142" t="s">
        <v>111</v>
      </c>
      <c r="G1404" s="165" t="s">
        <v>1528</v>
      </c>
    </row>
    <row r="1405" spans="6:7">
      <c r="F1405" s="142" t="s">
        <v>112</v>
      </c>
      <c r="G1405" s="165" t="s">
        <v>520</v>
      </c>
    </row>
    <row r="1406" spans="6:7">
      <c r="F1406" s="142" t="s">
        <v>112</v>
      </c>
      <c r="G1406" s="165" t="s">
        <v>1529</v>
      </c>
    </row>
    <row r="1407" spans="6:7">
      <c r="F1407" s="142" t="s">
        <v>112</v>
      </c>
      <c r="G1407" s="165" t="s">
        <v>1530</v>
      </c>
    </row>
    <row r="1408" spans="6:7">
      <c r="F1408" s="142" t="s">
        <v>112</v>
      </c>
      <c r="G1408" s="165" t="s">
        <v>1531</v>
      </c>
    </row>
    <row r="1409" spans="6:7">
      <c r="F1409" s="142" t="s">
        <v>112</v>
      </c>
      <c r="G1409" s="165" t="s">
        <v>1532</v>
      </c>
    </row>
    <row r="1410" spans="6:7">
      <c r="F1410" s="142" t="s">
        <v>112</v>
      </c>
      <c r="G1410" s="165" t="s">
        <v>1533</v>
      </c>
    </row>
    <row r="1411" spans="6:7">
      <c r="F1411" s="142" t="s">
        <v>112</v>
      </c>
      <c r="G1411" s="165" t="s">
        <v>1534</v>
      </c>
    </row>
    <row r="1412" spans="6:7">
      <c r="F1412" s="142" t="s">
        <v>112</v>
      </c>
      <c r="G1412" s="165" t="s">
        <v>1535</v>
      </c>
    </row>
    <row r="1413" spans="6:7">
      <c r="F1413" s="142" t="s">
        <v>112</v>
      </c>
      <c r="G1413" s="165" t="s">
        <v>1536</v>
      </c>
    </row>
    <row r="1414" spans="6:7">
      <c r="F1414" s="142" t="s">
        <v>112</v>
      </c>
      <c r="G1414" s="165" t="s">
        <v>1537</v>
      </c>
    </row>
    <row r="1415" spans="6:7">
      <c r="F1415" s="142" t="s">
        <v>112</v>
      </c>
      <c r="G1415" s="165" t="s">
        <v>1538</v>
      </c>
    </row>
    <row r="1416" spans="6:7">
      <c r="F1416" s="142" t="s">
        <v>112</v>
      </c>
      <c r="G1416" s="165" t="s">
        <v>1539</v>
      </c>
    </row>
    <row r="1417" spans="6:7">
      <c r="F1417" s="142" t="s">
        <v>112</v>
      </c>
      <c r="G1417" s="165" t="s">
        <v>1540</v>
      </c>
    </row>
    <row r="1418" spans="6:7">
      <c r="F1418" s="142" t="s">
        <v>112</v>
      </c>
      <c r="G1418" s="165" t="s">
        <v>1541</v>
      </c>
    </row>
    <row r="1419" spans="6:7">
      <c r="F1419" s="142" t="s">
        <v>112</v>
      </c>
      <c r="G1419" s="165" t="s">
        <v>1542</v>
      </c>
    </row>
    <row r="1420" spans="6:7">
      <c r="F1420" s="142" t="s">
        <v>112</v>
      </c>
      <c r="G1420" s="165" t="s">
        <v>1543</v>
      </c>
    </row>
    <row r="1421" spans="6:7">
      <c r="F1421" s="142" t="s">
        <v>112</v>
      </c>
      <c r="G1421" s="165" t="s">
        <v>1544</v>
      </c>
    </row>
    <row r="1422" spans="6:7">
      <c r="F1422" s="142" t="s">
        <v>113</v>
      </c>
      <c r="G1422" s="165" t="s">
        <v>1545</v>
      </c>
    </row>
    <row r="1423" spans="6:7">
      <c r="F1423" s="142" t="s">
        <v>113</v>
      </c>
      <c r="G1423" s="165" t="s">
        <v>1546</v>
      </c>
    </row>
    <row r="1424" spans="6:7">
      <c r="F1424" s="142" t="s">
        <v>113</v>
      </c>
      <c r="G1424" s="165" t="s">
        <v>1547</v>
      </c>
    </row>
    <row r="1425" spans="6:7">
      <c r="F1425" s="142" t="s">
        <v>113</v>
      </c>
      <c r="G1425" s="165" t="s">
        <v>1548</v>
      </c>
    </row>
    <row r="1426" spans="6:7">
      <c r="F1426" s="142" t="s">
        <v>113</v>
      </c>
      <c r="G1426" s="165" t="s">
        <v>1549</v>
      </c>
    </row>
    <row r="1427" spans="6:7">
      <c r="F1427" s="142" t="s">
        <v>113</v>
      </c>
      <c r="G1427" s="165" t="s">
        <v>1550</v>
      </c>
    </row>
    <row r="1428" spans="6:7">
      <c r="F1428" s="142" t="s">
        <v>113</v>
      </c>
      <c r="G1428" s="165" t="s">
        <v>1551</v>
      </c>
    </row>
    <row r="1429" spans="6:7">
      <c r="F1429" s="142" t="s">
        <v>113</v>
      </c>
      <c r="G1429" s="165" t="s">
        <v>1552</v>
      </c>
    </row>
    <row r="1430" spans="6:7">
      <c r="F1430" s="142" t="s">
        <v>113</v>
      </c>
      <c r="G1430" s="165" t="s">
        <v>1553</v>
      </c>
    </row>
    <row r="1431" spans="6:7">
      <c r="F1431" s="142" t="s">
        <v>113</v>
      </c>
      <c r="G1431" s="165" t="s">
        <v>1554</v>
      </c>
    </row>
    <row r="1432" spans="6:7">
      <c r="F1432" s="142" t="s">
        <v>113</v>
      </c>
      <c r="G1432" s="165" t="s">
        <v>1555</v>
      </c>
    </row>
    <row r="1433" spans="6:7">
      <c r="F1433" s="142" t="s">
        <v>113</v>
      </c>
      <c r="G1433" s="165" t="s">
        <v>1556</v>
      </c>
    </row>
    <row r="1434" spans="6:7">
      <c r="F1434" s="142" t="s">
        <v>113</v>
      </c>
      <c r="G1434" s="165" t="s">
        <v>1557</v>
      </c>
    </row>
    <row r="1435" spans="6:7">
      <c r="F1435" s="142" t="s">
        <v>113</v>
      </c>
      <c r="G1435" s="165" t="s">
        <v>562</v>
      </c>
    </row>
    <row r="1436" spans="6:7">
      <c r="F1436" s="142" t="s">
        <v>113</v>
      </c>
      <c r="G1436" s="165" t="s">
        <v>1558</v>
      </c>
    </row>
    <row r="1437" spans="6:7">
      <c r="F1437" s="142" t="s">
        <v>113</v>
      </c>
      <c r="G1437" s="165" t="s">
        <v>1559</v>
      </c>
    </row>
    <row r="1438" spans="6:7">
      <c r="F1438" s="142" t="s">
        <v>113</v>
      </c>
      <c r="G1438" s="165" t="s">
        <v>1560</v>
      </c>
    </row>
    <row r="1439" spans="6:7">
      <c r="F1439" s="142" t="s">
        <v>113</v>
      </c>
      <c r="G1439" s="165" t="s">
        <v>1561</v>
      </c>
    </row>
    <row r="1440" spans="6:7">
      <c r="F1440" s="142" t="s">
        <v>113</v>
      </c>
      <c r="G1440" s="165" t="s">
        <v>1562</v>
      </c>
    </row>
    <row r="1441" spans="6:7">
      <c r="F1441" s="142" t="s">
        <v>113</v>
      </c>
      <c r="G1441" s="165" t="s">
        <v>1563</v>
      </c>
    </row>
    <row r="1442" spans="6:7">
      <c r="F1442" s="142" t="s">
        <v>114</v>
      </c>
      <c r="G1442" s="165" t="s">
        <v>1564</v>
      </c>
    </row>
    <row r="1443" spans="6:7">
      <c r="F1443" s="142" t="s">
        <v>114</v>
      </c>
      <c r="G1443" s="165" t="s">
        <v>1565</v>
      </c>
    </row>
    <row r="1444" spans="6:7">
      <c r="F1444" s="142" t="s">
        <v>114</v>
      </c>
      <c r="G1444" s="165" t="s">
        <v>1566</v>
      </c>
    </row>
    <row r="1445" spans="6:7">
      <c r="F1445" s="142" t="s">
        <v>114</v>
      </c>
      <c r="G1445" s="165" t="s">
        <v>1567</v>
      </c>
    </row>
    <row r="1446" spans="6:7">
      <c r="F1446" s="142" t="s">
        <v>114</v>
      </c>
      <c r="G1446" s="165" t="s">
        <v>1568</v>
      </c>
    </row>
    <row r="1447" spans="6:7">
      <c r="F1447" s="142" t="s">
        <v>114</v>
      </c>
      <c r="G1447" s="165" t="s">
        <v>1569</v>
      </c>
    </row>
    <row r="1448" spans="6:7">
      <c r="F1448" s="142" t="s">
        <v>114</v>
      </c>
      <c r="G1448" s="165" t="s">
        <v>1570</v>
      </c>
    </row>
    <row r="1449" spans="6:7">
      <c r="F1449" s="142" t="s">
        <v>114</v>
      </c>
      <c r="G1449" s="165" t="s">
        <v>1571</v>
      </c>
    </row>
    <row r="1450" spans="6:7">
      <c r="F1450" s="142" t="s">
        <v>114</v>
      </c>
      <c r="G1450" s="165" t="s">
        <v>1572</v>
      </c>
    </row>
    <row r="1451" spans="6:7">
      <c r="F1451" s="142" t="s">
        <v>114</v>
      </c>
      <c r="G1451" s="165" t="s">
        <v>1573</v>
      </c>
    </row>
    <row r="1452" spans="6:7">
      <c r="F1452" s="142" t="s">
        <v>114</v>
      </c>
      <c r="G1452" s="165" t="s">
        <v>1574</v>
      </c>
    </row>
    <row r="1453" spans="6:7">
      <c r="F1453" s="142" t="s">
        <v>114</v>
      </c>
      <c r="G1453" s="165" t="s">
        <v>1575</v>
      </c>
    </row>
    <row r="1454" spans="6:7">
      <c r="F1454" s="142" t="s">
        <v>114</v>
      </c>
      <c r="G1454" s="165" t="s">
        <v>1576</v>
      </c>
    </row>
    <row r="1455" spans="6:7">
      <c r="F1455" s="142" t="s">
        <v>114</v>
      </c>
      <c r="G1455" s="165" t="s">
        <v>1577</v>
      </c>
    </row>
    <row r="1456" spans="6:7">
      <c r="F1456" s="142" t="s">
        <v>114</v>
      </c>
      <c r="G1456" s="165" t="s">
        <v>1578</v>
      </c>
    </row>
    <row r="1457" spans="6:7">
      <c r="F1457" s="142" t="s">
        <v>114</v>
      </c>
      <c r="G1457" s="165" t="s">
        <v>1579</v>
      </c>
    </row>
    <row r="1458" spans="6:7">
      <c r="F1458" s="142" t="s">
        <v>114</v>
      </c>
      <c r="G1458" s="165" t="s">
        <v>1580</v>
      </c>
    </row>
    <row r="1459" spans="6:7">
      <c r="F1459" s="142" t="s">
        <v>114</v>
      </c>
      <c r="G1459" s="165" t="s">
        <v>1581</v>
      </c>
    </row>
    <row r="1460" spans="6:7">
      <c r="F1460" s="142" t="s">
        <v>114</v>
      </c>
      <c r="G1460" s="165" t="s">
        <v>1582</v>
      </c>
    </row>
    <row r="1461" spans="6:7">
      <c r="F1461" s="142" t="s">
        <v>114</v>
      </c>
      <c r="G1461" s="165" t="s">
        <v>1583</v>
      </c>
    </row>
    <row r="1462" spans="6:7">
      <c r="F1462" s="142" t="s">
        <v>114</v>
      </c>
      <c r="G1462" s="165" t="s">
        <v>1584</v>
      </c>
    </row>
    <row r="1463" spans="6:7">
      <c r="F1463" s="142" t="s">
        <v>114</v>
      </c>
      <c r="G1463" s="165" t="s">
        <v>1585</v>
      </c>
    </row>
    <row r="1464" spans="6:7">
      <c r="F1464" s="142" t="s">
        <v>114</v>
      </c>
      <c r="G1464" s="165" t="s">
        <v>1586</v>
      </c>
    </row>
    <row r="1465" spans="6:7">
      <c r="F1465" s="142" t="s">
        <v>114</v>
      </c>
      <c r="G1465" s="165" t="s">
        <v>1587</v>
      </c>
    </row>
    <row r="1466" spans="6:7">
      <c r="F1466" s="142" t="s">
        <v>114</v>
      </c>
      <c r="G1466" s="165" t="s">
        <v>1588</v>
      </c>
    </row>
    <row r="1467" spans="6:7">
      <c r="F1467" s="142" t="s">
        <v>114</v>
      </c>
      <c r="G1467" s="165" t="s">
        <v>1589</v>
      </c>
    </row>
    <row r="1468" spans="6:7">
      <c r="F1468" s="142" t="s">
        <v>114</v>
      </c>
      <c r="G1468" s="165" t="s">
        <v>1590</v>
      </c>
    </row>
    <row r="1469" spans="6:7">
      <c r="F1469" s="142" t="s">
        <v>114</v>
      </c>
      <c r="G1469" s="165" t="s">
        <v>1591</v>
      </c>
    </row>
    <row r="1470" spans="6:7">
      <c r="F1470" s="142" t="s">
        <v>114</v>
      </c>
      <c r="G1470" s="165" t="s">
        <v>1592</v>
      </c>
    </row>
    <row r="1471" spans="6:7">
      <c r="F1471" s="142" t="s">
        <v>114</v>
      </c>
      <c r="G1471" s="165" t="s">
        <v>1593</v>
      </c>
    </row>
    <row r="1472" spans="6:7">
      <c r="F1472" s="142" t="s">
        <v>114</v>
      </c>
      <c r="G1472" s="165" t="s">
        <v>1594</v>
      </c>
    </row>
    <row r="1473" spans="6:7">
      <c r="F1473" s="142" t="s">
        <v>114</v>
      </c>
      <c r="G1473" s="165" t="s">
        <v>1595</v>
      </c>
    </row>
    <row r="1474" spans="6:7">
      <c r="F1474" s="142" t="s">
        <v>114</v>
      </c>
      <c r="G1474" s="165" t="s">
        <v>1596</v>
      </c>
    </row>
    <row r="1475" spans="6:7">
      <c r="F1475" s="142" t="s">
        <v>114</v>
      </c>
      <c r="G1475" s="165" t="s">
        <v>1597</v>
      </c>
    </row>
    <row r="1476" spans="6:7">
      <c r="F1476" s="142" t="s">
        <v>115</v>
      </c>
      <c r="G1476" s="165" t="s">
        <v>521</v>
      </c>
    </row>
    <row r="1477" spans="6:7">
      <c r="F1477" s="142" t="s">
        <v>115</v>
      </c>
      <c r="G1477" s="165" t="s">
        <v>1598</v>
      </c>
    </row>
    <row r="1478" spans="6:7">
      <c r="F1478" s="142" t="s">
        <v>115</v>
      </c>
      <c r="G1478" s="165" t="s">
        <v>1599</v>
      </c>
    </row>
    <row r="1479" spans="6:7">
      <c r="F1479" s="142" t="s">
        <v>115</v>
      </c>
      <c r="G1479" s="165" t="s">
        <v>1600</v>
      </c>
    </row>
    <row r="1480" spans="6:7">
      <c r="F1480" s="142" t="s">
        <v>115</v>
      </c>
      <c r="G1480" s="165" t="s">
        <v>1601</v>
      </c>
    </row>
    <row r="1481" spans="6:7">
      <c r="F1481" s="142" t="s">
        <v>115</v>
      </c>
      <c r="G1481" s="165" t="s">
        <v>522</v>
      </c>
    </row>
    <row r="1482" spans="6:7">
      <c r="F1482" s="142" t="s">
        <v>115</v>
      </c>
      <c r="G1482" s="165" t="s">
        <v>1602</v>
      </c>
    </row>
    <row r="1483" spans="6:7">
      <c r="F1483" s="142" t="s">
        <v>115</v>
      </c>
      <c r="G1483" s="165" t="s">
        <v>1603</v>
      </c>
    </row>
    <row r="1484" spans="6:7">
      <c r="F1484" s="142" t="s">
        <v>115</v>
      </c>
      <c r="G1484" s="165" t="s">
        <v>1604</v>
      </c>
    </row>
    <row r="1485" spans="6:7">
      <c r="F1485" s="142" t="s">
        <v>115</v>
      </c>
      <c r="G1485" s="165" t="s">
        <v>1605</v>
      </c>
    </row>
    <row r="1486" spans="6:7">
      <c r="F1486" s="142" t="s">
        <v>115</v>
      </c>
      <c r="G1486" s="165" t="s">
        <v>1606</v>
      </c>
    </row>
    <row r="1487" spans="6:7">
      <c r="F1487" s="142" t="s">
        <v>115</v>
      </c>
      <c r="G1487" s="165" t="s">
        <v>1607</v>
      </c>
    </row>
    <row r="1488" spans="6:7">
      <c r="F1488" s="142" t="s">
        <v>115</v>
      </c>
      <c r="G1488" s="165" t="s">
        <v>1608</v>
      </c>
    </row>
    <row r="1489" spans="6:7">
      <c r="F1489" s="142" t="s">
        <v>115</v>
      </c>
      <c r="G1489" s="165" t="s">
        <v>1609</v>
      </c>
    </row>
    <row r="1490" spans="6:7">
      <c r="F1490" s="142" t="s">
        <v>115</v>
      </c>
      <c r="G1490" s="165" t="s">
        <v>1610</v>
      </c>
    </row>
    <row r="1491" spans="6:7">
      <c r="F1491" s="142" t="s">
        <v>115</v>
      </c>
      <c r="G1491" s="165" t="s">
        <v>523</v>
      </c>
    </row>
    <row r="1492" spans="6:7">
      <c r="F1492" s="142" t="s">
        <v>115</v>
      </c>
      <c r="G1492" s="165" t="s">
        <v>1611</v>
      </c>
    </row>
    <row r="1493" spans="6:7">
      <c r="F1493" s="142" t="s">
        <v>115</v>
      </c>
      <c r="G1493" s="165" t="s">
        <v>360</v>
      </c>
    </row>
    <row r="1494" spans="6:7">
      <c r="F1494" s="142" t="s">
        <v>115</v>
      </c>
      <c r="G1494" s="165" t="s">
        <v>1612</v>
      </c>
    </row>
    <row r="1495" spans="6:7">
      <c r="F1495" s="142" t="s">
        <v>115</v>
      </c>
      <c r="G1495" s="165" t="s">
        <v>361</v>
      </c>
    </row>
    <row r="1496" spans="6:7">
      <c r="F1496" s="142" t="s">
        <v>115</v>
      </c>
      <c r="G1496" s="165" t="s">
        <v>524</v>
      </c>
    </row>
    <row r="1497" spans="6:7">
      <c r="F1497" s="142" t="s">
        <v>115</v>
      </c>
      <c r="G1497" s="165" t="s">
        <v>362</v>
      </c>
    </row>
    <row r="1498" spans="6:7">
      <c r="F1498" s="142" t="s">
        <v>115</v>
      </c>
      <c r="G1498" s="165" t="s">
        <v>1613</v>
      </c>
    </row>
    <row r="1499" spans="6:7">
      <c r="F1499" s="142" t="s">
        <v>115</v>
      </c>
      <c r="G1499" s="165" t="s">
        <v>1614</v>
      </c>
    </row>
    <row r="1500" spans="6:7">
      <c r="F1500" s="142" t="s">
        <v>115</v>
      </c>
      <c r="G1500" s="165" t="s">
        <v>1615</v>
      </c>
    </row>
    <row r="1501" spans="6:7">
      <c r="F1501" s="142" t="s">
        <v>115</v>
      </c>
      <c r="G1501" s="165" t="s">
        <v>1616</v>
      </c>
    </row>
    <row r="1502" spans="6:7">
      <c r="F1502" s="142" t="s">
        <v>115</v>
      </c>
      <c r="G1502" s="165" t="s">
        <v>1617</v>
      </c>
    </row>
    <row r="1503" spans="6:7">
      <c r="F1503" s="142" t="s">
        <v>115</v>
      </c>
      <c r="G1503" s="165" t="s">
        <v>363</v>
      </c>
    </row>
    <row r="1504" spans="6:7">
      <c r="F1504" s="142" t="s">
        <v>1618</v>
      </c>
      <c r="G1504" s="165" t="s">
        <v>1619</v>
      </c>
    </row>
    <row r="1505" spans="6:7">
      <c r="F1505" s="142" t="s">
        <v>115</v>
      </c>
      <c r="G1505" s="165" t="s">
        <v>1620</v>
      </c>
    </row>
    <row r="1506" spans="6:7">
      <c r="F1506" s="142" t="s">
        <v>115</v>
      </c>
      <c r="G1506" s="165" t="s">
        <v>1621</v>
      </c>
    </row>
    <row r="1507" spans="6:7">
      <c r="F1507" s="142" t="s">
        <v>115</v>
      </c>
      <c r="G1507" s="165" t="s">
        <v>1622</v>
      </c>
    </row>
    <row r="1508" spans="6:7">
      <c r="F1508" s="142" t="s">
        <v>115</v>
      </c>
      <c r="G1508" s="165" t="s">
        <v>1623</v>
      </c>
    </row>
    <row r="1509" spans="6:7">
      <c r="F1509" s="142" t="s">
        <v>115</v>
      </c>
      <c r="G1509" s="165" t="s">
        <v>1624</v>
      </c>
    </row>
    <row r="1510" spans="6:7">
      <c r="F1510" s="142" t="s">
        <v>115</v>
      </c>
      <c r="G1510" s="165" t="s">
        <v>1625</v>
      </c>
    </row>
    <row r="1511" spans="6:7">
      <c r="F1511" s="142" t="s">
        <v>115</v>
      </c>
      <c r="G1511" s="165" t="s">
        <v>364</v>
      </c>
    </row>
    <row r="1512" spans="6:7">
      <c r="F1512" s="142" t="s">
        <v>115</v>
      </c>
      <c r="G1512" s="165" t="s">
        <v>1626</v>
      </c>
    </row>
    <row r="1513" spans="6:7">
      <c r="F1513" s="142" t="s">
        <v>115</v>
      </c>
      <c r="G1513" s="165" t="s">
        <v>1627</v>
      </c>
    </row>
    <row r="1514" spans="6:7">
      <c r="F1514" s="142" t="s">
        <v>115</v>
      </c>
      <c r="G1514" s="165" t="s">
        <v>1628</v>
      </c>
    </row>
    <row r="1515" spans="6:7">
      <c r="F1515" s="142" t="s">
        <v>115</v>
      </c>
      <c r="G1515" s="165" t="s">
        <v>1629</v>
      </c>
    </row>
    <row r="1516" spans="6:7">
      <c r="F1516" s="142" t="s">
        <v>115</v>
      </c>
      <c r="G1516" s="165" t="s">
        <v>1630</v>
      </c>
    </row>
    <row r="1517" spans="6:7">
      <c r="F1517" s="142" t="s">
        <v>115</v>
      </c>
      <c r="G1517" s="165" t="s">
        <v>1631</v>
      </c>
    </row>
    <row r="1518" spans="6:7">
      <c r="F1518" s="142" t="s">
        <v>115</v>
      </c>
      <c r="G1518" s="165" t="s">
        <v>1632</v>
      </c>
    </row>
    <row r="1519" spans="6:7">
      <c r="F1519" s="142" t="s">
        <v>115</v>
      </c>
      <c r="G1519" s="165" t="s">
        <v>1633</v>
      </c>
    </row>
    <row r="1520" spans="6:7">
      <c r="F1520" s="142" t="s">
        <v>115</v>
      </c>
      <c r="G1520" s="165" t="s">
        <v>1634</v>
      </c>
    </row>
    <row r="1521" spans="6:7">
      <c r="F1521" s="142" t="s">
        <v>115</v>
      </c>
      <c r="G1521" s="165" t="s">
        <v>1635</v>
      </c>
    </row>
    <row r="1522" spans="6:7">
      <c r="F1522" s="142" t="s">
        <v>115</v>
      </c>
      <c r="G1522" s="165" t="s">
        <v>1636</v>
      </c>
    </row>
    <row r="1523" spans="6:7">
      <c r="F1523" s="142" t="s">
        <v>115</v>
      </c>
      <c r="G1523" s="165" t="s">
        <v>1397</v>
      </c>
    </row>
    <row r="1524" spans="6:7">
      <c r="F1524" s="142" t="s">
        <v>115</v>
      </c>
      <c r="G1524" s="165" t="s">
        <v>1637</v>
      </c>
    </row>
    <row r="1525" spans="6:7">
      <c r="F1525" s="142" t="s">
        <v>115</v>
      </c>
      <c r="G1525" s="165" t="s">
        <v>1638</v>
      </c>
    </row>
    <row r="1526" spans="6:7">
      <c r="F1526" s="142" t="s">
        <v>115</v>
      </c>
      <c r="G1526" s="165" t="s">
        <v>1639</v>
      </c>
    </row>
    <row r="1527" spans="6:7">
      <c r="F1527" s="142" t="s">
        <v>115</v>
      </c>
      <c r="G1527" s="165" t="s">
        <v>799</v>
      </c>
    </row>
    <row r="1528" spans="6:7">
      <c r="F1528" s="142" t="s">
        <v>115</v>
      </c>
      <c r="G1528" s="165" t="s">
        <v>1640</v>
      </c>
    </row>
    <row r="1529" spans="6:7">
      <c r="F1529" s="142" t="s">
        <v>115</v>
      </c>
      <c r="G1529" s="165" t="s">
        <v>1641</v>
      </c>
    </row>
    <row r="1530" spans="6:7">
      <c r="F1530" s="142" t="s">
        <v>115</v>
      </c>
      <c r="G1530" s="165" t="s">
        <v>1642</v>
      </c>
    </row>
    <row r="1531" spans="6:7">
      <c r="F1531" s="142" t="s">
        <v>115</v>
      </c>
      <c r="G1531" s="165" t="s">
        <v>1643</v>
      </c>
    </row>
    <row r="1532" spans="6:7">
      <c r="F1532" s="142" t="s">
        <v>115</v>
      </c>
      <c r="G1532" s="165" t="s">
        <v>1644</v>
      </c>
    </row>
    <row r="1533" spans="6:7">
      <c r="F1533" s="142" t="s">
        <v>115</v>
      </c>
      <c r="G1533" s="165" t="s">
        <v>1645</v>
      </c>
    </row>
    <row r="1534" spans="6:7">
      <c r="F1534" s="142" t="s">
        <v>115</v>
      </c>
      <c r="G1534" s="165" t="s">
        <v>1646</v>
      </c>
    </row>
    <row r="1535" spans="6:7">
      <c r="F1535" s="142" t="s">
        <v>115</v>
      </c>
      <c r="G1535" s="165" t="s">
        <v>1647</v>
      </c>
    </row>
    <row r="1536" spans="6:7">
      <c r="F1536" s="142" t="s">
        <v>116</v>
      </c>
      <c r="G1536" s="165" t="s">
        <v>1648</v>
      </c>
    </row>
    <row r="1537" spans="6:7">
      <c r="F1537" s="142" t="s">
        <v>116</v>
      </c>
      <c r="G1537" s="165" t="s">
        <v>1649</v>
      </c>
    </row>
    <row r="1538" spans="6:7">
      <c r="F1538" s="142" t="s">
        <v>116</v>
      </c>
      <c r="G1538" s="165" t="s">
        <v>1650</v>
      </c>
    </row>
    <row r="1539" spans="6:7">
      <c r="F1539" s="142" t="s">
        <v>116</v>
      </c>
      <c r="G1539" s="165" t="s">
        <v>1651</v>
      </c>
    </row>
    <row r="1540" spans="6:7">
      <c r="F1540" s="142" t="s">
        <v>116</v>
      </c>
      <c r="G1540" s="165" t="s">
        <v>1652</v>
      </c>
    </row>
    <row r="1541" spans="6:7">
      <c r="F1541" s="142" t="s">
        <v>116</v>
      </c>
      <c r="G1541" s="165" t="s">
        <v>1653</v>
      </c>
    </row>
    <row r="1542" spans="6:7">
      <c r="F1542" s="142" t="s">
        <v>116</v>
      </c>
      <c r="G1542" s="165" t="s">
        <v>1654</v>
      </c>
    </row>
    <row r="1543" spans="6:7">
      <c r="F1543" s="142" t="s">
        <v>116</v>
      </c>
      <c r="G1543" s="165" t="s">
        <v>1655</v>
      </c>
    </row>
    <row r="1544" spans="6:7">
      <c r="F1544" s="142" t="s">
        <v>116</v>
      </c>
      <c r="G1544" s="165" t="s">
        <v>1656</v>
      </c>
    </row>
    <row r="1545" spans="6:7">
      <c r="F1545" s="142" t="s">
        <v>116</v>
      </c>
      <c r="G1545" s="165" t="s">
        <v>1657</v>
      </c>
    </row>
    <row r="1546" spans="6:7">
      <c r="F1546" s="142" t="s">
        <v>116</v>
      </c>
      <c r="G1546" s="165" t="s">
        <v>1658</v>
      </c>
    </row>
    <row r="1547" spans="6:7">
      <c r="F1547" s="142" t="s">
        <v>116</v>
      </c>
      <c r="G1547" s="165" t="s">
        <v>1659</v>
      </c>
    </row>
    <row r="1548" spans="6:7">
      <c r="F1548" s="142" t="s">
        <v>116</v>
      </c>
      <c r="G1548" s="165" t="s">
        <v>1660</v>
      </c>
    </row>
    <row r="1549" spans="6:7">
      <c r="F1549" s="142" t="s">
        <v>116</v>
      </c>
      <c r="G1549" s="165" t="s">
        <v>1661</v>
      </c>
    </row>
    <row r="1550" spans="6:7">
      <c r="F1550" s="142" t="s">
        <v>116</v>
      </c>
      <c r="G1550" s="165" t="s">
        <v>1662</v>
      </c>
    </row>
    <row r="1551" spans="6:7">
      <c r="F1551" s="142" t="s">
        <v>116</v>
      </c>
      <c r="G1551" s="165" t="s">
        <v>1663</v>
      </c>
    </row>
    <row r="1552" spans="6:7">
      <c r="F1552" s="142" t="s">
        <v>116</v>
      </c>
      <c r="G1552" s="165" t="s">
        <v>1664</v>
      </c>
    </row>
    <row r="1553" spans="6:7">
      <c r="F1553" s="142" t="s">
        <v>116</v>
      </c>
      <c r="G1553" s="165" t="s">
        <v>1665</v>
      </c>
    </row>
    <row r="1554" spans="6:7">
      <c r="F1554" s="142" t="s">
        <v>116</v>
      </c>
      <c r="G1554" s="165" t="s">
        <v>1666</v>
      </c>
    </row>
    <row r="1555" spans="6:7">
      <c r="F1555" s="142" t="s">
        <v>116</v>
      </c>
      <c r="G1555" s="165" t="s">
        <v>1667</v>
      </c>
    </row>
    <row r="1556" spans="6:7">
      <c r="F1556" s="142" t="s">
        <v>117</v>
      </c>
      <c r="G1556" s="165" t="s">
        <v>525</v>
      </c>
    </row>
    <row r="1557" spans="6:7">
      <c r="F1557" s="142" t="s">
        <v>117</v>
      </c>
      <c r="G1557" s="165" t="s">
        <v>1668</v>
      </c>
    </row>
    <row r="1558" spans="6:7">
      <c r="F1558" s="142" t="s">
        <v>117</v>
      </c>
      <c r="G1558" s="165" t="s">
        <v>1669</v>
      </c>
    </row>
    <row r="1559" spans="6:7">
      <c r="F1559" s="142" t="s">
        <v>117</v>
      </c>
      <c r="G1559" s="165" t="s">
        <v>1670</v>
      </c>
    </row>
    <row r="1560" spans="6:7">
      <c r="F1560" s="142" t="s">
        <v>117</v>
      </c>
      <c r="G1560" s="165" t="s">
        <v>1671</v>
      </c>
    </row>
    <row r="1561" spans="6:7">
      <c r="F1561" s="142" t="s">
        <v>117</v>
      </c>
      <c r="G1561" s="165" t="s">
        <v>1672</v>
      </c>
    </row>
    <row r="1562" spans="6:7">
      <c r="F1562" s="142" t="s">
        <v>117</v>
      </c>
      <c r="G1562" s="165" t="s">
        <v>1673</v>
      </c>
    </row>
    <row r="1563" spans="6:7">
      <c r="F1563" s="142" t="s">
        <v>117</v>
      </c>
      <c r="G1563" s="165" t="s">
        <v>1674</v>
      </c>
    </row>
    <row r="1564" spans="6:7">
      <c r="F1564" s="142" t="s">
        <v>117</v>
      </c>
      <c r="G1564" s="165" t="s">
        <v>1675</v>
      </c>
    </row>
    <row r="1565" spans="6:7">
      <c r="F1565" s="142" t="s">
        <v>117</v>
      </c>
      <c r="G1565" s="165" t="s">
        <v>1676</v>
      </c>
    </row>
    <row r="1566" spans="6:7">
      <c r="F1566" s="142" t="s">
        <v>117</v>
      </c>
      <c r="G1566" s="165" t="s">
        <v>1677</v>
      </c>
    </row>
    <row r="1567" spans="6:7">
      <c r="F1567" s="142" t="s">
        <v>117</v>
      </c>
      <c r="G1567" s="165" t="s">
        <v>1678</v>
      </c>
    </row>
    <row r="1568" spans="6:7">
      <c r="F1568" s="142" t="s">
        <v>117</v>
      </c>
      <c r="G1568" s="165" t="s">
        <v>1679</v>
      </c>
    </row>
    <row r="1569" spans="6:7">
      <c r="F1569" s="142" t="s">
        <v>117</v>
      </c>
      <c r="G1569" s="165" t="s">
        <v>1680</v>
      </c>
    </row>
    <row r="1570" spans="6:7">
      <c r="F1570" s="142" t="s">
        <v>117</v>
      </c>
      <c r="G1570" s="165" t="s">
        <v>1681</v>
      </c>
    </row>
    <row r="1571" spans="6:7">
      <c r="F1571" s="142" t="s">
        <v>117</v>
      </c>
      <c r="G1571" s="165" t="s">
        <v>1682</v>
      </c>
    </row>
    <row r="1572" spans="6:7">
      <c r="F1572" s="142" t="s">
        <v>117</v>
      </c>
      <c r="G1572" s="165" t="s">
        <v>1683</v>
      </c>
    </row>
    <row r="1573" spans="6:7">
      <c r="F1573" s="142" t="s">
        <v>117</v>
      </c>
      <c r="G1573" s="165" t="s">
        <v>1684</v>
      </c>
    </row>
    <row r="1574" spans="6:7">
      <c r="F1574" s="142" t="s">
        <v>117</v>
      </c>
      <c r="G1574" s="165" t="s">
        <v>1685</v>
      </c>
    </row>
    <row r="1575" spans="6:7">
      <c r="F1575" s="142" t="s">
        <v>117</v>
      </c>
      <c r="G1575" s="165" t="s">
        <v>1686</v>
      </c>
    </row>
    <row r="1576" spans="6:7">
      <c r="F1576" s="142" t="s">
        <v>117</v>
      </c>
      <c r="G1576" s="165" t="s">
        <v>1687</v>
      </c>
    </row>
    <row r="1577" spans="6:7">
      <c r="F1577" s="142" t="s">
        <v>118</v>
      </c>
      <c r="G1577" s="165" t="s">
        <v>1688</v>
      </c>
    </row>
    <row r="1578" spans="6:7">
      <c r="F1578" s="142" t="s">
        <v>118</v>
      </c>
      <c r="G1578" s="165" t="s">
        <v>1689</v>
      </c>
    </row>
    <row r="1579" spans="6:7">
      <c r="F1579" s="142" t="s">
        <v>118</v>
      </c>
      <c r="G1579" s="165" t="s">
        <v>1690</v>
      </c>
    </row>
    <row r="1580" spans="6:7">
      <c r="F1580" s="142" t="s">
        <v>118</v>
      </c>
      <c r="G1580" s="165" t="s">
        <v>1691</v>
      </c>
    </row>
    <row r="1581" spans="6:7">
      <c r="F1581" s="142" t="s">
        <v>118</v>
      </c>
      <c r="G1581" s="165" t="s">
        <v>1692</v>
      </c>
    </row>
    <row r="1582" spans="6:7">
      <c r="F1582" s="142" t="s">
        <v>118</v>
      </c>
      <c r="G1582" s="165" t="s">
        <v>1693</v>
      </c>
    </row>
    <row r="1583" spans="6:7">
      <c r="F1583" s="142" t="s">
        <v>118</v>
      </c>
      <c r="G1583" s="165" t="s">
        <v>1694</v>
      </c>
    </row>
    <row r="1584" spans="6:7">
      <c r="F1584" s="142" t="s">
        <v>118</v>
      </c>
      <c r="G1584" s="165" t="s">
        <v>1695</v>
      </c>
    </row>
    <row r="1585" spans="6:7">
      <c r="F1585" s="142" t="s">
        <v>118</v>
      </c>
      <c r="G1585" s="165" t="s">
        <v>1696</v>
      </c>
    </row>
    <row r="1586" spans="6:7">
      <c r="F1586" s="142" t="s">
        <v>118</v>
      </c>
      <c r="G1586" s="165" t="s">
        <v>1697</v>
      </c>
    </row>
    <row r="1587" spans="6:7">
      <c r="F1587" s="142" t="s">
        <v>118</v>
      </c>
      <c r="G1587" s="165" t="s">
        <v>1698</v>
      </c>
    </row>
    <row r="1588" spans="6:7">
      <c r="F1588" s="142" t="s">
        <v>118</v>
      </c>
      <c r="G1588" s="165" t="s">
        <v>1699</v>
      </c>
    </row>
    <row r="1589" spans="6:7">
      <c r="F1589" s="142" t="s">
        <v>118</v>
      </c>
      <c r="G1589" s="165" t="s">
        <v>1700</v>
      </c>
    </row>
    <row r="1590" spans="6:7">
      <c r="F1590" s="142" t="s">
        <v>118</v>
      </c>
      <c r="G1590" s="165" t="s">
        <v>1701</v>
      </c>
    </row>
    <row r="1591" spans="6:7">
      <c r="F1591" s="142" t="s">
        <v>118</v>
      </c>
      <c r="G1591" s="165" t="s">
        <v>812</v>
      </c>
    </row>
    <row r="1592" spans="6:7">
      <c r="F1592" s="142" t="s">
        <v>118</v>
      </c>
      <c r="G1592" s="165" t="s">
        <v>1702</v>
      </c>
    </row>
    <row r="1593" spans="6:7">
      <c r="F1593" s="142" t="s">
        <v>118</v>
      </c>
      <c r="G1593" s="165" t="s">
        <v>1703</v>
      </c>
    </row>
    <row r="1594" spans="6:7">
      <c r="F1594" s="142" t="s">
        <v>118</v>
      </c>
      <c r="G1594" s="165" t="s">
        <v>1704</v>
      </c>
    </row>
    <row r="1595" spans="6:7">
      <c r="F1595" s="142" t="s">
        <v>118</v>
      </c>
      <c r="G1595" s="165" t="s">
        <v>1705</v>
      </c>
    </row>
    <row r="1596" spans="6:7">
      <c r="F1596" s="142" t="s">
        <v>118</v>
      </c>
      <c r="G1596" s="165" t="s">
        <v>1706</v>
      </c>
    </row>
    <row r="1597" spans="6:7">
      <c r="F1597" s="142" t="s">
        <v>118</v>
      </c>
      <c r="G1597" s="165" t="s">
        <v>1707</v>
      </c>
    </row>
    <row r="1598" spans="6:7">
      <c r="F1598" s="142" t="s">
        <v>118</v>
      </c>
      <c r="G1598" s="165" t="s">
        <v>1708</v>
      </c>
    </row>
    <row r="1599" spans="6:7">
      <c r="F1599" s="142" t="s">
        <v>118</v>
      </c>
      <c r="G1599" s="165" t="s">
        <v>867</v>
      </c>
    </row>
    <row r="1600" spans="6:7">
      <c r="F1600" s="142" t="s">
        <v>118</v>
      </c>
      <c r="G1600" s="165" t="s">
        <v>1709</v>
      </c>
    </row>
    <row r="1601" spans="6:7">
      <c r="F1601" s="142" t="s">
        <v>118</v>
      </c>
      <c r="G1601" s="165" t="s">
        <v>1215</v>
      </c>
    </row>
    <row r="1602" spans="6:7">
      <c r="F1602" s="142" t="s">
        <v>118</v>
      </c>
      <c r="G1602" s="165" t="s">
        <v>1710</v>
      </c>
    </row>
    <row r="1603" spans="6:7">
      <c r="F1603" s="142" t="s">
        <v>118</v>
      </c>
      <c r="G1603" s="165" t="s">
        <v>1711</v>
      </c>
    </row>
    <row r="1604" spans="6:7">
      <c r="F1604" s="142" t="s">
        <v>118</v>
      </c>
      <c r="G1604" s="165" t="s">
        <v>1712</v>
      </c>
    </row>
    <row r="1605" spans="6:7">
      <c r="F1605" s="142" t="s">
        <v>118</v>
      </c>
      <c r="G1605" s="165" t="s">
        <v>1713</v>
      </c>
    </row>
    <row r="1606" spans="6:7">
      <c r="F1606" s="142" t="s">
        <v>118</v>
      </c>
      <c r="G1606" s="165" t="s">
        <v>1714</v>
      </c>
    </row>
    <row r="1607" spans="6:7">
      <c r="F1607" s="142" t="s">
        <v>118</v>
      </c>
      <c r="G1607" s="165" t="s">
        <v>1715</v>
      </c>
    </row>
    <row r="1608" spans="6:7">
      <c r="F1608" s="142" t="s">
        <v>118</v>
      </c>
      <c r="G1608" s="165" t="s">
        <v>1716</v>
      </c>
    </row>
    <row r="1609" spans="6:7">
      <c r="F1609" s="142" t="s">
        <v>118</v>
      </c>
      <c r="G1609" s="165" t="s">
        <v>1717</v>
      </c>
    </row>
    <row r="1610" spans="6:7">
      <c r="F1610" s="142" t="s">
        <v>118</v>
      </c>
      <c r="G1610" s="165" t="s">
        <v>1718</v>
      </c>
    </row>
    <row r="1611" spans="6:7">
      <c r="F1611" s="142" t="s">
        <v>118</v>
      </c>
      <c r="G1611" s="165" t="s">
        <v>1719</v>
      </c>
    </row>
    <row r="1612" spans="6:7">
      <c r="F1612" s="142" t="s">
        <v>118</v>
      </c>
      <c r="G1612" s="165" t="s">
        <v>1720</v>
      </c>
    </row>
    <row r="1613" spans="6:7">
      <c r="F1613" s="142" t="s">
        <v>118</v>
      </c>
      <c r="G1613" s="165" t="s">
        <v>1721</v>
      </c>
    </row>
    <row r="1614" spans="6:7">
      <c r="F1614" s="142" t="s">
        <v>118</v>
      </c>
      <c r="G1614" s="165" t="s">
        <v>1722</v>
      </c>
    </row>
    <row r="1615" spans="6:7">
      <c r="F1615" s="142" t="s">
        <v>118</v>
      </c>
      <c r="G1615" s="165" t="s">
        <v>1723</v>
      </c>
    </row>
    <row r="1616" spans="6:7">
      <c r="F1616" s="142" t="s">
        <v>118</v>
      </c>
      <c r="G1616" s="165" t="s">
        <v>1724</v>
      </c>
    </row>
    <row r="1617" spans="6:7">
      <c r="F1617" s="142" t="s">
        <v>118</v>
      </c>
      <c r="G1617" s="165" t="s">
        <v>1725</v>
      </c>
    </row>
    <row r="1618" spans="6:7">
      <c r="F1618" s="142" t="s">
        <v>118</v>
      </c>
      <c r="G1618" s="165" t="s">
        <v>1726</v>
      </c>
    </row>
    <row r="1619" spans="6:7">
      <c r="F1619" s="142" t="s">
        <v>118</v>
      </c>
      <c r="G1619" s="165" t="s">
        <v>1727</v>
      </c>
    </row>
    <row r="1620" spans="6:7">
      <c r="F1620" s="142" t="s">
        <v>118</v>
      </c>
      <c r="G1620" s="165" t="s">
        <v>1728</v>
      </c>
    </row>
    <row r="1621" spans="6:7">
      <c r="F1621" s="142" t="s">
        <v>118</v>
      </c>
      <c r="G1621" s="165" t="s">
        <v>1729</v>
      </c>
    </row>
    <row r="1622" spans="6:7">
      <c r="F1622" s="142" t="s">
        <v>119</v>
      </c>
      <c r="G1622" s="165" t="s">
        <v>1730</v>
      </c>
    </row>
    <row r="1623" spans="6:7">
      <c r="F1623" s="142" t="s">
        <v>119</v>
      </c>
      <c r="G1623" s="165" t="s">
        <v>1731</v>
      </c>
    </row>
    <row r="1624" spans="6:7">
      <c r="F1624" s="142" t="s">
        <v>119</v>
      </c>
      <c r="G1624" s="165" t="s">
        <v>1732</v>
      </c>
    </row>
    <row r="1625" spans="6:7">
      <c r="F1625" s="142" t="s">
        <v>119</v>
      </c>
      <c r="G1625" s="165" t="s">
        <v>1733</v>
      </c>
    </row>
    <row r="1626" spans="6:7">
      <c r="F1626" s="142" t="s">
        <v>119</v>
      </c>
      <c r="G1626" s="165" t="s">
        <v>1734</v>
      </c>
    </row>
    <row r="1627" spans="6:7">
      <c r="F1627" s="142" t="s">
        <v>119</v>
      </c>
      <c r="G1627" s="165" t="s">
        <v>1735</v>
      </c>
    </row>
    <row r="1628" spans="6:7">
      <c r="F1628" s="142" t="s">
        <v>119</v>
      </c>
      <c r="G1628" s="165" t="s">
        <v>1736</v>
      </c>
    </row>
    <row r="1629" spans="6:7">
      <c r="F1629" s="142" t="s">
        <v>119</v>
      </c>
      <c r="G1629" s="165" t="s">
        <v>1737</v>
      </c>
    </row>
    <row r="1630" spans="6:7">
      <c r="F1630" s="142" t="s">
        <v>119</v>
      </c>
      <c r="G1630" s="165" t="s">
        <v>1738</v>
      </c>
    </row>
    <row r="1631" spans="6:7">
      <c r="F1631" s="142" t="s">
        <v>119</v>
      </c>
      <c r="G1631" s="165" t="s">
        <v>1739</v>
      </c>
    </row>
    <row r="1632" spans="6:7">
      <c r="F1632" s="142" t="s">
        <v>119</v>
      </c>
      <c r="G1632" s="165" t="s">
        <v>1740</v>
      </c>
    </row>
    <row r="1633" spans="6:7">
      <c r="F1633" s="142" t="s">
        <v>119</v>
      </c>
      <c r="G1633" s="165" t="s">
        <v>1741</v>
      </c>
    </row>
    <row r="1634" spans="6:7">
      <c r="F1634" s="142" t="s">
        <v>119</v>
      </c>
      <c r="G1634" s="165" t="s">
        <v>1742</v>
      </c>
    </row>
    <row r="1635" spans="6:7">
      <c r="F1635" s="142" t="s">
        <v>119</v>
      </c>
      <c r="G1635" s="165" t="s">
        <v>1743</v>
      </c>
    </row>
    <row r="1636" spans="6:7">
      <c r="F1636" s="142" t="s">
        <v>119</v>
      </c>
      <c r="G1636" s="165" t="s">
        <v>1744</v>
      </c>
    </row>
    <row r="1637" spans="6:7">
      <c r="F1637" s="142" t="s">
        <v>119</v>
      </c>
      <c r="G1637" s="165" t="s">
        <v>1745</v>
      </c>
    </row>
    <row r="1638" spans="6:7">
      <c r="F1638" s="142" t="s">
        <v>119</v>
      </c>
      <c r="G1638" s="165" t="s">
        <v>1746</v>
      </c>
    </row>
    <row r="1639" spans="6:7">
      <c r="F1639" s="142" t="s">
        <v>119</v>
      </c>
      <c r="G1639" s="165" t="s">
        <v>1747</v>
      </c>
    </row>
    <row r="1640" spans="6:7">
      <c r="F1640" s="142" t="s">
        <v>120</v>
      </c>
      <c r="G1640" s="165" t="s">
        <v>1748</v>
      </c>
    </row>
    <row r="1641" spans="6:7">
      <c r="F1641" s="142" t="s">
        <v>120</v>
      </c>
      <c r="G1641" s="165" t="s">
        <v>1749</v>
      </c>
    </row>
    <row r="1642" spans="6:7">
      <c r="F1642" s="142" t="s">
        <v>120</v>
      </c>
      <c r="G1642" s="165" t="s">
        <v>1750</v>
      </c>
    </row>
    <row r="1643" spans="6:7">
      <c r="F1643" s="142" t="s">
        <v>120</v>
      </c>
      <c r="G1643" s="165" t="s">
        <v>1751</v>
      </c>
    </row>
    <row r="1644" spans="6:7">
      <c r="F1644" s="142" t="s">
        <v>120</v>
      </c>
      <c r="G1644" s="165" t="s">
        <v>1752</v>
      </c>
    </row>
    <row r="1645" spans="6:7">
      <c r="F1645" s="142" t="s">
        <v>120</v>
      </c>
      <c r="G1645" s="165" t="s">
        <v>1753</v>
      </c>
    </row>
    <row r="1646" spans="6:7">
      <c r="F1646" s="142" t="s">
        <v>120</v>
      </c>
      <c r="G1646" s="165" t="s">
        <v>1754</v>
      </c>
    </row>
    <row r="1647" spans="6:7">
      <c r="F1647" s="142" t="s">
        <v>120</v>
      </c>
      <c r="G1647" s="165" t="s">
        <v>1755</v>
      </c>
    </row>
    <row r="1648" spans="6:7">
      <c r="F1648" s="142" t="s">
        <v>120</v>
      </c>
      <c r="G1648" s="165" t="s">
        <v>1756</v>
      </c>
    </row>
    <row r="1649" spans="6:7">
      <c r="F1649" s="142" t="s">
        <v>120</v>
      </c>
      <c r="G1649" s="165" t="s">
        <v>1757</v>
      </c>
    </row>
    <row r="1650" spans="6:7">
      <c r="F1650" s="142" t="s">
        <v>120</v>
      </c>
      <c r="G1650" s="165" t="s">
        <v>1758</v>
      </c>
    </row>
    <row r="1651" spans="6:7">
      <c r="F1651" s="142" t="s">
        <v>120</v>
      </c>
      <c r="G1651" s="165" t="s">
        <v>1759</v>
      </c>
    </row>
    <row r="1652" spans="6:7">
      <c r="F1652" s="142" t="s">
        <v>120</v>
      </c>
      <c r="G1652" s="165" t="s">
        <v>1760</v>
      </c>
    </row>
    <row r="1653" spans="6:7">
      <c r="F1653" s="142" t="s">
        <v>120</v>
      </c>
      <c r="G1653" s="165" t="s">
        <v>1761</v>
      </c>
    </row>
    <row r="1654" spans="6:7">
      <c r="F1654" s="142" t="s">
        <v>120</v>
      </c>
      <c r="G1654" s="165" t="s">
        <v>1762</v>
      </c>
    </row>
    <row r="1655" spans="6:7">
      <c r="F1655" s="142" t="s">
        <v>120</v>
      </c>
      <c r="G1655" s="165" t="s">
        <v>1763</v>
      </c>
    </row>
    <row r="1656" spans="6:7">
      <c r="F1656" s="142" t="s">
        <v>120</v>
      </c>
      <c r="G1656" s="165" t="s">
        <v>1764</v>
      </c>
    </row>
    <row r="1657" spans="6:7">
      <c r="F1657" s="142" t="s">
        <v>120</v>
      </c>
      <c r="G1657" s="165" t="s">
        <v>1765</v>
      </c>
    </row>
    <row r="1658" spans="6:7">
      <c r="F1658" s="142" t="s">
        <v>120</v>
      </c>
      <c r="G1658" s="165" t="s">
        <v>1766</v>
      </c>
    </row>
    <row r="1659" spans="6:7">
      <c r="F1659" s="142" t="s">
        <v>120</v>
      </c>
      <c r="G1659" s="165" t="s">
        <v>1767</v>
      </c>
    </row>
    <row r="1660" spans="6:7">
      <c r="F1660" s="142" t="s">
        <v>120</v>
      </c>
      <c r="G1660" s="165" t="s">
        <v>1768</v>
      </c>
    </row>
    <row r="1661" spans="6:7">
      <c r="F1661" s="142" t="s">
        <v>120</v>
      </c>
      <c r="G1661" s="165" t="s">
        <v>1769</v>
      </c>
    </row>
    <row r="1662" spans="6:7">
      <c r="F1662" s="142" t="s">
        <v>120</v>
      </c>
      <c r="G1662" s="165" t="s">
        <v>837</v>
      </c>
    </row>
    <row r="1663" spans="6:7">
      <c r="F1663" s="142" t="s">
        <v>120</v>
      </c>
      <c r="G1663" s="165" t="s">
        <v>1770</v>
      </c>
    </row>
    <row r="1664" spans="6:7">
      <c r="F1664" s="142" t="s">
        <v>120</v>
      </c>
      <c r="G1664" s="165" t="s">
        <v>1771</v>
      </c>
    </row>
    <row r="1665" spans="6:7">
      <c r="F1665" s="142" t="s">
        <v>120</v>
      </c>
      <c r="G1665" s="165" t="s">
        <v>1772</v>
      </c>
    </row>
    <row r="1666" spans="6:7">
      <c r="F1666" s="142" t="s">
        <v>121</v>
      </c>
      <c r="G1666" s="165" t="s">
        <v>1773</v>
      </c>
    </row>
    <row r="1667" spans="6:7">
      <c r="F1667" s="142" t="s">
        <v>121</v>
      </c>
      <c r="G1667" s="165" t="s">
        <v>1774</v>
      </c>
    </row>
    <row r="1668" spans="6:7">
      <c r="F1668" s="142" t="s">
        <v>121</v>
      </c>
      <c r="G1668" s="165" t="s">
        <v>1775</v>
      </c>
    </row>
    <row r="1669" spans="6:7">
      <c r="F1669" s="142" t="s">
        <v>121</v>
      </c>
      <c r="G1669" s="165" t="s">
        <v>1776</v>
      </c>
    </row>
    <row r="1670" spans="6:7">
      <c r="F1670" s="142" t="s">
        <v>121</v>
      </c>
      <c r="G1670" s="165" t="s">
        <v>1777</v>
      </c>
    </row>
    <row r="1671" spans="6:7">
      <c r="F1671" s="142" t="s">
        <v>121</v>
      </c>
      <c r="G1671" s="165" t="s">
        <v>1778</v>
      </c>
    </row>
    <row r="1672" spans="6:7">
      <c r="F1672" s="142" t="s">
        <v>121</v>
      </c>
      <c r="G1672" s="165" t="s">
        <v>1779</v>
      </c>
    </row>
    <row r="1673" spans="6:7">
      <c r="F1673" s="142" t="s">
        <v>121</v>
      </c>
      <c r="G1673" s="165" t="s">
        <v>1780</v>
      </c>
    </row>
    <row r="1674" spans="6:7">
      <c r="F1674" s="142" t="s">
        <v>121</v>
      </c>
      <c r="G1674" s="165" t="s">
        <v>1781</v>
      </c>
    </row>
    <row r="1675" spans="6:7">
      <c r="F1675" s="142" t="s">
        <v>121</v>
      </c>
      <c r="G1675" s="165" t="s">
        <v>1782</v>
      </c>
    </row>
    <row r="1676" spans="6:7">
      <c r="F1676" s="142" t="s">
        <v>121</v>
      </c>
      <c r="G1676" s="165" t="s">
        <v>1783</v>
      </c>
    </row>
    <row r="1677" spans="6:7">
      <c r="F1677" s="142" t="s">
        <v>121</v>
      </c>
      <c r="G1677" s="165" t="s">
        <v>1784</v>
      </c>
    </row>
    <row r="1678" spans="6:7">
      <c r="F1678" s="142" t="s">
        <v>121</v>
      </c>
      <c r="G1678" s="165" t="s">
        <v>1785</v>
      </c>
    </row>
    <row r="1679" spans="6:7">
      <c r="F1679" s="142" t="s">
        <v>121</v>
      </c>
      <c r="G1679" s="165" t="s">
        <v>1786</v>
      </c>
    </row>
    <row r="1680" spans="6:7">
      <c r="F1680" s="142" t="s">
        <v>121</v>
      </c>
      <c r="G1680" s="165" t="s">
        <v>1787</v>
      </c>
    </row>
    <row r="1681" spans="6:7">
      <c r="F1681" s="142" t="s">
        <v>121</v>
      </c>
      <c r="G1681" s="165" t="s">
        <v>1788</v>
      </c>
    </row>
    <row r="1682" spans="6:7">
      <c r="F1682" s="142" t="s">
        <v>121</v>
      </c>
      <c r="G1682" s="165" t="s">
        <v>1789</v>
      </c>
    </row>
    <row r="1683" spans="6:7">
      <c r="F1683" s="142" t="s">
        <v>121</v>
      </c>
      <c r="G1683" s="165" t="s">
        <v>1790</v>
      </c>
    </row>
    <row r="1684" spans="6:7">
      <c r="F1684" s="142" t="s">
        <v>121</v>
      </c>
      <c r="G1684" s="165" t="s">
        <v>1791</v>
      </c>
    </row>
    <row r="1685" spans="6:7">
      <c r="F1685" s="142" t="s">
        <v>121</v>
      </c>
      <c r="G1685" s="165" t="s">
        <v>1792</v>
      </c>
    </row>
    <row r="1686" spans="6:7">
      <c r="F1686" s="142" t="s">
        <v>121</v>
      </c>
      <c r="G1686" s="165" t="s">
        <v>1793</v>
      </c>
    </row>
    <row r="1687" spans="6:7">
      <c r="F1687" s="142" t="s">
        <v>121</v>
      </c>
      <c r="G1687" s="165" t="s">
        <v>1794</v>
      </c>
    </row>
    <row r="1688" spans="6:7">
      <c r="F1688" s="142" t="s">
        <v>121</v>
      </c>
      <c r="G1688" s="165" t="s">
        <v>1795</v>
      </c>
    </row>
    <row r="1689" spans="6:7">
      <c r="F1689" s="142" t="s">
        <v>121</v>
      </c>
      <c r="G1689" s="165" t="s">
        <v>1796</v>
      </c>
    </row>
    <row r="1690" spans="6:7">
      <c r="F1690" s="142" t="s">
        <v>121</v>
      </c>
      <c r="G1690" s="165" t="s">
        <v>1797</v>
      </c>
    </row>
    <row r="1691" spans="6:7">
      <c r="F1691" s="142" t="s">
        <v>121</v>
      </c>
      <c r="G1691" s="165" t="s">
        <v>1798</v>
      </c>
    </row>
    <row r="1692" spans="6:7">
      <c r="F1692" s="142" t="s">
        <v>121</v>
      </c>
      <c r="G1692" s="165" t="s">
        <v>1799</v>
      </c>
    </row>
    <row r="1693" spans="6:7">
      <c r="F1693" s="142" t="s">
        <v>121</v>
      </c>
      <c r="G1693" s="165" t="s">
        <v>1800</v>
      </c>
    </row>
    <row r="1694" spans="6:7">
      <c r="F1694" s="142" t="s">
        <v>121</v>
      </c>
      <c r="G1694" s="165" t="s">
        <v>1801</v>
      </c>
    </row>
    <row r="1695" spans="6:7">
      <c r="F1695" s="142" t="s">
        <v>121</v>
      </c>
      <c r="G1695" s="165" t="s">
        <v>1802</v>
      </c>
    </row>
    <row r="1696" spans="6:7">
      <c r="F1696" s="142" t="s">
        <v>121</v>
      </c>
      <c r="G1696" s="165" t="s">
        <v>1803</v>
      </c>
    </row>
    <row r="1697" spans="6:7">
      <c r="F1697" s="142" t="s">
        <v>121</v>
      </c>
      <c r="G1697" s="165" t="s">
        <v>1804</v>
      </c>
    </row>
    <row r="1698" spans="6:7">
      <c r="F1698" s="142" t="s">
        <v>121</v>
      </c>
      <c r="G1698" s="165" t="s">
        <v>1805</v>
      </c>
    </row>
    <row r="1699" spans="6:7">
      <c r="F1699" s="142" t="s">
        <v>121</v>
      </c>
      <c r="G1699" s="165" t="s">
        <v>1806</v>
      </c>
    </row>
    <row r="1700" spans="6:7">
      <c r="F1700" s="142" t="s">
        <v>121</v>
      </c>
      <c r="G1700" s="165" t="s">
        <v>1807</v>
      </c>
    </row>
    <row r="1701" spans="6:7">
      <c r="F1701" s="142" t="s">
        <v>121</v>
      </c>
      <c r="G1701" s="165" t="s">
        <v>1808</v>
      </c>
    </row>
    <row r="1702" spans="6:7">
      <c r="F1702" s="142" t="s">
        <v>121</v>
      </c>
      <c r="G1702" s="165" t="s">
        <v>1809</v>
      </c>
    </row>
    <row r="1703" spans="6:7">
      <c r="F1703" s="142" t="s">
        <v>121</v>
      </c>
      <c r="G1703" s="165" t="s">
        <v>1810</v>
      </c>
    </row>
    <row r="1704" spans="6:7">
      <c r="F1704" s="142" t="s">
        <v>121</v>
      </c>
      <c r="G1704" s="165" t="s">
        <v>1811</v>
      </c>
    </row>
    <row r="1705" spans="6:7">
      <c r="F1705" s="142" t="s">
        <v>121</v>
      </c>
      <c r="G1705" s="165" t="s">
        <v>1812</v>
      </c>
    </row>
    <row r="1706" spans="6:7">
      <c r="F1706" s="142" t="s">
        <v>121</v>
      </c>
      <c r="G1706" s="165" t="s">
        <v>1813</v>
      </c>
    </row>
    <row r="1707" spans="6:7">
      <c r="F1707" s="142" t="s">
        <v>121</v>
      </c>
      <c r="G1707" s="165" t="s">
        <v>1814</v>
      </c>
    </row>
    <row r="1708" spans="6:7">
      <c r="F1708" s="142" t="s">
        <v>121</v>
      </c>
      <c r="G1708" s="165" t="s">
        <v>1815</v>
      </c>
    </row>
    <row r="1709" spans="6:7">
      <c r="F1709" s="142" t="s">
        <v>122</v>
      </c>
      <c r="G1709" s="165" t="s">
        <v>1816</v>
      </c>
    </row>
    <row r="1710" spans="6:7">
      <c r="F1710" s="142" t="s">
        <v>122</v>
      </c>
      <c r="G1710" s="165" t="s">
        <v>1817</v>
      </c>
    </row>
    <row r="1711" spans="6:7">
      <c r="F1711" s="142" t="s">
        <v>122</v>
      </c>
      <c r="G1711" s="165" t="s">
        <v>1818</v>
      </c>
    </row>
    <row r="1712" spans="6:7">
      <c r="F1712" s="142" t="s">
        <v>122</v>
      </c>
      <c r="G1712" s="165" t="s">
        <v>1819</v>
      </c>
    </row>
    <row r="1713" spans="6:7">
      <c r="F1713" s="142" t="s">
        <v>122</v>
      </c>
      <c r="G1713" s="165" t="s">
        <v>1820</v>
      </c>
    </row>
    <row r="1714" spans="6:7">
      <c r="F1714" s="142" t="s">
        <v>122</v>
      </c>
      <c r="G1714" s="165" t="s">
        <v>1821</v>
      </c>
    </row>
    <row r="1715" spans="6:7">
      <c r="F1715" s="142" t="s">
        <v>122</v>
      </c>
      <c r="G1715" s="165" t="s">
        <v>1822</v>
      </c>
    </row>
    <row r="1716" spans="6:7">
      <c r="F1716" s="142" t="s">
        <v>122</v>
      </c>
      <c r="G1716" s="165" t="s">
        <v>1823</v>
      </c>
    </row>
    <row r="1717" spans="6:7">
      <c r="F1717" s="142" t="s">
        <v>122</v>
      </c>
      <c r="G1717" s="165" t="s">
        <v>1824</v>
      </c>
    </row>
    <row r="1718" spans="6:7">
      <c r="F1718" s="142" t="s">
        <v>122</v>
      </c>
      <c r="G1718" s="165" t="s">
        <v>1825</v>
      </c>
    </row>
    <row r="1719" spans="6:7">
      <c r="F1719" s="142" t="s">
        <v>122</v>
      </c>
      <c r="G1719" s="165" t="s">
        <v>1826</v>
      </c>
    </row>
    <row r="1720" spans="6:7">
      <c r="F1720" s="142" t="s">
        <v>122</v>
      </c>
      <c r="G1720" s="165" t="s">
        <v>1827</v>
      </c>
    </row>
    <row r="1721" spans="6:7">
      <c r="F1721" s="142" t="s">
        <v>122</v>
      </c>
      <c r="G1721" s="165" t="s">
        <v>1828</v>
      </c>
    </row>
    <row r="1722" spans="6:7">
      <c r="F1722" s="142" t="s">
        <v>122</v>
      </c>
      <c r="G1722" s="165" t="s">
        <v>1829</v>
      </c>
    </row>
    <row r="1723" spans="6:7">
      <c r="F1723" s="142" t="s">
        <v>122</v>
      </c>
      <c r="G1723" s="165" t="s">
        <v>1830</v>
      </c>
    </row>
    <row r="1724" spans="6:7">
      <c r="F1724" s="142" t="s">
        <v>122</v>
      </c>
      <c r="G1724" s="165" t="s">
        <v>1831</v>
      </c>
    </row>
    <row r="1725" spans="6:7">
      <c r="F1725" s="142" t="s">
        <v>122</v>
      </c>
      <c r="G1725" s="165" t="s">
        <v>1832</v>
      </c>
    </row>
    <row r="1726" spans="6:7">
      <c r="F1726" s="142" t="s">
        <v>122</v>
      </c>
      <c r="G1726" s="165" t="s">
        <v>1833</v>
      </c>
    </row>
    <row r="1727" spans="6:7">
      <c r="F1727" s="142" t="s">
        <v>122</v>
      </c>
      <c r="G1727" s="165" t="s">
        <v>1834</v>
      </c>
    </row>
    <row r="1728" spans="6:7">
      <c r="F1728" s="142" t="s">
        <v>122</v>
      </c>
      <c r="G1728" s="165" t="s">
        <v>1835</v>
      </c>
    </row>
    <row r="1729" spans="6:7">
      <c r="F1729" s="142" t="s">
        <v>122</v>
      </c>
      <c r="G1729" s="165" t="s">
        <v>1836</v>
      </c>
    </row>
    <row r="1730" spans="6:7">
      <c r="F1730" s="142" t="s">
        <v>122</v>
      </c>
      <c r="G1730" s="165" t="s">
        <v>1837</v>
      </c>
    </row>
    <row r="1731" spans="6:7">
      <c r="F1731" s="142" t="s">
        <v>122</v>
      </c>
      <c r="G1731" s="165" t="s">
        <v>1838</v>
      </c>
    </row>
    <row r="1732" spans="6:7">
      <c r="F1732" s="142" t="s">
        <v>122</v>
      </c>
      <c r="G1732" s="165" t="s">
        <v>1839</v>
      </c>
    </row>
    <row r="1733" spans="6:7">
      <c r="F1733" s="142" t="s">
        <v>122</v>
      </c>
      <c r="G1733" s="165" t="s">
        <v>1840</v>
      </c>
    </row>
    <row r="1734" spans="6:7">
      <c r="F1734" s="142" t="s">
        <v>122</v>
      </c>
      <c r="G1734" s="165" t="s">
        <v>1841</v>
      </c>
    </row>
    <row r="1735" spans="6:7">
      <c r="F1735" s="142" t="s">
        <v>122</v>
      </c>
      <c r="G1735" s="165" t="s">
        <v>1842</v>
      </c>
    </row>
    <row r="1736" spans="6:7">
      <c r="F1736" s="142" t="s">
        <v>122</v>
      </c>
      <c r="G1736" s="165" t="s">
        <v>1843</v>
      </c>
    </row>
    <row r="1737" spans="6:7">
      <c r="F1737" s="142" t="s">
        <v>122</v>
      </c>
      <c r="G1737" s="165" t="s">
        <v>1844</v>
      </c>
    </row>
    <row r="1738" spans="6:7">
      <c r="F1738" s="142" t="s">
        <v>122</v>
      </c>
      <c r="G1738" s="165" t="s">
        <v>1845</v>
      </c>
    </row>
    <row r="1739" spans="6:7">
      <c r="F1739" s="142" t="s">
        <v>122</v>
      </c>
      <c r="G1739" s="165" t="s">
        <v>1846</v>
      </c>
    </row>
    <row r="1740" spans="6:7">
      <c r="F1740" s="142" t="s">
        <v>122</v>
      </c>
      <c r="G1740" s="165" t="s">
        <v>1847</v>
      </c>
    </row>
    <row r="1741" spans="6:7">
      <c r="F1741" s="142" t="s">
        <v>122</v>
      </c>
      <c r="G1741" s="165" t="s">
        <v>1848</v>
      </c>
    </row>
    <row r="1742" spans="6:7">
      <c r="F1742" s="142" t="s">
        <v>122</v>
      </c>
      <c r="G1742" s="165" t="s">
        <v>1849</v>
      </c>
    </row>
    <row r="1743" spans="6:7">
      <c r="F1743" s="142" t="s">
        <v>122</v>
      </c>
      <c r="G1743" s="165" t="s">
        <v>1850</v>
      </c>
    </row>
    <row r="1744" spans="6:7">
      <c r="F1744" s="142" t="s">
        <v>122</v>
      </c>
      <c r="G1744" s="165" t="s">
        <v>1851</v>
      </c>
    </row>
    <row r="1745" spans="6:7">
      <c r="F1745" s="142" t="s">
        <v>122</v>
      </c>
      <c r="G1745" s="165" t="s">
        <v>1852</v>
      </c>
    </row>
    <row r="1746" spans="6:7">
      <c r="F1746" s="142" t="s">
        <v>122</v>
      </c>
      <c r="G1746" s="165" t="s">
        <v>1853</v>
      </c>
    </row>
    <row r="1747" spans="6:7">
      <c r="F1747" s="142" t="s">
        <v>122</v>
      </c>
      <c r="G1747" s="165" t="s">
        <v>1854</v>
      </c>
    </row>
    <row r="1748" spans="6:7">
      <c r="F1748" s="142" t="s">
        <v>122</v>
      </c>
      <c r="G1748" s="165" t="s">
        <v>1855</v>
      </c>
    </row>
    <row r="1749" spans="6:7" ht="14.25" thickBot="1">
      <c r="F1749" s="143" t="s">
        <v>122</v>
      </c>
      <c r="G1749" s="166" t="s">
        <v>1856</v>
      </c>
    </row>
  </sheetData>
  <phoneticPr fontId="6"/>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868E-3702-425B-BBDD-EBD1237E9F29}">
  <dimension ref="A1:J204"/>
  <sheetViews>
    <sheetView workbookViewId="0">
      <selection activeCell="E19" sqref="E19"/>
    </sheetView>
  </sheetViews>
  <sheetFormatPr defaultRowHeight="13.5"/>
  <cols>
    <col min="2" max="2" width="11.5" customWidth="1"/>
    <col min="7" max="7" width="11.875" customWidth="1"/>
    <col min="8" max="8" width="11.5" customWidth="1"/>
    <col min="9" max="9" width="17.5" customWidth="1"/>
  </cols>
  <sheetData>
    <row r="1" spans="1:10">
      <c r="A1" s="202" t="s">
        <v>1963</v>
      </c>
      <c r="B1" s="202" t="s">
        <v>1964</v>
      </c>
      <c r="C1" s="202" t="s">
        <v>1965</v>
      </c>
      <c r="D1" s="202" t="s">
        <v>1966</v>
      </c>
      <c r="E1" s="202" t="s">
        <v>1967</v>
      </c>
      <c r="F1" s="202" t="s">
        <v>1968</v>
      </c>
      <c r="G1" s="202" t="s">
        <v>1969</v>
      </c>
      <c r="H1" s="202" t="s">
        <v>1970</v>
      </c>
      <c r="I1" s="202" t="s">
        <v>1971</v>
      </c>
      <c r="J1" s="202" t="s">
        <v>1977</v>
      </c>
    </row>
    <row r="2" spans="1:10">
      <c r="A2" t="str">
        <f>IF(基本情報入力シート!M23="","",基本情報入力シート!M23)</f>
        <v/>
      </c>
      <c r="B2" t="str">
        <f>IF(基本情報入力シート!M27="","",基本情報入力シート!M27)</f>
        <v/>
      </c>
      <c r="C2" t="str">
        <f>IF(基本情報入力シート!M28="","",基本情報入力シート!M28)</f>
        <v/>
      </c>
      <c r="D2" t="str">
        <f>IF(基本情報入力シート!AN24="","",基本情報入力シート!AN24)</f>
        <v/>
      </c>
      <c r="E2" t="str">
        <f>IF(基本情報入力シート!M25="","",基本情報入力シート!M25)</f>
        <v/>
      </c>
      <c r="F2" t="str">
        <f>IF(基本情報入力シート!M26="","",基本情報入力シート!M26)</f>
        <v/>
      </c>
      <c r="G2" t="str">
        <f>IF(基本情報入力シート!M33="","",基本情報入力シート!M33)</f>
        <v/>
      </c>
      <c r="H2" t="str">
        <f>IF(基本情報入力シート!M32="","",基本情報入力シート!M32)</f>
        <v/>
      </c>
      <c r="I2">
        <f>IF('別紙様式2-2（交付金）'!F5="","",'別紙様式2-2（交付金）'!F5)</f>
        <v>0</v>
      </c>
      <c r="J2">
        <f>IF('別紙様式2-2（交付金）'!F6="","",'別紙様式2-2（交付金）'!F6)</f>
        <v>0</v>
      </c>
    </row>
    <row r="4" spans="1:10">
      <c r="A4" s="202" t="s">
        <v>33</v>
      </c>
      <c r="B4" s="202" t="s">
        <v>1972</v>
      </c>
      <c r="C4" s="202" t="s">
        <v>1973</v>
      </c>
      <c r="D4" s="202" t="s">
        <v>1974</v>
      </c>
      <c r="E4" s="202" t="s">
        <v>1975</v>
      </c>
      <c r="F4" s="202" t="s">
        <v>1976</v>
      </c>
      <c r="G4" s="202"/>
      <c r="H4" s="202"/>
    </row>
    <row r="5" spans="1:10">
      <c r="A5">
        <v>1</v>
      </c>
      <c r="B5" t="str">
        <f>IF(CONCATENATE('別紙様式2-2（交付金）'!B12)="","",CONCATENATE('別紙様式2-2（交付金）'!B12))</f>
        <v/>
      </c>
      <c r="C5" t="str">
        <f>IF(CONCATENATE('別紙様式2-2（交付金）'!F12)="","",CONCATENATE('別紙様式2-2（交付金）'!F12))</f>
        <v/>
      </c>
      <c r="D5" t="str">
        <f>IF(CONCATENATE('別紙様式2-2（交付金）'!G12)="","",CONCATENATE('別紙様式2-2（交付金）'!G12))</f>
        <v/>
      </c>
      <c r="E5" t="str">
        <f>IF($D5="","",VLOOKUP($D5,【参考】数式用!L4:M29,2,0))</f>
        <v/>
      </c>
      <c r="F5" t="str">
        <f>IF($E5="","",VLOOKUP($E5,【参考】数式用!O4:P29,2,0))</f>
        <v/>
      </c>
      <c r="G5" s="203"/>
      <c r="H5" s="203"/>
    </row>
    <row r="6" spans="1:10">
      <c r="A6">
        <v>2</v>
      </c>
      <c r="B6" t="str">
        <f>IF(CONCATENATE('別紙様式2-2（交付金）'!B13)="","",CONCATENATE('別紙様式2-2（交付金）'!B13))</f>
        <v/>
      </c>
      <c r="C6" t="str">
        <f>IF(CONCATENATE('別紙様式2-2（交付金）'!F13)="","",CONCATENATE('別紙様式2-2（交付金）'!F13))</f>
        <v/>
      </c>
      <c r="D6" t="str">
        <f>IF(CONCATENATE('別紙様式2-2（交付金）'!G13)="","",CONCATENATE('別紙様式2-2（交付金）'!G13))</f>
        <v/>
      </c>
      <c r="E6" t="str">
        <f>IF($D6="","",VLOOKUP($D6,【参考】数式用!L4:M29,2,0))</f>
        <v/>
      </c>
      <c r="F6" t="str">
        <f>IF($E6="","",VLOOKUP($E6,【参考】数式用!O4:P29,2,0))</f>
        <v/>
      </c>
    </row>
    <row r="7" spans="1:10">
      <c r="A7">
        <v>3</v>
      </c>
      <c r="B7" t="str">
        <f>IF(CONCATENATE('別紙様式2-2（交付金）'!B14)="","",CONCATENATE('別紙様式2-2（交付金）'!B14))</f>
        <v/>
      </c>
      <c r="C7" t="str">
        <f>IF(CONCATENATE('別紙様式2-2（交付金）'!F14)="","",CONCATENATE('別紙様式2-2（交付金）'!F14))</f>
        <v/>
      </c>
      <c r="D7" t="str">
        <f>IF(CONCATENATE('別紙様式2-2（交付金）'!G14)="","",CONCATENATE('別紙様式2-2（交付金）'!G14))</f>
        <v/>
      </c>
      <c r="E7" t="str">
        <f>IF($D7="","",VLOOKUP($D7,【参考】数式用!L4:M29,2,0))</f>
        <v/>
      </c>
      <c r="F7" t="str">
        <f>IF($E7="","",VLOOKUP($E7,【参考】数式用!O4:P29,2,0))</f>
        <v/>
      </c>
    </row>
    <row r="8" spans="1:10">
      <c r="A8">
        <v>4</v>
      </c>
      <c r="B8" t="str">
        <f>IF(CONCATENATE('別紙様式2-2（交付金）'!B15)="","",CONCATENATE('別紙様式2-2（交付金）'!B15))</f>
        <v/>
      </c>
      <c r="C8" t="str">
        <f>IF(CONCATENATE('別紙様式2-2（交付金）'!F15)="","",CONCATENATE('別紙様式2-2（交付金）'!F15))</f>
        <v/>
      </c>
      <c r="D8" t="str">
        <f>IF(CONCATENATE('別紙様式2-2（交付金）'!G15)="","",CONCATENATE('別紙様式2-2（交付金）'!G15))</f>
        <v/>
      </c>
      <c r="E8" t="str">
        <f>IF($D8="","",VLOOKUP($D8,【参考】数式用!L7:M32,2,0))</f>
        <v/>
      </c>
      <c r="F8" t="str">
        <f>IF($E8="","",VLOOKUP($E8,【参考】数式用!O7:P32,2,0))</f>
        <v/>
      </c>
    </row>
    <row r="9" spans="1:10">
      <c r="A9">
        <v>5</v>
      </c>
      <c r="B9" t="str">
        <f>IF(CONCATENATE('別紙様式2-2（交付金）'!B16)="","",CONCATENATE('別紙様式2-2（交付金）'!B16))</f>
        <v/>
      </c>
      <c r="C9" t="str">
        <f>IF(CONCATENATE('別紙様式2-2（交付金）'!F16)="","",CONCATENATE('別紙様式2-2（交付金）'!F16))</f>
        <v/>
      </c>
      <c r="D9" t="str">
        <f>IF(CONCATENATE('別紙様式2-2（交付金）'!G16)="","",CONCATENATE('別紙様式2-2（交付金）'!G16))</f>
        <v/>
      </c>
      <c r="E9" t="str">
        <f>IF($D9="","",VLOOKUP($D9,【参考】数式用!L8:M33,2,0))</f>
        <v/>
      </c>
      <c r="F9" t="str">
        <f>IF($E9="","",VLOOKUP($E9,【参考】数式用!O8:P33,2,0))</f>
        <v/>
      </c>
    </row>
    <row r="10" spans="1:10">
      <c r="A10">
        <v>6</v>
      </c>
      <c r="B10" t="str">
        <f>IF(CONCATENATE('別紙様式2-2（交付金）'!B17)="","",CONCATENATE('別紙様式2-2（交付金）'!B17))</f>
        <v/>
      </c>
      <c r="C10" t="str">
        <f>IF(CONCATENATE('別紙様式2-2（交付金）'!F17)="","",CONCATENATE('別紙様式2-2（交付金）'!F17))</f>
        <v/>
      </c>
      <c r="D10" t="str">
        <f>IF(CONCATENATE('別紙様式2-2（交付金）'!G17)="","",CONCATENATE('別紙様式2-2（交付金）'!G17))</f>
        <v/>
      </c>
      <c r="E10" t="str">
        <f>IF($D10="","",VLOOKUP($D10,【参考】数式用!L8:M33,2,0))</f>
        <v/>
      </c>
      <c r="F10" t="str">
        <f>IF($E10="","",VLOOKUP($E10,【参考】数式用!O8:P33,2,0))</f>
        <v/>
      </c>
    </row>
    <row r="11" spans="1:10">
      <c r="A11">
        <v>7</v>
      </c>
      <c r="B11" t="str">
        <f>IF(CONCATENATE('別紙様式2-2（交付金）'!B18)="","",CONCATENATE('別紙様式2-2（交付金）'!B18))</f>
        <v/>
      </c>
      <c r="C11" t="str">
        <f>IF(CONCATENATE('別紙様式2-2（交付金）'!F18)="","",CONCATENATE('別紙様式2-2（交付金）'!F18))</f>
        <v/>
      </c>
      <c r="D11" t="str">
        <f>IF(CONCATENATE('別紙様式2-2（交付金）'!G18)="","",CONCATENATE('別紙様式2-2（交付金）'!G18))</f>
        <v/>
      </c>
      <c r="E11" t="str">
        <f>IF($D11="","",VLOOKUP($D11,【参考】数式用!L10:M35,2,0))</f>
        <v/>
      </c>
      <c r="F11" t="str">
        <f>IF($E11="","",VLOOKUP($E11,【参考】数式用!O10:P35,2,0))</f>
        <v/>
      </c>
    </row>
    <row r="12" spans="1:10">
      <c r="A12">
        <v>8</v>
      </c>
      <c r="B12" t="str">
        <f>IF(CONCATENATE('別紙様式2-2（交付金）'!B19)="","",CONCATENATE('別紙様式2-2（交付金）'!B19))</f>
        <v/>
      </c>
      <c r="C12" t="str">
        <f>IF(CONCATENATE('別紙様式2-2（交付金）'!F19)="","",CONCATENATE('別紙様式2-2（交付金）'!F19))</f>
        <v/>
      </c>
      <c r="D12" t="str">
        <f>IF(CONCATENATE('別紙様式2-2（交付金）'!G19)="","",CONCATENATE('別紙様式2-2（交付金）'!G19))</f>
        <v/>
      </c>
      <c r="E12" t="str">
        <f>IF($D12="","",VLOOKUP($D12,【参考】数式用!L10:M35,2,0))</f>
        <v/>
      </c>
      <c r="F12" t="str">
        <f>IF($E12="","",VLOOKUP($E12,【参考】数式用!O10:P35,2,0))</f>
        <v/>
      </c>
    </row>
    <row r="13" spans="1:10">
      <c r="A13">
        <v>9</v>
      </c>
      <c r="B13" t="str">
        <f>IF(CONCATENATE('別紙様式2-2（交付金）'!B20)="","",CONCATENATE('別紙様式2-2（交付金）'!B20))</f>
        <v/>
      </c>
      <c r="C13" t="str">
        <f>IF(CONCATENATE('別紙様式2-2（交付金）'!F20)="","",CONCATENATE('別紙様式2-2（交付金）'!F20))</f>
        <v/>
      </c>
      <c r="D13" t="str">
        <f>IF(CONCATENATE('別紙様式2-2（交付金）'!G20)="","",CONCATENATE('別紙様式2-2（交付金）'!G20))</f>
        <v/>
      </c>
      <c r="E13" t="str">
        <f>IF($D13="","",VLOOKUP($D13,【参考】数式用!L12:M37,2,0))</f>
        <v/>
      </c>
      <c r="F13" t="str">
        <f>IF($E13="","",VLOOKUP($E13,【参考】数式用!O12:P37,2,0))</f>
        <v/>
      </c>
    </row>
    <row r="14" spans="1:10">
      <c r="A14">
        <v>10</v>
      </c>
      <c r="B14" t="str">
        <f>IF(CONCATENATE('別紙様式2-2（交付金）'!B21)="","",CONCATENATE('別紙様式2-2（交付金）'!B21))</f>
        <v/>
      </c>
      <c r="C14" t="str">
        <f>IF(CONCATENATE('別紙様式2-2（交付金）'!F21)="","",CONCATENATE('別紙様式2-2（交付金）'!F21))</f>
        <v/>
      </c>
      <c r="D14" t="str">
        <f>IF(CONCATENATE('別紙様式2-2（交付金）'!G21)="","",CONCATENATE('別紙様式2-2（交付金）'!G21))</f>
        <v/>
      </c>
      <c r="E14" t="str">
        <f>IF($D14="","",VLOOKUP($D14,【参考】数式用!L12:M37,2,0))</f>
        <v/>
      </c>
      <c r="F14" t="str">
        <f>IF($E14="","",VLOOKUP($E14,【参考】数式用!O12:P37,2,0))</f>
        <v/>
      </c>
    </row>
    <row r="15" spans="1:10">
      <c r="A15">
        <v>11</v>
      </c>
      <c r="B15" t="str">
        <f>IF(CONCATENATE('別紙様式2-2（交付金）'!B22)="","",CONCATENATE('別紙様式2-2（交付金）'!B22))</f>
        <v/>
      </c>
      <c r="C15" t="str">
        <f>IF(CONCATENATE('別紙様式2-2（交付金）'!F22)="","",CONCATENATE('別紙様式2-2（交付金）'!F22))</f>
        <v/>
      </c>
      <c r="D15" t="str">
        <f>IF(CONCATENATE('別紙様式2-2（交付金）'!G22)="","",CONCATENATE('別紙様式2-2（交付金）'!G22))</f>
        <v/>
      </c>
      <c r="E15" t="str">
        <f>IF($D15="","",VLOOKUP($D15,【参考】数式用!L14:M39,2,0))</f>
        <v/>
      </c>
      <c r="F15" t="str">
        <f>IF($E15="","",VLOOKUP($E15,【参考】数式用!O14:P39,2,0))</f>
        <v/>
      </c>
    </row>
    <row r="16" spans="1:10">
      <c r="A16">
        <v>12</v>
      </c>
      <c r="B16" t="str">
        <f>IF(CONCATENATE('別紙様式2-2（交付金）'!B23)="","",CONCATENATE('別紙様式2-2（交付金）'!B23))</f>
        <v/>
      </c>
      <c r="C16" t="str">
        <f>IF(CONCATENATE('別紙様式2-2（交付金）'!F23)="","",CONCATENATE('別紙様式2-2（交付金）'!F23))</f>
        <v/>
      </c>
      <c r="D16" t="str">
        <f>IF(CONCATENATE('別紙様式2-2（交付金）'!G23)="","",CONCATENATE('別紙様式2-2（交付金）'!G23))</f>
        <v/>
      </c>
      <c r="E16" t="str">
        <f>IF($D16="","",VLOOKUP($D16,【参考】数式用!L14:M39,2,0))</f>
        <v/>
      </c>
      <c r="F16" t="str">
        <f>IF($E16="","",VLOOKUP($E16,【参考】数式用!O14:P39,2,0))</f>
        <v/>
      </c>
    </row>
    <row r="17" spans="1:6">
      <c r="A17">
        <v>13</v>
      </c>
      <c r="B17" t="str">
        <f>IF(CONCATENATE('別紙様式2-2（交付金）'!B24)="","",CONCATENATE('別紙様式2-2（交付金）'!B24))</f>
        <v/>
      </c>
      <c r="C17" t="str">
        <f>IF(CONCATENATE('別紙様式2-2（交付金）'!F24)="","",CONCATENATE('別紙様式2-2（交付金）'!F24))</f>
        <v/>
      </c>
      <c r="D17" t="str">
        <f>IF(CONCATENATE('別紙様式2-2（交付金）'!G24)="","",CONCATENATE('別紙様式2-2（交付金）'!G24))</f>
        <v/>
      </c>
      <c r="E17" t="str">
        <f>IF($D17="","",VLOOKUP($D17,【参考】数式用!L16:M41,2,0))</f>
        <v/>
      </c>
      <c r="F17" t="str">
        <f>IF($E17="","",VLOOKUP($E17,【参考】数式用!O16:P41,2,0))</f>
        <v/>
      </c>
    </row>
    <row r="18" spans="1:6">
      <c r="A18">
        <v>14</v>
      </c>
      <c r="B18" t="str">
        <f>IF(CONCATENATE('別紙様式2-2（交付金）'!B25)="","",CONCATENATE('別紙様式2-2（交付金）'!B25))</f>
        <v/>
      </c>
      <c r="C18" t="str">
        <f>IF(CONCATENATE('別紙様式2-2（交付金）'!F25)="","",CONCATENATE('別紙様式2-2（交付金）'!F25))</f>
        <v/>
      </c>
      <c r="D18" t="str">
        <f>IF(CONCATENATE('別紙様式2-2（交付金）'!G25)="","",CONCATENATE('別紙様式2-2（交付金）'!G25))</f>
        <v/>
      </c>
      <c r="E18" t="str">
        <f>IF($D18="","",VLOOKUP($D18,【参考】数式用!L16:M41,2,0))</f>
        <v/>
      </c>
      <c r="F18" t="str">
        <f>IF($E18="","",VLOOKUP($E18,【参考】数式用!O16:P41,2,0))</f>
        <v/>
      </c>
    </row>
    <row r="19" spans="1:6">
      <c r="A19">
        <v>15</v>
      </c>
      <c r="B19" t="str">
        <f>IF(CONCATENATE('別紙様式2-2（交付金）'!B26)="","",CONCATENATE('別紙様式2-2（交付金）'!B26))</f>
        <v/>
      </c>
      <c r="C19" t="str">
        <f>IF(CONCATENATE('別紙様式2-2（交付金）'!F26)="","",CONCATENATE('別紙様式2-2（交付金）'!F26))</f>
        <v/>
      </c>
      <c r="D19" t="str">
        <f>IF(CONCATENATE('別紙様式2-2（交付金）'!G26)="","",CONCATENATE('別紙様式2-2（交付金）'!G26))</f>
        <v/>
      </c>
      <c r="E19" t="str">
        <f>IF($D19="","",VLOOKUP($D19,【参考】数式用!L18:M43,2,0))</f>
        <v/>
      </c>
      <c r="F19" t="str">
        <f>IF($E19="","",VLOOKUP($E19,【参考】数式用!O18:P43,2,0))</f>
        <v/>
      </c>
    </row>
    <row r="20" spans="1:6">
      <c r="A20">
        <v>16</v>
      </c>
      <c r="B20" t="str">
        <f>IF(CONCATENATE('別紙様式2-2（交付金）'!B27)="","",CONCATENATE('別紙様式2-2（交付金）'!B27))</f>
        <v/>
      </c>
      <c r="C20" t="str">
        <f>IF(CONCATENATE('別紙様式2-2（交付金）'!F27)="","",CONCATENATE('別紙様式2-2（交付金）'!F27))</f>
        <v/>
      </c>
      <c r="D20" t="str">
        <f>IF(CONCATENATE('別紙様式2-2（交付金）'!G27)="","",CONCATENATE('別紙様式2-2（交付金）'!G27))</f>
        <v/>
      </c>
      <c r="E20" t="str">
        <f>IF($D20="","",VLOOKUP($D20,【参考】数式用!L18:M43,2,0))</f>
        <v/>
      </c>
      <c r="F20" t="str">
        <f>IF($E20="","",VLOOKUP($E20,【参考】数式用!O18:P43,2,0))</f>
        <v/>
      </c>
    </row>
    <row r="21" spans="1:6">
      <c r="A21">
        <v>17</v>
      </c>
      <c r="B21" t="str">
        <f>IF(CONCATENATE('別紙様式2-2（交付金）'!B28)="","",CONCATENATE('別紙様式2-2（交付金）'!B28))</f>
        <v/>
      </c>
      <c r="C21" t="str">
        <f>IF(CONCATENATE('別紙様式2-2（交付金）'!F28)="","",CONCATENATE('別紙様式2-2（交付金）'!F28))</f>
        <v/>
      </c>
      <c r="D21" t="str">
        <f>IF(CONCATENATE('別紙様式2-2（交付金）'!G28)="","",CONCATENATE('別紙様式2-2（交付金）'!G28))</f>
        <v/>
      </c>
      <c r="E21" t="str">
        <f>IF($D21="","",VLOOKUP($D21,【参考】数式用!L20:M45,2,0))</f>
        <v/>
      </c>
      <c r="F21" t="str">
        <f>IF($E21="","",VLOOKUP($E21,【参考】数式用!O20:P45,2,0))</f>
        <v/>
      </c>
    </row>
    <row r="22" spans="1:6">
      <c r="A22">
        <v>18</v>
      </c>
      <c r="B22" t="str">
        <f>IF(CONCATENATE('別紙様式2-2（交付金）'!B29)="","",CONCATENATE('別紙様式2-2（交付金）'!B29))</f>
        <v/>
      </c>
      <c r="C22" t="str">
        <f>IF(CONCATENATE('別紙様式2-2（交付金）'!F29)="","",CONCATENATE('別紙様式2-2（交付金）'!F29))</f>
        <v/>
      </c>
      <c r="D22" t="str">
        <f>IF(CONCATENATE('別紙様式2-2（交付金）'!G29)="","",CONCATENATE('別紙様式2-2（交付金）'!G29))</f>
        <v/>
      </c>
      <c r="E22" t="str">
        <f>IF($D22="","",VLOOKUP($D22,【参考】数式用!L20:M45,2,0))</f>
        <v/>
      </c>
      <c r="F22" t="str">
        <f>IF($E22="","",VLOOKUP($E22,【参考】数式用!O20:P45,2,0))</f>
        <v/>
      </c>
    </row>
    <row r="23" spans="1:6">
      <c r="A23">
        <v>19</v>
      </c>
      <c r="B23" t="str">
        <f>IF(CONCATENATE('別紙様式2-2（交付金）'!B30)="","",CONCATENATE('別紙様式2-2（交付金）'!B30))</f>
        <v/>
      </c>
      <c r="C23" t="str">
        <f>IF(CONCATENATE('別紙様式2-2（交付金）'!F30)="","",CONCATENATE('別紙様式2-2（交付金）'!F30))</f>
        <v/>
      </c>
      <c r="D23" t="str">
        <f>IF(CONCATENATE('別紙様式2-2（交付金）'!G30)="","",CONCATENATE('別紙様式2-2（交付金）'!G30))</f>
        <v/>
      </c>
      <c r="E23" t="str">
        <f>IF($D23="","",VLOOKUP($D23,【参考】数式用!L22:M47,2,0))</f>
        <v/>
      </c>
      <c r="F23" t="str">
        <f>IF($E23="","",VLOOKUP($E23,【参考】数式用!O22:P47,2,0))</f>
        <v/>
      </c>
    </row>
    <row r="24" spans="1:6">
      <c r="A24">
        <v>20</v>
      </c>
      <c r="B24" t="str">
        <f>IF(CONCATENATE('別紙様式2-2（交付金）'!B31)="","",CONCATENATE('別紙様式2-2（交付金）'!B31))</f>
        <v/>
      </c>
      <c r="C24" t="str">
        <f>IF(CONCATENATE('別紙様式2-2（交付金）'!F31)="","",CONCATENATE('別紙様式2-2（交付金）'!F31))</f>
        <v/>
      </c>
      <c r="D24" t="str">
        <f>IF(CONCATENATE('別紙様式2-2（交付金）'!G31)="","",CONCATENATE('別紙様式2-2（交付金）'!G31))</f>
        <v/>
      </c>
      <c r="E24" t="str">
        <f>IF($D24="","",VLOOKUP($D24,【参考】数式用!L22:M47,2,0))</f>
        <v/>
      </c>
      <c r="F24" t="str">
        <f>IF($E24="","",VLOOKUP($E24,【参考】数式用!O22:P47,2,0))</f>
        <v/>
      </c>
    </row>
    <row r="25" spans="1:6">
      <c r="A25">
        <v>21</v>
      </c>
      <c r="B25" t="str">
        <f>IF(CONCATENATE('別紙様式2-2（交付金）'!B32)="","",CONCATENATE('別紙様式2-2（交付金）'!B32))</f>
        <v/>
      </c>
      <c r="C25" t="str">
        <f>IF(CONCATENATE('別紙様式2-2（交付金）'!F32)="","",CONCATENATE('別紙様式2-2（交付金）'!F32))</f>
        <v/>
      </c>
      <c r="D25" t="str">
        <f>IF(CONCATENATE('別紙様式2-2（交付金）'!G32)="","",CONCATENATE('別紙様式2-2（交付金）'!G32))</f>
        <v/>
      </c>
      <c r="E25" t="str">
        <f>IF($D25="","",VLOOKUP($D25,【参考】数式用!L24:M49,2,0))</f>
        <v/>
      </c>
      <c r="F25" t="str">
        <f>IF($E25="","",VLOOKUP($E25,【参考】数式用!O24:P49,2,0))</f>
        <v/>
      </c>
    </row>
    <row r="26" spans="1:6">
      <c r="A26">
        <v>22</v>
      </c>
      <c r="B26" t="str">
        <f>IF(CONCATENATE('別紙様式2-2（交付金）'!B33)="","",CONCATENATE('別紙様式2-2（交付金）'!B33))</f>
        <v/>
      </c>
      <c r="C26" t="str">
        <f>IF(CONCATENATE('別紙様式2-2（交付金）'!F33)="","",CONCATENATE('別紙様式2-2（交付金）'!F33))</f>
        <v/>
      </c>
      <c r="D26" t="str">
        <f>IF(CONCATENATE('別紙様式2-2（交付金）'!G33)="","",CONCATENATE('別紙様式2-2（交付金）'!G33))</f>
        <v/>
      </c>
      <c r="E26" t="str">
        <f>IF($D26="","",VLOOKUP($D26,【参考】数式用!L24:M49,2,0))</f>
        <v/>
      </c>
      <c r="F26" t="str">
        <f>IF($E26="","",VLOOKUP($E26,【参考】数式用!O24:P49,2,0))</f>
        <v/>
      </c>
    </row>
    <row r="27" spans="1:6">
      <c r="A27">
        <v>23</v>
      </c>
      <c r="B27" t="str">
        <f>IF(CONCATENATE('別紙様式2-2（交付金）'!B34)="","",CONCATENATE('別紙様式2-2（交付金）'!B34))</f>
        <v/>
      </c>
      <c r="C27" t="str">
        <f>IF(CONCATENATE('別紙様式2-2（交付金）'!F34)="","",CONCATENATE('別紙様式2-2（交付金）'!F34))</f>
        <v/>
      </c>
      <c r="D27" t="str">
        <f>IF(CONCATENATE('別紙様式2-2（交付金）'!G34)="","",CONCATENATE('別紙様式2-2（交付金）'!G34))</f>
        <v/>
      </c>
      <c r="E27" t="str">
        <f>IF($D27="","",VLOOKUP($D27,【参考】数式用!L26:M51,2,0))</f>
        <v/>
      </c>
      <c r="F27" t="str">
        <f>IF($E27="","",VLOOKUP($E27,【参考】数式用!O26:P51,2,0))</f>
        <v/>
      </c>
    </row>
    <row r="28" spans="1:6">
      <c r="A28">
        <v>24</v>
      </c>
      <c r="B28" t="str">
        <f>IF(CONCATENATE('別紙様式2-2（交付金）'!B35)="","",CONCATENATE('別紙様式2-2（交付金）'!B35))</f>
        <v/>
      </c>
      <c r="C28" t="str">
        <f>IF(CONCATENATE('別紙様式2-2（交付金）'!F35)="","",CONCATENATE('別紙様式2-2（交付金）'!F35))</f>
        <v/>
      </c>
      <c r="D28" t="str">
        <f>IF(CONCATENATE('別紙様式2-2（交付金）'!G35)="","",CONCATENATE('別紙様式2-2（交付金）'!G35))</f>
        <v/>
      </c>
      <c r="E28" t="str">
        <f>IF($D28="","",VLOOKUP($D28,【参考】数式用!L26:M51,2,0))</f>
        <v/>
      </c>
      <c r="F28" t="str">
        <f>IF($E28="","",VLOOKUP($E28,【参考】数式用!O26:P51,2,0))</f>
        <v/>
      </c>
    </row>
    <row r="29" spans="1:6">
      <c r="A29">
        <v>25</v>
      </c>
      <c r="B29" t="str">
        <f>IF(CONCATENATE('別紙様式2-2（交付金）'!B36)="","",CONCATENATE('別紙様式2-2（交付金）'!B36))</f>
        <v/>
      </c>
      <c r="C29" t="str">
        <f>IF(CONCATENATE('別紙様式2-2（交付金）'!F36)="","",CONCATENATE('別紙様式2-2（交付金）'!F36))</f>
        <v/>
      </c>
      <c r="D29" t="str">
        <f>IF(CONCATENATE('別紙様式2-2（交付金）'!G36)="","",CONCATENATE('別紙様式2-2（交付金）'!G36))</f>
        <v/>
      </c>
      <c r="E29" t="str">
        <f>IF($D29="","",VLOOKUP($D29,【参考】数式用!L28:M53,2,0))</f>
        <v/>
      </c>
      <c r="F29" t="str">
        <f>IF($E29="","",VLOOKUP($E29,【参考】数式用!O28:P53,2,0))</f>
        <v/>
      </c>
    </row>
    <row r="30" spans="1:6">
      <c r="A30">
        <v>26</v>
      </c>
      <c r="B30" t="str">
        <f>IF(CONCATENATE('別紙様式2-2（交付金）'!B37)="","",CONCATENATE('別紙様式2-2（交付金）'!B37))</f>
        <v/>
      </c>
      <c r="C30" t="str">
        <f>IF(CONCATENATE('別紙様式2-2（交付金）'!F37)="","",CONCATENATE('別紙様式2-2（交付金）'!F37))</f>
        <v/>
      </c>
      <c r="D30" t="str">
        <f>IF(CONCATENATE('別紙様式2-2（交付金）'!G37)="","",CONCATENATE('別紙様式2-2（交付金）'!G37))</f>
        <v/>
      </c>
      <c r="E30" t="str">
        <f>IF($D30="","",VLOOKUP($D30,【参考】数式用!L28:M53,2,0))</f>
        <v/>
      </c>
      <c r="F30" t="str">
        <f>IF($E30="","",VLOOKUP($E30,【参考】数式用!O28:P53,2,0))</f>
        <v/>
      </c>
    </row>
    <row r="31" spans="1:6">
      <c r="A31">
        <v>27</v>
      </c>
      <c r="B31" t="str">
        <f>IF(CONCATENATE('別紙様式2-2（交付金）'!B38)="","",CONCATENATE('別紙様式2-2（交付金）'!B38))</f>
        <v/>
      </c>
      <c r="C31" t="str">
        <f>IF(CONCATENATE('別紙様式2-2（交付金）'!F38)="","",CONCATENATE('別紙様式2-2（交付金）'!F38))</f>
        <v/>
      </c>
      <c r="D31" t="str">
        <f>IF(CONCATENATE('別紙様式2-2（交付金）'!G38)="","",CONCATENATE('別紙様式2-2（交付金）'!G38))</f>
        <v/>
      </c>
      <c r="E31" t="str">
        <f>IF($D31="","",VLOOKUP($D31,【参考】数式用!L30:M55,2,0))</f>
        <v/>
      </c>
      <c r="F31" t="str">
        <f>IF($E31="","",VLOOKUP($E31,【参考】数式用!O30:P55,2,0))</f>
        <v/>
      </c>
    </row>
    <row r="32" spans="1:6">
      <c r="A32">
        <v>28</v>
      </c>
      <c r="B32" t="str">
        <f>IF(CONCATENATE('別紙様式2-2（交付金）'!B39)="","",CONCATENATE('別紙様式2-2（交付金）'!B39))</f>
        <v/>
      </c>
      <c r="C32" t="str">
        <f>IF(CONCATENATE('別紙様式2-2（交付金）'!F39)="","",CONCATENATE('別紙様式2-2（交付金）'!F39))</f>
        <v/>
      </c>
      <c r="D32" t="str">
        <f>IF(CONCATENATE('別紙様式2-2（交付金）'!G39)="","",CONCATENATE('別紙様式2-2（交付金）'!G39))</f>
        <v/>
      </c>
      <c r="E32" t="str">
        <f>IF($D32="","",VLOOKUP($D32,【参考】数式用!L30:M55,2,0))</f>
        <v/>
      </c>
      <c r="F32" t="str">
        <f>IF($E32="","",VLOOKUP($E32,【参考】数式用!O30:P55,2,0))</f>
        <v/>
      </c>
    </row>
    <row r="33" spans="1:6">
      <c r="A33">
        <v>29</v>
      </c>
      <c r="B33" t="str">
        <f>IF(CONCATENATE('別紙様式2-2（交付金）'!B40)="","",CONCATENATE('別紙様式2-2（交付金）'!B40))</f>
        <v/>
      </c>
      <c r="C33" t="str">
        <f>IF(CONCATENATE('別紙様式2-2（交付金）'!F40)="","",CONCATENATE('別紙様式2-2（交付金）'!F40))</f>
        <v/>
      </c>
      <c r="D33" t="str">
        <f>IF(CONCATENATE('別紙様式2-2（交付金）'!G40)="","",CONCATENATE('別紙様式2-2（交付金）'!G40))</f>
        <v/>
      </c>
      <c r="E33" t="str">
        <f>IF($D33="","",VLOOKUP($D33,【参考】数式用!L32:M57,2,0))</f>
        <v/>
      </c>
      <c r="F33" t="str">
        <f>IF($E33="","",VLOOKUP($E33,【参考】数式用!O32:P57,2,0))</f>
        <v/>
      </c>
    </row>
    <row r="34" spans="1:6">
      <c r="A34">
        <v>30</v>
      </c>
      <c r="B34" t="str">
        <f>IF(CONCATENATE('別紙様式2-2（交付金）'!B41)="","",CONCATENATE('別紙様式2-2（交付金）'!B41))</f>
        <v/>
      </c>
      <c r="C34" t="str">
        <f>IF(CONCATENATE('別紙様式2-2（交付金）'!F41)="","",CONCATENATE('別紙様式2-2（交付金）'!F41))</f>
        <v/>
      </c>
      <c r="D34" t="str">
        <f>IF(CONCATENATE('別紙様式2-2（交付金）'!G41)="","",CONCATENATE('別紙様式2-2（交付金）'!G41))</f>
        <v/>
      </c>
      <c r="E34" t="str">
        <f>IF($D34="","",VLOOKUP($D34,【参考】数式用!L32:M57,2,0))</f>
        <v/>
      </c>
      <c r="F34" t="str">
        <f>IF($E34="","",VLOOKUP($E34,【参考】数式用!O32:P57,2,0))</f>
        <v/>
      </c>
    </row>
    <row r="35" spans="1:6">
      <c r="A35">
        <v>31</v>
      </c>
      <c r="B35" t="str">
        <f>IF(CONCATENATE('別紙様式2-2（交付金）'!B42)="","",CONCATENATE('別紙様式2-2（交付金）'!B42))</f>
        <v/>
      </c>
      <c r="C35" t="str">
        <f>IF(CONCATENATE('別紙様式2-2（交付金）'!F42)="","",CONCATENATE('別紙様式2-2（交付金）'!F42))</f>
        <v/>
      </c>
      <c r="D35" t="str">
        <f>IF(CONCATENATE('別紙様式2-2（交付金）'!G42)="","",CONCATENATE('別紙様式2-2（交付金）'!G42))</f>
        <v/>
      </c>
      <c r="E35" t="str">
        <f>IF($D35="","",VLOOKUP($D35,【参考】数式用!M34:M59,2,0))</f>
        <v/>
      </c>
      <c r="F35" t="str">
        <f>IF($E35="","",VLOOKUP($E35,【参考】数式用!O34:P59,2,0))</f>
        <v/>
      </c>
    </row>
    <row r="36" spans="1:6">
      <c r="A36">
        <v>32</v>
      </c>
      <c r="B36" t="str">
        <f>IF(CONCATENATE('別紙様式2-2（交付金）'!B43)="","",CONCATENATE('別紙様式2-2（交付金）'!B43))</f>
        <v/>
      </c>
      <c r="C36" t="str">
        <f>IF(CONCATENATE('別紙様式2-2（交付金）'!F43)="","",CONCATENATE('別紙様式2-2（交付金）'!F43))</f>
        <v/>
      </c>
      <c r="D36" t="str">
        <f>IF(CONCATENATE('別紙様式2-2（交付金）'!G43)="","",CONCATENATE('別紙様式2-2（交付金）'!G43))</f>
        <v/>
      </c>
      <c r="E36" t="str">
        <f>IF($D36="","",VLOOKUP($D36,【参考】数式用!M34:M59,2,0))</f>
        <v/>
      </c>
      <c r="F36" t="str">
        <f>IF($E36="","",VLOOKUP($E36,【参考】数式用!O34:P59,2,0))</f>
        <v/>
      </c>
    </row>
    <row r="37" spans="1:6">
      <c r="A37">
        <v>33</v>
      </c>
      <c r="B37" t="str">
        <f>IF(CONCATENATE('別紙様式2-2（交付金）'!B44)="","",CONCATENATE('別紙様式2-2（交付金）'!B44))</f>
        <v/>
      </c>
      <c r="C37" t="str">
        <f>IF(CONCATENATE('別紙様式2-2（交付金）'!F44)="","",CONCATENATE('別紙様式2-2（交付金）'!F44))</f>
        <v/>
      </c>
      <c r="D37" t="str">
        <f>IF(CONCATENATE('別紙様式2-2（交付金）'!G44)="","",CONCATENATE('別紙様式2-2（交付金）'!G44))</f>
        <v/>
      </c>
      <c r="E37" t="str">
        <f>IF($D37="","",VLOOKUP($D37,【参考】数式用!M36:M61,2,0))</f>
        <v/>
      </c>
      <c r="F37" t="str">
        <f>IF($E37="","",VLOOKUP($E37,【参考】数式用!O36:P61,2,0))</f>
        <v/>
      </c>
    </row>
    <row r="38" spans="1:6">
      <c r="A38">
        <v>34</v>
      </c>
      <c r="B38" t="str">
        <f>IF(CONCATENATE('別紙様式2-2（交付金）'!B45)="","",CONCATENATE('別紙様式2-2（交付金）'!B45))</f>
        <v/>
      </c>
      <c r="C38" t="str">
        <f>IF(CONCATENATE('別紙様式2-2（交付金）'!F45)="","",CONCATENATE('別紙様式2-2（交付金）'!F45))</f>
        <v/>
      </c>
      <c r="D38" t="str">
        <f>IF(CONCATENATE('別紙様式2-2（交付金）'!G45)="","",CONCATENATE('別紙様式2-2（交付金）'!G45))</f>
        <v/>
      </c>
      <c r="E38" t="str">
        <f>IF($D38="","",VLOOKUP($D38,【参考】数式用!M36:M61,2,0))</f>
        <v/>
      </c>
      <c r="F38" t="str">
        <f>IF($E38="","",VLOOKUP($E38,【参考】数式用!O36:P61,2,0))</f>
        <v/>
      </c>
    </row>
    <row r="39" spans="1:6">
      <c r="A39">
        <v>35</v>
      </c>
      <c r="B39" t="str">
        <f>IF(CONCATENATE('別紙様式2-2（交付金）'!B46)="","",CONCATENATE('別紙様式2-2（交付金）'!B46))</f>
        <v/>
      </c>
      <c r="C39" t="str">
        <f>IF(CONCATENATE('別紙様式2-2（交付金）'!F46)="","",CONCATENATE('別紙様式2-2（交付金）'!F46))</f>
        <v/>
      </c>
      <c r="D39" t="str">
        <f>IF(CONCATENATE('別紙様式2-2（交付金）'!G46)="","",CONCATENATE('別紙様式2-2（交付金）'!G46))</f>
        <v/>
      </c>
      <c r="E39" t="str">
        <f>IF($D39="","",VLOOKUP($D39,【参考】数式用!M38:M63,2,0))</f>
        <v/>
      </c>
      <c r="F39" t="str">
        <f>IF($E39="","",VLOOKUP($E39,【参考】数式用!O38:P63,2,0))</f>
        <v/>
      </c>
    </row>
    <row r="40" spans="1:6">
      <c r="A40">
        <v>36</v>
      </c>
      <c r="B40" t="str">
        <f>IF(CONCATENATE('別紙様式2-2（交付金）'!B47)="","",CONCATENATE('別紙様式2-2（交付金）'!B47))</f>
        <v/>
      </c>
      <c r="C40" t="str">
        <f>IF(CONCATENATE('別紙様式2-2（交付金）'!F47)="","",CONCATENATE('別紙様式2-2（交付金）'!F47))</f>
        <v/>
      </c>
      <c r="D40" t="str">
        <f>IF(CONCATENATE('別紙様式2-2（交付金）'!G47)="","",CONCATENATE('別紙様式2-2（交付金）'!G47))</f>
        <v/>
      </c>
      <c r="E40" t="str">
        <f>IF($D40="","",VLOOKUP($D40,【参考】数式用!M38:M63,2,0))</f>
        <v/>
      </c>
      <c r="F40" t="str">
        <f>IF($E40="","",VLOOKUP($E40,【参考】数式用!O38:P63,2,0))</f>
        <v/>
      </c>
    </row>
    <row r="41" spans="1:6">
      <c r="A41">
        <v>37</v>
      </c>
      <c r="B41" t="str">
        <f>IF(CONCATENATE('別紙様式2-2（交付金）'!B48)="","",CONCATENATE('別紙様式2-2（交付金）'!B48))</f>
        <v/>
      </c>
      <c r="C41" t="str">
        <f>IF(CONCATENATE('別紙様式2-2（交付金）'!F48)="","",CONCATENATE('別紙様式2-2（交付金）'!F48))</f>
        <v/>
      </c>
      <c r="D41" t="str">
        <f>IF(CONCATENATE('別紙様式2-2（交付金）'!G48)="","",CONCATENATE('別紙様式2-2（交付金）'!G48))</f>
        <v/>
      </c>
      <c r="E41" t="str">
        <f>IF($D41="","",VLOOKUP($D41,【参考】数式用!M40:M65,2,0))</f>
        <v/>
      </c>
      <c r="F41" t="str">
        <f>IF($E41="","",VLOOKUP($E41,【参考】数式用!O40:P65,2,0))</f>
        <v/>
      </c>
    </row>
    <row r="42" spans="1:6">
      <c r="A42">
        <v>38</v>
      </c>
      <c r="B42" t="str">
        <f>IF(CONCATENATE('別紙様式2-2（交付金）'!B49)="","",CONCATENATE('別紙様式2-2（交付金）'!B49))</f>
        <v/>
      </c>
      <c r="C42" t="str">
        <f>IF(CONCATENATE('別紙様式2-2（交付金）'!F49)="","",CONCATENATE('別紙様式2-2（交付金）'!F49))</f>
        <v/>
      </c>
      <c r="D42" t="str">
        <f>IF(CONCATENATE('別紙様式2-2（交付金）'!G49)="","",CONCATENATE('別紙様式2-2（交付金）'!G49))</f>
        <v/>
      </c>
      <c r="E42" t="str">
        <f>IF($D42="","",VLOOKUP($D42,【参考】数式用!M40:M65,2,0))</f>
        <v/>
      </c>
      <c r="F42" t="str">
        <f>IF($E42="","",VLOOKUP($E42,【参考】数式用!O40:P65,2,0))</f>
        <v/>
      </c>
    </row>
    <row r="43" spans="1:6">
      <c r="A43">
        <v>39</v>
      </c>
      <c r="B43" t="str">
        <f>IF(CONCATENATE('別紙様式2-2（交付金）'!B50)="","",CONCATENATE('別紙様式2-2（交付金）'!B50))</f>
        <v/>
      </c>
      <c r="C43" t="str">
        <f>IF(CONCATENATE('別紙様式2-2（交付金）'!F50)="","",CONCATENATE('別紙様式2-2（交付金）'!F50))</f>
        <v/>
      </c>
      <c r="D43" t="str">
        <f>IF(CONCATENATE('別紙様式2-2（交付金）'!G50)="","",CONCATENATE('別紙様式2-2（交付金）'!G50))</f>
        <v/>
      </c>
      <c r="E43" t="str">
        <f>IF($D43="","",VLOOKUP($D43,【参考】数式用!M42:M67,2,0))</f>
        <v/>
      </c>
      <c r="F43" t="str">
        <f>IF($E43="","",VLOOKUP($E43,【参考】数式用!O42:P67,2,0))</f>
        <v/>
      </c>
    </row>
    <row r="44" spans="1:6">
      <c r="A44">
        <v>40</v>
      </c>
      <c r="B44" t="str">
        <f>IF(CONCATENATE('別紙様式2-2（交付金）'!B51)="","",CONCATENATE('別紙様式2-2（交付金）'!B51))</f>
        <v/>
      </c>
      <c r="C44" t="str">
        <f>IF(CONCATENATE('別紙様式2-2（交付金）'!F51)="","",CONCATENATE('別紙様式2-2（交付金）'!F51))</f>
        <v/>
      </c>
      <c r="D44" t="str">
        <f>IF(CONCATENATE('別紙様式2-2（交付金）'!G51)="","",CONCATENATE('別紙様式2-2（交付金）'!G51))</f>
        <v/>
      </c>
      <c r="E44" t="str">
        <f>IF($D44="","",VLOOKUP($D44,【参考】数式用!M42:M67,2,0))</f>
        <v/>
      </c>
      <c r="F44" t="str">
        <f>IF($E44="","",VLOOKUP($E44,【参考】数式用!O42:P67,2,0))</f>
        <v/>
      </c>
    </row>
    <row r="45" spans="1:6">
      <c r="A45">
        <v>41</v>
      </c>
      <c r="B45" t="str">
        <f>IF(CONCATENATE('別紙様式2-2（交付金）'!B52)="","",CONCATENATE('別紙様式2-2（交付金）'!B52))</f>
        <v/>
      </c>
      <c r="C45" t="str">
        <f>IF(CONCATENATE('別紙様式2-2（交付金）'!F52)="","",CONCATENATE('別紙様式2-2（交付金）'!F52))</f>
        <v/>
      </c>
      <c r="D45" t="str">
        <f>IF(CONCATENATE('別紙様式2-2（交付金）'!G52)="","",CONCATENATE('別紙様式2-2（交付金）'!G52))</f>
        <v/>
      </c>
      <c r="E45" t="str">
        <f>IF($D45="","",VLOOKUP($D45,【参考】数式用!M44:M69,2,0))</f>
        <v/>
      </c>
      <c r="F45" t="str">
        <f>IF($E45="","",VLOOKUP($E45,【参考】数式用!O44:P69,2,0))</f>
        <v/>
      </c>
    </row>
    <row r="46" spans="1:6">
      <c r="A46">
        <v>42</v>
      </c>
      <c r="B46" t="str">
        <f>IF(CONCATENATE('別紙様式2-2（交付金）'!B53)="","",CONCATENATE('別紙様式2-2（交付金）'!B53))</f>
        <v/>
      </c>
      <c r="C46" t="str">
        <f>IF(CONCATENATE('別紙様式2-2（交付金）'!F53)="","",CONCATENATE('別紙様式2-2（交付金）'!F53))</f>
        <v/>
      </c>
      <c r="D46" t="str">
        <f>IF(CONCATENATE('別紙様式2-2（交付金）'!G53)="","",CONCATENATE('別紙様式2-2（交付金）'!G53))</f>
        <v/>
      </c>
      <c r="E46" t="str">
        <f>IF($D46="","",VLOOKUP($D46,【参考】数式用!M44:M69,2,0))</f>
        <v/>
      </c>
      <c r="F46" t="str">
        <f>IF($E46="","",VLOOKUP($E46,【参考】数式用!O44:P69,2,0))</f>
        <v/>
      </c>
    </row>
    <row r="47" spans="1:6">
      <c r="A47">
        <v>43</v>
      </c>
      <c r="B47" t="str">
        <f>IF(CONCATENATE('別紙様式2-2（交付金）'!B54)="","",CONCATENATE('別紙様式2-2（交付金）'!B54))</f>
        <v/>
      </c>
      <c r="C47" t="str">
        <f>IF(CONCATENATE('別紙様式2-2（交付金）'!F54)="","",CONCATENATE('別紙様式2-2（交付金）'!F54))</f>
        <v/>
      </c>
      <c r="D47" t="str">
        <f>IF(CONCATENATE('別紙様式2-2（交付金）'!G54)="","",CONCATENATE('別紙様式2-2（交付金）'!G54))</f>
        <v/>
      </c>
      <c r="E47" t="str">
        <f>IF($D47="","",VLOOKUP($D47,【参考】数式用!M46:M71,2,0))</f>
        <v/>
      </c>
      <c r="F47" t="str">
        <f>IF($E47="","",VLOOKUP($E47,【参考】数式用!O46:P71,2,0))</f>
        <v/>
      </c>
    </row>
    <row r="48" spans="1:6">
      <c r="A48">
        <v>44</v>
      </c>
      <c r="B48" t="str">
        <f>IF(CONCATENATE('別紙様式2-2（交付金）'!B55)="","",CONCATENATE('別紙様式2-2（交付金）'!B55))</f>
        <v/>
      </c>
      <c r="C48" t="str">
        <f>IF(CONCATENATE('別紙様式2-2（交付金）'!F55)="","",CONCATENATE('別紙様式2-2（交付金）'!F55))</f>
        <v/>
      </c>
      <c r="D48" t="str">
        <f>IF(CONCATENATE('別紙様式2-2（交付金）'!G55)="","",CONCATENATE('別紙様式2-2（交付金）'!G55))</f>
        <v/>
      </c>
      <c r="E48" t="str">
        <f>IF($D48="","",VLOOKUP($D48,【参考】数式用!M46:M71,2,0))</f>
        <v/>
      </c>
      <c r="F48" t="str">
        <f>IF($E48="","",VLOOKUP($E48,【参考】数式用!O46:P71,2,0))</f>
        <v/>
      </c>
    </row>
    <row r="49" spans="1:6">
      <c r="A49">
        <v>45</v>
      </c>
      <c r="B49" t="str">
        <f>IF(CONCATENATE('別紙様式2-2（交付金）'!B56)="","",CONCATENATE('別紙様式2-2（交付金）'!B56))</f>
        <v/>
      </c>
      <c r="C49" t="str">
        <f>IF(CONCATENATE('別紙様式2-2（交付金）'!F56)="","",CONCATENATE('別紙様式2-2（交付金）'!F56))</f>
        <v/>
      </c>
      <c r="D49" t="str">
        <f>IF(CONCATENATE('別紙様式2-2（交付金）'!G56)="","",CONCATENATE('別紙様式2-2（交付金）'!G56))</f>
        <v/>
      </c>
      <c r="E49" t="str">
        <f>IF($D49="","",VLOOKUP($D49,【参考】数式用!M48:M73,2,0))</f>
        <v/>
      </c>
      <c r="F49" t="str">
        <f>IF($E49="","",VLOOKUP($E49,【参考】数式用!O48:P73,2,0))</f>
        <v/>
      </c>
    </row>
    <row r="50" spans="1:6">
      <c r="A50">
        <v>46</v>
      </c>
      <c r="B50" t="str">
        <f>IF(CONCATENATE('別紙様式2-2（交付金）'!B57)="","",CONCATENATE('別紙様式2-2（交付金）'!B57))</f>
        <v/>
      </c>
      <c r="C50" t="str">
        <f>IF(CONCATENATE('別紙様式2-2（交付金）'!F57)="","",CONCATENATE('別紙様式2-2（交付金）'!F57))</f>
        <v/>
      </c>
      <c r="D50" t="str">
        <f>IF(CONCATENATE('別紙様式2-2（交付金）'!G57)="","",CONCATENATE('別紙様式2-2（交付金）'!G57))</f>
        <v/>
      </c>
      <c r="E50" t="str">
        <f>IF($D50="","",VLOOKUP($D50,【参考】数式用!M48:M73,2,0))</f>
        <v/>
      </c>
      <c r="F50" t="str">
        <f>IF($E50="","",VLOOKUP($E50,【参考】数式用!O48:P73,2,0))</f>
        <v/>
      </c>
    </row>
    <row r="51" spans="1:6">
      <c r="A51">
        <v>47</v>
      </c>
      <c r="B51" t="str">
        <f>IF(CONCATENATE('別紙様式2-2（交付金）'!B58)="","",CONCATENATE('別紙様式2-2（交付金）'!B58))</f>
        <v/>
      </c>
      <c r="C51" t="str">
        <f>IF(CONCATENATE('別紙様式2-2（交付金）'!F58)="","",CONCATENATE('別紙様式2-2（交付金）'!F58))</f>
        <v/>
      </c>
      <c r="D51" t="str">
        <f>IF(CONCATENATE('別紙様式2-2（交付金）'!G58)="","",CONCATENATE('別紙様式2-2（交付金）'!G58))</f>
        <v/>
      </c>
      <c r="E51" t="str">
        <f>IF($D51="","",VLOOKUP($D51,【参考】数式用!M50:M75,2,0))</f>
        <v/>
      </c>
      <c r="F51" t="str">
        <f>IF($E51="","",VLOOKUP($E51,【参考】数式用!O50:P75,2,0))</f>
        <v/>
      </c>
    </row>
    <row r="52" spans="1:6">
      <c r="A52">
        <v>48</v>
      </c>
      <c r="B52" t="str">
        <f>IF(CONCATENATE('別紙様式2-2（交付金）'!B59)="","",CONCATENATE('別紙様式2-2（交付金）'!B59))</f>
        <v/>
      </c>
      <c r="C52" t="str">
        <f>IF(CONCATENATE('別紙様式2-2（交付金）'!F59)="","",CONCATENATE('別紙様式2-2（交付金）'!F59))</f>
        <v/>
      </c>
      <c r="D52" t="str">
        <f>IF(CONCATENATE('別紙様式2-2（交付金）'!G59)="","",CONCATENATE('別紙様式2-2（交付金）'!G59))</f>
        <v/>
      </c>
      <c r="E52" t="str">
        <f>IF($D52="","",VLOOKUP($D52,【参考】数式用!M50:M75,2,0))</f>
        <v/>
      </c>
      <c r="F52" t="str">
        <f>IF($E52="","",VLOOKUP($E52,【参考】数式用!O50:P75,2,0))</f>
        <v/>
      </c>
    </row>
    <row r="53" spans="1:6">
      <c r="A53">
        <v>49</v>
      </c>
      <c r="B53" t="str">
        <f>IF(CONCATENATE('別紙様式2-2（交付金）'!B60)="","",CONCATENATE('別紙様式2-2（交付金）'!B60))</f>
        <v/>
      </c>
      <c r="C53" t="str">
        <f>IF(CONCATENATE('別紙様式2-2（交付金）'!F60)="","",CONCATENATE('別紙様式2-2（交付金）'!F60))</f>
        <v/>
      </c>
      <c r="D53" t="str">
        <f>IF(CONCATENATE('別紙様式2-2（交付金）'!G60)="","",CONCATENATE('別紙様式2-2（交付金）'!G60))</f>
        <v/>
      </c>
      <c r="E53" t="str">
        <f>IF($D53="","",VLOOKUP($D53,【参考】数式用!M52:M77,2,0))</f>
        <v/>
      </c>
      <c r="F53" t="str">
        <f>IF($E53="","",VLOOKUP($E53,【参考】数式用!O52:P77,2,0))</f>
        <v/>
      </c>
    </row>
    <row r="54" spans="1:6">
      <c r="A54">
        <v>50</v>
      </c>
      <c r="B54" t="str">
        <f>IF(CONCATENATE('別紙様式2-2（交付金）'!B61)="","",CONCATENATE('別紙様式2-2（交付金）'!B61))</f>
        <v/>
      </c>
      <c r="C54" t="str">
        <f>IF(CONCATENATE('別紙様式2-2（交付金）'!F61)="","",CONCATENATE('別紙様式2-2（交付金）'!F61))</f>
        <v/>
      </c>
      <c r="D54" t="str">
        <f>IF(CONCATENATE('別紙様式2-2（交付金）'!G61)="","",CONCATENATE('別紙様式2-2（交付金）'!G61))</f>
        <v/>
      </c>
      <c r="E54" t="str">
        <f>IF($D54="","",VLOOKUP($D54,【参考】数式用!M52:M77,2,0))</f>
        <v/>
      </c>
      <c r="F54" t="str">
        <f>IF($E54="","",VLOOKUP($E54,【参考】数式用!O52:P77,2,0))</f>
        <v/>
      </c>
    </row>
    <row r="55" spans="1:6">
      <c r="A55">
        <v>51</v>
      </c>
      <c r="B55" t="str">
        <f>IF(CONCATENATE('別紙様式2-2（交付金）'!B62)="","",CONCATENATE('別紙様式2-2（交付金）'!B62))</f>
        <v/>
      </c>
      <c r="C55" t="str">
        <f>IF(CONCATENATE('別紙様式2-2（交付金）'!F62)="","",CONCATENATE('別紙様式2-2（交付金）'!F62))</f>
        <v/>
      </c>
      <c r="D55" t="str">
        <f>IF(CONCATENATE('別紙様式2-2（交付金）'!G62)="","",CONCATENATE('別紙様式2-2（交付金）'!G62))</f>
        <v/>
      </c>
      <c r="E55" t="str">
        <f>IF($D55="","",VLOOKUP($D55,【参考】数式用!M54:M79,2,0))</f>
        <v/>
      </c>
      <c r="F55" t="str">
        <f>IF($E55="","",VLOOKUP($E55,【参考】数式用!O54:P79,2,0))</f>
        <v/>
      </c>
    </row>
    <row r="56" spans="1:6">
      <c r="A56">
        <v>52</v>
      </c>
      <c r="B56" t="str">
        <f>IF(CONCATENATE('別紙様式2-2（交付金）'!B63)="","",CONCATENATE('別紙様式2-2（交付金）'!B63))</f>
        <v/>
      </c>
      <c r="C56" t="str">
        <f>IF(CONCATENATE('別紙様式2-2（交付金）'!F63)="","",CONCATENATE('別紙様式2-2（交付金）'!F63))</f>
        <v/>
      </c>
      <c r="D56" t="str">
        <f>IF(CONCATENATE('別紙様式2-2（交付金）'!G63)="","",CONCATENATE('別紙様式2-2（交付金）'!G63))</f>
        <v/>
      </c>
      <c r="E56" t="str">
        <f>IF($D56="","",VLOOKUP($D56,【参考】数式用!M54:M79,2,0))</f>
        <v/>
      </c>
      <c r="F56" t="str">
        <f>IF($E56="","",VLOOKUP($E56,【参考】数式用!O54:P79,2,0))</f>
        <v/>
      </c>
    </row>
    <row r="57" spans="1:6">
      <c r="A57">
        <v>53</v>
      </c>
      <c r="B57" t="str">
        <f>IF(CONCATENATE('別紙様式2-2（交付金）'!B64)="","",CONCATENATE('別紙様式2-2（交付金）'!B64))</f>
        <v/>
      </c>
      <c r="C57" t="str">
        <f>IF(CONCATENATE('別紙様式2-2（交付金）'!F64)="","",CONCATENATE('別紙様式2-2（交付金）'!F64))</f>
        <v/>
      </c>
      <c r="D57" t="str">
        <f>IF(CONCATENATE('別紙様式2-2（交付金）'!G64)="","",CONCATENATE('別紙様式2-2（交付金）'!G64))</f>
        <v/>
      </c>
      <c r="E57" t="str">
        <f>IF($D57="","",VLOOKUP($D57,【参考】数式用!M56:M81,2,0))</f>
        <v/>
      </c>
      <c r="F57" t="str">
        <f>IF($E57="","",VLOOKUP($E57,【参考】数式用!O56:P81,2,0))</f>
        <v/>
      </c>
    </row>
    <row r="58" spans="1:6">
      <c r="A58">
        <v>54</v>
      </c>
      <c r="B58" t="str">
        <f>IF(CONCATENATE('別紙様式2-2（交付金）'!B65)="","",CONCATENATE('別紙様式2-2（交付金）'!B65))</f>
        <v/>
      </c>
      <c r="C58" t="str">
        <f>IF(CONCATENATE('別紙様式2-2（交付金）'!F65)="","",CONCATENATE('別紙様式2-2（交付金）'!F65))</f>
        <v/>
      </c>
      <c r="D58" t="str">
        <f>IF(CONCATENATE('別紙様式2-2（交付金）'!G65)="","",CONCATENATE('別紙様式2-2（交付金）'!G65))</f>
        <v/>
      </c>
      <c r="E58" t="str">
        <f>IF($D58="","",VLOOKUP($D58,【参考】数式用!M56:M81,2,0))</f>
        <v/>
      </c>
      <c r="F58" t="str">
        <f>IF($E58="","",VLOOKUP($E58,【参考】数式用!O56:P81,2,0))</f>
        <v/>
      </c>
    </row>
    <row r="59" spans="1:6">
      <c r="A59">
        <v>55</v>
      </c>
      <c r="B59" t="str">
        <f>IF(CONCATENATE('別紙様式2-2（交付金）'!B66)="","",CONCATENATE('別紙様式2-2（交付金）'!B66))</f>
        <v/>
      </c>
      <c r="C59" t="str">
        <f>IF(CONCATENATE('別紙様式2-2（交付金）'!F66)="","",CONCATENATE('別紙様式2-2（交付金）'!F66))</f>
        <v/>
      </c>
      <c r="D59" t="str">
        <f>IF(CONCATENATE('別紙様式2-2（交付金）'!G66)="","",CONCATENATE('別紙様式2-2（交付金）'!G66))</f>
        <v/>
      </c>
      <c r="E59" t="str">
        <f>IF($D59="","",VLOOKUP($D59,【参考】数式用!M58:M83,2,0))</f>
        <v/>
      </c>
      <c r="F59" t="str">
        <f>IF($E59="","",VLOOKUP($E59,【参考】数式用!O58:P83,2,0))</f>
        <v/>
      </c>
    </row>
    <row r="60" spans="1:6">
      <c r="A60">
        <v>56</v>
      </c>
      <c r="B60" t="str">
        <f>IF(CONCATENATE('別紙様式2-2（交付金）'!B67)="","",CONCATENATE('別紙様式2-2（交付金）'!B67))</f>
        <v/>
      </c>
      <c r="C60" t="str">
        <f>IF(CONCATENATE('別紙様式2-2（交付金）'!F67)="","",CONCATENATE('別紙様式2-2（交付金）'!F67))</f>
        <v/>
      </c>
      <c r="D60" t="str">
        <f>IF(CONCATENATE('別紙様式2-2（交付金）'!G67)="","",CONCATENATE('別紙様式2-2（交付金）'!G67))</f>
        <v/>
      </c>
      <c r="E60" t="str">
        <f>IF($D60="","",VLOOKUP($D60,【参考】数式用!M58:M83,2,0))</f>
        <v/>
      </c>
      <c r="F60" t="str">
        <f>IF($E60="","",VLOOKUP($E60,【参考】数式用!O58:P83,2,0))</f>
        <v/>
      </c>
    </row>
    <row r="61" spans="1:6">
      <c r="A61">
        <v>57</v>
      </c>
      <c r="B61" t="str">
        <f>IF(CONCATENATE('別紙様式2-2（交付金）'!B68)="","",CONCATENATE('別紙様式2-2（交付金）'!B68))</f>
        <v/>
      </c>
      <c r="C61" t="str">
        <f>IF(CONCATENATE('別紙様式2-2（交付金）'!F68)="","",CONCATENATE('別紙様式2-2（交付金）'!F68))</f>
        <v/>
      </c>
      <c r="D61" t="str">
        <f>IF(CONCATENATE('別紙様式2-2（交付金）'!G68)="","",CONCATENATE('別紙様式2-2（交付金）'!G68))</f>
        <v/>
      </c>
      <c r="E61" t="str">
        <f>IF($D61="","",VLOOKUP($D61,【参考】数式用!L60:M85,2,0))</f>
        <v/>
      </c>
      <c r="F61" t="str">
        <f>IF($E61="","",VLOOKUP($E61,【参考】数式用!O60:P85,2,0))</f>
        <v/>
      </c>
    </row>
    <row r="62" spans="1:6">
      <c r="A62">
        <v>58</v>
      </c>
      <c r="B62" t="str">
        <f>IF(CONCATENATE('別紙様式2-2（交付金）'!B69)="","",CONCATENATE('別紙様式2-2（交付金）'!B69))</f>
        <v/>
      </c>
      <c r="C62" t="str">
        <f>IF(CONCATENATE('別紙様式2-2（交付金）'!F69)="","",CONCATENATE('別紙様式2-2（交付金）'!F69))</f>
        <v/>
      </c>
      <c r="D62" t="str">
        <f>IF(CONCATENATE('別紙様式2-2（交付金）'!G69)="","",CONCATENATE('別紙様式2-2（交付金）'!G69))</f>
        <v/>
      </c>
      <c r="E62" t="str">
        <f>IF($D62="","",VLOOKUP($D62,【参考】数式用!L60:M85,2,0))</f>
        <v/>
      </c>
      <c r="F62" t="str">
        <f>IF($E62="","",VLOOKUP($E62,【参考】数式用!O60:P85,2,0))</f>
        <v/>
      </c>
    </row>
    <row r="63" spans="1:6">
      <c r="A63">
        <v>59</v>
      </c>
      <c r="B63" t="str">
        <f>IF(CONCATENATE('別紙様式2-2（交付金）'!B70)="","",CONCATENATE('別紙様式2-2（交付金）'!B70))</f>
        <v/>
      </c>
      <c r="C63" t="str">
        <f>IF(CONCATENATE('別紙様式2-2（交付金）'!F70)="","",CONCATENATE('別紙様式2-2（交付金）'!F70))</f>
        <v/>
      </c>
      <c r="D63" t="str">
        <f>IF(CONCATENATE('別紙様式2-2（交付金）'!G70)="","",CONCATENATE('別紙様式2-2（交付金）'!G70))</f>
        <v/>
      </c>
      <c r="E63" t="str">
        <f>IF($D63="","",VLOOKUP($D63,【参考】数式用!L62:M87,2,0))</f>
        <v/>
      </c>
      <c r="F63" t="str">
        <f>IF($E63="","",VLOOKUP($E63,【参考】数式用!O62:P87,2,0))</f>
        <v/>
      </c>
    </row>
    <row r="64" spans="1:6">
      <c r="A64">
        <v>60</v>
      </c>
      <c r="B64" t="str">
        <f>IF(CONCATENATE('別紙様式2-2（交付金）'!B71)="","",CONCATENATE('別紙様式2-2（交付金）'!B71))</f>
        <v/>
      </c>
      <c r="C64" t="str">
        <f>IF(CONCATENATE('別紙様式2-2（交付金）'!F71)="","",CONCATENATE('別紙様式2-2（交付金）'!F71))</f>
        <v/>
      </c>
      <c r="D64" t="str">
        <f>IF(CONCATENATE('別紙様式2-2（交付金）'!G71)="","",CONCATENATE('別紙様式2-2（交付金）'!G71))</f>
        <v/>
      </c>
      <c r="E64" t="str">
        <f>IF($D64="","",VLOOKUP($D64,【参考】数式用!L62:M87,2,0))</f>
        <v/>
      </c>
      <c r="F64" t="str">
        <f>IF($E64="","",VLOOKUP($E64,【参考】数式用!O62:P87,2,0))</f>
        <v/>
      </c>
    </row>
    <row r="65" spans="1:6">
      <c r="A65">
        <v>61</v>
      </c>
      <c r="B65" t="str">
        <f>IF(CONCATENATE('別紙様式2-2（交付金）'!B72)="","",CONCATENATE('別紙様式2-2（交付金）'!B72))</f>
        <v/>
      </c>
      <c r="C65" t="str">
        <f>IF(CONCATENATE('別紙様式2-2（交付金）'!F72)="","",CONCATENATE('別紙様式2-2（交付金）'!F72))</f>
        <v/>
      </c>
      <c r="D65" t="str">
        <f>IF(CONCATENATE('別紙様式2-2（交付金）'!G72)="","",CONCATENATE('別紙様式2-2（交付金）'!G72))</f>
        <v/>
      </c>
      <c r="E65" t="str">
        <f>IF($D65="","",VLOOKUP($D65,【参考】数式用!L64:M89,2,0))</f>
        <v/>
      </c>
      <c r="F65" t="str">
        <f>IF($E65="","",VLOOKUP($E65,【参考】数式用!O64:P89,2,0))</f>
        <v/>
      </c>
    </row>
    <row r="66" spans="1:6">
      <c r="A66">
        <v>62</v>
      </c>
      <c r="B66" t="str">
        <f>IF(CONCATENATE('別紙様式2-2（交付金）'!B73)="","",CONCATENATE('別紙様式2-2（交付金）'!B73))</f>
        <v/>
      </c>
      <c r="C66" t="str">
        <f>IF(CONCATENATE('別紙様式2-2（交付金）'!F73)="","",CONCATENATE('別紙様式2-2（交付金）'!F73))</f>
        <v/>
      </c>
      <c r="D66" t="str">
        <f>IF(CONCATENATE('別紙様式2-2（交付金）'!G73)="","",CONCATENATE('別紙様式2-2（交付金）'!G73))</f>
        <v/>
      </c>
      <c r="E66" t="str">
        <f>IF($D66="","",VLOOKUP($D66,【参考】数式用!L64:M89,2,0))</f>
        <v/>
      </c>
      <c r="F66" t="str">
        <f>IF($E66="","",VLOOKUP($E66,【参考】数式用!O64:P89,2,0))</f>
        <v/>
      </c>
    </row>
    <row r="67" spans="1:6">
      <c r="A67">
        <v>63</v>
      </c>
      <c r="B67" t="str">
        <f>IF(CONCATENATE('別紙様式2-2（交付金）'!B74)="","",CONCATENATE('別紙様式2-2（交付金）'!B74))</f>
        <v/>
      </c>
      <c r="C67" t="str">
        <f>IF(CONCATENATE('別紙様式2-2（交付金）'!F74)="","",CONCATENATE('別紙様式2-2（交付金）'!F74))</f>
        <v/>
      </c>
      <c r="D67" t="str">
        <f>IF(CONCATENATE('別紙様式2-2（交付金）'!G74)="","",CONCATENATE('別紙様式2-2（交付金）'!G74))</f>
        <v/>
      </c>
      <c r="E67" t="str">
        <f>IF($D67="","",VLOOKUP($D67,【参考】数式用!L66:M91,2,0))</f>
        <v/>
      </c>
      <c r="F67" t="str">
        <f>IF($E67="","",VLOOKUP($E67,【参考】数式用!O66:P91,2,0))</f>
        <v/>
      </c>
    </row>
    <row r="68" spans="1:6">
      <c r="A68">
        <v>64</v>
      </c>
      <c r="B68" t="str">
        <f>IF(CONCATENATE('別紙様式2-2（交付金）'!B75)="","",CONCATENATE('別紙様式2-2（交付金）'!B75))</f>
        <v/>
      </c>
      <c r="C68" t="str">
        <f>IF(CONCATENATE('別紙様式2-2（交付金）'!F75)="","",CONCATENATE('別紙様式2-2（交付金）'!F75))</f>
        <v/>
      </c>
      <c r="D68" t="str">
        <f>IF(CONCATENATE('別紙様式2-2（交付金）'!G75)="","",CONCATENATE('別紙様式2-2（交付金）'!G75))</f>
        <v/>
      </c>
      <c r="E68" t="str">
        <f>IF($D68="","",VLOOKUP($D68,【参考】数式用!L66:M91,2,0))</f>
        <v/>
      </c>
      <c r="F68" t="str">
        <f>IF($E68="","",VLOOKUP($E68,【参考】数式用!O66:P91,2,0))</f>
        <v/>
      </c>
    </row>
    <row r="69" spans="1:6">
      <c r="A69">
        <v>65</v>
      </c>
      <c r="B69" t="str">
        <f>IF(CONCATENATE('別紙様式2-2（交付金）'!B76)="","",CONCATENATE('別紙様式2-2（交付金）'!B76))</f>
        <v/>
      </c>
      <c r="C69" t="str">
        <f>IF(CONCATENATE('別紙様式2-2（交付金）'!F76)="","",CONCATENATE('別紙様式2-2（交付金）'!F76))</f>
        <v/>
      </c>
      <c r="D69" t="str">
        <f>IF(CONCATENATE('別紙様式2-2（交付金）'!G76)="","",CONCATENATE('別紙様式2-2（交付金）'!G76))</f>
        <v/>
      </c>
      <c r="E69" t="str">
        <f>IF($D69="","",VLOOKUP($D69,【参考】数式用!L68:M93,2,0))</f>
        <v/>
      </c>
      <c r="F69" t="str">
        <f>IF($E69="","",VLOOKUP($E69,【参考】数式用!O68:P93,2,0))</f>
        <v/>
      </c>
    </row>
    <row r="70" spans="1:6">
      <c r="A70">
        <v>66</v>
      </c>
      <c r="B70" t="str">
        <f>IF(CONCATENATE('別紙様式2-2（交付金）'!B77)="","",CONCATENATE('別紙様式2-2（交付金）'!B77))</f>
        <v/>
      </c>
      <c r="C70" t="str">
        <f>IF(CONCATENATE('別紙様式2-2（交付金）'!F77)="","",CONCATENATE('別紙様式2-2（交付金）'!F77))</f>
        <v/>
      </c>
      <c r="D70" t="str">
        <f>IF(CONCATENATE('別紙様式2-2（交付金）'!G77)="","",CONCATENATE('別紙様式2-2（交付金）'!G77))</f>
        <v/>
      </c>
      <c r="E70" t="str">
        <f>IF($D70="","",VLOOKUP($D70,【参考】数式用!L68:M93,2,0))</f>
        <v/>
      </c>
      <c r="F70" t="str">
        <f>IF($E70="","",VLOOKUP($E70,【参考】数式用!O68:P93,2,0))</f>
        <v/>
      </c>
    </row>
    <row r="71" spans="1:6">
      <c r="A71">
        <v>67</v>
      </c>
      <c r="B71" t="str">
        <f>IF(CONCATENATE('別紙様式2-2（交付金）'!B78)="","",CONCATENATE('別紙様式2-2（交付金）'!B78))</f>
        <v/>
      </c>
      <c r="C71" t="str">
        <f>IF(CONCATENATE('別紙様式2-2（交付金）'!F78)="","",CONCATENATE('別紙様式2-2（交付金）'!F78))</f>
        <v/>
      </c>
      <c r="D71" t="str">
        <f>IF(CONCATENATE('別紙様式2-2（交付金）'!G78)="","",CONCATENATE('別紙様式2-2（交付金）'!G78))</f>
        <v/>
      </c>
      <c r="E71" t="str">
        <f>IF($D71="","",VLOOKUP($D71,【参考】数式用!L70:M95,2,0))</f>
        <v/>
      </c>
      <c r="F71" t="str">
        <f>IF($E71="","",VLOOKUP($E71,【参考】数式用!O70:P95,2,0))</f>
        <v/>
      </c>
    </row>
    <row r="72" spans="1:6">
      <c r="A72">
        <v>68</v>
      </c>
      <c r="B72" t="str">
        <f>IF(CONCATENATE('別紙様式2-2（交付金）'!B79)="","",CONCATENATE('別紙様式2-2（交付金）'!B79))</f>
        <v/>
      </c>
      <c r="C72" t="str">
        <f>IF(CONCATENATE('別紙様式2-2（交付金）'!F79)="","",CONCATENATE('別紙様式2-2（交付金）'!F79))</f>
        <v/>
      </c>
      <c r="D72" t="str">
        <f>IF(CONCATENATE('別紙様式2-2（交付金）'!G79)="","",CONCATENATE('別紙様式2-2（交付金）'!G79))</f>
        <v/>
      </c>
      <c r="E72" t="str">
        <f>IF($D72="","",VLOOKUP($D72,【参考】数式用!L70:M95,2,0))</f>
        <v/>
      </c>
      <c r="F72" t="str">
        <f>IF($E72="","",VLOOKUP($E72,【参考】数式用!O70:P95,2,0))</f>
        <v/>
      </c>
    </row>
    <row r="73" spans="1:6">
      <c r="A73">
        <v>69</v>
      </c>
      <c r="B73" t="str">
        <f>IF(CONCATENATE('別紙様式2-2（交付金）'!B80)="","",CONCATENATE('別紙様式2-2（交付金）'!B80))</f>
        <v/>
      </c>
      <c r="C73" t="str">
        <f>IF(CONCATENATE('別紙様式2-2（交付金）'!F80)="","",CONCATENATE('別紙様式2-2（交付金）'!F80))</f>
        <v/>
      </c>
      <c r="D73" t="str">
        <f>IF(CONCATENATE('別紙様式2-2（交付金）'!G80)="","",CONCATENATE('別紙様式2-2（交付金）'!G80))</f>
        <v/>
      </c>
      <c r="E73" t="str">
        <f>IF($D73="","",VLOOKUP($D73,【参考】数式用!L72:M97,2,0))</f>
        <v/>
      </c>
      <c r="F73" t="str">
        <f>IF($E73="","",VLOOKUP($E73,【参考】数式用!O72:P97,2,0))</f>
        <v/>
      </c>
    </row>
    <row r="74" spans="1:6">
      <c r="A74">
        <v>70</v>
      </c>
      <c r="B74" t="str">
        <f>IF(CONCATENATE('別紙様式2-2（交付金）'!B81)="","",CONCATENATE('別紙様式2-2（交付金）'!B81))</f>
        <v/>
      </c>
      <c r="C74" t="str">
        <f>IF(CONCATENATE('別紙様式2-2（交付金）'!F81)="","",CONCATENATE('別紙様式2-2（交付金）'!F81))</f>
        <v/>
      </c>
      <c r="D74" t="str">
        <f>IF(CONCATENATE('別紙様式2-2（交付金）'!G81)="","",CONCATENATE('別紙様式2-2（交付金）'!G81))</f>
        <v/>
      </c>
      <c r="E74" t="str">
        <f>IF($D74="","",VLOOKUP($D74,【参考】数式用!L72:M97,2,0))</f>
        <v/>
      </c>
      <c r="F74" t="str">
        <f>IF($E74="","",VLOOKUP($E74,【参考】数式用!O72:P97,2,0))</f>
        <v/>
      </c>
    </row>
    <row r="75" spans="1:6">
      <c r="A75">
        <v>71</v>
      </c>
      <c r="B75" t="str">
        <f>IF(CONCATENATE('別紙様式2-2（交付金）'!B82)="","",CONCATENATE('別紙様式2-2（交付金）'!B82))</f>
        <v/>
      </c>
      <c r="C75" t="str">
        <f>IF(CONCATENATE('別紙様式2-2（交付金）'!F82)="","",CONCATENATE('別紙様式2-2（交付金）'!F82))</f>
        <v/>
      </c>
      <c r="D75" t="str">
        <f>IF(CONCATENATE('別紙様式2-2（交付金）'!G82)="","",CONCATENATE('別紙様式2-2（交付金）'!G82))</f>
        <v/>
      </c>
      <c r="E75" t="str">
        <f>IF($D75="","",VLOOKUP($D75,【参考】数式用!L74:M99,2,0))</f>
        <v/>
      </c>
      <c r="F75" t="str">
        <f>IF($E75="","",VLOOKUP($E75,【参考】数式用!O74:P99,2,0))</f>
        <v/>
      </c>
    </row>
    <row r="76" spans="1:6">
      <c r="A76">
        <v>72</v>
      </c>
      <c r="B76" t="str">
        <f>IF(CONCATENATE('別紙様式2-2（交付金）'!B83)="","",CONCATENATE('別紙様式2-2（交付金）'!B83))</f>
        <v/>
      </c>
      <c r="C76" t="str">
        <f>IF(CONCATENATE('別紙様式2-2（交付金）'!F83)="","",CONCATENATE('別紙様式2-2（交付金）'!F83))</f>
        <v/>
      </c>
      <c r="D76" t="str">
        <f>IF(CONCATENATE('別紙様式2-2（交付金）'!G83)="","",CONCATENATE('別紙様式2-2（交付金）'!G83))</f>
        <v/>
      </c>
      <c r="E76" t="str">
        <f>IF($D76="","",VLOOKUP($D76,【参考】数式用!L74:M99,2,0))</f>
        <v/>
      </c>
      <c r="F76" t="str">
        <f>IF($E76="","",VLOOKUP($E76,【参考】数式用!O74:P99,2,0))</f>
        <v/>
      </c>
    </row>
    <row r="77" spans="1:6">
      <c r="A77">
        <v>73</v>
      </c>
      <c r="B77" t="str">
        <f>IF(CONCATENATE('別紙様式2-2（交付金）'!B84)="","",CONCATENATE('別紙様式2-2（交付金）'!B84))</f>
        <v/>
      </c>
      <c r="C77" t="str">
        <f>IF(CONCATENATE('別紙様式2-2（交付金）'!F84)="","",CONCATENATE('別紙様式2-2（交付金）'!F84))</f>
        <v/>
      </c>
      <c r="D77" t="str">
        <f>IF(CONCATENATE('別紙様式2-2（交付金）'!G84)="","",CONCATENATE('別紙様式2-2（交付金）'!G84))</f>
        <v/>
      </c>
      <c r="E77" t="str">
        <f>IF($D77="","",VLOOKUP($D77,【参考】数式用!L76:M101,2,0))</f>
        <v/>
      </c>
      <c r="F77" t="str">
        <f>IF($E77="","",VLOOKUP($E77,【参考】数式用!O76:P101,2,0))</f>
        <v/>
      </c>
    </row>
    <row r="78" spans="1:6">
      <c r="A78">
        <v>74</v>
      </c>
      <c r="B78" t="str">
        <f>IF(CONCATENATE('別紙様式2-2（交付金）'!B85)="","",CONCATENATE('別紙様式2-2（交付金）'!B85))</f>
        <v/>
      </c>
      <c r="C78" t="str">
        <f>IF(CONCATENATE('別紙様式2-2（交付金）'!F85)="","",CONCATENATE('別紙様式2-2（交付金）'!F85))</f>
        <v/>
      </c>
      <c r="D78" t="str">
        <f>IF(CONCATENATE('別紙様式2-2（交付金）'!G85)="","",CONCATENATE('別紙様式2-2（交付金）'!G85))</f>
        <v/>
      </c>
      <c r="E78" t="str">
        <f>IF($D78="","",VLOOKUP($D78,【参考】数式用!L76:M101,2,0))</f>
        <v/>
      </c>
      <c r="F78" t="str">
        <f>IF($E78="","",VLOOKUP($E78,【参考】数式用!O76:P101,2,0))</f>
        <v/>
      </c>
    </row>
    <row r="79" spans="1:6">
      <c r="A79">
        <v>75</v>
      </c>
      <c r="B79" t="str">
        <f>IF(CONCATENATE('別紙様式2-2（交付金）'!B86)="","",CONCATENATE('別紙様式2-2（交付金）'!B86))</f>
        <v/>
      </c>
      <c r="C79" t="str">
        <f>IF(CONCATENATE('別紙様式2-2（交付金）'!F86)="","",CONCATENATE('別紙様式2-2（交付金）'!F86))</f>
        <v/>
      </c>
      <c r="D79" t="str">
        <f>IF(CONCATENATE('別紙様式2-2（交付金）'!G86)="","",CONCATENATE('別紙様式2-2（交付金）'!G86))</f>
        <v/>
      </c>
      <c r="E79" t="str">
        <f>IF($D79="","",VLOOKUP($D79,【参考】数式用!L78:M103,2,0))</f>
        <v/>
      </c>
      <c r="F79" t="str">
        <f>IF($E79="","",VLOOKUP($E79,【参考】数式用!O78:P103,2,0))</f>
        <v/>
      </c>
    </row>
    <row r="80" spans="1:6">
      <c r="A80">
        <v>76</v>
      </c>
      <c r="B80" t="str">
        <f>IF(CONCATENATE('別紙様式2-2（交付金）'!B87)="","",CONCATENATE('別紙様式2-2（交付金）'!B87))</f>
        <v/>
      </c>
      <c r="C80" t="str">
        <f>IF(CONCATENATE('別紙様式2-2（交付金）'!F87)="","",CONCATENATE('別紙様式2-2（交付金）'!F87))</f>
        <v/>
      </c>
      <c r="D80" t="str">
        <f>IF(CONCATENATE('別紙様式2-2（交付金）'!G87)="","",CONCATENATE('別紙様式2-2（交付金）'!G87))</f>
        <v/>
      </c>
      <c r="E80" t="str">
        <f>IF($D80="","",VLOOKUP($D80,【参考】数式用!L78:M103,2,0))</f>
        <v/>
      </c>
      <c r="F80" t="str">
        <f>IF($E80="","",VLOOKUP($E80,【参考】数式用!O78:P103,2,0))</f>
        <v/>
      </c>
    </row>
    <row r="81" spans="1:6">
      <c r="A81">
        <v>77</v>
      </c>
      <c r="B81" t="str">
        <f>IF(CONCATENATE('別紙様式2-2（交付金）'!B88)="","",CONCATENATE('別紙様式2-2（交付金）'!B88))</f>
        <v/>
      </c>
      <c r="C81" t="str">
        <f>IF(CONCATENATE('別紙様式2-2（交付金）'!F88)="","",CONCATENATE('別紙様式2-2（交付金）'!F88))</f>
        <v/>
      </c>
      <c r="D81" t="str">
        <f>IF(CONCATENATE('別紙様式2-2（交付金）'!G88)="","",CONCATENATE('別紙様式2-2（交付金）'!G88))</f>
        <v/>
      </c>
      <c r="E81" t="str">
        <f>IF($D81="","",VLOOKUP($D81,【参考】数式用!L80:M105,2,0))</f>
        <v/>
      </c>
      <c r="F81" t="str">
        <f>IF($E81="","",VLOOKUP($E81,【参考】数式用!O80:P105,2,0))</f>
        <v/>
      </c>
    </row>
    <row r="82" spans="1:6">
      <c r="A82">
        <v>78</v>
      </c>
      <c r="B82" t="str">
        <f>IF(CONCATENATE('別紙様式2-2（交付金）'!B89)="","",CONCATENATE('別紙様式2-2（交付金）'!B89))</f>
        <v/>
      </c>
      <c r="C82" t="str">
        <f>IF(CONCATENATE('別紙様式2-2（交付金）'!F89)="","",CONCATENATE('別紙様式2-2（交付金）'!F89))</f>
        <v/>
      </c>
      <c r="D82" t="str">
        <f>IF(CONCATENATE('別紙様式2-2（交付金）'!G89)="","",CONCATENATE('別紙様式2-2（交付金）'!G89))</f>
        <v/>
      </c>
      <c r="E82" t="str">
        <f>IF($D82="","",VLOOKUP($D82,【参考】数式用!L80:M105,2,0))</f>
        <v/>
      </c>
      <c r="F82" t="str">
        <f>IF($E82="","",VLOOKUP($E82,【参考】数式用!O80:P105,2,0))</f>
        <v/>
      </c>
    </row>
    <row r="83" spans="1:6">
      <c r="A83">
        <v>79</v>
      </c>
      <c r="B83" t="str">
        <f>IF(CONCATENATE('別紙様式2-2（交付金）'!B90)="","",CONCATENATE('別紙様式2-2（交付金）'!B90))</f>
        <v/>
      </c>
      <c r="C83" t="str">
        <f>IF(CONCATENATE('別紙様式2-2（交付金）'!F90)="","",CONCATENATE('別紙様式2-2（交付金）'!F90))</f>
        <v/>
      </c>
      <c r="D83" t="str">
        <f>IF(CONCATENATE('別紙様式2-2（交付金）'!G90)="","",CONCATENATE('別紙様式2-2（交付金）'!G90))</f>
        <v/>
      </c>
      <c r="E83" t="str">
        <f>IF($D83="","",VLOOKUP($D83,【参考】数式用!L82:M107,2,0))</f>
        <v/>
      </c>
      <c r="F83" t="str">
        <f>IF($E83="","",VLOOKUP($E83,【参考】数式用!O82:P107,2,0))</f>
        <v/>
      </c>
    </row>
    <row r="84" spans="1:6">
      <c r="A84">
        <v>80</v>
      </c>
      <c r="B84" t="str">
        <f>IF(CONCATENATE('別紙様式2-2（交付金）'!B91)="","",CONCATENATE('別紙様式2-2（交付金）'!B91))</f>
        <v/>
      </c>
      <c r="C84" t="str">
        <f>IF(CONCATENATE('別紙様式2-2（交付金）'!F91)="","",CONCATENATE('別紙様式2-2（交付金）'!F91))</f>
        <v/>
      </c>
      <c r="D84" t="str">
        <f>IF(CONCATENATE('別紙様式2-2（交付金）'!G91)="","",CONCATENATE('別紙様式2-2（交付金）'!G91))</f>
        <v/>
      </c>
      <c r="E84" t="str">
        <f>IF($D84="","",VLOOKUP($D84,【参考】数式用!L82:M107,2,0))</f>
        <v/>
      </c>
      <c r="F84" t="str">
        <f>IF($E84="","",VLOOKUP($E84,【参考】数式用!O82:P107,2,0))</f>
        <v/>
      </c>
    </row>
    <row r="85" spans="1:6">
      <c r="A85">
        <v>81</v>
      </c>
      <c r="B85" t="str">
        <f>IF(CONCATENATE('別紙様式2-2（交付金）'!B92)="","",CONCATENATE('別紙様式2-2（交付金）'!B92))</f>
        <v/>
      </c>
      <c r="C85" t="str">
        <f>IF(CONCATENATE('別紙様式2-2（交付金）'!F92)="","",CONCATENATE('別紙様式2-2（交付金）'!F92))</f>
        <v/>
      </c>
      <c r="D85" t="str">
        <f>IF(CONCATENATE('別紙様式2-2（交付金）'!G92)="","",CONCATENATE('別紙様式2-2（交付金）'!G92))</f>
        <v/>
      </c>
      <c r="E85" t="str">
        <f>IF($D85="","",VLOOKUP($D85,【参考】数式用!L84:M109,2,0))</f>
        <v/>
      </c>
      <c r="F85" t="str">
        <f>IF($E85="","",VLOOKUP($E85,【参考】数式用!O84:P109,2,0))</f>
        <v/>
      </c>
    </row>
    <row r="86" spans="1:6">
      <c r="A86">
        <v>82</v>
      </c>
      <c r="B86" t="str">
        <f>IF(CONCATENATE('別紙様式2-2（交付金）'!B93)="","",CONCATENATE('別紙様式2-2（交付金）'!B93))</f>
        <v/>
      </c>
      <c r="C86" t="str">
        <f>IF(CONCATENATE('別紙様式2-2（交付金）'!F93)="","",CONCATENATE('別紙様式2-2（交付金）'!F93))</f>
        <v/>
      </c>
      <c r="D86" t="str">
        <f>IF(CONCATENATE('別紙様式2-2（交付金）'!G93)="","",CONCATENATE('別紙様式2-2（交付金）'!G93))</f>
        <v/>
      </c>
      <c r="E86" t="str">
        <f>IF($D86="","",VLOOKUP($D86,【参考】数式用!L84:M109,2,0))</f>
        <v/>
      </c>
      <c r="F86" t="str">
        <f>IF($E86="","",VLOOKUP($E86,【参考】数式用!O84:P109,2,0))</f>
        <v/>
      </c>
    </row>
    <row r="87" spans="1:6">
      <c r="A87">
        <v>83</v>
      </c>
      <c r="B87" t="str">
        <f>IF(CONCATENATE('別紙様式2-2（交付金）'!B94)="","",CONCATENATE('別紙様式2-2（交付金）'!B94))</f>
        <v/>
      </c>
      <c r="C87" t="str">
        <f>IF(CONCATENATE('別紙様式2-2（交付金）'!F94)="","",CONCATENATE('別紙様式2-2（交付金）'!F94))</f>
        <v/>
      </c>
      <c r="D87" t="str">
        <f>IF(CONCATENATE('別紙様式2-2（交付金）'!G94)="","",CONCATENATE('別紙様式2-2（交付金）'!G94))</f>
        <v/>
      </c>
      <c r="E87" t="str">
        <f>IF($D87="","",VLOOKUP($D87,【参考】数式用!L86:M111,2,0))</f>
        <v/>
      </c>
      <c r="F87" t="str">
        <f>IF($E87="","",VLOOKUP($E87,【参考】数式用!O86:P111,2,0))</f>
        <v/>
      </c>
    </row>
    <row r="88" spans="1:6">
      <c r="A88">
        <v>84</v>
      </c>
      <c r="B88" t="str">
        <f>IF(CONCATENATE('別紙様式2-2（交付金）'!B95)="","",CONCATENATE('別紙様式2-2（交付金）'!B95))</f>
        <v/>
      </c>
      <c r="C88" t="str">
        <f>IF(CONCATENATE('別紙様式2-2（交付金）'!F95)="","",CONCATENATE('別紙様式2-2（交付金）'!F95))</f>
        <v/>
      </c>
      <c r="D88" t="str">
        <f>IF(CONCATENATE('別紙様式2-2（交付金）'!G95)="","",CONCATENATE('別紙様式2-2（交付金）'!G95))</f>
        <v/>
      </c>
      <c r="E88" t="str">
        <f>IF($D88="","",VLOOKUP($D88,【参考】数式用!L86:M111,2,0))</f>
        <v/>
      </c>
      <c r="F88" t="str">
        <f>IF($E88="","",VLOOKUP($E88,【参考】数式用!O86:P111,2,0))</f>
        <v/>
      </c>
    </row>
    <row r="89" spans="1:6">
      <c r="A89">
        <v>85</v>
      </c>
      <c r="B89" t="str">
        <f>IF(CONCATENATE('別紙様式2-2（交付金）'!B96)="","",CONCATENATE('別紙様式2-2（交付金）'!B96))</f>
        <v/>
      </c>
      <c r="C89" t="str">
        <f>IF(CONCATENATE('別紙様式2-2（交付金）'!F96)="","",CONCATENATE('別紙様式2-2（交付金）'!F96))</f>
        <v/>
      </c>
      <c r="D89" t="str">
        <f>IF(CONCATENATE('別紙様式2-2（交付金）'!G96)="","",CONCATENATE('別紙様式2-2（交付金）'!G96))</f>
        <v/>
      </c>
      <c r="E89" t="str">
        <f>IF($D89="","",VLOOKUP($D89,【参考】数式用!L88:M113,2,0))</f>
        <v/>
      </c>
      <c r="F89" t="str">
        <f>IF($E89="","",VLOOKUP($E89,【参考】数式用!O88:P113,2,0))</f>
        <v/>
      </c>
    </row>
    <row r="90" spans="1:6">
      <c r="A90">
        <v>86</v>
      </c>
      <c r="B90" t="str">
        <f>IF(CONCATENATE('別紙様式2-2（交付金）'!B97)="","",CONCATENATE('別紙様式2-2（交付金）'!B97))</f>
        <v/>
      </c>
      <c r="C90" t="str">
        <f>IF(CONCATENATE('別紙様式2-2（交付金）'!F97)="","",CONCATENATE('別紙様式2-2（交付金）'!F97))</f>
        <v/>
      </c>
      <c r="D90" t="str">
        <f>IF(CONCATENATE('別紙様式2-2（交付金）'!G97)="","",CONCATENATE('別紙様式2-2（交付金）'!G97))</f>
        <v/>
      </c>
      <c r="E90" t="str">
        <f>IF($D90="","",VLOOKUP($D90,【参考】数式用!L88:M113,2,0))</f>
        <v/>
      </c>
      <c r="F90" t="str">
        <f>IF($E90="","",VLOOKUP($E90,【参考】数式用!O88:P113,2,0))</f>
        <v/>
      </c>
    </row>
    <row r="91" spans="1:6">
      <c r="A91">
        <v>87</v>
      </c>
      <c r="B91" t="str">
        <f>IF(CONCATENATE('別紙様式2-2（交付金）'!B98)="","",CONCATENATE('別紙様式2-2（交付金）'!B98))</f>
        <v/>
      </c>
      <c r="C91" t="str">
        <f>IF(CONCATENATE('別紙様式2-2（交付金）'!F98)="","",CONCATENATE('別紙様式2-2（交付金）'!F98))</f>
        <v/>
      </c>
      <c r="D91" t="str">
        <f>IF(CONCATENATE('別紙様式2-2（交付金）'!G98)="","",CONCATENATE('別紙様式2-2（交付金）'!G98))</f>
        <v/>
      </c>
      <c r="E91" t="str">
        <f>IF($D91="","",VLOOKUP($D91,【参考】数式用!L90:M115,2,0))</f>
        <v/>
      </c>
      <c r="F91" t="str">
        <f>IF($E91="","",VLOOKUP($E91,【参考】数式用!O90:P115,2,0))</f>
        <v/>
      </c>
    </row>
    <row r="92" spans="1:6">
      <c r="A92">
        <v>88</v>
      </c>
      <c r="B92" t="str">
        <f>IF(CONCATENATE('別紙様式2-2（交付金）'!B99)="","",CONCATENATE('別紙様式2-2（交付金）'!B99))</f>
        <v/>
      </c>
      <c r="C92" t="str">
        <f>IF(CONCATENATE('別紙様式2-2（交付金）'!F99)="","",CONCATENATE('別紙様式2-2（交付金）'!F99))</f>
        <v/>
      </c>
      <c r="D92" t="str">
        <f>IF(CONCATENATE('別紙様式2-2（交付金）'!G99)="","",CONCATENATE('別紙様式2-2（交付金）'!G99))</f>
        <v/>
      </c>
      <c r="E92" t="str">
        <f>IF($D92="","",VLOOKUP($D92,【参考】数式用!L90:M115,2,0))</f>
        <v/>
      </c>
      <c r="F92" t="str">
        <f>IF($E92="","",VLOOKUP($E92,【参考】数式用!O90:P115,2,0))</f>
        <v/>
      </c>
    </row>
    <row r="93" spans="1:6">
      <c r="A93">
        <v>89</v>
      </c>
      <c r="B93" t="str">
        <f>IF(CONCATENATE('別紙様式2-2（交付金）'!B100)="","",CONCATENATE('別紙様式2-2（交付金）'!B100))</f>
        <v/>
      </c>
      <c r="C93" t="str">
        <f>IF(CONCATENATE('別紙様式2-2（交付金）'!F100)="","",CONCATENATE('別紙様式2-2（交付金）'!F100))</f>
        <v/>
      </c>
      <c r="D93" t="str">
        <f>IF(CONCATENATE('別紙様式2-2（交付金）'!G100)="","",CONCATENATE('別紙様式2-2（交付金）'!G100))</f>
        <v/>
      </c>
      <c r="E93" t="str">
        <f>IF($D93="","",VLOOKUP($D93,【参考】数式用!L92:M117,2,0))</f>
        <v/>
      </c>
      <c r="F93" t="str">
        <f>IF($E93="","",VLOOKUP($E93,【参考】数式用!O92:P117,2,0))</f>
        <v/>
      </c>
    </row>
    <row r="94" spans="1:6">
      <c r="A94">
        <v>90</v>
      </c>
      <c r="B94" t="str">
        <f>IF(CONCATENATE('別紙様式2-2（交付金）'!B101)="","",CONCATENATE('別紙様式2-2（交付金）'!B101))</f>
        <v/>
      </c>
      <c r="C94" t="str">
        <f>IF(CONCATENATE('別紙様式2-2（交付金）'!F101)="","",CONCATENATE('別紙様式2-2（交付金）'!F101))</f>
        <v/>
      </c>
      <c r="D94" t="str">
        <f>IF(CONCATENATE('別紙様式2-2（交付金）'!G101)="","",CONCATENATE('別紙様式2-2（交付金）'!G101))</f>
        <v/>
      </c>
      <c r="E94" t="str">
        <f>IF($D94="","",VLOOKUP($D94,【参考】数式用!L92:M117,2,0))</f>
        <v/>
      </c>
      <c r="F94" t="str">
        <f>IF($E94="","",VLOOKUP($E94,【参考】数式用!O92:P117,2,0))</f>
        <v/>
      </c>
    </row>
    <row r="95" spans="1:6">
      <c r="A95">
        <v>91</v>
      </c>
      <c r="B95" t="str">
        <f>IF(CONCATENATE('別紙様式2-2（交付金）'!B102)="","",CONCATENATE('別紙様式2-2（交付金）'!B102))</f>
        <v/>
      </c>
      <c r="C95" t="str">
        <f>IF(CONCATENATE('別紙様式2-2（交付金）'!F102)="","",CONCATENATE('別紙様式2-2（交付金）'!F102))</f>
        <v/>
      </c>
      <c r="D95" t="str">
        <f>IF(CONCATENATE('別紙様式2-2（交付金）'!G102)="","",CONCATENATE('別紙様式2-2（交付金）'!G102))</f>
        <v/>
      </c>
      <c r="E95" t="str">
        <f>IF($D95="","",VLOOKUP($D95,【参考】数式用!L94:M119,2,0))</f>
        <v/>
      </c>
      <c r="F95" t="str">
        <f>IF($E95="","",VLOOKUP($E95,【参考】数式用!O94:P119,2,0))</f>
        <v/>
      </c>
    </row>
    <row r="96" spans="1:6">
      <c r="A96">
        <v>92</v>
      </c>
      <c r="B96" t="str">
        <f>IF(CONCATENATE('別紙様式2-2（交付金）'!B103)="","",CONCATENATE('別紙様式2-2（交付金）'!B103))</f>
        <v/>
      </c>
      <c r="C96" t="str">
        <f>IF(CONCATENATE('別紙様式2-2（交付金）'!F103)="","",CONCATENATE('別紙様式2-2（交付金）'!F103))</f>
        <v/>
      </c>
      <c r="D96" t="str">
        <f>IF(CONCATENATE('別紙様式2-2（交付金）'!G103)="","",CONCATENATE('別紙様式2-2（交付金）'!G103))</f>
        <v/>
      </c>
      <c r="E96" t="str">
        <f>IF($D96="","",VLOOKUP($D96,【参考】数式用!L94:M119,2,0))</f>
        <v/>
      </c>
      <c r="F96" t="str">
        <f>IF($E96="","",VLOOKUP($E96,【参考】数式用!O94:P119,2,0))</f>
        <v/>
      </c>
    </row>
    <row r="97" spans="1:6">
      <c r="A97">
        <v>93</v>
      </c>
      <c r="B97" t="str">
        <f>IF(CONCATENATE('別紙様式2-2（交付金）'!B104)="","",CONCATENATE('別紙様式2-2（交付金）'!B104))</f>
        <v/>
      </c>
      <c r="C97" t="str">
        <f>IF(CONCATENATE('別紙様式2-2（交付金）'!F104)="","",CONCATENATE('別紙様式2-2（交付金）'!F104))</f>
        <v/>
      </c>
      <c r="D97" t="str">
        <f>IF(CONCATENATE('別紙様式2-2（交付金）'!G104)="","",CONCATENATE('別紙様式2-2（交付金）'!G104))</f>
        <v/>
      </c>
      <c r="E97" t="str">
        <f>IF($D97="","",VLOOKUP($D97,【参考】数式用!L96:M121,2,0))</f>
        <v/>
      </c>
      <c r="F97" t="str">
        <f>IF($E97="","",VLOOKUP($E97,【参考】数式用!O96:P121,2,0))</f>
        <v/>
      </c>
    </row>
    <row r="98" spans="1:6">
      <c r="A98">
        <v>94</v>
      </c>
      <c r="B98" t="str">
        <f>IF(CONCATENATE('別紙様式2-2（交付金）'!B105)="","",CONCATENATE('別紙様式2-2（交付金）'!B105))</f>
        <v/>
      </c>
      <c r="C98" t="str">
        <f>IF(CONCATENATE('別紙様式2-2（交付金）'!F105)="","",CONCATENATE('別紙様式2-2（交付金）'!F105))</f>
        <v/>
      </c>
      <c r="D98" t="str">
        <f>IF(CONCATENATE('別紙様式2-2（交付金）'!G105)="","",CONCATENATE('別紙様式2-2（交付金）'!G105))</f>
        <v/>
      </c>
      <c r="E98" t="str">
        <f>IF($D98="","",VLOOKUP($D98,【参考】数式用!L96:M121,2,0))</f>
        <v/>
      </c>
      <c r="F98" t="str">
        <f>IF($E98="","",VLOOKUP($E98,【参考】数式用!O96:P121,2,0))</f>
        <v/>
      </c>
    </row>
    <row r="99" spans="1:6">
      <c r="A99">
        <v>95</v>
      </c>
      <c r="B99" t="str">
        <f>IF(CONCATENATE('別紙様式2-2（交付金）'!B106)="","",CONCATENATE('別紙様式2-2（交付金）'!B106))</f>
        <v/>
      </c>
      <c r="C99" t="str">
        <f>IF(CONCATENATE('別紙様式2-2（交付金）'!F106)="","",CONCATENATE('別紙様式2-2（交付金）'!F106))</f>
        <v/>
      </c>
      <c r="D99" t="str">
        <f>IF(CONCATENATE('別紙様式2-2（交付金）'!G106)="","",CONCATENATE('別紙様式2-2（交付金）'!G106))</f>
        <v/>
      </c>
      <c r="E99" t="str">
        <f>IF($D99="","",VLOOKUP($D99,【参考】数式用!L98:M123,2,0))</f>
        <v/>
      </c>
      <c r="F99" t="str">
        <f>IF($E99="","",VLOOKUP($E99,【参考】数式用!O98:P123,2,0))</f>
        <v/>
      </c>
    </row>
    <row r="100" spans="1:6">
      <c r="A100">
        <v>96</v>
      </c>
      <c r="B100" t="str">
        <f>IF(CONCATENATE('別紙様式2-2（交付金）'!B107)="","",CONCATENATE('別紙様式2-2（交付金）'!B107))</f>
        <v/>
      </c>
      <c r="C100" t="str">
        <f>IF(CONCATENATE('別紙様式2-2（交付金）'!F107)="","",CONCATENATE('別紙様式2-2（交付金）'!F107))</f>
        <v/>
      </c>
      <c r="D100" t="str">
        <f>IF(CONCATENATE('別紙様式2-2（交付金）'!G107)="","",CONCATENATE('別紙様式2-2（交付金）'!G107))</f>
        <v/>
      </c>
      <c r="E100" t="str">
        <f>IF($D100="","",VLOOKUP($D100,【参考】数式用!L98:M123,2,0))</f>
        <v/>
      </c>
      <c r="F100" t="str">
        <f>IF($E100="","",VLOOKUP($E100,【参考】数式用!O98:P123,2,0))</f>
        <v/>
      </c>
    </row>
    <row r="101" spans="1:6">
      <c r="A101">
        <v>97</v>
      </c>
      <c r="B101" t="str">
        <f>IF(CONCATENATE('別紙様式2-2（交付金）'!B108)="","",CONCATENATE('別紙様式2-2（交付金）'!B108))</f>
        <v/>
      </c>
      <c r="C101" t="str">
        <f>IF(CONCATENATE('別紙様式2-2（交付金）'!F108)="","",CONCATENATE('別紙様式2-2（交付金）'!F108))</f>
        <v/>
      </c>
      <c r="D101" t="str">
        <f>IF(CONCATENATE('別紙様式2-2（交付金）'!G108)="","",CONCATENATE('別紙様式2-2（交付金）'!G108))</f>
        <v/>
      </c>
      <c r="E101" t="str">
        <f>IF($D101="","",VLOOKUP($D101,【参考】数式用!L100:M125,2,0))</f>
        <v/>
      </c>
      <c r="F101" t="str">
        <f>IF($E101="","",VLOOKUP($E101,【参考】数式用!O100:P125,2,0))</f>
        <v/>
      </c>
    </row>
    <row r="102" spans="1:6">
      <c r="A102">
        <v>98</v>
      </c>
      <c r="B102" t="str">
        <f>IF(CONCATENATE('別紙様式2-2（交付金）'!B109)="","",CONCATENATE('別紙様式2-2（交付金）'!B109))</f>
        <v/>
      </c>
      <c r="C102" t="str">
        <f>IF(CONCATENATE('別紙様式2-2（交付金）'!F109)="","",CONCATENATE('別紙様式2-2（交付金）'!F109))</f>
        <v/>
      </c>
      <c r="D102" t="str">
        <f>IF(CONCATENATE('別紙様式2-2（交付金）'!G109)="","",CONCATENATE('別紙様式2-2（交付金）'!G109))</f>
        <v/>
      </c>
      <c r="E102" t="str">
        <f>IF($D102="","",VLOOKUP($D102,【参考】数式用!L100:M125,2,0))</f>
        <v/>
      </c>
      <c r="F102" t="str">
        <f>IF($E102="","",VLOOKUP($E102,【参考】数式用!O100:P125,2,0))</f>
        <v/>
      </c>
    </row>
    <row r="103" spans="1:6">
      <c r="A103">
        <v>99</v>
      </c>
      <c r="B103" t="str">
        <f>IF(CONCATENATE('別紙様式2-2（交付金）'!B110)="","",CONCATENATE('別紙様式2-2（交付金）'!B110))</f>
        <v/>
      </c>
      <c r="C103" t="str">
        <f>IF(CONCATENATE('別紙様式2-2（交付金）'!F110)="","",CONCATENATE('別紙様式2-2（交付金）'!F110))</f>
        <v/>
      </c>
      <c r="D103" t="str">
        <f>IF(CONCATENATE('別紙様式2-2（交付金）'!G110)="","",CONCATENATE('別紙様式2-2（交付金）'!G110))</f>
        <v/>
      </c>
      <c r="E103" t="str">
        <f>IF($D103="","",VLOOKUP($D103,【参考】数式用!L102:M127,2,0))</f>
        <v/>
      </c>
      <c r="F103" t="str">
        <f>IF($E103="","",VLOOKUP($E103,【参考】数式用!O102:P127,2,0))</f>
        <v/>
      </c>
    </row>
    <row r="104" spans="1:6">
      <c r="A104">
        <v>100</v>
      </c>
      <c r="B104" t="str">
        <f>IF(CONCATENATE('別紙様式2-2（交付金）'!B111)="","",CONCATENATE('別紙様式2-2（交付金）'!B111))</f>
        <v/>
      </c>
      <c r="C104" t="str">
        <f>IF(CONCATENATE('別紙様式2-2（交付金）'!F111)="","",CONCATENATE('別紙様式2-2（交付金）'!F111))</f>
        <v/>
      </c>
      <c r="D104" t="str">
        <f>IF(CONCATENATE('別紙様式2-2（交付金）'!G111)="","",CONCATENATE('別紙様式2-2（交付金）'!G111))</f>
        <v/>
      </c>
      <c r="E104" t="str">
        <f>IF($D104="","",VLOOKUP($D104,【参考】数式用!L102:M127,2,0))</f>
        <v/>
      </c>
      <c r="F104" t="str">
        <f>IF($E104="","",VLOOKUP($E104,【参考】数式用!O102:P127,2,0))</f>
        <v/>
      </c>
    </row>
    <row r="105" spans="1:6">
      <c r="A105">
        <v>101</v>
      </c>
      <c r="B105" t="str">
        <f>IF(CONCATENATE('別紙様式2-2（交付金）'!B113)="","",CONCATENATE('別紙様式2-2（交付金）'!B113))</f>
        <v/>
      </c>
      <c r="C105" t="str">
        <f>IF(CONCATENATE('別紙様式2-2（交付金）'!F113)="","",CONCATENATE('別紙様式2-2（交付金）'!F113))</f>
        <v/>
      </c>
      <c r="D105" t="str">
        <f>IF(CONCATENATE('別紙様式2-2（交付金）'!G113)="","",CONCATENATE('別紙様式2-2（交付金）'!G113))</f>
        <v/>
      </c>
      <c r="E105" t="str">
        <f>IF($D105="","",VLOOKUP($D105,【参考】数式用!L104:M129,2,0))</f>
        <v/>
      </c>
      <c r="F105" t="str">
        <f>IF($E105="","",VLOOKUP($E105,【参考】数式用!O104:P129,2,0))</f>
        <v/>
      </c>
    </row>
    <row r="106" spans="1:6">
      <c r="A106">
        <v>102</v>
      </c>
      <c r="B106" t="str">
        <f>IF(CONCATENATE('別紙様式2-2（交付金）'!B114)="","",CONCATENATE('別紙様式2-2（交付金）'!B114))</f>
        <v/>
      </c>
      <c r="C106" t="str">
        <f>IF(CONCATENATE('別紙様式2-2（交付金）'!F114)="","",CONCATENATE('別紙様式2-2（交付金）'!F114))</f>
        <v/>
      </c>
      <c r="D106" t="str">
        <f>IF(CONCATENATE('別紙様式2-2（交付金）'!G114)="","",CONCATENATE('別紙様式2-2（交付金）'!G114))</f>
        <v/>
      </c>
      <c r="E106" t="str">
        <f>IF($D106="","",VLOOKUP($D106,【参考】数式用!L104:M129,2,0))</f>
        <v/>
      </c>
      <c r="F106" t="str">
        <f>IF($E106="","",VLOOKUP($E106,【参考】数式用!O104:P129,2,0))</f>
        <v/>
      </c>
    </row>
    <row r="107" spans="1:6">
      <c r="A107">
        <v>103</v>
      </c>
      <c r="B107" t="str">
        <f>IF(CONCATENATE('別紙様式2-2（交付金）'!B115)="","",CONCATENATE('別紙様式2-2（交付金）'!B115))</f>
        <v/>
      </c>
      <c r="C107" t="str">
        <f>IF(CONCATENATE('別紙様式2-2（交付金）'!F115)="","",CONCATENATE('別紙様式2-2（交付金）'!F115))</f>
        <v/>
      </c>
      <c r="D107" t="str">
        <f>IF(CONCATENATE('別紙様式2-2（交付金）'!G115)="","",CONCATENATE('別紙様式2-2（交付金）'!G115))</f>
        <v/>
      </c>
      <c r="E107" t="str">
        <f>IF($D107="","",VLOOKUP($D107,【参考】数式用!L106:M131,2,0))</f>
        <v/>
      </c>
      <c r="F107" t="str">
        <f>IF($E107="","",VLOOKUP($E107,【参考】数式用!O106:P131,2,0))</f>
        <v/>
      </c>
    </row>
    <row r="108" spans="1:6">
      <c r="A108">
        <v>104</v>
      </c>
      <c r="B108" t="str">
        <f>IF(CONCATENATE('別紙様式2-2（交付金）'!B116)="","",CONCATENATE('別紙様式2-2（交付金）'!B116))</f>
        <v/>
      </c>
      <c r="C108" t="str">
        <f>IF(CONCATENATE('別紙様式2-2（交付金）'!F116)="","",CONCATENATE('別紙様式2-2（交付金）'!F116))</f>
        <v/>
      </c>
      <c r="D108" t="str">
        <f>IF(CONCATENATE('別紙様式2-2（交付金）'!G116)="","",CONCATENATE('別紙様式2-2（交付金）'!G116))</f>
        <v/>
      </c>
      <c r="E108" t="str">
        <f>IF($D108="","",VLOOKUP($D108,【参考】数式用!L106:M131,2,0))</f>
        <v/>
      </c>
      <c r="F108" t="str">
        <f>IF($E108="","",VLOOKUP($E108,【参考】数式用!O106:P131,2,0))</f>
        <v/>
      </c>
    </row>
    <row r="109" spans="1:6">
      <c r="A109">
        <v>105</v>
      </c>
      <c r="B109" t="str">
        <f>IF(CONCATENATE('別紙様式2-2（交付金）'!B117)="","",CONCATENATE('別紙様式2-2（交付金）'!B117))</f>
        <v/>
      </c>
      <c r="C109" t="str">
        <f>IF(CONCATENATE('別紙様式2-2（交付金）'!F117)="","",CONCATENATE('別紙様式2-2（交付金）'!F117))</f>
        <v/>
      </c>
      <c r="D109" t="str">
        <f>IF(CONCATENATE('別紙様式2-2（交付金）'!G117)="","",CONCATENATE('別紙様式2-2（交付金）'!G117))</f>
        <v/>
      </c>
      <c r="E109" t="str">
        <f>IF($D109="","",VLOOKUP($D109,【参考】数式用!L108:M133,2,0))</f>
        <v/>
      </c>
      <c r="F109" t="str">
        <f>IF($E109="","",VLOOKUP($E109,【参考】数式用!O108:P133,2,0))</f>
        <v/>
      </c>
    </row>
    <row r="110" spans="1:6">
      <c r="A110">
        <v>106</v>
      </c>
      <c r="B110" t="str">
        <f>IF(CONCATENATE('別紙様式2-2（交付金）'!B118)="","",CONCATENATE('別紙様式2-2（交付金）'!B118))</f>
        <v/>
      </c>
      <c r="C110" t="str">
        <f>IF(CONCATENATE('別紙様式2-2（交付金）'!F118)="","",CONCATENATE('別紙様式2-2（交付金）'!F118))</f>
        <v/>
      </c>
      <c r="D110" t="str">
        <f>IF(CONCATENATE('別紙様式2-2（交付金）'!G118)="","",CONCATENATE('別紙様式2-2（交付金）'!G118))</f>
        <v/>
      </c>
      <c r="E110" t="str">
        <f>IF($D110="","",VLOOKUP($D110,【参考】数式用!L108:M133,2,0))</f>
        <v/>
      </c>
      <c r="F110" t="str">
        <f>IF($E110="","",VLOOKUP($E110,【参考】数式用!O108:P133,2,0))</f>
        <v/>
      </c>
    </row>
    <row r="111" spans="1:6">
      <c r="A111">
        <v>107</v>
      </c>
      <c r="B111" t="str">
        <f>IF(CONCATENATE('別紙様式2-2（交付金）'!B119)="","",CONCATENATE('別紙様式2-2（交付金）'!B119))</f>
        <v/>
      </c>
      <c r="C111" t="str">
        <f>IF(CONCATENATE('別紙様式2-2（交付金）'!F119)="","",CONCATENATE('別紙様式2-2（交付金）'!F119))</f>
        <v/>
      </c>
      <c r="D111" t="str">
        <f>IF(CONCATENATE('別紙様式2-2（交付金）'!G119)="","",CONCATENATE('別紙様式2-2（交付金）'!G119))</f>
        <v/>
      </c>
      <c r="E111" t="str">
        <f>IF($D111="","",VLOOKUP($D111,【参考】数式用!L110:M135,2,0))</f>
        <v/>
      </c>
      <c r="F111" t="str">
        <f>IF($E111="","",VLOOKUP($E111,【参考】数式用!O110:P135,2,0))</f>
        <v/>
      </c>
    </row>
    <row r="112" spans="1:6">
      <c r="A112">
        <v>108</v>
      </c>
      <c r="B112" t="str">
        <f>IF(CONCATENATE('別紙様式2-2（交付金）'!B120)="","",CONCATENATE('別紙様式2-2（交付金）'!B120))</f>
        <v/>
      </c>
      <c r="C112" t="str">
        <f>IF(CONCATENATE('別紙様式2-2（交付金）'!F120)="","",CONCATENATE('別紙様式2-2（交付金）'!F120))</f>
        <v/>
      </c>
      <c r="D112" t="str">
        <f>IF(CONCATENATE('別紙様式2-2（交付金）'!G120)="","",CONCATENATE('別紙様式2-2（交付金）'!G120))</f>
        <v/>
      </c>
      <c r="E112" t="str">
        <f>IF($D112="","",VLOOKUP($D112,【参考】数式用!L110:M135,2,0))</f>
        <v/>
      </c>
      <c r="F112" t="str">
        <f>IF($E112="","",VLOOKUP($E112,【参考】数式用!O110:P135,2,0))</f>
        <v/>
      </c>
    </row>
    <row r="113" spans="1:6">
      <c r="A113">
        <v>109</v>
      </c>
      <c r="B113" t="str">
        <f>IF(CONCATENATE('別紙様式2-2（交付金）'!B121)="","",CONCATENATE('別紙様式2-2（交付金）'!B121))</f>
        <v/>
      </c>
      <c r="C113" t="str">
        <f>IF(CONCATENATE('別紙様式2-2（交付金）'!F121)="","",CONCATENATE('別紙様式2-2（交付金）'!F121))</f>
        <v/>
      </c>
      <c r="D113" t="str">
        <f>IF(CONCATENATE('別紙様式2-2（交付金）'!G121)="","",CONCATENATE('別紙様式2-2（交付金）'!G121))</f>
        <v/>
      </c>
      <c r="E113" t="str">
        <f>IF($D113="","",VLOOKUP($D113,【参考】数式用!L112:M137,2,0))</f>
        <v/>
      </c>
      <c r="F113" t="str">
        <f>IF($E113="","",VLOOKUP($E113,【参考】数式用!O112:P137,2,0))</f>
        <v/>
      </c>
    </row>
    <row r="114" spans="1:6">
      <c r="A114">
        <v>110</v>
      </c>
      <c r="B114" t="str">
        <f>IF(CONCATENATE('別紙様式2-2（交付金）'!B122)="","",CONCATENATE('別紙様式2-2（交付金）'!B122))</f>
        <v/>
      </c>
      <c r="C114" t="str">
        <f>IF(CONCATENATE('別紙様式2-2（交付金）'!F122)="","",CONCATENATE('別紙様式2-2（交付金）'!F122))</f>
        <v/>
      </c>
      <c r="D114" t="str">
        <f>IF(CONCATENATE('別紙様式2-2（交付金）'!G122)="","",CONCATENATE('別紙様式2-2（交付金）'!G122))</f>
        <v/>
      </c>
      <c r="E114" t="str">
        <f>IF($D114="","",VLOOKUP($D114,【参考】数式用!L112:M137,2,0))</f>
        <v/>
      </c>
      <c r="F114" t="str">
        <f>IF($E114="","",VLOOKUP($E114,【参考】数式用!O112:P137,2,0))</f>
        <v/>
      </c>
    </row>
    <row r="115" spans="1:6">
      <c r="A115">
        <v>111</v>
      </c>
      <c r="B115" t="str">
        <f>IF(CONCATENATE('別紙様式2-2（交付金）'!B123)="","",CONCATENATE('別紙様式2-2（交付金）'!B123))</f>
        <v/>
      </c>
      <c r="C115" t="str">
        <f>IF(CONCATENATE('別紙様式2-2（交付金）'!F123)="","",CONCATENATE('別紙様式2-2（交付金）'!F123))</f>
        <v/>
      </c>
      <c r="D115" t="str">
        <f>IF(CONCATENATE('別紙様式2-2（交付金）'!G123)="","",CONCATENATE('別紙様式2-2（交付金）'!G123))</f>
        <v/>
      </c>
      <c r="E115" t="str">
        <f>IF($D115="","",VLOOKUP($D115,【参考】数式用!L114:M139,2,0))</f>
        <v/>
      </c>
      <c r="F115" t="str">
        <f>IF($E115="","",VLOOKUP($E115,【参考】数式用!O114:P139,2,0))</f>
        <v/>
      </c>
    </row>
    <row r="116" spans="1:6">
      <c r="A116">
        <v>112</v>
      </c>
      <c r="B116" t="str">
        <f>IF(CONCATENATE('別紙様式2-2（交付金）'!B124)="","",CONCATENATE('別紙様式2-2（交付金）'!B124))</f>
        <v/>
      </c>
      <c r="C116" t="str">
        <f>IF(CONCATENATE('別紙様式2-2（交付金）'!F124)="","",CONCATENATE('別紙様式2-2（交付金）'!F124))</f>
        <v/>
      </c>
      <c r="D116" t="str">
        <f>IF(CONCATENATE('別紙様式2-2（交付金）'!G124)="","",CONCATENATE('別紙様式2-2（交付金）'!G124))</f>
        <v/>
      </c>
      <c r="E116" t="str">
        <f>IF($D116="","",VLOOKUP($D116,【参考】数式用!L114:M139,2,0))</f>
        <v/>
      </c>
      <c r="F116" t="str">
        <f>IF($E116="","",VLOOKUP($E116,【参考】数式用!O114:P139,2,0))</f>
        <v/>
      </c>
    </row>
    <row r="117" spans="1:6">
      <c r="A117">
        <v>113</v>
      </c>
      <c r="B117" t="str">
        <f>IF(CONCATENATE('別紙様式2-2（交付金）'!B125)="","",CONCATENATE('別紙様式2-2（交付金）'!B125))</f>
        <v/>
      </c>
      <c r="C117" t="str">
        <f>IF(CONCATENATE('別紙様式2-2（交付金）'!F125)="","",CONCATENATE('別紙様式2-2（交付金）'!F125))</f>
        <v/>
      </c>
      <c r="D117" t="str">
        <f>IF(CONCATENATE('別紙様式2-2（交付金）'!G125)="","",CONCATENATE('別紙様式2-2（交付金）'!G125))</f>
        <v/>
      </c>
      <c r="E117" t="str">
        <f>IF($D117="","",VLOOKUP($D117,【参考】数式用!L116:M141,2,0))</f>
        <v/>
      </c>
      <c r="F117" t="str">
        <f>IF($E117="","",VLOOKUP($E117,【参考】数式用!O116:P141,2,0))</f>
        <v/>
      </c>
    </row>
    <row r="118" spans="1:6">
      <c r="A118">
        <v>114</v>
      </c>
      <c r="B118" t="str">
        <f>IF(CONCATENATE('別紙様式2-2（交付金）'!B126)="","",CONCATENATE('別紙様式2-2（交付金）'!B126))</f>
        <v/>
      </c>
      <c r="C118" t="str">
        <f>IF(CONCATENATE('別紙様式2-2（交付金）'!F126)="","",CONCATENATE('別紙様式2-2（交付金）'!F126))</f>
        <v/>
      </c>
      <c r="D118" t="str">
        <f>IF(CONCATENATE('別紙様式2-2（交付金）'!G126)="","",CONCATENATE('別紙様式2-2（交付金）'!G126))</f>
        <v/>
      </c>
      <c r="E118" t="str">
        <f>IF($D118="","",VLOOKUP($D118,【参考】数式用!L116:M141,2,0))</f>
        <v/>
      </c>
      <c r="F118" t="str">
        <f>IF($E118="","",VLOOKUP($E118,【参考】数式用!O116:P141,2,0))</f>
        <v/>
      </c>
    </row>
    <row r="119" spans="1:6">
      <c r="A119">
        <v>115</v>
      </c>
      <c r="B119" t="str">
        <f>IF(CONCATENATE('別紙様式2-2（交付金）'!B127)="","",CONCATENATE('別紙様式2-2（交付金）'!B127))</f>
        <v/>
      </c>
      <c r="C119" t="str">
        <f>IF(CONCATENATE('別紙様式2-2（交付金）'!F127)="","",CONCATENATE('別紙様式2-2（交付金）'!F127))</f>
        <v/>
      </c>
      <c r="D119" t="str">
        <f>IF(CONCATENATE('別紙様式2-2（交付金）'!G127)="","",CONCATENATE('別紙様式2-2（交付金）'!G127))</f>
        <v/>
      </c>
      <c r="E119" t="str">
        <f>IF($D119="","",VLOOKUP($D119,【参考】数式用!L118:M143,2,0))</f>
        <v/>
      </c>
      <c r="F119" t="str">
        <f>IF($E119="","",VLOOKUP($E119,【参考】数式用!O118:P143,2,0))</f>
        <v/>
      </c>
    </row>
    <row r="120" spans="1:6">
      <c r="A120">
        <v>116</v>
      </c>
      <c r="B120" t="str">
        <f>IF(CONCATENATE('別紙様式2-2（交付金）'!B128)="","",CONCATENATE('別紙様式2-2（交付金）'!B128))</f>
        <v/>
      </c>
      <c r="C120" t="str">
        <f>IF(CONCATENATE('別紙様式2-2（交付金）'!F128)="","",CONCATENATE('別紙様式2-2（交付金）'!F128))</f>
        <v/>
      </c>
      <c r="D120" t="str">
        <f>IF(CONCATENATE('別紙様式2-2（交付金）'!G128)="","",CONCATENATE('別紙様式2-2（交付金）'!G128))</f>
        <v/>
      </c>
      <c r="E120" t="str">
        <f>IF($D120="","",VLOOKUP($D120,【参考】数式用!L118:M143,2,0))</f>
        <v/>
      </c>
      <c r="F120" t="str">
        <f>IF($E120="","",VLOOKUP($E120,【参考】数式用!O118:P143,2,0))</f>
        <v/>
      </c>
    </row>
    <row r="121" spans="1:6">
      <c r="A121">
        <v>117</v>
      </c>
      <c r="B121" t="str">
        <f>IF(CONCATENATE('別紙様式2-2（交付金）'!B129)="","",CONCATENATE('別紙様式2-2（交付金）'!B129))</f>
        <v/>
      </c>
      <c r="C121" t="str">
        <f>IF(CONCATENATE('別紙様式2-2（交付金）'!F129)="","",CONCATENATE('別紙様式2-2（交付金）'!F129))</f>
        <v/>
      </c>
      <c r="D121" t="str">
        <f>IF(CONCATENATE('別紙様式2-2（交付金）'!G129)="","",CONCATENATE('別紙様式2-2（交付金）'!G129))</f>
        <v/>
      </c>
      <c r="E121" t="str">
        <f>IF($D121="","",VLOOKUP($D121,【参考】数式用!L120:M145,2,0))</f>
        <v/>
      </c>
      <c r="F121" t="str">
        <f>IF($E121="","",VLOOKUP($E121,【参考】数式用!O120:P145,2,0))</f>
        <v/>
      </c>
    </row>
    <row r="122" spans="1:6">
      <c r="A122">
        <v>118</v>
      </c>
      <c r="B122" t="str">
        <f>IF(CONCATENATE('別紙様式2-2（交付金）'!B130)="","",CONCATENATE('別紙様式2-2（交付金）'!B130))</f>
        <v/>
      </c>
      <c r="C122" t="str">
        <f>IF(CONCATENATE('別紙様式2-2（交付金）'!F130)="","",CONCATENATE('別紙様式2-2（交付金）'!F130))</f>
        <v/>
      </c>
      <c r="D122" t="str">
        <f>IF(CONCATENATE('別紙様式2-2（交付金）'!G130)="","",CONCATENATE('別紙様式2-2（交付金）'!G130))</f>
        <v/>
      </c>
      <c r="E122" t="str">
        <f>IF($D122="","",VLOOKUP($D122,【参考】数式用!L120:M145,2,0))</f>
        <v/>
      </c>
      <c r="F122" t="str">
        <f>IF($E122="","",VLOOKUP($E122,【参考】数式用!O120:P145,2,0))</f>
        <v/>
      </c>
    </row>
    <row r="123" spans="1:6">
      <c r="A123">
        <v>119</v>
      </c>
      <c r="B123" t="str">
        <f>IF(CONCATENATE('別紙様式2-2（交付金）'!B131)="","",CONCATENATE('別紙様式2-2（交付金）'!B131))</f>
        <v/>
      </c>
      <c r="C123" t="str">
        <f>IF(CONCATENATE('別紙様式2-2（交付金）'!F131)="","",CONCATENATE('別紙様式2-2（交付金）'!F131))</f>
        <v/>
      </c>
      <c r="D123" t="str">
        <f>IF(CONCATENATE('別紙様式2-2（交付金）'!G131)="","",CONCATENATE('別紙様式2-2（交付金）'!G131))</f>
        <v/>
      </c>
      <c r="E123" t="str">
        <f>IF($D123="","",VLOOKUP($D123,【参考】数式用!L122:M147,2,0))</f>
        <v/>
      </c>
      <c r="F123" t="str">
        <f>IF($E123="","",VLOOKUP($E123,【参考】数式用!O122:P147,2,0))</f>
        <v/>
      </c>
    </row>
    <row r="124" spans="1:6">
      <c r="A124">
        <v>120</v>
      </c>
      <c r="B124" t="str">
        <f>IF(CONCATENATE('別紙様式2-2（交付金）'!B132)="","",CONCATENATE('別紙様式2-2（交付金）'!B132))</f>
        <v/>
      </c>
      <c r="C124" t="str">
        <f>IF(CONCATENATE('別紙様式2-2（交付金）'!F132)="","",CONCATENATE('別紙様式2-2（交付金）'!F132))</f>
        <v/>
      </c>
      <c r="D124" t="str">
        <f>IF(CONCATENATE('別紙様式2-2（交付金）'!G132)="","",CONCATENATE('別紙様式2-2（交付金）'!G132))</f>
        <v/>
      </c>
      <c r="E124" t="str">
        <f>IF($D124="","",VLOOKUP($D124,【参考】数式用!L122:M147,2,0))</f>
        <v/>
      </c>
      <c r="F124" t="str">
        <f>IF($E124="","",VLOOKUP($E124,【参考】数式用!O122:P147,2,0))</f>
        <v/>
      </c>
    </row>
    <row r="125" spans="1:6">
      <c r="A125">
        <v>121</v>
      </c>
      <c r="B125" t="str">
        <f>IF(CONCATENATE('別紙様式2-2（交付金）'!B133)="","",CONCATENATE('別紙様式2-2（交付金）'!B133))</f>
        <v/>
      </c>
      <c r="C125" t="str">
        <f>IF(CONCATENATE('別紙様式2-2（交付金）'!F133)="","",CONCATENATE('別紙様式2-2（交付金）'!F133))</f>
        <v/>
      </c>
      <c r="D125" t="str">
        <f>IF(CONCATENATE('別紙様式2-2（交付金）'!G133)="","",CONCATENATE('別紙様式2-2（交付金）'!G133))</f>
        <v/>
      </c>
      <c r="E125" t="str">
        <f>IF($D125="","",VLOOKUP($D125,【参考】数式用!L124:M149,2,0))</f>
        <v/>
      </c>
      <c r="F125" t="str">
        <f>IF($E125="","",VLOOKUP($E125,【参考】数式用!O124:P149,2,0))</f>
        <v/>
      </c>
    </row>
    <row r="126" spans="1:6">
      <c r="A126">
        <v>122</v>
      </c>
      <c r="B126" t="str">
        <f>IF(CONCATENATE('別紙様式2-2（交付金）'!B134)="","",CONCATENATE('別紙様式2-2（交付金）'!B134))</f>
        <v/>
      </c>
      <c r="C126" t="str">
        <f>IF(CONCATENATE('別紙様式2-2（交付金）'!F134)="","",CONCATENATE('別紙様式2-2（交付金）'!F134))</f>
        <v/>
      </c>
      <c r="D126" t="str">
        <f>IF(CONCATENATE('別紙様式2-2（交付金）'!G134)="","",CONCATENATE('別紙様式2-2（交付金）'!G134))</f>
        <v/>
      </c>
      <c r="E126" t="str">
        <f>IF($D126="","",VLOOKUP($D126,【参考】数式用!L124:M149,2,0))</f>
        <v/>
      </c>
      <c r="F126" t="str">
        <f>IF($E126="","",VLOOKUP($E126,【参考】数式用!O124:P149,2,0))</f>
        <v/>
      </c>
    </row>
    <row r="127" spans="1:6">
      <c r="A127">
        <v>123</v>
      </c>
      <c r="B127" t="str">
        <f>IF(CONCATENATE('別紙様式2-2（交付金）'!B135)="","",CONCATENATE('別紙様式2-2（交付金）'!B135))</f>
        <v/>
      </c>
      <c r="C127" t="str">
        <f>IF(CONCATENATE('別紙様式2-2（交付金）'!F135)="","",CONCATENATE('別紙様式2-2（交付金）'!F135))</f>
        <v/>
      </c>
      <c r="D127" t="str">
        <f>IF(CONCATENATE('別紙様式2-2（交付金）'!G135)="","",CONCATENATE('別紙様式2-2（交付金）'!G135))</f>
        <v/>
      </c>
      <c r="E127" t="str">
        <f>IF($D127="","",VLOOKUP($D127,【参考】数式用!L126:M151,2,0))</f>
        <v/>
      </c>
      <c r="F127" t="str">
        <f>IF($E127="","",VLOOKUP($E127,【参考】数式用!O126:P151,2,0))</f>
        <v/>
      </c>
    </row>
    <row r="128" spans="1:6">
      <c r="A128">
        <v>124</v>
      </c>
      <c r="B128" t="str">
        <f>IF(CONCATENATE('別紙様式2-2（交付金）'!B136)="","",CONCATENATE('別紙様式2-2（交付金）'!B136))</f>
        <v/>
      </c>
      <c r="C128" t="str">
        <f>IF(CONCATENATE('別紙様式2-2（交付金）'!F136)="","",CONCATENATE('別紙様式2-2（交付金）'!F136))</f>
        <v/>
      </c>
      <c r="D128" t="str">
        <f>IF(CONCATENATE('別紙様式2-2（交付金）'!G136)="","",CONCATENATE('別紙様式2-2（交付金）'!G136))</f>
        <v/>
      </c>
      <c r="E128" t="str">
        <f>IF($D128="","",VLOOKUP($D128,【参考】数式用!L126:M151,2,0))</f>
        <v/>
      </c>
      <c r="F128" t="str">
        <f>IF($E128="","",VLOOKUP($E128,【参考】数式用!O126:P151,2,0))</f>
        <v/>
      </c>
    </row>
    <row r="129" spans="1:6">
      <c r="A129">
        <v>125</v>
      </c>
      <c r="B129" t="str">
        <f>IF(CONCATENATE('別紙様式2-2（交付金）'!B137)="","",CONCATENATE('別紙様式2-2（交付金）'!B137))</f>
        <v/>
      </c>
      <c r="C129" t="str">
        <f>IF(CONCATENATE('別紙様式2-2（交付金）'!F137)="","",CONCATENATE('別紙様式2-2（交付金）'!F137))</f>
        <v/>
      </c>
      <c r="D129" t="str">
        <f>IF(CONCATENATE('別紙様式2-2（交付金）'!G137)="","",CONCATENATE('別紙様式2-2（交付金）'!G137))</f>
        <v/>
      </c>
      <c r="E129" t="str">
        <f>IF($D129="","",VLOOKUP($D129,【参考】数式用!L128:M153,2,0))</f>
        <v/>
      </c>
      <c r="F129" t="str">
        <f>IF($E129="","",VLOOKUP($E129,【参考】数式用!O128:P153,2,0))</f>
        <v/>
      </c>
    </row>
    <row r="130" spans="1:6">
      <c r="A130">
        <v>126</v>
      </c>
      <c r="B130" t="str">
        <f>IF(CONCATENATE('別紙様式2-2（交付金）'!B138)="","",CONCATENATE('別紙様式2-2（交付金）'!B138))</f>
        <v/>
      </c>
      <c r="C130" t="str">
        <f>IF(CONCATENATE('別紙様式2-2（交付金）'!F138)="","",CONCATENATE('別紙様式2-2（交付金）'!F138))</f>
        <v/>
      </c>
      <c r="D130" t="str">
        <f>IF(CONCATENATE('別紙様式2-2（交付金）'!G138)="","",CONCATENATE('別紙様式2-2（交付金）'!G138))</f>
        <v/>
      </c>
      <c r="E130" t="str">
        <f>IF($D130="","",VLOOKUP($D130,【参考】数式用!L128:M153,2,0))</f>
        <v/>
      </c>
      <c r="F130" t="str">
        <f>IF($E130="","",VLOOKUP($E130,【参考】数式用!O128:P153,2,0))</f>
        <v/>
      </c>
    </row>
    <row r="131" spans="1:6">
      <c r="A131">
        <v>127</v>
      </c>
      <c r="B131" t="str">
        <f>IF(CONCATENATE('別紙様式2-2（交付金）'!B139)="","",CONCATENATE('別紙様式2-2（交付金）'!B139))</f>
        <v/>
      </c>
      <c r="C131" t="str">
        <f>IF(CONCATENATE('別紙様式2-2（交付金）'!F139)="","",CONCATENATE('別紙様式2-2（交付金）'!F139))</f>
        <v/>
      </c>
      <c r="D131" t="str">
        <f>IF(CONCATENATE('別紙様式2-2（交付金）'!G139)="","",CONCATENATE('別紙様式2-2（交付金）'!G139))</f>
        <v/>
      </c>
      <c r="E131" t="str">
        <f>IF($D131="","",VLOOKUP($D131,【参考】数式用!L130:M155,2,0))</f>
        <v/>
      </c>
      <c r="F131" t="str">
        <f>IF($E131="","",VLOOKUP($E131,【参考】数式用!O130:P155,2,0))</f>
        <v/>
      </c>
    </row>
    <row r="132" spans="1:6">
      <c r="A132">
        <v>128</v>
      </c>
      <c r="B132" t="str">
        <f>IF(CONCATENATE('別紙様式2-2（交付金）'!B140)="","",CONCATENATE('別紙様式2-2（交付金）'!B140))</f>
        <v/>
      </c>
      <c r="C132" t="str">
        <f>IF(CONCATENATE('別紙様式2-2（交付金）'!F140)="","",CONCATENATE('別紙様式2-2（交付金）'!F140))</f>
        <v/>
      </c>
      <c r="D132" t="str">
        <f>IF(CONCATENATE('別紙様式2-2（交付金）'!G140)="","",CONCATENATE('別紙様式2-2（交付金）'!G140))</f>
        <v/>
      </c>
      <c r="E132" t="str">
        <f>IF($D132="","",VLOOKUP($D132,【参考】数式用!L130:M155,2,0))</f>
        <v/>
      </c>
      <c r="F132" t="str">
        <f>IF($E132="","",VLOOKUP($E132,【参考】数式用!O130:P155,2,0))</f>
        <v/>
      </c>
    </row>
    <row r="133" spans="1:6">
      <c r="A133">
        <v>129</v>
      </c>
      <c r="B133" t="str">
        <f>IF(CONCATENATE('別紙様式2-2（交付金）'!B141)="","",CONCATENATE('別紙様式2-2（交付金）'!B141))</f>
        <v/>
      </c>
      <c r="C133" t="str">
        <f>IF(CONCATENATE('別紙様式2-2（交付金）'!F141)="","",CONCATENATE('別紙様式2-2（交付金）'!F141))</f>
        <v/>
      </c>
      <c r="D133" t="str">
        <f>IF(CONCATENATE('別紙様式2-2（交付金）'!G141)="","",CONCATENATE('別紙様式2-2（交付金）'!G141))</f>
        <v/>
      </c>
      <c r="E133" t="str">
        <f>IF($D133="","",VLOOKUP($D133,【参考】数式用!L132:M157,2,0))</f>
        <v/>
      </c>
      <c r="F133" t="str">
        <f>IF($E133="","",VLOOKUP($E133,【参考】数式用!O132:P157,2,0))</f>
        <v/>
      </c>
    </row>
    <row r="134" spans="1:6">
      <c r="A134">
        <v>130</v>
      </c>
      <c r="B134" t="str">
        <f>IF(CONCATENATE('別紙様式2-2（交付金）'!B142)="","",CONCATENATE('別紙様式2-2（交付金）'!B142))</f>
        <v/>
      </c>
      <c r="C134" t="str">
        <f>IF(CONCATENATE('別紙様式2-2（交付金）'!F142)="","",CONCATENATE('別紙様式2-2（交付金）'!F142))</f>
        <v/>
      </c>
      <c r="D134" t="str">
        <f>IF(CONCATENATE('別紙様式2-2（交付金）'!G142)="","",CONCATENATE('別紙様式2-2（交付金）'!G142))</f>
        <v/>
      </c>
      <c r="E134" t="str">
        <f>IF($D134="","",VLOOKUP($D134,【参考】数式用!L132:M157,2,0))</f>
        <v/>
      </c>
      <c r="F134" t="str">
        <f>IF($E134="","",VLOOKUP($E134,【参考】数式用!O132:P157,2,0))</f>
        <v/>
      </c>
    </row>
    <row r="135" spans="1:6">
      <c r="A135">
        <v>131</v>
      </c>
      <c r="B135" t="str">
        <f>IF(CONCATENATE('別紙様式2-2（交付金）'!B143)="","",CONCATENATE('別紙様式2-2（交付金）'!B143))</f>
        <v/>
      </c>
      <c r="C135" t="str">
        <f>IF(CONCATENATE('別紙様式2-2（交付金）'!F143)="","",CONCATENATE('別紙様式2-2（交付金）'!F143))</f>
        <v/>
      </c>
      <c r="D135" t="str">
        <f>IF(CONCATENATE('別紙様式2-2（交付金）'!G143)="","",CONCATENATE('別紙様式2-2（交付金）'!G143))</f>
        <v/>
      </c>
      <c r="E135" t="str">
        <f>IF($D135="","",VLOOKUP($D135,【参考】数式用!L134:M159,2,0))</f>
        <v/>
      </c>
      <c r="F135" t="str">
        <f>IF($E135="","",VLOOKUP($E135,【参考】数式用!O134:P159,2,0))</f>
        <v/>
      </c>
    </row>
    <row r="136" spans="1:6">
      <c r="A136">
        <v>132</v>
      </c>
      <c r="B136" t="str">
        <f>IF(CONCATENATE('別紙様式2-2（交付金）'!B144)="","",CONCATENATE('別紙様式2-2（交付金）'!B144))</f>
        <v/>
      </c>
      <c r="C136" t="str">
        <f>IF(CONCATENATE('別紙様式2-2（交付金）'!F144)="","",CONCATENATE('別紙様式2-2（交付金）'!F144))</f>
        <v/>
      </c>
      <c r="D136" t="str">
        <f>IF(CONCATENATE('別紙様式2-2（交付金）'!G144)="","",CONCATENATE('別紙様式2-2（交付金）'!G144))</f>
        <v/>
      </c>
      <c r="E136" t="str">
        <f>IF($D136="","",VLOOKUP($D136,【参考】数式用!L134:M159,2,0))</f>
        <v/>
      </c>
      <c r="F136" t="str">
        <f>IF($E136="","",VLOOKUP($E136,【参考】数式用!O134:P159,2,0))</f>
        <v/>
      </c>
    </row>
    <row r="137" spans="1:6">
      <c r="A137">
        <v>133</v>
      </c>
      <c r="B137" t="str">
        <f>IF(CONCATENATE('別紙様式2-2（交付金）'!B145)="","",CONCATENATE('別紙様式2-2（交付金）'!B145))</f>
        <v/>
      </c>
      <c r="C137" t="str">
        <f>IF(CONCATENATE('別紙様式2-2（交付金）'!F145)="","",CONCATENATE('別紙様式2-2（交付金）'!F145))</f>
        <v/>
      </c>
      <c r="D137" t="str">
        <f>IF(CONCATENATE('別紙様式2-2（交付金）'!G145)="","",CONCATENATE('別紙様式2-2（交付金）'!G145))</f>
        <v/>
      </c>
      <c r="E137" t="str">
        <f>IF($D137="","",VLOOKUP($D137,【参考】数式用!L136:M161,2,0))</f>
        <v/>
      </c>
      <c r="F137" t="str">
        <f>IF($E137="","",VLOOKUP($E137,【参考】数式用!O136:P161,2,0))</f>
        <v/>
      </c>
    </row>
    <row r="138" spans="1:6">
      <c r="A138">
        <v>134</v>
      </c>
      <c r="B138" t="str">
        <f>IF(CONCATENATE('別紙様式2-2（交付金）'!B146)="","",CONCATENATE('別紙様式2-2（交付金）'!B146))</f>
        <v/>
      </c>
      <c r="C138" t="str">
        <f>IF(CONCATENATE('別紙様式2-2（交付金）'!F146)="","",CONCATENATE('別紙様式2-2（交付金）'!F146))</f>
        <v/>
      </c>
      <c r="D138" t="str">
        <f>IF(CONCATENATE('別紙様式2-2（交付金）'!G146)="","",CONCATENATE('別紙様式2-2（交付金）'!G146))</f>
        <v/>
      </c>
      <c r="E138" t="str">
        <f>IF($D138="","",VLOOKUP($D138,【参考】数式用!L136:M161,2,0))</f>
        <v/>
      </c>
      <c r="F138" t="str">
        <f>IF($E138="","",VLOOKUP($E138,【参考】数式用!O136:P161,2,0))</f>
        <v/>
      </c>
    </row>
    <row r="139" spans="1:6">
      <c r="A139">
        <v>135</v>
      </c>
      <c r="B139" t="str">
        <f>IF(CONCATENATE('別紙様式2-2（交付金）'!B147)="","",CONCATENATE('別紙様式2-2（交付金）'!B147))</f>
        <v/>
      </c>
      <c r="C139" t="str">
        <f>IF(CONCATENATE('別紙様式2-2（交付金）'!F147)="","",CONCATENATE('別紙様式2-2（交付金）'!F147))</f>
        <v/>
      </c>
      <c r="D139" t="str">
        <f>IF(CONCATENATE('別紙様式2-2（交付金）'!G147)="","",CONCATENATE('別紙様式2-2（交付金）'!G147))</f>
        <v/>
      </c>
      <c r="E139" t="str">
        <f>IF($D139="","",VLOOKUP($D139,【参考】数式用!L138:M163,2,0))</f>
        <v/>
      </c>
      <c r="F139" t="str">
        <f>IF($E139="","",VLOOKUP($E139,【参考】数式用!O138:P163,2,0))</f>
        <v/>
      </c>
    </row>
    <row r="140" spans="1:6">
      <c r="A140">
        <v>136</v>
      </c>
      <c r="B140" t="str">
        <f>IF(CONCATENATE('別紙様式2-2（交付金）'!B148)="","",CONCATENATE('別紙様式2-2（交付金）'!B148))</f>
        <v/>
      </c>
      <c r="C140" t="str">
        <f>IF(CONCATENATE('別紙様式2-2（交付金）'!F148)="","",CONCATENATE('別紙様式2-2（交付金）'!F148))</f>
        <v/>
      </c>
      <c r="D140" t="str">
        <f>IF(CONCATENATE('別紙様式2-2（交付金）'!G148)="","",CONCATENATE('別紙様式2-2（交付金）'!G148))</f>
        <v/>
      </c>
      <c r="E140" t="str">
        <f>IF($D140="","",VLOOKUP($D140,【参考】数式用!L138:M163,2,0))</f>
        <v/>
      </c>
      <c r="F140" t="str">
        <f>IF($E140="","",VLOOKUP($E140,【参考】数式用!O138:P163,2,0))</f>
        <v/>
      </c>
    </row>
    <row r="141" spans="1:6">
      <c r="A141">
        <v>137</v>
      </c>
      <c r="B141" t="str">
        <f>IF(CONCATENATE('別紙様式2-2（交付金）'!B149)="","",CONCATENATE('別紙様式2-2（交付金）'!B149))</f>
        <v/>
      </c>
      <c r="C141" t="str">
        <f>IF(CONCATENATE('別紙様式2-2（交付金）'!F149)="","",CONCATENATE('別紙様式2-2（交付金）'!F149))</f>
        <v/>
      </c>
      <c r="D141" t="str">
        <f>IF(CONCATENATE('別紙様式2-2（交付金）'!G149)="","",CONCATENATE('別紙様式2-2（交付金）'!G149))</f>
        <v/>
      </c>
      <c r="E141" t="str">
        <f>IF($D141="","",VLOOKUP($D141,【参考】数式用!L140:M165,2,0))</f>
        <v/>
      </c>
      <c r="F141" t="str">
        <f>IF($E141="","",VLOOKUP($E141,【参考】数式用!O140:P165,2,0))</f>
        <v/>
      </c>
    </row>
    <row r="142" spans="1:6">
      <c r="A142">
        <v>138</v>
      </c>
      <c r="B142" t="str">
        <f>IF(CONCATENATE('別紙様式2-2（交付金）'!B150)="","",CONCATENATE('別紙様式2-2（交付金）'!B150))</f>
        <v/>
      </c>
      <c r="C142" t="str">
        <f>IF(CONCATENATE('別紙様式2-2（交付金）'!F150)="","",CONCATENATE('別紙様式2-2（交付金）'!F150))</f>
        <v/>
      </c>
      <c r="D142" t="str">
        <f>IF(CONCATENATE('別紙様式2-2（交付金）'!G150)="","",CONCATENATE('別紙様式2-2（交付金）'!G150))</f>
        <v/>
      </c>
      <c r="E142" t="str">
        <f>IF($D142="","",VLOOKUP($D142,【参考】数式用!L140:M165,2,0))</f>
        <v/>
      </c>
      <c r="F142" t="str">
        <f>IF($E142="","",VLOOKUP($E142,【参考】数式用!O140:P165,2,0))</f>
        <v/>
      </c>
    </row>
    <row r="143" spans="1:6">
      <c r="A143">
        <v>139</v>
      </c>
      <c r="B143" t="str">
        <f>IF(CONCATENATE('別紙様式2-2（交付金）'!B151)="","",CONCATENATE('別紙様式2-2（交付金）'!B151))</f>
        <v/>
      </c>
      <c r="C143" t="str">
        <f>IF(CONCATENATE('別紙様式2-2（交付金）'!F151)="","",CONCATENATE('別紙様式2-2（交付金）'!F151))</f>
        <v/>
      </c>
      <c r="D143" t="str">
        <f>IF(CONCATENATE('別紙様式2-2（交付金）'!G151)="","",CONCATENATE('別紙様式2-2（交付金）'!G151))</f>
        <v/>
      </c>
      <c r="E143" t="str">
        <f>IF($D143="","",VLOOKUP($D143,【参考】数式用!L142:M167,2,0))</f>
        <v/>
      </c>
      <c r="F143" t="str">
        <f>IF($E143="","",VLOOKUP($E143,【参考】数式用!O142:P167,2,0))</f>
        <v/>
      </c>
    </row>
    <row r="144" spans="1:6">
      <c r="A144">
        <v>140</v>
      </c>
      <c r="B144" t="str">
        <f>IF(CONCATENATE('別紙様式2-2（交付金）'!B152)="","",CONCATENATE('別紙様式2-2（交付金）'!B152))</f>
        <v/>
      </c>
      <c r="C144" t="str">
        <f>IF(CONCATENATE('別紙様式2-2（交付金）'!F152)="","",CONCATENATE('別紙様式2-2（交付金）'!F152))</f>
        <v/>
      </c>
      <c r="D144" t="str">
        <f>IF(CONCATENATE('別紙様式2-2（交付金）'!G152)="","",CONCATENATE('別紙様式2-2（交付金）'!G152))</f>
        <v/>
      </c>
      <c r="E144" t="str">
        <f>IF($D144="","",VLOOKUP($D144,【参考】数式用!L142:M167,2,0))</f>
        <v/>
      </c>
      <c r="F144" t="str">
        <f>IF($E144="","",VLOOKUP($E144,【参考】数式用!O142:P167,2,0))</f>
        <v/>
      </c>
    </row>
    <row r="145" spans="1:6">
      <c r="A145">
        <v>141</v>
      </c>
      <c r="B145" t="str">
        <f>IF(CONCATENATE('別紙様式2-2（交付金）'!B153)="","",CONCATENATE('別紙様式2-2（交付金）'!B153))</f>
        <v/>
      </c>
      <c r="C145" t="str">
        <f>IF(CONCATENATE('別紙様式2-2（交付金）'!F153)="","",CONCATENATE('別紙様式2-2（交付金）'!F153))</f>
        <v/>
      </c>
      <c r="D145" t="str">
        <f>IF(CONCATENATE('別紙様式2-2（交付金）'!G153)="","",CONCATENATE('別紙様式2-2（交付金）'!G153))</f>
        <v/>
      </c>
      <c r="E145" t="str">
        <f>IF($D145="","",VLOOKUP($D145,【参考】数式用!L144:M169,2,0))</f>
        <v/>
      </c>
      <c r="F145" t="str">
        <f>IF($E145="","",VLOOKUP($E145,【参考】数式用!O144:P169,2,0))</f>
        <v/>
      </c>
    </row>
    <row r="146" spans="1:6">
      <c r="A146">
        <v>142</v>
      </c>
      <c r="B146" t="str">
        <f>IF(CONCATENATE('別紙様式2-2（交付金）'!B154)="","",CONCATENATE('別紙様式2-2（交付金）'!B154))</f>
        <v/>
      </c>
      <c r="C146" t="str">
        <f>IF(CONCATENATE('別紙様式2-2（交付金）'!F154)="","",CONCATENATE('別紙様式2-2（交付金）'!F154))</f>
        <v/>
      </c>
      <c r="D146" t="str">
        <f>IF(CONCATENATE('別紙様式2-2（交付金）'!G154)="","",CONCATENATE('別紙様式2-2（交付金）'!G154))</f>
        <v/>
      </c>
      <c r="E146" t="str">
        <f>IF($D146="","",VLOOKUP($D146,【参考】数式用!L144:M169,2,0))</f>
        <v/>
      </c>
      <c r="F146" t="str">
        <f>IF($E146="","",VLOOKUP($E146,【参考】数式用!O144:P169,2,0))</f>
        <v/>
      </c>
    </row>
    <row r="147" spans="1:6">
      <c r="A147">
        <v>143</v>
      </c>
      <c r="B147" t="str">
        <f>IF(CONCATENATE('別紙様式2-2（交付金）'!B155)="","",CONCATENATE('別紙様式2-2（交付金）'!B155))</f>
        <v/>
      </c>
      <c r="C147" t="str">
        <f>IF(CONCATENATE('別紙様式2-2（交付金）'!F155)="","",CONCATENATE('別紙様式2-2（交付金）'!F155))</f>
        <v/>
      </c>
      <c r="D147" t="str">
        <f>IF(CONCATENATE('別紙様式2-2（交付金）'!G155)="","",CONCATENATE('別紙様式2-2（交付金）'!G155))</f>
        <v/>
      </c>
      <c r="E147" t="str">
        <f>IF($D147="","",VLOOKUP($D147,【参考】数式用!L146:M171,2,0))</f>
        <v/>
      </c>
      <c r="F147" t="str">
        <f>IF($E147="","",VLOOKUP($E147,【参考】数式用!O146:P171,2,0))</f>
        <v/>
      </c>
    </row>
    <row r="148" spans="1:6">
      <c r="A148">
        <v>144</v>
      </c>
      <c r="B148" t="str">
        <f>IF(CONCATENATE('別紙様式2-2（交付金）'!B156)="","",CONCATENATE('別紙様式2-2（交付金）'!B156))</f>
        <v/>
      </c>
      <c r="C148" t="str">
        <f>IF(CONCATENATE('別紙様式2-2（交付金）'!F156)="","",CONCATENATE('別紙様式2-2（交付金）'!F156))</f>
        <v/>
      </c>
      <c r="D148" t="str">
        <f>IF(CONCATENATE('別紙様式2-2（交付金）'!G156)="","",CONCATENATE('別紙様式2-2（交付金）'!G156))</f>
        <v/>
      </c>
      <c r="E148" t="str">
        <f>IF($D148="","",VLOOKUP($D148,【参考】数式用!L146:M171,2,0))</f>
        <v/>
      </c>
      <c r="F148" t="str">
        <f>IF($E148="","",VLOOKUP($E148,【参考】数式用!O146:P171,2,0))</f>
        <v/>
      </c>
    </row>
    <row r="149" spans="1:6">
      <c r="A149">
        <v>145</v>
      </c>
      <c r="B149" t="str">
        <f>IF(CONCATENATE('別紙様式2-2（交付金）'!B157)="","",CONCATENATE('別紙様式2-2（交付金）'!B157))</f>
        <v/>
      </c>
      <c r="C149" t="str">
        <f>IF(CONCATENATE('別紙様式2-2（交付金）'!F157)="","",CONCATENATE('別紙様式2-2（交付金）'!F157))</f>
        <v/>
      </c>
      <c r="D149" t="str">
        <f>IF(CONCATENATE('別紙様式2-2（交付金）'!G157)="","",CONCATENATE('別紙様式2-2（交付金）'!G157))</f>
        <v/>
      </c>
      <c r="E149" t="str">
        <f>IF($D149="","",VLOOKUP($D149,【参考】数式用!L148:M173,2,0))</f>
        <v/>
      </c>
      <c r="F149" t="str">
        <f>IF($E149="","",VLOOKUP($E149,【参考】数式用!O148:P173,2,0))</f>
        <v/>
      </c>
    </row>
    <row r="150" spans="1:6">
      <c r="A150">
        <v>146</v>
      </c>
      <c r="B150" t="str">
        <f>IF(CONCATENATE('別紙様式2-2（交付金）'!B158)="","",CONCATENATE('別紙様式2-2（交付金）'!B158))</f>
        <v/>
      </c>
      <c r="C150" t="str">
        <f>IF(CONCATENATE('別紙様式2-2（交付金）'!F158)="","",CONCATENATE('別紙様式2-2（交付金）'!F158))</f>
        <v/>
      </c>
      <c r="D150" t="str">
        <f>IF(CONCATENATE('別紙様式2-2（交付金）'!G158)="","",CONCATENATE('別紙様式2-2（交付金）'!G158))</f>
        <v/>
      </c>
      <c r="E150" t="str">
        <f>IF($D150="","",VLOOKUP($D150,【参考】数式用!L148:M173,2,0))</f>
        <v/>
      </c>
      <c r="F150" t="str">
        <f>IF($E150="","",VLOOKUP($E150,【参考】数式用!O148:P173,2,0))</f>
        <v/>
      </c>
    </row>
    <row r="151" spans="1:6">
      <c r="A151">
        <v>147</v>
      </c>
      <c r="B151" t="str">
        <f>IF(CONCATENATE('別紙様式2-2（交付金）'!B159)="","",CONCATENATE('別紙様式2-2（交付金）'!B159))</f>
        <v/>
      </c>
      <c r="C151" t="str">
        <f>IF(CONCATENATE('別紙様式2-2（交付金）'!F159)="","",CONCATENATE('別紙様式2-2（交付金）'!F159))</f>
        <v/>
      </c>
      <c r="D151" t="str">
        <f>IF(CONCATENATE('別紙様式2-2（交付金）'!G159)="","",CONCATENATE('別紙様式2-2（交付金）'!G159))</f>
        <v/>
      </c>
      <c r="E151" t="str">
        <f>IF($D151="","",VLOOKUP($D151,【参考】数式用!L150:M175,2,0))</f>
        <v/>
      </c>
      <c r="F151" t="str">
        <f>IF($E151="","",VLOOKUP($E151,【参考】数式用!O150:P175,2,0))</f>
        <v/>
      </c>
    </row>
    <row r="152" spans="1:6">
      <c r="A152">
        <v>148</v>
      </c>
      <c r="B152" t="str">
        <f>IF(CONCATENATE('別紙様式2-2（交付金）'!B160)="","",CONCATENATE('別紙様式2-2（交付金）'!B160))</f>
        <v/>
      </c>
      <c r="C152" t="str">
        <f>IF(CONCATENATE('別紙様式2-2（交付金）'!F160)="","",CONCATENATE('別紙様式2-2（交付金）'!F160))</f>
        <v/>
      </c>
      <c r="D152" t="str">
        <f>IF(CONCATENATE('別紙様式2-2（交付金）'!G160)="","",CONCATENATE('別紙様式2-2（交付金）'!G160))</f>
        <v/>
      </c>
      <c r="E152" t="str">
        <f>IF($D152="","",VLOOKUP($D152,【参考】数式用!L150:M175,2,0))</f>
        <v/>
      </c>
      <c r="F152" t="str">
        <f>IF($E152="","",VLOOKUP($E152,【参考】数式用!O150:P175,2,0))</f>
        <v/>
      </c>
    </row>
    <row r="153" spans="1:6">
      <c r="A153">
        <v>149</v>
      </c>
      <c r="B153" t="str">
        <f>IF(CONCATENATE('別紙様式2-2（交付金）'!B161)="","",CONCATENATE('別紙様式2-2（交付金）'!B161))</f>
        <v/>
      </c>
      <c r="C153" t="str">
        <f>IF(CONCATENATE('別紙様式2-2（交付金）'!F161)="","",CONCATENATE('別紙様式2-2（交付金）'!F161))</f>
        <v/>
      </c>
      <c r="D153" t="str">
        <f>IF(CONCATENATE('別紙様式2-2（交付金）'!G161)="","",CONCATENATE('別紙様式2-2（交付金）'!G161))</f>
        <v/>
      </c>
      <c r="E153" t="str">
        <f>IF($D153="","",VLOOKUP($D153,【参考】数式用!L152:M177,2,0))</f>
        <v/>
      </c>
      <c r="F153" t="str">
        <f>IF($E153="","",VLOOKUP($E153,【参考】数式用!O152:P177,2,0))</f>
        <v/>
      </c>
    </row>
    <row r="154" spans="1:6">
      <c r="A154">
        <v>150</v>
      </c>
      <c r="B154" t="str">
        <f>IF(CONCATENATE('別紙様式2-2（交付金）'!B162)="","",CONCATENATE('別紙様式2-2（交付金）'!B162))</f>
        <v/>
      </c>
      <c r="C154" t="str">
        <f>IF(CONCATENATE('別紙様式2-2（交付金）'!F162)="","",CONCATENATE('別紙様式2-2（交付金）'!F162))</f>
        <v/>
      </c>
      <c r="D154" t="str">
        <f>IF(CONCATENATE('別紙様式2-2（交付金）'!G162)="","",CONCATENATE('別紙様式2-2（交付金）'!G162))</f>
        <v/>
      </c>
      <c r="E154" t="str">
        <f>IF($D154="","",VLOOKUP($D154,【参考】数式用!L152:M177,2,0))</f>
        <v/>
      </c>
      <c r="F154" t="str">
        <f>IF($E154="","",VLOOKUP($E154,【参考】数式用!O152:P177,2,0))</f>
        <v/>
      </c>
    </row>
    <row r="155" spans="1:6">
      <c r="A155">
        <v>151</v>
      </c>
      <c r="B155" t="str">
        <f>IF(CONCATENATE('別紙様式2-2（交付金）'!B163)="","",CONCATENATE('別紙様式2-2（交付金）'!B163))</f>
        <v/>
      </c>
      <c r="C155" t="str">
        <f>IF(CONCATENATE('別紙様式2-2（交付金）'!F163)="","",CONCATENATE('別紙様式2-2（交付金）'!F163))</f>
        <v/>
      </c>
      <c r="D155" t="str">
        <f>IF(CONCATENATE('別紙様式2-2（交付金）'!G163)="","",CONCATENATE('別紙様式2-2（交付金）'!G163))</f>
        <v/>
      </c>
      <c r="E155" t="str">
        <f>IF($D155="","",VLOOKUP($D155,【参考】数式用!L154:M179,2,0))</f>
        <v/>
      </c>
      <c r="F155" t="str">
        <f>IF($E155="","",VLOOKUP($E155,【参考】数式用!O154:P179,2,0))</f>
        <v/>
      </c>
    </row>
    <row r="156" spans="1:6">
      <c r="A156">
        <v>152</v>
      </c>
      <c r="B156" t="str">
        <f>IF(CONCATENATE('別紙様式2-2（交付金）'!B164)="","",CONCATENATE('別紙様式2-2（交付金）'!B164))</f>
        <v/>
      </c>
      <c r="C156" t="str">
        <f>IF(CONCATENATE('別紙様式2-2（交付金）'!F164)="","",CONCATENATE('別紙様式2-2（交付金）'!F164))</f>
        <v/>
      </c>
      <c r="D156" t="str">
        <f>IF(CONCATENATE('別紙様式2-2（交付金）'!G164)="","",CONCATENATE('別紙様式2-2（交付金）'!G164))</f>
        <v/>
      </c>
      <c r="E156" t="str">
        <f>IF($D156="","",VLOOKUP($D156,【参考】数式用!L154:M179,2,0))</f>
        <v/>
      </c>
      <c r="F156" t="str">
        <f>IF($E156="","",VLOOKUP($E156,【参考】数式用!O154:P179,2,0))</f>
        <v/>
      </c>
    </row>
    <row r="157" spans="1:6">
      <c r="A157">
        <v>153</v>
      </c>
      <c r="B157" t="str">
        <f>IF(CONCATENATE('別紙様式2-2（交付金）'!B165)="","",CONCATENATE('別紙様式2-2（交付金）'!B165))</f>
        <v/>
      </c>
      <c r="C157" t="str">
        <f>IF(CONCATENATE('別紙様式2-2（交付金）'!F165)="","",CONCATENATE('別紙様式2-2（交付金）'!F165))</f>
        <v/>
      </c>
      <c r="D157" t="str">
        <f>IF(CONCATENATE('別紙様式2-2（交付金）'!G165)="","",CONCATENATE('別紙様式2-2（交付金）'!G165))</f>
        <v/>
      </c>
      <c r="E157" t="str">
        <f>IF($D157="","",VLOOKUP($D157,【参考】数式用!L156:M181,2,0))</f>
        <v/>
      </c>
      <c r="F157" t="str">
        <f>IF($E157="","",VLOOKUP($E157,【参考】数式用!O156:P181,2,0))</f>
        <v/>
      </c>
    </row>
    <row r="158" spans="1:6">
      <c r="A158">
        <v>154</v>
      </c>
      <c r="B158" t="str">
        <f>IF(CONCATENATE('別紙様式2-2（交付金）'!B166)="","",CONCATENATE('別紙様式2-2（交付金）'!B166))</f>
        <v/>
      </c>
      <c r="C158" t="str">
        <f>IF(CONCATENATE('別紙様式2-2（交付金）'!F166)="","",CONCATENATE('別紙様式2-2（交付金）'!F166))</f>
        <v/>
      </c>
      <c r="D158" t="str">
        <f>IF(CONCATENATE('別紙様式2-2（交付金）'!G166)="","",CONCATENATE('別紙様式2-2（交付金）'!G166))</f>
        <v/>
      </c>
      <c r="E158" t="str">
        <f>IF($D158="","",VLOOKUP($D158,【参考】数式用!L156:M181,2,0))</f>
        <v/>
      </c>
      <c r="F158" t="str">
        <f>IF($E158="","",VLOOKUP($E158,【参考】数式用!O156:P181,2,0))</f>
        <v/>
      </c>
    </row>
    <row r="159" spans="1:6">
      <c r="A159">
        <v>155</v>
      </c>
      <c r="B159" t="str">
        <f>IF(CONCATENATE('別紙様式2-2（交付金）'!B167)="","",CONCATENATE('別紙様式2-2（交付金）'!B167))</f>
        <v/>
      </c>
      <c r="C159" t="str">
        <f>IF(CONCATENATE('別紙様式2-2（交付金）'!F167)="","",CONCATENATE('別紙様式2-2（交付金）'!F167))</f>
        <v/>
      </c>
      <c r="D159" t="str">
        <f>IF(CONCATENATE('別紙様式2-2（交付金）'!G167)="","",CONCATENATE('別紙様式2-2（交付金）'!G167))</f>
        <v/>
      </c>
      <c r="E159" t="str">
        <f>IF($D159="","",VLOOKUP($D159,【参考】数式用!L158:M183,2,0))</f>
        <v/>
      </c>
      <c r="F159" t="str">
        <f>IF($E159="","",VLOOKUP($E159,【参考】数式用!O158:P183,2,0))</f>
        <v/>
      </c>
    </row>
    <row r="160" spans="1:6">
      <c r="A160">
        <v>156</v>
      </c>
      <c r="B160" t="str">
        <f>IF(CONCATENATE('別紙様式2-2（交付金）'!B168)="","",CONCATENATE('別紙様式2-2（交付金）'!B168))</f>
        <v/>
      </c>
      <c r="C160" t="str">
        <f>IF(CONCATENATE('別紙様式2-2（交付金）'!F168)="","",CONCATENATE('別紙様式2-2（交付金）'!F168))</f>
        <v/>
      </c>
      <c r="D160" t="str">
        <f>IF(CONCATENATE('別紙様式2-2（交付金）'!G168)="","",CONCATENATE('別紙様式2-2（交付金）'!G168))</f>
        <v/>
      </c>
      <c r="E160" t="str">
        <f>IF($D160="","",VLOOKUP($D160,【参考】数式用!L158:M183,2,0))</f>
        <v/>
      </c>
      <c r="F160" t="str">
        <f>IF($E160="","",VLOOKUP($E160,【参考】数式用!O158:P183,2,0))</f>
        <v/>
      </c>
    </row>
    <row r="161" spans="1:6">
      <c r="A161">
        <v>157</v>
      </c>
      <c r="B161" t="str">
        <f>IF(CONCATENATE('別紙様式2-2（交付金）'!B169)="","",CONCATENATE('別紙様式2-2（交付金）'!B169))</f>
        <v/>
      </c>
      <c r="C161" t="str">
        <f>IF(CONCATENATE('別紙様式2-2（交付金）'!F169)="","",CONCATENATE('別紙様式2-2（交付金）'!F169))</f>
        <v/>
      </c>
      <c r="D161" t="str">
        <f>IF(CONCATENATE('別紙様式2-2（交付金）'!G169)="","",CONCATENATE('別紙様式2-2（交付金）'!G169))</f>
        <v/>
      </c>
      <c r="E161" t="str">
        <f>IF($D161="","",VLOOKUP($D161,【参考】数式用!L160:M185,2,0))</f>
        <v/>
      </c>
      <c r="F161" t="str">
        <f>IF($E161="","",VLOOKUP($E161,【参考】数式用!O160:P185,2,0))</f>
        <v/>
      </c>
    </row>
    <row r="162" spans="1:6">
      <c r="A162">
        <v>158</v>
      </c>
      <c r="B162" t="str">
        <f>IF(CONCATENATE('別紙様式2-2（交付金）'!B170)="","",CONCATENATE('別紙様式2-2（交付金）'!B170))</f>
        <v/>
      </c>
      <c r="C162" t="str">
        <f>IF(CONCATENATE('別紙様式2-2（交付金）'!F170)="","",CONCATENATE('別紙様式2-2（交付金）'!F170))</f>
        <v/>
      </c>
      <c r="D162" t="str">
        <f>IF(CONCATENATE('別紙様式2-2（交付金）'!G170)="","",CONCATENATE('別紙様式2-2（交付金）'!G170))</f>
        <v/>
      </c>
      <c r="E162" t="str">
        <f>IF($D162="","",VLOOKUP($D162,【参考】数式用!L160:M185,2,0))</f>
        <v/>
      </c>
      <c r="F162" t="str">
        <f>IF($E162="","",VLOOKUP($E162,【参考】数式用!O160:P185,2,0))</f>
        <v/>
      </c>
    </row>
    <row r="163" spans="1:6">
      <c r="A163">
        <v>159</v>
      </c>
      <c r="B163" t="str">
        <f>IF(CONCATENATE('別紙様式2-2（交付金）'!B171)="","",CONCATENATE('別紙様式2-2（交付金）'!B171))</f>
        <v/>
      </c>
      <c r="C163" t="str">
        <f>IF(CONCATENATE('別紙様式2-2（交付金）'!F171)="","",CONCATENATE('別紙様式2-2（交付金）'!F171))</f>
        <v/>
      </c>
      <c r="D163" t="str">
        <f>IF(CONCATENATE('別紙様式2-2（交付金）'!G171)="","",CONCATENATE('別紙様式2-2（交付金）'!G171))</f>
        <v/>
      </c>
      <c r="E163" t="str">
        <f>IF($D163="","",VLOOKUP($D163,【参考】数式用!L162:M187,2,0))</f>
        <v/>
      </c>
      <c r="F163" t="str">
        <f>IF($E163="","",VLOOKUP($E163,【参考】数式用!O162:P187,2,0))</f>
        <v/>
      </c>
    </row>
    <row r="164" spans="1:6">
      <c r="A164">
        <v>160</v>
      </c>
      <c r="B164" t="str">
        <f>IF(CONCATENATE('別紙様式2-2（交付金）'!B172)="","",CONCATENATE('別紙様式2-2（交付金）'!B172))</f>
        <v/>
      </c>
      <c r="C164" t="str">
        <f>IF(CONCATENATE('別紙様式2-2（交付金）'!F172)="","",CONCATENATE('別紙様式2-2（交付金）'!F172))</f>
        <v/>
      </c>
      <c r="D164" t="str">
        <f>IF(CONCATENATE('別紙様式2-2（交付金）'!G172)="","",CONCATENATE('別紙様式2-2（交付金）'!G172))</f>
        <v/>
      </c>
      <c r="E164" t="str">
        <f>IF($D164="","",VLOOKUP($D164,【参考】数式用!L162:M187,2,0))</f>
        <v/>
      </c>
      <c r="F164" t="str">
        <f>IF($E164="","",VLOOKUP($E164,【参考】数式用!O162:P187,2,0))</f>
        <v/>
      </c>
    </row>
    <row r="165" spans="1:6">
      <c r="A165">
        <v>161</v>
      </c>
      <c r="B165" t="str">
        <f>IF(CONCATENATE('別紙様式2-2（交付金）'!B173)="","",CONCATENATE('別紙様式2-2（交付金）'!B173))</f>
        <v/>
      </c>
      <c r="C165" t="str">
        <f>IF(CONCATENATE('別紙様式2-2（交付金）'!F173)="","",CONCATENATE('別紙様式2-2（交付金）'!F173))</f>
        <v/>
      </c>
      <c r="D165" t="str">
        <f>IF(CONCATENATE('別紙様式2-2（交付金）'!G173)="","",CONCATENATE('別紙様式2-2（交付金）'!G173))</f>
        <v/>
      </c>
      <c r="E165" t="str">
        <f>IF($D165="","",VLOOKUP($D165,【参考】数式用!L164:M189,2,0))</f>
        <v/>
      </c>
      <c r="F165" t="str">
        <f>IF($E165="","",VLOOKUP($E165,【参考】数式用!O164:P189,2,0))</f>
        <v/>
      </c>
    </row>
    <row r="166" spans="1:6">
      <c r="A166">
        <v>162</v>
      </c>
      <c r="B166" t="str">
        <f>IF(CONCATENATE('別紙様式2-2（交付金）'!B174)="","",CONCATENATE('別紙様式2-2（交付金）'!B174))</f>
        <v/>
      </c>
      <c r="C166" t="str">
        <f>IF(CONCATENATE('別紙様式2-2（交付金）'!F174)="","",CONCATENATE('別紙様式2-2（交付金）'!F174))</f>
        <v/>
      </c>
      <c r="D166" t="str">
        <f>IF(CONCATENATE('別紙様式2-2（交付金）'!G174)="","",CONCATENATE('別紙様式2-2（交付金）'!G174))</f>
        <v/>
      </c>
      <c r="E166" t="str">
        <f>IF($D166="","",VLOOKUP($D166,【参考】数式用!L164:M189,2,0))</f>
        <v/>
      </c>
      <c r="F166" t="str">
        <f>IF($E166="","",VLOOKUP($E166,【参考】数式用!O164:P189,2,0))</f>
        <v/>
      </c>
    </row>
    <row r="167" spans="1:6">
      <c r="A167">
        <v>163</v>
      </c>
      <c r="B167" t="str">
        <f>IF(CONCATENATE('別紙様式2-2（交付金）'!B175)="","",CONCATENATE('別紙様式2-2（交付金）'!B175))</f>
        <v/>
      </c>
      <c r="C167" t="str">
        <f>IF(CONCATENATE('別紙様式2-2（交付金）'!F175)="","",CONCATENATE('別紙様式2-2（交付金）'!F175))</f>
        <v/>
      </c>
      <c r="D167" t="str">
        <f>IF(CONCATENATE('別紙様式2-2（交付金）'!G175)="","",CONCATENATE('別紙様式2-2（交付金）'!G175))</f>
        <v/>
      </c>
      <c r="E167" t="str">
        <f>IF($D167="","",VLOOKUP($D167,【参考】数式用!L166:M191,2,0))</f>
        <v/>
      </c>
      <c r="F167" t="str">
        <f>IF($E167="","",VLOOKUP($E167,【参考】数式用!O166:P191,2,0))</f>
        <v/>
      </c>
    </row>
    <row r="168" spans="1:6">
      <c r="A168">
        <v>164</v>
      </c>
      <c r="B168" t="str">
        <f>IF(CONCATENATE('別紙様式2-2（交付金）'!B176)="","",CONCATENATE('別紙様式2-2（交付金）'!B176))</f>
        <v/>
      </c>
      <c r="C168" t="str">
        <f>IF(CONCATENATE('別紙様式2-2（交付金）'!F176)="","",CONCATENATE('別紙様式2-2（交付金）'!F176))</f>
        <v/>
      </c>
      <c r="D168" t="str">
        <f>IF(CONCATENATE('別紙様式2-2（交付金）'!G176)="","",CONCATENATE('別紙様式2-2（交付金）'!G176))</f>
        <v/>
      </c>
      <c r="E168" t="str">
        <f>IF($D168="","",VLOOKUP($D168,【参考】数式用!L166:M191,2,0))</f>
        <v/>
      </c>
      <c r="F168" t="str">
        <f>IF($E168="","",VLOOKUP($E168,【参考】数式用!O166:P191,2,0))</f>
        <v/>
      </c>
    </row>
    <row r="169" spans="1:6">
      <c r="A169">
        <v>165</v>
      </c>
      <c r="B169" t="str">
        <f>IF(CONCATENATE('別紙様式2-2（交付金）'!B177)="","",CONCATENATE('別紙様式2-2（交付金）'!B177))</f>
        <v/>
      </c>
      <c r="C169" t="str">
        <f>IF(CONCATENATE('別紙様式2-2（交付金）'!F177)="","",CONCATENATE('別紙様式2-2（交付金）'!F177))</f>
        <v/>
      </c>
      <c r="D169" t="str">
        <f>IF(CONCATENATE('別紙様式2-2（交付金）'!G177)="","",CONCATENATE('別紙様式2-2（交付金）'!G177))</f>
        <v/>
      </c>
      <c r="E169" t="str">
        <f>IF($D169="","",VLOOKUP($D169,【参考】数式用!L168:M193,2,0))</f>
        <v/>
      </c>
      <c r="F169" t="str">
        <f>IF($E169="","",VLOOKUP($E169,【参考】数式用!O168:P193,2,0))</f>
        <v/>
      </c>
    </row>
    <row r="170" spans="1:6">
      <c r="A170">
        <v>166</v>
      </c>
      <c r="B170" t="str">
        <f>IF(CONCATENATE('別紙様式2-2（交付金）'!B178)="","",CONCATENATE('別紙様式2-2（交付金）'!B178))</f>
        <v/>
      </c>
      <c r="C170" t="str">
        <f>IF(CONCATENATE('別紙様式2-2（交付金）'!F178)="","",CONCATENATE('別紙様式2-2（交付金）'!F178))</f>
        <v/>
      </c>
      <c r="D170" t="str">
        <f>IF(CONCATENATE('別紙様式2-2（交付金）'!G178)="","",CONCATENATE('別紙様式2-2（交付金）'!G178))</f>
        <v/>
      </c>
      <c r="E170" t="str">
        <f>IF($D170="","",VLOOKUP($D170,【参考】数式用!L168:M193,2,0))</f>
        <v/>
      </c>
      <c r="F170" t="str">
        <f>IF($E170="","",VLOOKUP($E170,【参考】数式用!O168:P193,2,0))</f>
        <v/>
      </c>
    </row>
    <row r="171" spans="1:6">
      <c r="A171">
        <v>167</v>
      </c>
      <c r="B171" t="str">
        <f>IF(CONCATENATE('別紙様式2-2（交付金）'!B179)="","",CONCATENATE('別紙様式2-2（交付金）'!B179))</f>
        <v/>
      </c>
      <c r="C171" t="str">
        <f>IF(CONCATENATE('別紙様式2-2（交付金）'!F179)="","",CONCATENATE('別紙様式2-2（交付金）'!F179))</f>
        <v/>
      </c>
      <c r="D171" t="str">
        <f>IF(CONCATENATE('別紙様式2-2（交付金）'!G179)="","",CONCATENATE('別紙様式2-2（交付金）'!G179))</f>
        <v/>
      </c>
      <c r="E171" t="str">
        <f>IF($D171="","",VLOOKUP($D171,【参考】数式用!L170:M195,2,0))</f>
        <v/>
      </c>
      <c r="F171" t="str">
        <f>IF($E171="","",VLOOKUP($E171,【参考】数式用!O170:P195,2,0))</f>
        <v/>
      </c>
    </row>
    <row r="172" spans="1:6">
      <c r="A172">
        <v>168</v>
      </c>
      <c r="B172" t="str">
        <f>IF(CONCATENATE('別紙様式2-2（交付金）'!B180)="","",CONCATENATE('別紙様式2-2（交付金）'!B180))</f>
        <v/>
      </c>
      <c r="C172" t="str">
        <f>IF(CONCATENATE('別紙様式2-2（交付金）'!F180)="","",CONCATENATE('別紙様式2-2（交付金）'!F180))</f>
        <v/>
      </c>
      <c r="D172" t="str">
        <f>IF(CONCATENATE('別紙様式2-2（交付金）'!G180)="","",CONCATENATE('別紙様式2-2（交付金）'!G180))</f>
        <v/>
      </c>
      <c r="E172" t="str">
        <f>IF($D172="","",VLOOKUP($D172,【参考】数式用!L170:M195,2,0))</f>
        <v/>
      </c>
      <c r="F172" t="str">
        <f>IF($E172="","",VLOOKUP($E172,【参考】数式用!O170:P195,2,0))</f>
        <v/>
      </c>
    </row>
    <row r="173" spans="1:6">
      <c r="A173">
        <v>169</v>
      </c>
      <c r="B173" t="str">
        <f>IF(CONCATENATE('別紙様式2-2（交付金）'!B181)="","",CONCATENATE('別紙様式2-2（交付金）'!B181))</f>
        <v/>
      </c>
      <c r="C173" t="str">
        <f>IF(CONCATENATE('別紙様式2-2（交付金）'!F181)="","",CONCATENATE('別紙様式2-2（交付金）'!F181))</f>
        <v/>
      </c>
      <c r="D173" t="str">
        <f>IF(CONCATENATE('別紙様式2-2（交付金）'!G181)="","",CONCATENATE('別紙様式2-2（交付金）'!G181))</f>
        <v/>
      </c>
      <c r="E173" t="str">
        <f>IF($D173="","",VLOOKUP($D173,【参考】数式用!L172:M197,2,0))</f>
        <v/>
      </c>
      <c r="F173" t="str">
        <f>IF($E173="","",VLOOKUP($E173,【参考】数式用!O172:P197,2,0))</f>
        <v/>
      </c>
    </row>
    <row r="174" spans="1:6">
      <c r="A174">
        <v>170</v>
      </c>
      <c r="B174" t="str">
        <f>IF(CONCATENATE('別紙様式2-2（交付金）'!B182)="","",CONCATENATE('別紙様式2-2（交付金）'!B182))</f>
        <v/>
      </c>
      <c r="C174" t="str">
        <f>IF(CONCATENATE('別紙様式2-2（交付金）'!F182)="","",CONCATENATE('別紙様式2-2（交付金）'!F182))</f>
        <v/>
      </c>
      <c r="D174" t="str">
        <f>IF(CONCATENATE('別紙様式2-2（交付金）'!G182)="","",CONCATENATE('別紙様式2-2（交付金）'!G182))</f>
        <v/>
      </c>
      <c r="E174" t="str">
        <f>IF($D174="","",VLOOKUP($D174,【参考】数式用!L172:M197,2,0))</f>
        <v/>
      </c>
      <c r="F174" t="str">
        <f>IF($E174="","",VLOOKUP($E174,【参考】数式用!O172:P197,2,0))</f>
        <v/>
      </c>
    </row>
    <row r="175" spans="1:6">
      <c r="A175">
        <v>171</v>
      </c>
      <c r="B175" t="str">
        <f>IF(CONCATENATE('別紙様式2-2（交付金）'!B183)="","",CONCATENATE('別紙様式2-2（交付金）'!B183))</f>
        <v/>
      </c>
      <c r="C175" t="str">
        <f>IF(CONCATENATE('別紙様式2-2（交付金）'!F183)="","",CONCATENATE('別紙様式2-2（交付金）'!F183))</f>
        <v/>
      </c>
      <c r="D175" t="str">
        <f>IF(CONCATENATE('別紙様式2-2（交付金）'!G183)="","",CONCATENATE('別紙様式2-2（交付金）'!G183))</f>
        <v/>
      </c>
      <c r="E175" t="str">
        <f>IF($D175="","",VLOOKUP($D175,【参考】数式用!L174:M199,2,0))</f>
        <v/>
      </c>
      <c r="F175" t="str">
        <f>IF($E175="","",VLOOKUP($E175,【参考】数式用!O174:P199,2,0))</f>
        <v/>
      </c>
    </row>
    <row r="176" spans="1:6">
      <c r="A176">
        <v>172</v>
      </c>
      <c r="B176" t="str">
        <f>IF(CONCATENATE('別紙様式2-2（交付金）'!B184)="","",CONCATENATE('別紙様式2-2（交付金）'!B184))</f>
        <v/>
      </c>
      <c r="C176" t="str">
        <f>IF(CONCATENATE('別紙様式2-2（交付金）'!F184)="","",CONCATENATE('別紙様式2-2（交付金）'!F184))</f>
        <v/>
      </c>
      <c r="D176" t="str">
        <f>IF(CONCATENATE('別紙様式2-2（交付金）'!G184)="","",CONCATENATE('別紙様式2-2（交付金）'!G184))</f>
        <v/>
      </c>
      <c r="E176" t="str">
        <f>IF($D176="","",VLOOKUP($D176,【参考】数式用!L174:M199,2,0))</f>
        <v/>
      </c>
      <c r="F176" t="str">
        <f>IF($E176="","",VLOOKUP($E176,【参考】数式用!O174:P199,2,0))</f>
        <v/>
      </c>
    </row>
    <row r="177" spans="1:6">
      <c r="A177">
        <v>173</v>
      </c>
      <c r="B177" t="str">
        <f>IF(CONCATENATE('別紙様式2-2（交付金）'!B185)="","",CONCATENATE('別紙様式2-2（交付金）'!B185))</f>
        <v/>
      </c>
      <c r="C177" t="str">
        <f>IF(CONCATENATE('別紙様式2-2（交付金）'!F185)="","",CONCATENATE('別紙様式2-2（交付金）'!F185))</f>
        <v/>
      </c>
      <c r="D177" t="str">
        <f>IF(CONCATENATE('別紙様式2-2（交付金）'!G185)="","",CONCATENATE('別紙様式2-2（交付金）'!G185))</f>
        <v/>
      </c>
      <c r="E177" t="str">
        <f>IF($D177="","",VLOOKUP($D177,【参考】数式用!L176:M201,2,0))</f>
        <v/>
      </c>
      <c r="F177" t="str">
        <f>IF($E177="","",VLOOKUP($E177,【参考】数式用!O176:P201,2,0))</f>
        <v/>
      </c>
    </row>
    <row r="178" spans="1:6">
      <c r="A178">
        <v>174</v>
      </c>
      <c r="B178" t="str">
        <f>IF(CONCATENATE('別紙様式2-2（交付金）'!B186)="","",CONCATENATE('別紙様式2-2（交付金）'!B186))</f>
        <v/>
      </c>
      <c r="C178" t="str">
        <f>IF(CONCATENATE('別紙様式2-2（交付金）'!F186)="","",CONCATENATE('別紙様式2-2（交付金）'!F186))</f>
        <v/>
      </c>
      <c r="D178" t="str">
        <f>IF(CONCATENATE('別紙様式2-2（交付金）'!G186)="","",CONCATENATE('別紙様式2-2（交付金）'!G186))</f>
        <v/>
      </c>
      <c r="E178" t="str">
        <f>IF($D178="","",VLOOKUP($D178,【参考】数式用!L176:M201,2,0))</f>
        <v/>
      </c>
      <c r="F178" t="str">
        <f>IF($E178="","",VLOOKUP($E178,【参考】数式用!O176:P201,2,0))</f>
        <v/>
      </c>
    </row>
    <row r="179" spans="1:6">
      <c r="A179">
        <v>175</v>
      </c>
      <c r="B179" t="str">
        <f>IF(CONCATENATE('別紙様式2-2（交付金）'!B187)="","",CONCATENATE('別紙様式2-2（交付金）'!B187))</f>
        <v/>
      </c>
      <c r="C179" t="str">
        <f>IF(CONCATENATE('別紙様式2-2（交付金）'!F187)="","",CONCATENATE('別紙様式2-2（交付金）'!F187))</f>
        <v/>
      </c>
      <c r="D179" t="str">
        <f>IF(CONCATENATE('別紙様式2-2（交付金）'!G187)="","",CONCATENATE('別紙様式2-2（交付金）'!G187))</f>
        <v/>
      </c>
      <c r="E179" t="str">
        <f>IF($D179="","",VLOOKUP($D179,【参考】数式用!L178:M203,2,0))</f>
        <v/>
      </c>
      <c r="F179" t="str">
        <f>IF($E179="","",VLOOKUP($E179,【参考】数式用!O178:P203,2,0))</f>
        <v/>
      </c>
    </row>
    <row r="180" spans="1:6">
      <c r="A180">
        <v>176</v>
      </c>
      <c r="B180" t="str">
        <f>IF(CONCATENATE('別紙様式2-2（交付金）'!B188)="","",CONCATENATE('別紙様式2-2（交付金）'!B188))</f>
        <v/>
      </c>
      <c r="C180" t="str">
        <f>IF(CONCATENATE('別紙様式2-2（交付金）'!F188)="","",CONCATENATE('別紙様式2-2（交付金）'!F188))</f>
        <v/>
      </c>
      <c r="D180" t="str">
        <f>IF(CONCATENATE('別紙様式2-2（交付金）'!G188)="","",CONCATENATE('別紙様式2-2（交付金）'!G188))</f>
        <v/>
      </c>
      <c r="E180" t="str">
        <f>IF($D180="","",VLOOKUP($D180,【参考】数式用!L178:M203,2,0))</f>
        <v/>
      </c>
      <c r="F180" t="str">
        <f>IF($E180="","",VLOOKUP($E180,【参考】数式用!O178:P203,2,0))</f>
        <v/>
      </c>
    </row>
    <row r="181" spans="1:6">
      <c r="A181">
        <v>177</v>
      </c>
      <c r="B181" t="str">
        <f>IF(CONCATENATE('別紙様式2-2（交付金）'!B189)="","",CONCATENATE('別紙様式2-2（交付金）'!B189))</f>
        <v/>
      </c>
      <c r="C181" t="str">
        <f>IF(CONCATENATE('別紙様式2-2（交付金）'!F189)="","",CONCATENATE('別紙様式2-2（交付金）'!F189))</f>
        <v/>
      </c>
      <c r="D181" t="str">
        <f>IF(CONCATENATE('別紙様式2-2（交付金）'!G189)="","",CONCATENATE('別紙様式2-2（交付金）'!G189))</f>
        <v/>
      </c>
      <c r="E181" t="str">
        <f>IF($D181="","",VLOOKUP($D181,【参考】数式用!L180:M205,2,0))</f>
        <v/>
      </c>
      <c r="F181" t="str">
        <f>IF($E181="","",VLOOKUP($E181,【参考】数式用!O180:P205,2,0))</f>
        <v/>
      </c>
    </row>
    <row r="182" spans="1:6">
      <c r="A182">
        <v>178</v>
      </c>
      <c r="B182" t="str">
        <f>IF(CONCATENATE('別紙様式2-2（交付金）'!B190)="","",CONCATENATE('別紙様式2-2（交付金）'!B190))</f>
        <v/>
      </c>
      <c r="C182" t="str">
        <f>IF(CONCATENATE('別紙様式2-2（交付金）'!F190)="","",CONCATENATE('別紙様式2-2（交付金）'!F190))</f>
        <v/>
      </c>
      <c r="D182" t="str">
        <f>IF(CONCATENATE('別紙様式2-2（交付金）'!G190)="","",CONCATENATE('別紙様式2-2（交付金）'!G190))</f>
        <v/>
      </c>
      <c r="E182" t="str">
        <f>IF($D182="","",VLOOKUP($D182,【参考】数式用!L180:M205,2,0))</f>
        <v/>
      </c>
      <c r="F182" t="str">
        <f>IF($E182="","",VLOOKUP($E182,【参考】数式用!O180:P205,2,0))</f>
        <v/>
      </c>
    </row>
    <row r="183" spans="1:6">
      <c r="A183">
        <v>179</v>
      </c>
      <c r="B183" t="str">
        <f>IF(CONCATENATE('別紙様式2-2（交付金）'!B191)="","",CONCATENATE('別紙様式2-2（交付金）'!B191))</f>
        <v/>
      </c>
      <c r="C183" t="str">
        <f>IF(CONCATENATE('別紙様式2-2（交付金）'!F191)="","",CONCATENATE('別紙様式2-2（交付金）'!F191))</f>
        <v/>
      </c>
      <c r="D183" t="str">
        <f>IF(CONCATENATE('別紙様式2-2（交付金）'!G191)="","",CONCATENATE('別紙様式2-2（交付金）'!G191))</f>
        <v/>
      </c>
      <c r="E183" t="str">
        <f>IF($D183="","",VLOOKUP($D183,【参考】数式用!L182:M207,2,0))</f>
        <v/>
      </c>
      <c r="F183" t="str">
        <f>IF($E183="","",VLOOKUP($E183,【参考】数式用!O182:P207,2,0))</f>
        <v/>
      </c>
    </row>
    <row r="184" spans="1:6">
      <c r="A184">
        <v>180</v>
      </c>
      <c r="B184" t="str">
        <f>IF(CONCATENATE('別紙様式2-2（交付金）'!B192)="","",CONCATENATE('別紙様式2-2（交付金）'!B192))</f>
        <v/>
      </c>
      <c r="C184" t="str">
        <f>IF(CONCATENATE('別紙様式2-2（交付金）'!F192)="","",CONCATENATE('別紙様式2-2（交付金）'!F192))</f>
        <v/>
      </c>
      <c r="D184" t="str">
        <f>IF(CONCATENATE('別紙様式2-2（交付金）'!G192)="","",CONCATENATE('別紙様式2-2（交付金）'!G192))</f>
        <v/>
      </c>
      <c r="E184" t="str">
        <f>IF($D184="","",VLOOKUP($D184,【参考】数式用!L182:M207,2,0))</f>
        <v/>
      </c>
      <c r="F184" t="str">
        <f>IF($E184="","",VLOOKUP($E184,【参考】数式用!O182:P207,2,0))</f>
        <v/>
      </c>
    </row>
    <row r="185" spans="1:6">
      <c r="A185">
        <v>181</v>
      </c>
      <c r="B185" t="str">
        <f>IF(CONCATENATE('別紙様式2-2（交付金）'!B193)="","",CONCATENATE('別紙様式2-2（交付金）'!B193))</f>
        <v/>
      </c>
      <c r="C185" t="str">
        <f>IF(CONCATENATE('別紙様式2-2（交付金）'!F193)="","",CONCATENATE('別紙様式2-2（交付金）'!F193))</f>
        <v/>
      </c>
      <c r="D185" t="str">
        <f>IF(CONCATENATE('別紙様式2-2（交付金）'!G193)="","",CONCATENATE('別紙様式2-2（交付金）'!G193))</f>
        <v/>
      </c>
      <c r="E185" t="str">
        <f>IF($D185="","",VLOOKUP($D185,【参考】数式用!L184:M209,2,0))</f>
        <v/>
      </c>
      <c r="F185" t="str">
        <f>IF($E185="","",VLOOKUP($E185,【参考】数式用!O184:P209,2,0))</f>
        <v/>
      </c>
    </row>
    <row r="186" spans="1:6">
      <c r="A186">
        <v>182</v>
      </c>
      <c r="B186" t="str">
        <f>IF(CONCATENATE('別紙様式2-2（交付金）'!B194)="","",CONCATENATE('別紙様式2-2（交付金）'!B194))</f>
        <v/>
      </c>
      <c r="C186" t="str">
        <f>IF(CONCATENATE('別紙様式2-2（交付金）'!F194)="","",CONCATENATE('別紙様式2-2（交付金）'!F194))</f>
        <v/>
      </c>
      <c r="D186" t="str">
        <f>IF(CONCATENATE('別紙様式2-2（交付金）'!G194)="","",CONCATENATE('別紙様式2-2（交付金）'!G194))</f>
        <v/>
      </c>
      <c r="E186" t="str">
        <f>IF($D186="","",VLOOKUP($D186,【参考】数式用!L184:M209,2,0))</f>
        <v/>
      </c>
      <c r="F186" t="str">
        <f>IF($E186="","",VLOOKUP($E186,【参考】数式用!O184:P209,2,0))</f>
        <v/>
      </c>
    </row>
    <row r="187" spans="1:6">
      <c r="A187">
        <v>183</v>
      </c>
      <c r="B187" t="str">
        <f>IF(CONCATENATE('別紙様式2-2（交付金）'!B195)="","",CONCATENATE('別紙様式2-2（交付金）'!B195))</f>
        <v/>
      </c>
      <c r="C187" t="str">
        <f>IF(CONCATENATE('別紙様式2-2（交付金）'!F195)="","",CONCATENATE('別紙様式2-2（交付金）'!F195))</f>
        <v/>
      </c>
      <c r="D187" t="str">
        <f>IF(CONCATENATE('別紙様式2-2（交付金）'!G195)="","",CONCATENATE('別紙様式2-2（交付金）'!G195))</f>
        <v/>
      </c>
      <c r="E187" t="str">
        <f>IF($D187="","",VLOOKUP($D187,【参考】数式用!L186:M211,2,0))</f>
        <v/>
      </c>
      <c r="F187" t="str">
        <f>IF($E187="","",VLOOKUP($E187,【参考】数式用!O186:P211,2,0))</f>
        <v/>
      </c>
    </row>
    <row r="188" spans="1:6">
      <c r="A188">
        <v>184</v>
      </c>
      <c r="B188" t="str">
        <f>IF(CONCATENATE('別紙様式2-2（交付金）'!B196)="","",CONCATENATE('別紙様式2-2（交付金）'!B196))</f>
        <v/>
      </c>
      <c r="C188" t="str">
        <f>IF(CONCATENATE('別紙様式2-2（交付金）'!F196)="","",CONCATENATE('別紙様式2-2（交付金）'!F196))</f>
        <v/>
      </c>
      <c r="D188" t="str">
        <f>IF(CONCATENATE('別紙様式2-2（交付金）'!G196)="","",CONCATENATE('別紙様式2-2（交付金）'!G196))</f>
        <v/>
      </c>
      <c r="E188" t="str">
        <f>IF($D188="","",VLOOKUP($D188,【参考】数式用!L186:M211,2,0))</f>
        <v/>
      </c>
      <c r="F188" t="str">
        <f>IF($E188="","",VLOOKUP($E188,【参考】数式用!O186:P211,2,0))</f>
        <v/>
      </c>
    </row>
    <row r="189" spans="1:6">
      <c r="A189">
        <v>185</v>
      </c>
      <c r="B189" t="str">
        <f>IF(CONCATENATE('別紙様式2-2（交付金）'!B197)="","",CONCATENATE('別紙様式2-2（交付金）'!B197))</f>
        <v/>
      </c>
      <c r="C189" t="str">
        <f>IF(CONCATENATE('別紙様式2-2（交付金）'!F197)="","",CONCATENATE('別紙様式2-2（交付金）'!F197))</f>
        <v/>
      </c>
      <c r="D189" t="str">
        <f>IF(CONCATENATE('別紙様式2-2（交付金）'!G197)="","",CONCATENATE('別紙様式2-2（交付金）'!G197))</f>
        <v/>
      </c>
      <c r="E189" t="str">
        <f>IF($D189="","",VLOOKUP($D189,【参考】数式用!L188:M213,2,0))</f>
        <v/>
      </c>
      <c r="F189" t="str">
        <f>IF($E189="","",VLOOKUP($E189,【参考】数式用!O188:P213,2,0))</f>
        <v/>
      </c>
    </row>
    <row r="190" spans="1:6">
      <c r="A190">
        <v>186</v>
      </c>
      <c r="B190" t="str">
        <f>IF(CONCATENATE('別紙様式2-2（交付金）'!B198)="","",CONCATENATE('別紙様式2-2（交付金）'!B198))</f>
        <v/>
      </c>
      <c r="C190" t="str">
        <f>IF(CONCATENATE('別紙様式2-2（交付金）'!F198)="","",CONCATENATE('別紙様式2-2（交付金）'!F198))</f>
        <v/>
      </c>
      <c r="D190" t="str">
        <f>IF(CONCATENATE('別紙様式2-2（交付金）'!G198)="","",CONCATENATE('別紙様式2-2（交付金）'!G198))</f>
        <v/>
      </c>
      <c r="E190" t="str">
        <f>IF($D190="","",VLOOKUP($D190,【参考】数式用!L188:M213,2,0))</f>
        <v/>
      </c>
      <c r="F190" t="str">
        <f>IF($E190="","",VLOOKUP($E190,【参考】数式用!O188:P213,2,0))</f>
        <v/>
      </c>
    </row>
    <row r="191" spans="1:6">
      <c r="A191">
        <v>187</v>
      </c>
      <c r="B191" t="str">
        <f>IF(CONCATENATE('別紙様式2-2（交付金）'!B199)="","",CONCATENATE('別紙様式2-2（交付金）'!B199))</f>
        <v/>
      </c>
      <c r="C191" t="str">
        <f>IF(CONCATENATE('別紙様式2-2（交付金）'!F199)="","",CONCATENATE('別紙様式2-2（交付金）'!F199))</f>
        <v/>
      </c>
      <c r="D191" t="str">
        <f>IF(CONCATENATE('別紙様式2-2（交付金）'!G199)="","",CONCATENATE('別紙様式2-2（交付金）'!G199))</f>
        <v/>
      </c>
      <c r="E191" t="str">
        <f>IF($D191="","",VLOOKUP($D191,【参考】数式用!L190:M215,2,0))</f>
        <v/>
      </c>
      <c r="F191" t="str">
        <f>IF($E191="","",VLOOKUP($E191,【参考】数式用!O190:P215,2,0))</f>
        <v/>
      </c>
    </row>
    <row r="192" spans="1:6">
      <c r="A192">
        <v>188</v>
      </c>
      <c r="B192" t="str">
        <f>IF(CONCATENATE('別紙様式2-2（交付金）'!B200)="","",CONCATENATE('別紙様式2-2（交付金）'!B200))</f>
        <v/>
      </c>
      <c r="C192" t="str">
        <f>IF(CONCATENATE('別紙様式2-2（交付金）'!F200)="","",CONCATENATE('別紙様式2-2（交付金）'!F200))</f>
        <v/>
      </c>
      <c r="D192" t="str">
        <f>IF(CONCATENATE('別紙様式2-2（交付金）'!G200)="","",CONCATENATE('別紙様式2-2（交付金）'!G200))</f>
        <v/>
      </c>
      <c r="E192" t="str">
        <f>IF($D192="","",VLOOKUP($D192,【参考】数式用!L190:M215,2,0))</f>
        <v/>
      </c>
      <c r="F192" t="str">
        <f>IF($E192="","",VLOOKUP($E192,【参考】数式用!O190:P215,2,0))</f>
        <v/>
      </c>
    </row>
    <row r="193" spans="1:6">
      <c r="A193">
        <v>189</v>
      </c>
      <c r="B193" t="str">
        <f>IF(CONCATENATE('別紙様式2-2（交付金）'!B201)="","",CONCATENATE('別紙様式2-2（交付金）'!B201))</f>
        <v/>
      </c>
      <c r="C193" t="str">
        <f>IF(CONCATENATE('別紙様式2-2（交付金）'!F201)="","",CONCATENATE('別紙様式2-2（交付金）'!F201))</f>
        <v/>
      </c>
      <c r="D193" t="str">
        <f>IF(CONCATENATE('別紙様式2-2（交付金）'!G201)="","",CONCATENATE('別紙様式2-2（交付金）'!G201))</f>
        <v/>
      </c>
      <c r="E193" t="str">
        <f>IF($D193="","",VLOOKUP($D193,【参考】数式用!L192:M217,2,0))</f>
        <v/>
      </c>
      <c r="F193" t="str">
        <f>IF($E193="","",VLOOKUP($E193,【参考】数式用!O192:P217,2,0))</f>
        <v/>
      </c>
    </row>
    <row r="194" spans="1:6">
      <c r="A194">
        <v>190</v>
      </c>
      <c r="B194" t="str">
        <f>IF(CONCATENATE('別紙様式2-2（交付金）'!B202)="","",CONCATENATE('別紙様式2-2（交付金）'!B202))</f>
        <v/>
      </c>
      <c r="C194" t="str">
        <f>IF(CONCATENATE('別紙様式2-2（交付金）'!F202)="","",CONCATENATE('別紙様式2-2（交付金）'!F202))</f>
        <v/>
      </c>
      <c r="D194" t="str">
        <f>IF(CONCATENATE('別紙様式2-2（交付金）'!G202)="","",CONCATENATE('別紙様式2-2（交付金）'!G202))</f>
        <v/>
      </c>
      <c r="E194" t="str">
        <f>IF($D194="","",VLOOKUP($D194,【参考】数式用!L192:M217,2,0))</f>
        <v/>
      </c>
      <c r="F194" t="str">
        <f>IF($E194="","",VLOOKUP($E194,【参考】数式用!O192:P217,2,0))</f>
        <v/>
      </c>
    </row>
    <row r="195" spans="1:6">
      <c r="A195">
        <v>191</v>
      </c>
      <c r="B195" t="str">
        <f>IF(CONCATENATE('別紙様式2-2（交付金）'!B203)="","",CONCATENATE('別紙様式2-2（交付金）'!B203))</f>
        <v/>
      </c>
      <c r="C195" t="str">
        <f>IF(CONCATENATE('別紙様式2-2（交付金）'!F203)="","",CONCATENATE('別紙様式2-2（交付金）'!F203))</f>
        <v/>
      </c>
      <c r="D195" t="str">
        <f>IF(CONCATENATE('別紙様式2-2（交付金）'!G203)="","",CONCATENATE('別紙様式2-2（交付金）'!G203))</f>
        <v/>
      </c>
      <c r="E195" t="str">
        <f>IF($D195="","",VLOOKUP($D195,【参考】数式用!L194:M219,2,0))</f>
        <v/>
      </c>
      <c r="F195" t="str">
        <f>IF($E195="","",VLOOKUP($E195,【参考】数式用!O194:P219,2,0))</f>
        <v/>
      </c>
    </row>
    <row r="196" spans="1:6">
      <c r="A196">
        <v>192</v>
      </c>
      <c r="B196" t="str">
        <f>IF(CONCATENATE('別紙様式2-2（交付金）'!B204)="","",CONCATENATE('別紙様式2-2（交付金）'!B204))</f>
        <v/>
      </c>
      <c r="C196" t="str">
        <f>IF(CONCATENATE('別紙様式2-2（交付金）'!F204)="","",CONCATENATE('別紙様式2-2（交付金）'!F204))</f>
        <v/>
      </c>
      <c r="D196" t="str">
        <f>IF(CONCATENATE('別紙様式2-2（交付金）'!G204)="","",CONCATENATE('別紙様式2-2（交付金）'!G204))</f>
        <v/>
      </c>
      <c r="E196" t="str">
        <f>IF($D196="","",VLOOKUP($D196,【参考】数式用!L194:M219,2,0))</f>
        <v/>
      </c>
      <c r="F196" t="str">
        <f>IF($E196="","",VLOOKUP($E196,【参考】数式用!O194:P219,2,0))</f>
        <v/>
      </c>
    </row>
    <row r="197" spans="1:6">
      <c r="A197">
        <v>193</v>
      </c>
      <c r="B197" t="str">
        <f>IF(CONCATENATE('別紙様式2-2（交付金）'!B205)="","",CONCATENATE('別紙様式2-2（交付金）'!B205))</f>
        <v/>
      </c>
      <c r="C197" t="str">
        <f>IF(CONCATENATE('別紙様式2-2（交付金）'!F205)="","",CONCATENATE('別紙様式2-2（交付金）'!F205))</f>
        <v/>
      </c>
      <c r="D197" t="str">
        <f>IF(CONCATENATE('別紙様式2-2（交付金）'!G205)="","",CONCATENATE('別紙様式2-2（交付金）'!G205))</f>
        <v/>
      </c>
      <c r="E197" t="str">
        <f>IF($D197="","",VLOOKUP($D197,【参考】数式用!L196:M221,2,0))</f>
        <v/>
      </c>
      <c r="F197" t="str">
        <f>IF($E197="","",VLOOKUP($E197,【参考】数式用!O196:P221,2,0))</f>
        <v/>
      </c>
    </row>
    <row r="198" spans="1:6">
      <c r="A198">
        <v>194</v>
      </c>
      <c r="B198" t="str">
        <f>IF(CONCATENATE('別紙様式2-2（交付金）'!B206)="","",CONCATENATE('別紙様式2-2（交付金）'!B206))</f>
        <v/>
      </c>
      <c r="C198" t="str">
        <f>IF(CONCATENATE('別紙様式2-2（交付金）'!F206)="","",CONCATENATE('別紙様式2-2（交付金）'!F206))</f>
        <v/>
      </c>
      <c r="D198" t="str">
        <f>IF(CONCATENATE('別紙様式2-2（交付金）'!G206)="","",CONCATENATE('別紙様式2-2（交付金）'!G206))</f>
        <v/>
      </c>
      <c r="E198" t="str">
        <f>IF($D198="","",VLOOKUP($D198,【参考】数式用!L196:M221,2,0))</f>
        <v/>
      </c>
      <c r="F198" t="str">
        <f>IF($E198="","",VLOOKUP($E198,【参考】数式用!O196:P221,2,0))</f>
        <v/>
      </c>
    </row>
    <row r="199" spans="1:6">
      <c r="A199">
        <v>195</v>
      </c>
      <c r="B199" t="str">
        <f>IF(CONCATENATE('別紙様式2-2（交付金）'!B207)="","",CONCATENATE('別紙様式2-2（交付金）'!B207))</f>
        <v/>
      </c>
      <c r="C199" t="str">
        <f>IF(CONCATENATE('別紙様式2-2（交付金）'!F207)="","",CONCATENATE('別紙様式2-2（交付金）'!F207))</f>
        <v/>
      </c>
      <c r="D199" t="str">
        <f>IF(CONCATENATE('別紙様式2-2（交付金）'!G207)="","",CONCATENATE('別紙様式2-2（交付金）'!G207))</f>
        <v/>
      </c>
      <c r="E199" t="str">
        <f>IF($D199="","",VLOOKUP($D199,【参考】数式用!L198:M223,2,0))</f>
        <v/>
      </c>
      <c r="F199" t="str">
        <f>IF($E199="","",VLOOKUP($E199,【参考】数式用!O198:P223,2,0))</f>
        <v/>
      </c>
    </row>
    <row r="200" spans="1:6">
      <c r="A200">
        <v>196</v>
      </c>
      <c r="B200" t="str">
        <f>IF(CONCATENATE('別紙様式2-2（交付金）'!B208)="","",CONCATENATE('別紙様式2-2（交付金）'!B208))</f>
        <v/>
      </c>
      <c r="C200" t="str">
        <f>IF(CONCATENATE('別紙様式2-2（交付金）'!F208)="","",CONCATENATE('別紙様式2-2（交付金）'!F208))</f>
        <v/>
      </c>
      <c r="D200" t="str">
        <f>IF(CONCATENATE('別紙様式2-2（交付金）'!G208)="","",CONCATENATE('別紙様式2-2（交付金）'!G208))</f>
        <v/>
      </c>
      <c r="E200" t="str">
        <f>IF($D200="","",VLOOKUP($D200,【参考】数式用!L198:M223,2,0))</f>
        <v/>
      </c>
      <c r="F200" t="str">
        <f>IF($E200="","",VLOOKUP($E200,【参考】数式用!O198:P223,2,0))</f>
        <v/>
      </c>
    </row>
    <row r="201" spans="1:6">
      <c r="A201">
        <v>197</v>
      </c>
      <c r="B201" t="str">
        <f>IF(CONCATENATE('別紙様式2-2（交付金）'!B209)="","",CONCATENATE('別紙様式2-2（交付金）'!B209))</f>
        <v/>
      </c>
      <c r="C201" t="str">
        <f>IF(CONCATENATE('別紙様式2-2（交付金）'!F209)="","",CONCATENATE('別紙様式2-2（交付金）'!F209))</f>
        <v/>
      </c>
      <c r="D201" t="str">
        <f>IF(CONCATENATE('別紙様式2-2（交付金）'!G209)="","",CONCATENATE('別紙様式2-2（交付金）'!G209))</f>
        <v/>
      </c>
      <c r="E201" t="str">
        <f>IF($D201="","",VLOOKUP($D201,【参考】数式用!L200:M225,2,0))</f>
        <v/>
      </c>
      <c r="F201" t="str">
        <f>IF($E201="","",VLOOKUP($E201,【参考】数式用!O200:P225,2,0))</f>
        <v/>
      </c>
    </row>
    <row r="202" spans="1:6">
      <c r="A202">
        <v>198</v>
      </c>
      <c r="B202" t="str">
        <f>IF(CONCATENATE('別紙様式2-2（交付金）'!B210)="","",CONCATENATE('別紙様式2-2（交付金）'!B210))</f>
        <v/>
      </c>
      <c r="C202" t="str">
        <f>IF(CONCATENATE('別紙様式2-2（交付金）'!F210)="","",CONCATENATE('別紙様式2-2（交付金）'!F210))</f>
        <v/>
      </c>
      <c r="D202" t="str">
        <f>IF(CONCATENATE('別紙様式2-2（交付金）'!G210)="","",CONCATENATE('別紙様式2-2（交付金）'!G210))</f>
        <v/>
      </c>
      <c r="E202" t="str">
        <f>IF($D202="","",VLOOKUP($D202,【参考】数式用!L200:M225,2,0))</f>
        <v/>
      </c>
      <c r="F202" t="str">
        <f>IF($E202="","",VLOOKUP($E202,【参考】数式用!O200:P225,2,0))</f>
        <v/>
      </c>
    </row>
    <row r="203" spans="1:6">
      <c r="A203">
        <v>199</v>
      </c>
      <c r="B203" t="str">
        <f>IF(CONCATENATE('別紙様式2-2（交付金）'!B211)="","",CONCATENATE('別紙様式2-2（交付金）'!B211))</f>
        <v/>
      </c>
      <c r="C203" t="str">
        <f>IF(CONCATENATE('別紙様式2-2（交付金）'!F211)="","",CONCATENATE('別紙様式2-2（交付金）'!F211))</f>
        <v/>
      </c>
      <c r="D203" t="str">
        <f>IF(CONCATENATE('別紙様式2-2（交付金）'!G211)="","",CONCATENATE('別紙様式2-2（交付金）'!G211))</f>
        <v/>
      </c>
      <c r="E203" t="str">
        <f>IF($D203="","",VLOOKUP($D203,【参考】数式用!L201:M226,2,0))</f>
        <v/>
      </c>
      <c r="F203" t="str">
        <f>IF($E203="","",VLOOKUP($E203,【参考】数式用!O201:P226,2,0))</f>
        <v/>
      </c>
    </row>
    <row r="204" spans="1:6">
      <c r="A204">
        <v>200</v>
      </c>
      <c r="B204" t="str">
        <f>IF(CONCATENATE('別紙様式2-2（交付金）'!B212)="","",CONCATENATE('別紙様式2-2（交付金）'!B212))</f>
        <v/>
      </c>
      <c r="C204" t="str">
        <f>IF(CONCATENATE('別紙様式2-2（交付金）'!F212)="","",CONCATENATE('別紙様式2-2（交付金）'!F212))</f>
        <v/>
      </c>
      <c r="D204" t="str">
        <f>IF(CONCATENATE('別紙様式2-2（交付金）'!G212)="","",CONCATENATE('別紙様式2-2（交付金）'!G212))</f>
        <v/>
      </c>
      <c r="E204" t="str">
        <f>IF($D204="","",VLOOKUP($D204,【参考】数式用!L203:M228,2,0))</f>
        <v/>
      </c>
      <c r="F204" t="str">
        <f>IF($E204="","",VLOOKUP($E204,【参考】数式用!O203:P228,2,0))</f>
        <v/>
      </c>
    </row>
  </sheetData>
  <sheetProtection algorithmName="SHA-512" hashValue="gJZxFj4ri0k5MeU86UUMhO2CTL/HoeCa2RD1MwrAT2jtg3qpze20yJPR9qB/B/Ibkymv9OXvzmoP5XLUGeD5hg==" saltValue="lQ39Gf/LM3GzEakW4mgqfQ=="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基本情報入力シート</vt:lpstr>
      <vt:lpstr>別紙様式2-1（交付金）</vt:lpstr>
      <vt:lpstr>別紙様式2-2（交付金）</vt:lpstr>
      <vt:lpstr>申請書（第１号様式）</vt:lpstr>
      <vt:lpstr>【参考】数式用</vt:lpstr>
      <vt:lpstr>法人名抽出</vt:lpstr>
      <vt:lpstr>【参考】数式用!Print_Area</vt:lpstr>
      <vt:lpstr>基本情報入力シート!Print_Area</vt:lpstr>
      <vt:lpstr>'別紙様式2-1（交付金）'!Print_Area</vt:lpstr>
      <vt:lpstr>'別紙様式2-2（交付金）'!Print_Area</vt:lpstr>
      <vt:lpstr>'別紙様式2-2（交付金）'!Print_Titles</vt:lpstr>
      <vt:lpstr>千葉県</vt:lpstr>
      <vt:lpstr>千葉市</vt:lpstr>
      <vt:lpstr>船橋市</vt:lpstr>
      <vt:lpstr>柏市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2024-07-08T02:58:32Z</dcterms:modified>
</cp:coreProperties>
</file>