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updateLinks="never" defaultThemeVersion="124226"/>
  <xr:revisionPtr revIDLastSave="0" documentId="13_ncr:1_{2062A86C-4FC2-495F-BB44-6553FC0EFA80}" xr6:coauthVersionLast="47" xr6:coauthVersionMax="47" xr10:uidLastSave="{00000000-0000-0000-0000-000000000000}"/>
  <bookViews>
    <workbookView xWindow="-120" yWindow="-120" windowWidth="29040" windowHeight="15720" tabRatio="689" firstSheet="1" activeTab="1" xr2:uid="{00000000-000D-0000-FFFF-FFFF00000000}"/>
  </bookViews>
  <sheets>
    <sheet name="Sheet1" sheetId="145" state="hidden" r:id="rId1"/>
    <sheet name="別紙３（１）パッケージ型導入支援　総表" sheetId="223" r:id="rId2"/>
    <sheet name="別紙３（２）　パッケージ型導入支援 事業計画 " sheetId="219" r:id="rId3"/>
    <sheet name="別紙３（３）　パッケージ型導入支援 積算内訳" sheetId="220" r:id="rId4"/>
    <sheet name="参考様式" sheetId="225" r:id="rId5"/>
    <sheet name="(県集計用)" sheetId="226" r:id="rId6"/>
  </sheets>
  <definedNames>
    <definedName name="_Order1" hidden="1">255</definedName>
    <definedName name="_Order2" hidden="1">255</definedName>
    <definedName name="_xlnm.Print_Area" localSheetId="4">参考様式!$A$1:$D$21</definedName>
    <definedName name="_xlnm.Print_Area" localSheetId="1">'別紙３（１）パッケージ型導入支援　総表'!$A$1:$X$78</definedName>
    <definedName name="_xlnm.Print_Area" localSheetId="2">'別紙３（２）　パッケージ型導入支援 事業計画 '!$A$1:$N$108</definedName>
    <definedName name="_xlnm.Print_Area" localSheetId="3">'別紙３（３）　パッケージ型導入支援 積算内訳'!$A$1:$W$60</definedName>
    <definedName name="グループホーム" localSheetId="5">#REF!</definedName>
    <definedName name="グループホーム" localSheetId="4">#REF!</definedName>
    <definedName name="グループホーム" localSheetId="1">'別紙３（１）パッケージ型導入支援　総表'!$E$51:$E$57</definedName>
    <definedName name="グループホーム">#REF!</definedName>
    <definedName name="居宅介護" localSheetId="5">#REF!</definedName>
    <definedName name="居宅介護" localSheetId="4">#REF!</definedName>
    <definedName name="居宅介護" localSheetId="1">'別紙３（１）パッケージ型導入支援　総表'!$F$51:$F$56</definedName>
    <definedName name="居宅介護">#REF!</definedName>
    <definedName name="重度障害者等包括支援" localSheetId="5">#REF!</definedName>
    <definedName name="重度障害者等包括支援" localSheetId="4">#REF!</definedName>
    <definedName name="重度障害者等包括支援" localSheetId="1">'別紙３（１）パッケージ型導入支援　総表'!$N$51:$N$56</definedName>
    <definedName name="重度障害者等包括支援">#REF!</definedName>
    <definedName name="重度訪問介護" localSheetId="5">#REF!</definedName>
    <definedName name="重度訪問介護" localSheetId="4">#REF!</definedName>
    <definedName name="重度訪問介護" localSheetId="1">'別紙３（１）パッケージ型導入支援　総表'!$L$51:$L$56</definedName>
    <definedName name="重度訪問介護">#REF!</definedName>
    <definedName name="障害児入所施設" localSheetId="5">#REF!</definedName>
    <definedName name="障害児入所施設" localSheetId="4">#REF!</definedName>
    <definedName name="障害児入所施設" localSheetId="1">'別紙３（１）パッケージ型導入支援　総表'!$O$51:$O$56</definedName>
    <definedName name="障害児入所施設">#REF!</definedName>
    <definedName name="障害者支援施設" localSheetId="5">#REF!</definedName>
    <definedName name="障害者支援施設" localSheetId="4">#REF!</definedName>
    <definedName name="障害者支援施設" localSheetId="1">'別紙３（１）パッケージ型導入支援　総表'!$D$51:$D$57</definedName>
    <definedName name="障害者支援施設">#REF!</definedName>
    <definedName name="短期入所" localSheetId="5">#REF!</definedName>
    <definedName name="短期入所" localSheetId="4">#REF!</definedName>
    <definedName name="短期入所" localSheetId="1">'別紙３（１）パッケージ型導入支援　総表'!$M$51:$M$56</definedName>
    <definedName name="短期入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 i="226" l="1"/>
  <c r="AA2" i="226" l="1"/>
  <c r="Y2" i="226"/>
  <c r="X2" i="226"/>
  <c r="W2" i="226"/>
  <c r="U2" i="226"/>
  <c r="Q2" i="226"/>
  <c r="P2" i="226"/>
  <c r="N2" i="226"/>
  <c r="M2" i="226"/>
  <c r="L2" i="226"/>
  <c r="K2" i="226"/>
  <c r="J2" i="226"/>
  <c r="I2" i="226"/>
  <c r="H2" i="226"/>
  <c r="G2" i="226"/>
  <c r="F2" i="226"/>
  <c r="E2" i="226"/>
  <c r="D2" i="226"/>
  <c r="C2" i="226"/>
  <c r="B2" i="226"/>
  <c r="A2" i="226"/>
  <c r="S2" i="226" l="1"/>
  <c r="R2" i="226"/>
  <c r="T2" i="226" s="1"/>
  <c r="R7" i="223" l="1"/>
  <c r="S7" i="223" s="1"/>
  <c r="R8" i="223"/>
  <c r="S8" i="223" s="1"/>
  <c r="R9" i="223"/>
  <c r="S9" i="223" s="1"/>
  <c r="R10" i="223"/>
  <c r="S10" i="223" s="1"/>
  <c r="R11" i="223"/>
  <c r="S11" i="223" s="1"/>
  <c r="R12" i="223"/>
  <c r="R13" i="223"/>
  <c r="R14" i="223"/>
  <c r="S14" i="223" s="1"/>
  <c r="R15" i="223"/>
  <c r="S15" i="223" s="1"/>
  <c r="R16" i="223"/>
  <c r="S16" i="223" s="1"/>
  <c r="R17" i="223"/>
  <c r="S17" i="223" s="1"/>
  <c r="R18" i="223"/>
  <c r="S18" i="223" s="1"/>
  <c r="R19" i="223"/>
  <c r="S19" i="223" s="1"/>
  <c r="R20" i="223"/>
  <c r="R21" i="223"/>
  <c r="S21" i="223" s="1"/>
  <c r="R22" i="223"/>
  <c r="S22" i="223" s="1"/>
  <c r="R23" i="223"/>
  <c r="S23" i="223" s="1"/>
  <c r="R24" i="223"/>
  <c r="S24" i="223" s="1"/>
  <c r="R25" i="223"/>
  <c r="S25" i="223" s="1"/>
  <c r="R26" i="223"/>
  <c r="S26" i="223" s="1"/>
  <c r="R27" i="223"/>
  <c r="S27" i="223" s="1"/>
  <c r="R28" i="223"/>
  <c r="R29" i="223"/>
  <c r="S29" i="223" s="1"/>
  <c r="R30" i="223"/>
  <c r="S30" i="223" s="1"/>
  <c r="R6" i="223"/>
  <c r="S6" i="223" s="1"/>
  <c r="S12" i="223"/>
  <c r="S13" i="223"/>
  <c r="S20" i="223"/>
  <c r="S28" i="223"/>
  <c r="U31" i="223"/>
  <c r="AA30" i="223"/>
  <c r="Z30" i="223"/>
  <c r="F30" i="223"/>
  <c r="AA29" i="223"/>
  <c r="Z29" i="223"/>
  <c r="F29" i="223"/>
  <c r="AA28" i="223"/>
  <c r="Z28" i="223"/>
  <c r="F28" i="223"/>
  <c r="AA27" i="223"/>
  <c r="Z27" i="223"/>
  <c r="F27" i="223"/>
  <c r="AA26" i="223"/>
  <c r="Z26" i="223"/>
  <c r="F26" i="223"/>
  <c r="AA25" i="223"/>
  <c r="Z25" i="223"/>
  <c r="F25" i="223"/>
  <c r="AA24" i="223"/>
  <c r="Z24" i="223"/>
  <c r="F24" i="223"/>
  <c r="AA23" i="223"/>
  <c r="Z23" i="223"/>
  <c r="F23" i="223"/>
  <c r="AA22" i="223"/>
  <c r="Z22" i="223"/>
  <c r="F22" i="223"/>
  <c r="AA21" i="223"/>
  <c r="Z21" i="223"/>
  <c r="F21" i="223"/>
  <c r="AA20" i="223"/>
  <c r="Z20" i="223"/>
  <c r="F20" i="223"/>
  <c r="AA19" i="223"/>
  <c r="Z19" i="223"/>
  <c r="F19" i="223"/>
  <c r="AA18" i="223"/>
  <c r="Z18" i="223"/>
  <c r="F18" i="223"/>
  <c r="AA17" i="223"/>
  <c r="Z17" i="223"/>
  <c r="F17" i="223"/>
  <c r="AA16" i="223"/>
  <c r="Z16" i="223"/>
  <c r="F16" i="223"/>
  <c r="AA15" i="223"/>
  <c r="Z15" i="223"/>
  <c r="F15" i="223"/>
  <c r="AA14" i="223"/>
  <c r="Z14" i="223"/>
  <c r="F14" i="223"/>
  <c r="AA13" i="223"/>
  <c r="Z13" i="223"/>
  <c r="F13" i="223"/>
  <c r="AA12" i="223"/>
  <c r="Z12" i="223"/>
  <c r="F12" i="223"/>
  <c r="AA11" i="223"/>
  <c r="Z11" i="223"/>
  <c r="F11" i="223"/>
  <c r="AA10" i="223"/>
  <c r="Z10" i="223"/>
  <c r="F10" i="223"/>
  <c r="AA9" i="223"/>
  <c r="Z9" i="223"/>
  <c r="F9" i="223"/>
  <c r="AA8" i="223"/>
  <c r="Z8" i="223"/>
  <c r="F8" i="223"/>
  <c r="AA7" i="223"/>
  <c r="Z7" i="223"/>
  <c r="F7" i="223"/>
  <c r="AA6" i="223"/>
  <c r="Z6" i="223"/>
  <c r="F6" i="223"/>
  <c r="AB14" i="223" l="1"/>
  <c r="AB6" i="223"/>
  <c r="AB27" i="223"/>
  <c r="AB12" i="223"/>
  <c r="AB20" i="223"/>
  <c r="AB23" i="223"/>
  <c r="T7" i="223"/>
  <c r="V7" i="223" s="1"/>
  <c r="W7" i="223" s="1"/>
  <c r="T12" i="223"/>
  <c r="V12" i="223" s="1"/>
  <c r="W12" i="223" s="1"/>
  <c r="AB13" i="223"/>
  <c r="T9" i="223"/>
  <c r="V9" i="223" s="1"/>
  <c r="W9" i="223" s="1"/>
  <c r="AB10" i="223"/>
  <c r="T17" i="223"/>
  <c r="V17" i="223" s="1"/>
  <c r="W17" i="223" s="1"/>
  <c r="T25" i="223"/>
  <c r="V25" i="223" s="1"/>
  <c r="W25" i="223" s="1"/>
  <c r="AB29" i="223"/>
  <c r="AB7" i="223"/>
  <c r="T14" i="223"/>
  <c r="V14" i="223" s="1"/>
  <c r="W14" i="223" s="1"/>
  <c r="AB15" i="223"/>
  <c r="T22" i="223"/>
  <c r="V22" i="223" s="1"/>
  <c r="W22" i="223" s="1"/>
  <c r="T11" i="223"/>
  <c r="V11" i="223" s="1"/>
  <c r="W11" i="223" s="1"/>
  <c r="T19" i="223"/>
  <c r="V19" i="223" s="1"/>
  <c r="W19" i="223" s="1"/>
  <c r="T27" i="223"/>
  <c r="V27" i="223" s="1"/>
  <c r="W27" i="223" s="1"/>
  <c r="T8" i="223"/>
  <c r="V8" i="223" s="1"/>
  <c r="W8" i="223" s="1"/>
  <c r="AB9" i="223"/>
  <c r="T16" i="223"/>
  <c r="V16" i="223" s="1"/>
  <c r="W16" i="223" s="1"/>
  <c r="AB17" i="223"/>
  <c r="T24" i="223"/>
  <c r="V24" i="223" s="1"/>
  <c r="W24" i="223" s="1"/>
  <c r="T13" i="223"/>
  <c r="V13" i="223" s="1"/>
  <c r="W13" i="223" s="1"/>
  <c r="T21" i="223"/>
  <c r="V21" i="223" s="1"/>
  <c r="W21" i="223" s="1"/>
  <c r="T29" i="223"/>
  <c r="V29" i="223" s="1"/>
  <c r="W29" i="223" s="1"/>
  <c r="AB30" i="223"/>
  <c r="T10" i="223"/>
  <c r="V10" i="223" s="1"/>
  <c r="W10" i="223" s="1"/>
  <c r="AB11" i="223"/>
  <c r="T18" i="223"/>
  <c r="V18" i="223" s="1"/>
  <c r="W18" i="223" s="1"/>
  <c r="T26" i="223"/>
  <c r="V26" i="223" s="1"/>
  <c r="W26" i="223" s="1"/>
  <c r="T20" i="223"/>
  <c r="V20" i="223" s="1"/>
  <c r="W20" i="223" s="1"/>
  <c r="AB8" i="223"/>
  <c r="T15" i="223"/>
  <c r="V15" i="223" s="1"/>
  <c r="W15" i="223" s="1"/>
  <c r="AB16" i="223"/>
  <c r="T23" i="223"/>
  <c r="V23" i="223" s="1"/>
  <c r="W23" i="223" s="1"/>
  <c r="AB21" i="223"/>
  <c r="AB25" i="223"/>
  <c r="AB28" i="223"/>
  <c r="AB24" i="223"/>
  <c r="T30" i="223"/>
  <c r="V30" i="223" s="1"/>
  <c r="W30" i="223" s="1"/>
  <c r="T28" i="223"/>
  <c r="V28" i="223" s="1"/>
  <c r="W28" i="223" s="1"/>
  <c r="AB19" i="223"/>
  <c r="B3" i="223" s="1"/>
  <c r="AB18" i="223"/>
  <c r="AB22" i="223"/>
  <c r="AB26" i="223"/>
  <c r="T6" i="223"/>
  <c r="F91" i="219"/>
  <c r="L91" i="219" s="1"/>
  <c r="F92" i="219"/>
  <c r="L92" i="219" s="1"/>
  <c r="F75" i="219"/>
  <c r="L75" i="219" s="1"/>
  <c r="F76" i="219"/>
  <c r="L76" i="219" s="1"/>
  <c r="S31" i="223" l="1"/>
  <c r="V6" i="223"/>
  <c r="T31" i="223"/>
  <c r="K91" i="219"/>
  <c r="K92" i="219"/>
  <c r="K75" i="219"/>
  <c r="K76" i="219"/>
  <c r="W6" i="223" l="1"/>
  <c r="W31" i="223" s="1"/>
  <c r="W33" i="223" s="1"/>
  <c r="V31" i="223"/>
  <c r="B43" i="220"/>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W35" i="223" l="1"/>
  <c r="E17" i="220"/>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W36" i="223" l="1"/>
  <c r="C17" i="220"/>
  <c r="E13" i="220" s="1"/>
  <c r="K80" i="219"/>
  <c r="K96" i="219"/>
  <c r="L99" i="2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222CC41E-DF47-403F-9560-E4B932D74C4E}">
      <text>
        <r>
          <rPr>
            <b/>
            <sz val="20"/>
            <color indexed="81"/>
            <rFont val="MS P ゴシック"/>
            <family val="3"/>
            <charset val="128"/>
          </rPr>
          <t>確認事項①～⑤について、下記を参照し入力してください。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DE2DDD41-9806-45C3-BB0A-8CFDC61FCC01}">
      <text>
        <r>
          <rPr>
            <sz val="9"/>
            <color indexed="81"/>
            <rFont val="MS P ゴシック"/>
            <family val="3"/>
            <charset val="128"/>
          </rPr>
          <t>7桁の数字（ハイフンなし）で入力してください
0から始まる郵便番号の場合のみ、ハイフンありで入力してください</t>
        </r>
      </text>
    </comment>
    <comment ref="C15" authorId="0" shapeId="0" xr:uid="{A15BA92B-4990-4499-8387-6031C2621FCE}">
      <text>
        <r>
          <rPr>
            <sz val="9"/>
            <color indexed="81"/>
            <rFont val="MS P ゴシック"/>
            <family val="3"/>
            <charset val="128"/>
          </rPr>
          <t>プルダウンから選択してください</t>
        </r>
      </text>
    </comment>
    <comment ref="C16" authorId="0" shapeId="0" xr:uid="{8ED4D08C-E181-4208-8256-5FA949863957}">
      <text>
        <r>
          <rPr>
            <sz val="9"/>
            <color indexed="81"/>
            <rFont val="MS P ゴシック"/>
            <family val="3"/>
            <charset val="128"/>
          </rPr>
          <t>半角英数字で入力してください
（人、名などは不要）</t>
        </r>
      </text>
    </comment>
    <comment ref="D17" authorId="0" shapeId="0" xr:uid="{85ACAA49-B7C5-443A-943A-C6336D7BD283}">
      <text>
        <r>
          <rPr>
            <sz val="9"/>
            <color indexed="81"/>
            <rFont val="MS P ゴシック"/>
            <family val="3"/>
            <charset val="128"/>
          </rPr>
          <t>7桁の数字（ハイフンなし）で入力してください
0から始まる郵便番号の場合のみ、ハイフンありで入力してください</t>
        </r>
      </text>
    </comment>
    <comment ref="C21" authorId="0" shapeId="0" xr:uid="{38E77AFF-5950-46D4-A4F5-4DE6F4B319BE}">
      <text>
        <r>
          <rPr>
            <sz val="9"/>
            <color indexed="81"/>
            <rFont val="MS P ゴシック"/>
            <family val="3"/>
            <charset val="128"/>
          </rPr>
          <t>半角英数字で入力してください</t>
        </r>
      </text>
    </comment>
  </commentList>
</comments>
</file>

<file path=xl/sharedStrings.xml><?xml version="1.0" encoding="utf-8"?>
<sst xmlns="http://schemas.openxmlformats.org/spreadsheetml/2006/main" count="291" uniqueCount="217">
  <si>
    <t>　</t>
    <phoneticPr fontId="12"/>
  </si>
  <si>
    <t>（単位：円）</t>
    <rPh sb="1" eb="3">
      <t>タンイ</t>
    </rPh>
    <rPh sb="4" eb="5">
      <t>エン</t>
    </rPh>
    <phoneticPr fontId="12"/>
  </si>
  <si>
    <t>自治体名</t>
    <rPh sb="0" eb="3">
      <t>ジチタイ</t>
    </rPh>
    <rPh sb="3" eb="4">
      <t>メイ</t>
    </rPh>
    <phoneticPr fontId="12"/>
  </si>
  <si>
    <t>優先順位</t>
    <rPh sb="0" eb="2">
      <t>ユウセン</t>
    </rPh>
    <rPh sb="2" eb="4">
      <t>ジュンイ</t>
    </rPh>
    <phoneticPr fontId="12"/>
  </si>
  <si>
    <t>施設・事業所種別</t>
    <rPh sb="0" eb="2">
      <t>シセツ</t>
    </rPh>
    <rPh sb="3" eb="6">
      <t>ジギョウショ</t>
    </rPh>
    <rPh sb="6" eb="8">
      <t>シュベツ</t>
    </rPh>
    <phoneticPr fontId="12"/>
  </si>
  <si>
    <t>法人名</t>
    <rPh sb="0" eb="2">
      <t>ホウジン</t>
    </rPh>
    <rPh sb="2" eb="3">
      <t>メイ</t>
    </rPh>
    <phoneticPr fontId="12"/>
  </si>
  <si>
    <t>施設・事業所名</t>
    <rPh sb="0" eb="2">
      <t>シセツ</t>
    </rPh>
    <rPh sb="3" eb="6">
      <t>ジギョウショ</t>
    </rPh>
    <rPh sb="6" eb="7">
      <t>メイ</t>
    </rPh>
    <phoneticPr fontId="12"/>
  </si>
  <si>
    <t>法人名＋施設・事業所名</t>
    <rPh sb="0" eb="2">
      <t>ホウジン</t>
    </rPh>
    <rPh sb="2" eb="3">
      <t>メイ</t>
    </rPh>
    <rPh sb="4" eb="6">
      <t>シセツ</t>
    </rPh>
    <rPh sb="7" eb="10">
      <t>ジギョウショ</t>
    </rPh>
    <rPh sb="10" eb="11">
      <t>メイ</t>
    </rPh>
    <phoneticPr fontId="12"/>
  </si>
  <si>
    <t>介護ロボット等の種別
（Ａ）</t>
    <rPh sb="0" eb="2">
      <t>カイゴ</t>
    </rPh>
    <rPh sb="6" eb="7">
      <t>トウ</t>
    </rPh>
    <rPh sb="8" eb="10">
      <t>シュベツ</t>
    </rPh>
    <phoneticPr fontId="12"/>
  </si>
  <si>
    <t>１台当たりの
機器購入価格
（Ｂ）</t>
    <rPh sb="1" eb="2">
      <t>ダイ</t>
    </rPh>
    <rPh sb="2" eb="3">
      <t>ア</t>
    </rPh>
    <rPh sb="7" eb="9">
      <t>キキ</t>
    </rPh>
    <rPh sb="9" eb="11">
      <t>コウニュウ</t>
    </rPh>
    <rPh sb="11" eb="13">
      <t>カカク</t>
    </rPh>
    <phoneticPr fontId="12"/>
  </si>
  <si>
    <t>導入台数
（Ｃ）</t>
    <rPh sb="0" eb="2">
      <t>ドウニュウ</t>
    </rPh>
    <rPh sb="2" eb="4">
      <t>ダイスウ</t>
    </rPh>
    <phoneticPr fontId="12"/>
  </si>
  <si>
    <t>初期設定に要する費用
（Ｄ）</t>
    <rPh sb="0" eb="2">
      <t>ショキ</t>
    </rPh>
    <rPh sb="2" eb="4">
      <t>セッテイ</t>
    </rPh>
    <rPh sb="5" eb="6">
      <t>ヨウ</t>
    </rPh>
    <rPh sb="8" eb="10">
      <t>ヒヨウ</t>
    </rPh>
    <phoneticPr fontId="12"/>
  </si>
  <si>
    <t>グループホーム</t>
    <phoneticPr fontId="12"/>
  </si>
  <si>
    <t>重度訪問介護</t>
    <phoneticPr fontId="12"/>
  </si>
  <si>
    <t>短期入所</t>
    <phoneticPr fontId="12"/>
  </si>
  <si>
    <t>重度障害者等包括支援</t>
    <phoneticPr fontId="12"/>
  </si>
  <si>
    <t>合計</t>
    <phoneticPr fontId="12"/>
  </si>
  <si>
    <t>（注１）</t>
    <rPh sb="1" eb="2">
      <t>チュウ</t>
    </rPh>
    <phoneticPr fontId="12"/>
  </si>
  <si>
    <t>「導入機器名」には、補助対象となるロボット機器を記載。それ以外の付属品等は本体機器に含めて記載すること。</t>
    <phoneticPr fontId="12"/>
  </si>
  <si>
    <t>（注２）</t>
    <rPh sb="1" eb="2">
      <t>チュウ</t>
    </rPh>
    <phoneticPr fontId="12"/>
  </si>
  <si>
    <t>（注３）</t>
    <rPh sb="1" eb="2">
      <t>チュウ</t>
    </rPh>
    <phoneticPr fontId="12"/>
  </si>
  <si>
    <t>機器をリース等により導入する場合、年度末までのリース等に要する料金を「Ｂ」欄に記載すること。</t>
    <rPh sb="0" eb="2">
      <t>キキ</t>
    </rPh>
    <rPh sb="6" eb="7">
      <t>トウ</t>
    </rPh>
    <rPh sb="10" eb="12">
      <t>ドウニュウ</t>
    </rPh>
    <rPh sb="14" eb="16">
      <t>バアイ</t>
    </rPh>
    <rPh sb="17" eb="19">
      <t>ネンド</t>
    </rPh>
    <rPh sb="19" eb="20">
      <t>マツ</t>
    </rPh>
    <rPh sb="26" eb="27">
      <t>トウ</t>
    </rPh>
    <rPh sb="28" eb="29">
      <t>ヨウ</t>
    </rPh>
    <rPh sb="31" eb="33">
      <t>リョウキン</t>
    </rPh>
    <rPh sb="37" eb="38">
      <t>ラン</t>
    </rPh>
    <rPh sb="39" eb="41">
      <t>キサイ</t>
    </rPh>
    <phoneticPr fontId="12"/>
  </si>
  <si>
    <t>（注４）</t>
    <rPh sb="1" eb="2">
      <t>チュウ</t>
    </rPh>
    <phoneticPr fontId="12"/>
  </si>
  <si>
    <t>行や列の結合や、自動計算の関数の変更等は行わないこと。</t>
    <rPh sb="2" eb="4">
      <t>ジドウ</t>
    </rPh>
    <rPh sb="4" eb="6">
      <t>ケイサン</t>
    </rPh>
    <rPh sb="7" eb="9">
      <t>カンスウ</t>
    </rPh>
    <rPh sb="10" eb="12">
      <t>ヘンコウ</t>
    </rPh>
    <rPh sb="12" eb="13">
      <t>トウ</t>
    </rPh>
    <rPh sb="14" eb="15">
      <t>オコナ</t>
    </rPh>
    <phoneticPr fontId="12"/>
  </si>
  <si>
    <t>障害者支援施設</t>
    <phoneticPr fontId="12"/>
  </si>
  <si>
    <t>居宅介護</t>
    <phoneticPr fontId="12"/>
  </si>
  <si>
    <t>移乗介護</t>
    <phoneticPr fontId="12"/>
  </si>
  <si>
    <t>移動支援</t>
    <phoneticPr fontId="12"/>
  </si>
  <si>
    <t>排泄支援</t>
    <phoneticPr fontId="12"/>
  </si>
  <si>
    <t>見守り・コミュニケーション</t>
    <phoneticPr fontId="12"/>
  </si>
  <si>
    <t>入浴支援</t>
    <phoneticPr fontId="12"/>
  </si>
  <si>
    <t>機能訓練支援</t>
    <rPh sb="0" eb="2">
      <t>キノウ</t>
    </rPh>
    <rPh sb="2" eb="4">
      <t>クンレン</t>
    </rPh>
    <rPh sb="4" eb="6">
      <t>シエン</t>
    </rPh>
    <phoneticPr fontId="12"/>
  </si>
  <si>
    <t>栄養管理支援</t>
    <rPh sb="0" eb="2">
      <t>エイヨウ</t>
    </rPh>
    <rPh sb="2" eb="4">
      <t>カンリ</t>
    </rPh>
    <rPh sb="4" eb="6">
      <t>シエン</t>
    </rPh>
    <phoneticPr fontId="12"/>
  </si>
  <si>
    <t>（注５）</t>
    <rPh sb="1" eb="2">
      <t>チュウ</t>
    </rPh>
    <phoneticPr fontId="12"/>
  </si>
  <si>
    <t>【基本情報】</t>
    <rPh sb="1" eb="3">
      <t>キホン</t>
    </rPh>
    <rPh sb="3" eb="5">
      <t>ジョウホウ</t>
    </rPh>
    <phoneticPr fontId="12"/>
  </si>
  <si>
    <t>フリガナ</t>
    <phoneticPr fontId="12"/>
  </si>
  <si>
    <t>事業所名</t>
    <rPh sb="0" eb="3">
      <t>ジギョウショ</t>
    </rPh>
    <rPh sb="3" eb="4">
      <t>メイ</t>
    </rPh>
    <phoneticPr fontId="1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</si>
  <si>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</si>
  <si>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t>（補助実績）</t>
    <rPh sb="1" eb="3">
      <t>ホジョ</t>
    </rPh>
    <rPh sb="3" eb="5">
      <t>ジッセキ</t>
    </rPh>
    <phoneticPr fontId="12"/>
  </si>
  <si>
    <t>（補助年度）</t>
    <rPh sb="1" eb="3">
      <t>ホジョ</t>
    </rPh>
    <rPh sb="3" eb="5">
      <t>ネンド</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</si>
  <si>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</si>
  <si>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</si>
  <si>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</si>
  <si>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</si>
  <si>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</si>
  <si>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</si>
  <si>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</si>
  <si>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</si>
  <si>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</si>
  <si>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見守り・コミュニケーション</t>
  </si>
  <si>
    <t>　　  機器名：</t>
    <rPh sb="4" eb="7">
      <t>キキメイ</t>
    </rPh>
    <phoneticPr fontId="12"/>
  </si>
  <si>
    <t>機器の特徴：</t>
    <rPh sb="0" eb="2">
      <t>キキ</t>
    </rPh>
    <rPh sb="3" eb="5">
      <t>トクチョウ</t>
    </rPh>
    <phoneticPr fontId="12"/>
  </si>
  <si>
    <t>（２）機器を導入することにしたきっかけ及び目的（複数回答可）</t>
    <rPh sb="19" eb="20">
      <t>オヨ</t>
    </rPh>
    <phoneticPr fontId="12"/>
  </si>
  <si>
    <t>きっかけ</t>
    <phoneticPr fontId="12"/>
  </si>
  <si>
    <t>目的</t>
    <rPh sb="0" eb="2">
      <t>モクテキ</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</si>
  <si>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</si>
  <si>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</si>
  <si>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（３）事業所が抱える課題</t>
    <rPh sb="3" eb="6">
      <t>ジギョウショ</t>
    </rPh>
    <rPh sb="7" eb="8">
      <t>カカ</t>
    </rPh>
    <rPh sb="10" eb="12">
      <t>カダイ</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</si>
  <si>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</si>
  <si>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</si>
  <si>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</si>
  <si>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</si>
  <si>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</si>
  <si>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t>１人あたり
業務時間
（C×D／A）</t>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</si>
  <si>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</si>
  <si>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</si>
  <si>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</si>
  <si>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</si>
  <si>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</si>
  <si>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</si>
  <si>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</si>
  <si>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</si>
  <si>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間接業務</t>
    <rPh sb="0" eb="2">
      <t>カンセツ</t>
    </rPh>
    <rPh sb="2" eb="4">
      <t>ギョウム</t>
    </rPh>
    <phoneticPr fontId="12"/>
  </si>
  <si>
    <t>６　巡回・移動</t>
    <rPh sb="2" eb="4">
      <t>ジュンカイ</t>
    </rPh>
    <rPh sb="5" eb="7">
      <t>イドウ</t>
    </rPh>
    <phoneticPr fontId="12"/>
  </si>
  <si>
    <t>A.業務従事者数</t>
    <phoneticPr fontId="22"/>
  </si>
  <si>
    <t>D. 1件当たりの
平均処理時間（分）</t>
    <phoneticPr fontId="12"/>
  </si>
  <si>
    <t>人時間
E（A×C×D）</t>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</si>
  <si>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</si>
  <si>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職員数（実数）</t>
    <rPh sb="0" eb="3">
      <t>ショクインスウ</t>
    </rPh>
    <rPh sb="4" eb="6">
      <t>ジッスウ</t>
    </rPh>
    <phoneticPr fontId="12"/>
  </si>
  <si>
    <t>人</t>
    <rPh sb="0" eb="1">
      <t>ヒト</t>
    </rPh>
    <phoneticPr fontId="12"/>
  </si>
  <si>
    <t>施設利用者数</t>
    <rPh sb="0" eb="2">
      <t>シセツ</t>
    </rPh>
    <rPh sb="2" eb="5">
      <t>リヨウシャ</t>
    </rPh>
    <rPh sb="5" eb="6">
      <t>スウ</t>
    </rPh>
    <phoneticPr fontId="12"/>
  </si>
  <si>
    <t>実支出（予定）額：</t>
    <rPh sb="0" eb="1">
      <t>ジツ</t>
    </rPh>
    <rPh sb="4" eb="6">
      <t>ヨテイ</t>
    </rPh>
    <rPh sb="7" eb="8">
      <t>ガク</t>
    </rPh>
    <phoneticPr fontId="12"/>
  </si>
  <si>
    <t>円</t>
    <rPh sb="0" eb="1">
      <t>エン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</si>
  <si>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</si>
  <si>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</si>
  <si>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</si>
  <si>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t>No.</t>
    <phoneticPr fontId="12"/>
  </si>
  <si>
    <t>導入内容</t>
    <rPh sb="0" eb="2">
      <t>ドウニュウ</t>
    </rPh>
    <rPh sb="2" eb="4">
      <t>ナイヨウ</t>
    </rPh>
    <phoneticPr fontId="12"/>
  </si>
  <si>
    <t>数量</t>
    <rPh sb="0" eb="2">
      <t>スウリョウ</t>
    </rPh>
    <phoneticPr fontId="12"/>
  </si>
  <si>
    <t>単価</t>
    <rPh sb="0" eb="2">
      <t>タンカ</t>
    </rPh>
    <phoneticPr fontId="12"/>
  </si>
  <si>
    <t>機器導入費用</t>
    <rPh sb="0" eb="2">
      <t>キキ</t>
    </rPh>
    <rPh sb="2" eb="4">
      <t>ドウニュウ</t>
    </rPh>
    <rPh sb="4" eb="6">
      <t>ヒヨウ</t>
    </rPh>
    <phoneticPr fontId="12"/>
  </si>
  <si>
    <t>初期設定に要する費用</t>
    <rPh sb="0" eb="2">
      <t>ショキ</t>
    </rPh>
    <rPh sb="2" eb="4">
      <t>セッテイ</t>
    </rPh>
    <rPh sb="5" eb="6">
      <t>ヨウ</t>
    </rPh>
    <rPh sb="8" eb="10">
      <t>ヒヨウ</t>
    </rPh>
    <phoneticPr fontId="12"/>
  </si>
  <si>
    <t>台</t>
  </si>
  <si>
    <t>合計</t>
    <rPh sb="0" eb="2">
      <t>ゴウケイ</t>
    </rPh>
    <phoneticPr fontId="12"/>
  </si>
  <si>
    <t>パソコン</t>
    <phoneticPr fontId="12"/>
  </si>
  <si>
    <t>スマートフォン</t>
    <phoneticPr fontId="12"/>
  </si>
  <si>
    <t>タブレット</t>
    <phoneticPr fontId="12"/>
  </si>
  <si>
    <t>インカム</t>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</si>
  <si>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</si>
  <si>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</si>
  <si>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t>介護ロボット等に係る内容</t>
    <rPh sb="0" eb="2">
      <t>カイゴ</t>
    </rPh>
    <rPh sb="6" eb="7">
      <t>トウ</t>
    </rPh>
    <rPh sb="8" eb="9">
      <t>カカ</t>
    </rPh>
    <rPh sb="10" eb="12">
      <t>ナイヨウ</t>
    </rPh>
    <phoneticPr fontId="12"/>
  </si>
  <si>
    <t>ICTに係る内容</t>
    <rPh sb="4" eb="5">
      <t>カカ</t>
    </rPh>
    <rPh sb="6" eb="8">
      <t>ナイヨウ</t>
    </rPh>
    <phoneticPr fontId="12"/>
  </si>
  <si>
    <t>確認事項①</t>
  </si>
  <si>
    <t>確認事項②</t>
  </si>
  <si>
    <t>確認事項③</t>
  </si>
  <si>
    <t>確認事項④</t>
  </si>
  <si>
    <t>確認事項⑤</t>
  </si>
  <si>
    <t>導入ロボット機器名</t>
    <rPh sb="0" eb="2">
      <t>ドウニュウ</t>
    </rPh>
    <rPh sb="6" eb="8">
      <t>キキ</t>
    </rPh>
    <rPh sb="8" eb="9">
      <t>メイ</t>
    </rPh>
    <phoneticPr fontId="12"/>
  </si>
  <si>
    <r>
      <rPr>
        <b/>
        <sz val="13"/>
        <color rgb="FFFF0000"/>
        <rFont val="ＭＳ Ｐゴシック"/>
        <family val="3"/>
        <charset val="128"/>
      </rPr>
      <t>見守り機器の導入に伴う
通信環境整備に係る費用</t>
    </r>
    <r>
      <rPr>
        <b/>
        <sz val="13"/>
        <color theme="1"/>
        <rFont val="ＭＳ Ｐゴシック"/>
        <family val="3"/>
        <charset val="128"/>
      </rPr>
      <t xml:space="preserve">
</t>
    </r>
    <r>
      <rPr>
        <b/>
        <sz val="14"/>
        <color theme="1"/>
        <rFont val="ＭＳ Ｐゴシック"/>
        <family val="3"/>
        <charset val="128"/>
      </rPr>
      <t>（E)</t>
    </r>
    <phoneticPr fontId="12"/>
  </si>
  <si>
    <t>１台当たりの導入経費
（F＝Ｂ＋Ｄ／Ｃ）</t>
    <rPh sb="1" eb="2">
      <t>ダイ</t>
    </rPh>
    <rPh sb="2" eb="3">
      <t>ア</t>
    </rPh>
    <rPh sb="6" eb="8">
      <t>ドウニュウ</t>
    </rPh>
    <rPh sb="8" eb="10">
      <t>ケイヒ</t>
    </rPh>
    <phoneticPr fontId="12"/>
  </si>
  <si>
    <t>所要額
（Ｇ＝Ｃ×Ｆ＋E）</t>
    <rPh sb="0" eb="3">
      <t>ショヨウガク</t>
    </rPh>
    <phoneticPr fontId="12"/>
  </si>
  <si>
    <r>
      <t xml:space="preserve">＜施設・事業所単位＞
所要額の合計額
</t>
    </r>
    <r>
      <rPr>
        <b/>
        <sz val="16"/>
        <color rgb="FFFF0000"/>
        <rFont val="ＭＳ Ｐゴシック"/>
        <family val="3"/>
        <charset val="128"/>
      </rPr>
      <t>（ICT）</t>
    </r>
    <r>
      <rPr>
        <sz val="14"/>
        <color theme="1"/>
        <rFont val="ＭＳ Ｐゴシック"/>
        <family val="3"/>
        <charset val="128"/>
      </rPr>
      <t xml:space="preserve">
（Ｉ）</t>
    </r>
    <rPh sb="11" eb="14">
      <t>ショヨウガク</t>
    </rPh>
    <rPh sb="15" eb="17">
      <t>ゴウケイ</t>
    </rPh>
    <rPh sb="17" eb="18">
      <t>ガク</t>
    </rPh>
    <phoneticPr fontId="12"/>
  </si>
  <si>
    <t>＜施設・事業所単位＞
対象経費の支出予定額
（Ｊ= Ｈ + Ｉ）</t>
    <rPh sb="11" eb="13">
      <t>タイショウ</t>
    </rPh>
    <rPh sb="13" eb="15">
      <t>ケイヒ</t>
    </rPh>
    <rPh sb="16" eb="18">
      <t>シシュツ</t>
    </rPh>
    <rPh sb="18" eb="20">
      <t>ヨテイ</t>
    </rPh>
    <rPh sb="20" eb="21">
      <t>ガク</t>
    </rPh>
    <phoneticPr fontId="12"/>
  </si>
  <si>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51" eb="53">
      <t>キノウ</t>
    </rPh>
    <rPh sb="53" eb="55">
      <t>クンレン</t>
    </rPh>
    <rPh sb="55" eb="57">
      <t>シエン</t>
    </rPh>
    <rPh sb="60" eb="62">
      <t>エイヨウ</t>
    </rPh>
    <rPh sb="62" eb="64">
      <t>カンリ</t>
    </rPh>
    <rPh sb="64" eb="66">
      <t>シエン</t>
    </rPh>
    <rPh sb="69" eb="71">
      <t>センタク</t>
    </rPh>
    <phoneticPr fontId="12"/>
  </si>
  <si>
    <t>なお、「見守り・コミュニケーション」は、「施設・事業所種別」で「障害者支援施設」、「グループホーム」を選択した場合のみ対象。</t>
    <rPh sb="51" eb="53">
      <t>センタク</t>
    </rPh>
    <rPh sb="55" eb="57">
      <t>バアイ</t>
    </rPh>
    <rPh sb="59" eb="61">
      <t>タイショウ</t>
    </rPh>
    <phoneticPr fontId="12"/>
  </si>
  <si>
    <t>「E」欄は、「A」欄で「見守り・コミュニケーション」を選択した場合にのみ記載すること。</t>
    <rPh sb="3" eb="4">
      <t>ラン</t>
    </rPh>
    <rPh sb="9" eb="10">
      <t>ラン</t>
    </rPh>
    <rPh sb="36" eb="38">
      <t>キサイ</t>
    </rPh>
    <phoneticPr fontId="12"/>
  </si>
  <si>
    <t>「Ｉ」欄に、ICT導入支援の所要額を記載すること。なお、複数行にわたって同一の事業所の記載がある場合には、同一事業所の行の中で、一番上の行へ所要額を記載すること。</t>
    <rPh sb="3" eb="4">
      <t>ラン</t>
    </rPh>
    <rPh sb="9" eb="11">
      <t>ドウニュウ</t>
    </rPh>
    <rPh sb="11" eb="13">
      <t>シエン</t>
    </rPh>
    <rPh sb="14" eb="17">
      <t>ショヨウガク</t>
    </rPh>
    <rPh sb="18" eb="20">
      <t>キサイ</t>
    </rPh>
    <rPh sb="28" eb="30">
      <t>フクスウ</t>
    </rPh>
    <rPh sb="30" eb="31">
      <t>ギョウ</t>
    </rPh>
    <rPh sb="36" eb="38">
      <t>ドウイツ</t>
    </rPh>
    <rPh sb="39" eb="42">
      <t>ジギョウショ</t>
    </rPh>
    <rPh sb="43" eb="45">
      <t>キサイ</t>
    </rPh>
    <rPh sb="48" eb="50">
      <t>バアイ</t>
    </rPh>
    <rPh sb="53" eb="55">
      <t>ドウイツ</t>
    </rPh>
    <rPh sb="55" eb="58">
      <t>ジギョウショ</t>
    </rPh>
    <rPh sb="59" eb="60">
      <t>ギョウ</t>
    </rPh>
    <rPh sb="61" eb="62">
      <t>ナカ</t>
    </rPh>
    <rPh sb="64" eb="66">
      <t>イチバン</t>
    </rPh>
    <rPh sb="66" eb="67">
      <t>ウエ</t>
    </rPh>
    <rPh sb="68" eb="69">
      <t>ギョウ</t>
    </rPh>
    <rPh sb="70" eb="73">
      <t>ショヨウガク</t>
    </rPh>
    <rPh sb="74" eb="76">
      <t>キサイ</t>
    </rPh>
    <phoneticPr fontId="12"/>
  </si>
  <si>
    <t>（注６）</t>
    <rPh sb="1" eb="2">
      <t>チュウ</t>
    </rPh>
    <phoneticPr fontId="12"/>
  </si>
  <si>
    <t>「Ｋ」欄は、「Ｊ」欄と基準額1,000万円を比較して低い金額が入る。</t>
    <rPh sb="3" eb="4">
      <t>ラン</t>
    </rPh>
    <rPh sb="9" eb="10">
      <t>ラン</t>
    </rPh>
    <rPh sb="11" eb="14">
      <t>キジュンガク</t>
    </rPh>
    <rPh sb="19" eb="21">
      <t>マンエン</t>
    </rPh>
    <rPh sb="22" eb="24">
      <t>ヒカク</t>
    </rPh>
    <rPh sb="26" eb="27">
      <t>ヒク</t>
    </rPh>
    <rPh sb="28" eb="30">
      <t>キンガク</t>
    </rPh>
    <rPh sb="31" eb="32">
      <t>ハイ</t>
    </rPh>
    <phoneticPr fontId="12"/>
  </si>
  <si>
    <t>（注７）</t>
    <rPh sb="1" eb="2">
      <t>チュウ</t>
    </rPh>
    <phoneticPr fontId="12"/>
  </si>
  <si>
    <t>令和７年度（令和６年度からの繰越分）障害福祉分野の介護テクノロジー導入支援事業（パッケージ型導入支援）　事業計画書　総表　（間接補助分）　</t>
    <phoneticPr fontId="12"/>
  </si>
  <si>
    <r>
      <t xml:space="preserve">＜施設・事業所単位＞
所要額の合計額
</t>
    </r>
    <r>
      <rPr>
        <b/>
        <sz val="16"/>
        <color rgb="FFFF0000"/>
        <rFont val="ＭＳ Ｐゴシック"/>
        <family val="3"/>
        <charset val="128"/>
      </rPr>
      <t>（ロボット）</t>
    </r>
    <r>
      <rPr>
        <sz val="14"/>
        <color theme="1"/>
        <rFont val="ＭＳ Ｐゴシック"/>
        <family val="3"/>
        <charset val="128"/>
      </rPr>
      <t xml:space="preserve">
（Ｈ）</t>
    </r>
    <rPh sb="1" eb="3">
      <t>シセツ</t>
    </rPh>
    <rPh sb="4" eb="6">
      <t>ジギョウ</t>
    </rPh>
    <rPh sb="6" eb="7">
      <t>ショ</t>
    </rPh>
    <rPh sb="7" eb="9">
      <t>タンイ</t>
    </rPh>
    <rPh sb="11" eb="14">
      <t>ショヨウガク</t>
    </rPh>
    <rPh sb="15" eb="18">
      <t>ゴウケイガク</t>
    </rPh>
    <phoneticPr fontId="12"/>
  </si>
  <si>
    <t>＜施設・事業所単位＞
選定額
（Ｋ）</t>
    <rPh sb="11" eb="13">
      <t>センテイ</t>
    </rPh>
    <rPh sb="13" eb="14">
      <t>ガク</t>
    </rPh>
    <phoneticPr fontId="12"/>
  </si>
  <si>
    <t>短期入所</t>
  </si>
  <si>
    <t>選定額合計×３／４(Ｌ)</t>
    <rPh sb="0" eb="2">
      <t>センテイ</t>
    </rPh>
    <rPh sb="2" eb="3">
      <t>ガク</t>
    </rPh>
    <rPh sb="3" eb="5">
      <t>ゴウケイ</t>
    </rPh>
    <phoneticPr fontId="12"/>
  </si>
  <si>
    <t>都道府県・指定都市・中核市
補助額（Ｍ)</t>
    <rPh sb="0" eb="4">
      <t>トドウフケン</t>
    </rPh>
    <rPh sb="5" eb="7">
      <t>シテイ</t>
    </rPh>
    <rPh sb="7" eb="9">
      <t>トシ</t>
    </rPh>
    <rPh sb="10" eb="13">
      <t>チュウカクシ</t>
    </rPh>
    <rPh sb="14" eb="17">
      <t>ホジョガク</t>
    </rPh>
    <phoneticPr fontId="12"/>
  </si>
  <si>
    <t>国庫補助基本額（Ｎ)</t>
    <rPh sb="0" eb="2">
      <t>コッコ</t>
    </rPh>
    <rPh sb="2" eb="4">
      <t>ホジョ</t>
    </rPh>
    <rPh sb="4" eb="7">
      <t>キホンガク</t>
    </rPh>
    <phoneticPr fontId="12"/>
  </si>
  <si>
    <t>国庫補助所要額( Ｏ =Ｎ×２/３)</t>
    <rPh sb="0" eb="2">
      <t>コッコ</t>
    </rPh>
    <rPh sb="2" eb="4">
      <t>ホジョ</t>
    </rPh>
    <rPh sb="4" eb="6">
      <t>ショヨウ</t>
    </rPh>
    <rPh sb="6" eb="7">
      <t>ガク</t>
    </rPh>
    <phoneticPr fontId="12"/>
  </si>
  <si>
    <t>「Ｍ」欄は、実際に都道府県・指定都市・中核市が施設・事業所に対して補助する金額を記載すること。</t>
    <rPh sb="3" eb="4">
      <t>ラン</t>
    </rPh>
    <rPh sb="6" eb="8">
      <t>ジッサイ</t>
    </rPh>
    <rPh sb="9" eb="13">
      <t>トドウフケン</t>
    </rPh>
    <rPh sb="14" eb="16">
      <t>シテイ</t>
    </rPh>
    <rPh sb="16" eb="18">
      <t>トシ</t>
    </rPh>
    <rPh sb="19" eb="22">
      <t>チュウカクシ</t>
    </rPh>
    <rPh sb="23" eb="25">
      <t>シセツ</t>
    </rPh>
    <rPh sb="26" eb="29">
      <t>ジギョウショ</t>
    </rPh>
    <rPh sb="30" eb="31">
      <t>タイ</t>
    </rPh>
    <rPh sb="33" eb="35">
      <t>ホジョ</t>
    </rPh>
    <rPh sb="37" eb="39">
      <t>キンガク</t>
    </rPh>
    <rPh sb="40" eb="42">
      <t>キサイ</t>
    </rPh>
    <phoneticPr fontId="12"/>
  </si>
  <si>
    <t>（注８）</t>
    <rPh sb="1" eb="2">
      <t>チュウ</t>
    </rPh>
    <phoneticPr fontId="12"/>
  </si>
  <si>
    <t>令和７年度（令和６年度からの繰越分）障害福祉分野の介護テクノロジー導入支援事業（パッケージ型導入支援）
事業計画書</t>
    <phoneticPr fontId="12"/>
  </si>
  <si>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</si>
  <si>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12"/>
  </si>
  <si>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2"/>
  </si>
  <si>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2"/>
  </si>
  <si>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2"/>
  </si>
  <si>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2"/>
  </si>
  <si>
    <t>　【介護ロボット等】</t>
    <rPh sb="2" eb="4">
      <t>カイゴ</t>
    </rPh>
    <rPh sb="8" eb="9">
      <t>トウ</t>
    </rPh>
    <phoneticPr fontId="12"/>
  </si>
  <si>
    <t>　【ＩＣＴ機器】</t>
    <rPh sb="5" eb="7">
      <t>キキ</t>
    </rPh>
    <phoneticPr fontId="12"/>
  </si>
  <si>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2"/>
  </si>
  <si>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2"/>
  </si>
  <si>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2"/>
  </si>
  <si>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2"/>
  </si>
  <si>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2"/>
  </si>
  <si>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2"/>
  </si>
  <si>
    <t>（４）機器を導入する業務内容（概要）　</t>
    <rPh sb="3" eb="5">
      <t>キキ</t>
    </rPh>
    <rPh sb="6" eb="8">
      <t>ドウニュウ</t>
    </rPh>
    <rPh sb="10" eb="12">
      <t>ギョウム</t>
    </rPh>
    <rPh sb="12" eb="14">
      <t>ナイヨウ</t>
    </rPh>
    <rPh sb="15" eb="17">
      <t>ガイヨウ</t>
    </rPh>
    <phoneticPr fontId="12"/>
  </si>
  <si>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2"/>
  </si>
  <si>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2"/>
  </si>
  <si>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2"/>
  </si>
  <si>
    <t>７　支援記録の作成</t>
    <rPh sb="2" eb="4">
      <t>シエン</t>
    </rPh>
    <rPh sb="4" eb="6">
      <t>キロク</t>
    </rPh>
    <rPh sb="7" eb="9">
      <t>サクセイ</t>
    </rPh>
    <phoneticPr fontId="12"/>
  </si>
  <si>
    <t>８　職員間の情報伝達・情報共有</t>
    <rPh sb="2" eb="4">
      <t>ショクイン</t>
    </rPh>
    <rPh sb="4" eb="5">
      <t>カン</t>
    </rPh>
    <rPh sb="6" eb="8">
      <t>ジョウホウ</t>
    </rPh>
    <rPh sb="8" eb="10">
      <t>デンタツ</t>
    </rPh>
    <rPh sb="11" eb="13">
      <t>ジョウホウ</t>
    </rPh>
    <rPh sb="13" eb="15">
      <t>キョウユウ</t>
    </rPh>
    <phoneticPr fontId="12"/>
  </si>
  <si>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2"/>
  </si>
  <si>
    <t>１０　見守り機器の使用・確認</t>
    <rPh sb="3" eb="5">
      <t>ミマモ</t>
    </rPh>
    <rPh sb="6" eb="8">
      <t>キキ</t>
    </rPh>
    <rPh sb="9" eb="11">
      <t>シヨウ</t>
    </rPh>
    <rPh sb="12" eb="14">
      <t>カクニン</t>
    </rPh>
    <phoneticPr fontId="12"/>
  </si>
  <si>
    <t>１１　その他の間接業務</t>
    <rPh sb="5" eb="6">
      <t>タ</t>
    </rPh>
    <rPh sb="7" eb="9">
      <t>カンセツ</t>
    </rPh>
    <rPh sb="9" eb="11">
      <t>ギョウム</t>
    </rPh>
    <phoneticPr fontId="12"/>
  </si>
  <si>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2"/>
  </si>
  <si>
    <t>令和７年度（令和６年度からの繰越分）障害福祉分野の介護テクノロジー導入支援事業（パッケージ型導入支援）
積算内訳書</t>
    <phoneticPr fontId="12"/>
  </si>
  <si>
    <t>【介護ロボット等】</t>
    <rPh sb="1" eb="3">
      <t>カイゴ</t>
    </rPh>
    <rPh sb="7" eb="8">
      <t>トウ</t>
    </rPh>
    <phoneticPr fontId="12"/>
  </si>
  <si>
    <t>【ICT機器】</t>
    <rPh sb="4" eb="6">
      <t>キキ</t>
    </rPh>
    <phoneticPr fontId="12"/>
  </si>
  <si>
    <t>見守り機器の導入に伴う通信環境整備に係る経費（障害者支援施設、グループホームのみ）</t>
    <phoneticPr fontId="12"/>
  </si>
  <si>
    <t>通信環境整備費用（合計）</t>
    <rPh sb="0" eb="2">
      <t>ツウシン</t>
    </rPh>
    <rPh sb="2" eb="4">
      <t>カンキョウ</t>
    </rPh>
    <rPh sb="4" eb="6">
      <t>セイビ</t>
    </rPh>
    <rPh sb="6" eb="8">
      <t>ヒヨウ</t>
    </rPh>
    <rPh sb="9" eb="11">
      <t>ゴウケイ</t>
    </rPh>
    <phoneticPr fontId="12"/>
  </si>
  <si>
    <t>見守り機器の導入に伴う通信環境整備に係る経費（積算内訳）</t>
    <rPh sb="0" eb="2">
      <t>ミマモ</t>
    </rPh>
    <rPh sb="20" eb="22">
      <t>ケイヒ</t>
    </rPh>
    <rPh sb="23" eb="25">
      <t>セキサン</t>
    </rPh>
    <rPh sb="25" eb="27">
      <t>ウチワケ</t>
    </rPh>
    <phoneticPr fontId="12"/>
  </si>
  <si>
    <t>費用合計</t>
    <rPh sb="0" eb="2">
      <t>ヒヨウ</t>
    </rPh>
    <rPh sb="2" eb="4">
      <t>ゴウケイ</t>
    </rPh>
    <phoneticPr fontId="12"/>
  </si>
  <si>
    <t>（参考様式）</t>
    <rPh sb="1" eb="5">
      <t>サンコウヨウシキ</t>
    </rPh>
    <phoneticPr fontId="12"/>
  </si>
  <si>
    <t>障害者支援施設</t>
  </si>
  <si>
    <t>担　当　者　調　査　票</t>
    <phoneticPr fontId="12"/>
  </si>
  <si>
    <t>共同生活援助</t>
  </si>
  <si>
    <t>居宅介護</t>
  </si>
  <si>
    <t>重度訪問介護</t>
  </si>
  <si>
    <t>重度障害者等包括支援</t>
  </si>
  <si>
    <t>指定年月日(西暦)</t>
    <rPh sb="0" eb="2">
      <t>シテイ</t>
    </rPh>
    <rPh sb="2" eb="5">
      <t>ネンガッピ</t>
    </rPh>
    <rPh sb="6" eb="8">
      <t>セイレキ</t>
    </rPh>
    <phoneticPr fontId="12"/>
  </si>
  <si>
    <t>代表者職名</t>
    <rPh sb="0" eb="5">
      <t>ダイヒョウシャショクメイ</t>
    </rPh>
    <phoneticPr fontId="12"/>
  </si>
  <si>
    <t>代表者氏名</t>
    <rPh sb="0" eb="3">
      <t>ダイヒョウシャ</t>
    </rPh>
    <rPh sb="3" eb="5">
      <t>シメイ</t>
    </rPh>
    <rPh sb="4" eb="5">
      <t>メイ</t>
    </rPh>
    <phoneticPr fontId="12"/>
  </si>
  <si>
    <t>法人所在地</t>
    <rPh sb="0" eb="2">
      <t>ホウジン</t>
    </rPh>
    <rPh sb="2" eb="5">
      <t>ショザイチ</t>
    </rPh>
    <phoneticPr fontId="12"/>
  </si>
  <si>
    <t>〒</t>
    <phoneticPr fontId="12"/>
  </si>
  <si>
    <t>事業所番号</t>
    <rPh sb="0" eb="5">
      <t>ジギョウショバンゴウ</t>
    </rPh>
    <phoneticPr fontId="12"/>
  </si>
  <si>
    <t>サービス種別</t>
    <rPh sb="4" eb="6">
      <t>シュベツ</t>
    </rPh>
    <phoneticPr fontId="12"/>
  </si>
  <si>
    <t>利用定員</t>
    <rPh sb="0" eb="4">
      <t>リヨウテイイン</t>
    </rPh>
    <phoneticPr fontId="12"/>
  </si>
  <si>
    <t>施設・事業所所在地</t>
    <rPh sb="0" eb="2">
      <t>シセツ</t>
    </rPh>
    <rPh sb="3" eb="6">
      <t>ジギョウショ</t>
    </rPh>
    <rPh sb="6" eb="9">
      <t>ショザイチ</t>
    </rPh>
    <phoneticPr fontId="12"/>
  </si>
  <si>
    <t>担当者連絡先</t>
    <rPh sb="0" eb="3">
      <t>タントウシャ</t>
    </rPh>
    <rPh sb="3" eb="6">
      <t>レンラクサキ</t>
    </rPh>
    <phoneticPr fontId="12"/>
  </si>
  <si>
    <t>担当者氏名</t>
    <rPh sb="0" eb="3">
      <t>タントウシャ</t>
    </rPh>
    <rPh sb="3" eb="5">
      <t>シメイ</t>
    </rPh>
    <phoneticPr fontId="12"/>
  </si>
  <si>
    <t>電話番号</t>
    <rPh sb="0" eb="2">
      <t>デンワ</t>
    </rPh>
    <rPh sb="2" eb="4">
      <t>バンゴウ</t>
    </rPh>
    <phoneticPr fontId="12"/>
  </si>
  <si>
    <t>メールアドレス</t>
    <phoneticPr fontId="12"/>
  </si>
  <si>
    <t>法人名</t>
    <rPh sb="0" eb="2">
      <t>ホウジン</t>
    </rPh>
    <rPh sb="2" eb="3">
      <t>メイ</t>
    </rPh>
    <phoneticPr fontId="64"/>
  </si>
  <si>
    <t>代表者名</t>
    <rPh sb="0" eb="3">
      <t>ダイヒョウシャ</t>
    </rPh>
    <rPh sb="3" eb="4">
      <t>メイ</t>
    </rPh>
    <phoneticPr fontId="64"/>
  </si>
  <si>
    <t>法人〒</t>
    <rPh sb="0" eb="2">
      <t>ホウジン</t>
    </rPh>
    <phoneticPr fontId="64"/>
  </si>
  <si>
    <t>法人所在地</t>
    <rPh sb="0" eb="5">
      <t>ホウジンショザイチ</t>
    </rPh>
    <phoneticPr fontId="59"/>
  </si>
  <si>
    <t>事業所名</t>
    <rPh sb="0" eb="3">
      <t>ジギョウショ</t>
    </rPh>
    <rPh sb="3" eb="4">
      <t>メイ</t>
    </rPh>
    <phoneticPr fontId="64"/>
  </si>
  <si>
    <t>事業所番号</t>
    <rPh sb="0" eb="5">
      <t>ジギョウショバンゴウ</t>
    </rPh>
    <phoneticPr fontId="64"/>
  </si>
  <si>
    <t>指定年月日</t>
    <rPh sb="0" eb="5">
      <t>シテイネンガッピ</t>
    </rPh>
    <phoneticPr fontId="59"/>
  </si>
  <si>
    <t>サービス種別</t>
    <rPh sb="4" eb="6">
      <t>シュベツ</t>
    </rPh>
    <phoneticPr fontId="59"/>
  </si>
  <si>
    <t>定員</t>
    <rPh sb="0" eb="2">
      <t>テイイン</t>
    </rPh>
    <phoneticPr fontId="59"/>
  </si>
  <si>
    <t>事業所〒</t>
    <rPh sb="0" eb="3">
      <t>ジギョウショ</t>
    </rPh>
    <phoneticPr fontId="59"/>
  </si>
  <si>
    <t>事業所所在地</t>
    <rPh sb="0" eb="3">
      <t>ジギョウショ</t>
    </rPh>
    <rPh sb="3" eb="6">
      <t>ショザイチ</t>
    </rPh>
    <phoneticPr fontId="64"/>
  </si>
  <si>
    <t>担当者名</t>
    <rPh sb="0" eb="3">
      <t>タントウシャ</t>
    </rPh>
    <rPh sb="3" eb="4">
      <t>メイ</t>
    </rPh>
    <phoneticPr fontId="64"/>
  </si>
  <si>
    <t>電話番号</t>
    <rPh sb="0" eb="2">
      <t>デンワ</t>
    </rPh>
    <rPh sb="2" eb="4">
      <t>バンゴウ</t>
    </rPh>
    <phoneticPr fontId="64"/>
  </si>
  <si>
    <t>メールアドレス</t>
  </si>
  <si>
    <t>備考</t>
    <rPh sb="0" eb="2">
      <t>ビコウ</t>
    </rPh>
    <phoneticPr fontId="59"/>
  </si>
  <si>
    <t>実支出予定額</t>
    <rPh sb="0" eb="3">
      <t>ジツシシュツ</t>
    </rPh>
    <rPh sb="3" eb="6">
      <t>ヨテイガク</t>
    </rPh>
    <phoneticPr fontId="59"/>
  </si>
  <si>
    <t>補助基本額</t>
    <rPh sb="0" eb="5">
      <t>ホジョキホンガク</t>
    </rPh>
    <phoneticPr fontId="59"/>
  </si>
  <si>
    <t>うち県補助額</t>
    <rPh sb="2" eb="5">
      <t>ケンホジョ</t>
    </rPh>
    <rPh sb="5" eb="6">
      <t>ガク</t>
    </rPh>
    <phoneticPr fontId="59"/>
  </si>
  <si>
    <t>うち国補助額</t>
    <rPh sb="2" eb="6">
      <t>クニホジョガク</t>
    </rPh>
    <phoneticPr fontId="59"/>
  </si>
  <si>
    <t>合計額</t>
    <rPh sb="0" eb="3">
      <t>ゴウケイガク</t>
    </rPh>
    <phoneticPr fontId="59"/>
  </si>
  <si>
    <t>事業所の課題</t>
    <rPh sb="0" eb="3">
      <t>ジギョウショ</t>
    </rPh>
    <rPh sb="4" eb="6">
      <t>カダイ</t>
    </rPh>
    <phoneticPr fontId="59"/>
  </si>
  <si>
    <t>導入予定設備</t>
    <rPh sb="0" eb="4">
      <t>ドウニュウヨテイ</t>
    </rPh>
    <rPh sb="4" eb="6">
      <t>セツビ</t>
    </rPh>
    <phoneticPr fontId="59"/>
  </si>
  <si>
    <t>導入概要</t>
    <rPh sb="0" eb="2">
      <t>ドウニュウ</t>
    </rPh>
    <rPh sb="2" eb="4">
      <t>ガイヨウ</t>
    </rPh>
    <phoneticPr fontId="59"/>
  </si>
  <si>
    <t>業務時間削減（％）</t>
    <rPh sb="0" eb="2">
      <t>ギョウム</t>
    </rPh>
    <rPh sb="2" eb="4">
      <t>ジカン</t>
    </rPh>
    <rPh sb="4" eb="6">
      <t>サクゲン</t>
    </rPh>
    <phoneticPr fontId="59"/>
  </si>
  <si>
    <t>作文量削減（％）</t>
    <rPh sb="0" eb="3">
      <t>サクブンリョウ</t>
    </rPh>
    <rPh sb="3" eb="5">
      <t>サクゲン</t>
    </rPh>
    <phoneticPr fontId="59"/>
  </si>
  <si>
    <t>20％削減理由</t>
    <rPh sb="3" eb="7">
      <t>サクゲンリユウ</t>
    </rPh>
    <phoneticPr fontId="59"/>
  </si>
  <si>
    <t>別紙３（１）</t>
    <rPh sb="0" eb="2">
      <t>ベッシ</t>
    </rPh>
    <phoneticPr fontId="12"/>
  </si>
  <si>
    <t>※確認事項について、該当するものに○又は×を付けること。</t>
    <rPh sb="1" eb="3">
      <t>カクニン</t>
    </rPh>
    <rPh sb="3" eb="5">
      <t>ジコウ</t>
    </rPh>
    <rPh sb="10" eb="12">
      <t>ガイトウ</t>
    </rPh>
    <rPh sb="18" eb="19">
      <t>マタ</t>
    </rPh>
    <rPh sb="22" eb="23">
      <t>ツ</t>
    </rPh>
    <phoneticPr fontId="12"/>
  </si>
  <si>
    <t>※県の方で入力します。</t>
    <rPh sb="1" eb="2">
      <t>ケン</t>
    </rPh>
    <rPh sb="3" eb="4">
      <t>ホウ</t>
    </rPh>
    <rPh sb="5" eb="7">
      <t>ニュウリョク</t>
    </rPh>
    <phoneticPr fontId="12"/>
  </si>
  <si>
    <t>千葉県</t>
    <rPh sb="0" eb="3">
      <t>チバケン</t>
    </rPh>
    <phoneticPr fontId="12"/>
  </si>
  <si>
    <t>別紙３（２）</t>
    <rPh sb="0" eb="2">
      <t>ベッシ</t>
    </rPh>
    <phoneticPr fontId="12"/>
  </si>
  <si>
    <t>別紙３（３）</t>
    <rPh sb="0" eb="2">
      <t>ベッシ</t>
    </rPh>
    <phoneticPr fontId="12"/>
  </si>
  <si>
    <t>導入履歴</t>
    <rPh sb="0" eb="2">
      <t>ドウニュウ</t>
    </rPh>
    <rPh sb="2" eb="4">
      <t>リレキ</t>
    </rPh>
    <phoneticPr fontId="12"/>
  </si>
  <si>
    <t>パッケージ型効果</t>
    <rPh sb="5" eb="6">
      <t>ガタ</t>
    </rPh>
    <rPh sb="6" eb="8">
      <t>コウカ</t>
    </rPh>
    <phoneticPr fontId="59"/>
  </si>
  <si>
    <t>事業名：障害福祉分野の介護テクノロジー導入支援事業</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</si>
</sst>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 numFmtId="186" formatCode="yyyy/m/d;@"/>
    <numFmt numFmtId="187" formatCode="000\-0000"/>
    <numFmt numFmtId="188" formatCode="0&quot;名&quot;"/>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14"/>
      <color theme="1"/>
      <name val="ＭＳ Ｐゴシック"/>
      <family val="3"/>
      <charset val="128"/>
    </font>
    <font>
      <b/>
      <u/>
      <sz val="12"/>
      <name val="ＭＳ Ｐゴシック"/>
      <family val="3"/>
      <charset val="128"/>
      <scheme val="minor"/>
    </font>
    <font>
      <sz val="16"/>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scheme val="minor"/>
    </font>
    <font>
      <b/>
      <sz val="20"/>
      <color rgb="FFFF0000"/>
      <name val="ＭＳ Ｐゴシック"/>
      <family val="3"/>
      <charset val="128"/>
    </font>
    <font>
      <b/>
      <sz val="14"/>
      <color theme="1"/>
      <name val="ＭＳ Ｐゴシック"/>
      <family val="3"/>
      <charset val="128"/>
    </font>
    <font>
      <b/>
      <sz val="16"/>
      <color rgb="FFFF0000"/>
      <name val="ＭＳ Ｐゴシック"/>
      <family val="3"/>
      <charset val="128"/>
    </font>
    <font>
      <b/>
      <sz val="22"/>
      <color rgb="FFFF0000"/>
      <name val="ＭＳ Ｐゴシック"/>
      <family val="3"/>
      <charset val="128"/>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20"/>
      <name val="ＭＳ Ｐゴシック"/>
      <family val="3"/>
      <charset val="128"/>
    </font>
    <font>
      <sz val="11"/>
      <color theme="1"/>
      <name val="ＭＳ Ｐゴシック"/>
      <family val="2"/>
      <scheme val="minor"/>
    </font>
    <font>
      <sz val="6"/>
      <name val="ＭＳ Ｐゴシック"/>
      <family val="3"/>
      <charset val="128"/>
      <scheme val="minor"/>
    </font>
    <font>
      <b/>
      <sz val="13"/>
      <color rgb="FFFF0000"/>
      <name val="ＭＳ Ｐゴシック"/>
      <family val="3"/>
      <charset val="128"/>
    </font>
    <font>
      <b/>
      <sz val="13"/>
      <color theme="1"/>
      <name val="ＭＳ Ｐゴシック"/>
      <family val="3"/>
      <charset val="128"/>
    </font>
    <font>
      <sz val="10"/>
      <color rgb="FFFF0000"/>
      <name val="ＭＳ Ｐゴシック"/>
      <family val="3"/>
      <charset val="128"/>
      <scheme val="minor"/>
    </font>
    <font>
      <sz val="9"/>
      <color rgb="FF000000"/>
      <name val="Meiryo UI"/>
      <family val="3"/>
      <charset val="128"/>
    </font>
    <font>
      <sz val="18"/>
      <color theme="3"/>
      <name val="ＭＳ Ｐゴシック"/>
      <family val="2"/>
      <charset val="128"/>
      <scheme val="major"/>
    </font>
    <font>
      <sz val="11"/>
      <name val="ＭＳ 明朝"/>
      <family val="1"/>
      <charset val="128"/>
    </font>
    <font>
      <sz val="11"/>
      <name val="ＭＳ ゴシック"/>
      <family val="3"/>
      <charset val="128"/>
    </font>
    <font>
      <sz val="24"/>
      <name val="ＭＳ Ｐゴシック"/>
      <family val="3"/>
      <charset val="128"/>
    </font>
    <font>
      <sz val="9"/>
      <color indexed="81"/>
      <name val="MS P ゴシック"/>
      <family val="3"/>
      <charset val="128"/>
    </font>
    <font>
      <sz val="11"/>
      <color theme="1"/>
      <name val="ＭＳ ゴシック"/>
      <family val="3"/>
      <charset val="128"/>
    </font>
    <font>
      <b/>
      <sz val="20"/>
      <color indexed="81"/>
      <name val="MS P ゴシック"/>
      <family val="3"/>
      <charset val="128"/>
    </font>
  </fonts>
  <fills count="16">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CCFFFF"/>
        <bgColor indexed="64"/>
      </patternFill>
    </fill>
    <fill>
      <patternFill patternType="solid">
        <fgColor theme="2"/>
        <bgColor indexed="64"/>
      </patternFill>
    </fill>
    <fill>
      <patternFill patternType="solid">
        <fgColor rgb="FFFFFF00"/>
        <bgColor indexed="64"/>
      </patternFill>
    </fill>
    <fill>
      <patternFill patternType="solid">
        <fgColor rgb="FF00B05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0">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58" fillId="0" borderId="0" applyFont="0" applyFill="0" applyBorder="0" applyAlignment="0" applyProtection="0">
      <alignment vertical="center"/>
    </xf>
    <xf numFmtId="9" fontId="13" fillId="0" borderId="0" applyFont="0" applyFill="0" applyBorder="0" applyAlignment="0" applyProtection="0">
      <alignment vertical="center"/>
    </xf>
    <xf numFmtId="0" fontId="65" fillId="0" borderId="0">
      <alignment vertical="center"/>
    </xf>
  </cellStyleXfs>
  <cellXfs count="424">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4" borderId="28" xfId="9" applyFont="1" applyFill="1" applyBorder="1" applyAlignment="1">
      <alignment horizontal="center" vertical="center"/>
    </xf>
    <xf numFmtId="0" fontId="16" fillId="0" borderId="0" xfId="9" applyFont="1">
      <alignment vertical="center"/>
    </xf>
    <xf numFmtId="0" fontId="16" fillId="4" borderId="34" xfId="9" applyFont="1" applyFill="1" applyBorder="1" applyAlignment="1">
      <alignment horizontal="center" vertical="center" shrinkToFit="1"/>
    </xf>
    <xf numFmtId="0" fontId="16" fillId="4" borderId="34" xfId="9" applyFont="1" applyFill="1" applyBorder="1" applyAlignment="1">
      <alignment horizontal="center" vertical="center"/>
    </xf>
    <xf numFmtId="0" fontId="16" fillId="4" borderId="26"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36" fillId="0" borderId="0" xfId="0" applyFont="1">
      <alignment vertical="center"/>
    </xf>
    <xf numFmtId="0" fontId="37"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39" fillId="0" borderId="0" xfId="0" applyFont="1">
      <alignment vertical="center"/>
    </xf>
    <xf numFmtId="0" fontId="16" fillId="0" borderId="0" xfId="0" applyFont="1">
      <alignment vertical="center"/>
    </xf>
    <xf numFmtId="0" fontId="42" fillId="0" borderId="0" xfId="0" applyFont="1">
      <alignment vertical="center"/>
    </xf>
    <xf numFmtId="0" fontId="23" fillId="0" borderId="0" xfId="0" applyFont="1">
      <alignment vertical="center"/>
    </xf>
    <xf numFmtId="0" fontId="44" fillId="0" borderId="0" xfId="9" applyFont="1" applyProtection="1">
      <alignment vertical="center"/>
      <protection locked="0"/>
    </xf>
    <xf numFmtId="0" fontId="30" fillId="0" borderId="0" xfId="9" applyFont="1" applyAlignment="1" applyProtection="1">
      <alignment horizontal="center" vertical="center"/>
      <protection locked="0"/>
    </xf>
    <xf numFmtId="0" fontId="17" fillId="0" borderId="2" xfId="9" applyFont="1" applyBorder="1" applyAlignment="1" applyProtection="1">
      <alignment vertical="top"/>
      <protection locked="0"/>
    </xf>
    <xf numFmtId="0" fontId="45" fillId="0" borderId="0" xfId="0" applyFont="1">
      <alignment vertical="center"/>
    </xf>
    <xf numFmtId="0" fontId="46" fillId="0" borderId="0" xfId="0" applyFont="1" applyAlignment="1">
      <alignment horizontal="left" vertical="center"/>
    </xf>
    <xf numFmtId="0" fontId="45" fillId="0" borderId="0" xfId="0" applyFont="1" applyAlignment="1">
      <alignment horizontal="left" vertical="center"/>
    </xf>
    <xf numFmtId="0" fontId="14" fillId="0" borderId="0" xfId="0" applyFont="1" applyAlignment="1">
      <alignment vertical="center" wrapText="1"/>
    </xf>
    <xf numFmtId="0" fontId="45" fillId="0" borderId="0" xfId="0" applyFont="1" applyAlignment="1">
      <alignment horizontal="right"/>
    </xf>
    <xf numFmtId="0" fontId="43" fillId="0" borderId="1" xfId="0" applyFont="1" applyBorder="1" applyAlignment="1">
      <alignment horizontal="center" vertical="center" shrinkToFit="1"/>
    </xf>
    <xf numFmtId="0" fontId="46" fillId="0" borderId="1" xfId="0" applyFont="1" applyBorder="1" applyProtection="1">
      <alignment vertical="center"/>
      <protection locked="0"/>
    </xf>
    <xf numFmtId="0" fontId="43" fillId="0" borderId="14" xfId="0" applyFont="1" applyBorder="1" applyAlignment="1" applyProtection="1">
      <alignment horizontal="center" vertical="center" wrapText="1" shrinkToFit="1"/>
      <protection locked="0"/>
    </xf>
    <xf numFmtId="38" fontId="43" fillId="0" borderId="2" xfId="33" applyFont="1" applyFill="1" applyBorder="1" applyAlignment="1" applyProtection="1">
      <alignment vertical="center" wrapText="1" shrinkToFit="1"/>
      <protection locked="0"/>
    </xf>
    <xf numFmtId="38" fontId="43" fillId="0" borderId="14" xfId="33" applyFont="1" applyFill="1" applyBorder="1" applyAlignment="1" applyProtection="1">
      <alignment vertical="center" wrapText="1" shrinkToFit="1"/>
      <protection locked="0"/>
    </xf>
    <xf numFmtId="38" fontId="0" fillId="0" borderId="0" xfId="33" applyFont="1">
      <alignment vertical="center"/>
    </xf>
    <xf numFmtId="38" fontId="46" fillId="0" borderId="0" xfId="33" applyFont="1" applyFill="1" applyBorder="1" applyAlignment="1">
      <alignment horizontal="center" vertical="center"/>
    </xf>
    <xf numFmtId="38" fontId="46" fillId="0" borderId="0" xfId="33" applyFont="1" applyFill="1" applyBorder="1" applyAlignment="1">
      <alignment horizontal="right" vertical="center"/>
    </xf>
    <xf numFmtId="38" fontId="46" fillId="0" borderId="0" xfId="33" applyFont="1" applyFill="1" applyBorder="1" applyAlignment="1">
      <alignment vertical="center"/>
    </xf>
    <xf numFmtId="38" fontId="46" fillId="0" borderId="0" xfId="33" applyFont="1" applyFill="1" applyBorder="1">
      <alignment vertical="center"/>
    </xf>
    <xf numFmtId="38" fontId="46" fillId="3" borderId="15" xfId="33" applyFont="1" applyFill="1" applyBorder="1">
      <alignment vertical="center"/>
    </xf>
    <xf numFmtId="38" fontId="46" fillId="3" borderId="21" xfId="33" applyFont="1" applyFill="1" applyBorder="1">
      <alignment vertical="center"/>
    </xf>
    <xf numFmtId="38" fontId="45" fillId="0" borderId="0" xfId="33" applyFont="1" applyFill="1" applyBorder="1" applyAlignment="1">
      <alignment horizontal="right" vertical="center"/>
    </xf>
    <xf numFmtId="38" fontId="45" fillId="0" borderId="0" xfId="33" applyFont="1" applyFill="1" applyBorder="1" applyAlignment="1">
      <alignment horizontal="left" vertical="center"/>
    </xf>
    <xf numFmtId="0" fontId="45" fillId="0" borderId="0" xfId="0" applyFont="1" applyAlignment="1">
      <alignment horizontal="right" vertical="center"/>
    </xf>
    <xf numFmtId="0" fontId="46" fillId="0" borderId="0" xfId="0" applyFont="1">
      <alignment vertical="center"/>
    </xf>
    <xf numFmtId="0" fontId="48" fillId="0" borderId="0" xfId="0" applyFont="1">
      <alignment vertical="center"/>
    </xf>
    <xf numFmtId="38" fontId="14" fillId="0" borderId="0" xfId="0" applyNumberFormat="1" applyFont="1" applyAlignment="1">
      <alignment horizontal="left" vertical="center"/>
    </xf>
    <xf numFmtId="38" fontId="46" fillId="3" borderId="78" xfId="33" applyFont="1" applyFill="1" applyBorder="1" applyAlignment="1">
      <alignment vertical="center"/>
    </xf>
    <xf numFmtId="0" fontId="47" fillId="0" borderId="0" xfId="0" applyFont="1" applyAlignment="1">
      <alignment horizontal="center" vertical="center" wrapText="1"/>
    </xf>
    <xf numFmtId="0" fontId="17" fillId="0" borderId="0" xfId="0" applyFont="1">
      <alignment vertical="center"/>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5" fillId="0" borderId="0" xfId="9">
      <alignment vertical="center"/>
    </xf>
    <xf numFmtId="0" fontId="15" fillId="0" borderId="0" xfId="9" applyProtection="1">
      <alignment vertical="center"/>
      <protection locked="0"/>
    </xf>
    <xf numFmtId="0" fontId="28" fillId="9" borderId="3" xfId="9" applyFont="1" applyFill="1" applyBorder="1" applyProtection="1">
      <alignment vertical="center"/>
      <protection locked="0"/>
    </xf>
    <xf numFmtId="0" fontId="15" fillId="0" borderId="0" xfId="9" applyAlignment="1" applyProtection="1">
      <alignment horizontal="left" vertical="top" wrapText="1"/>
      <protection locked="0"/>
    </xf>
    <xf numFmtId="0" fontId="21" fillId="4" borderId="1" xfId="9" applyFont="1" applyFill="1" applyBorder="1" applyAlignment="1" applyProtection="1">
      <alignment horizontal="center" vertical="center"/>
      <protection locked="0"/>
    </xf>
    <xf numFmtId="0" fontId="28" fillId="0" borderId="0" xfId="9" applyFont="1" applyProtection="1">
      <alignment vertical="center"/>
      <protection locked="0"/>
    </xf>
    <xf numFmtId="38" fontId="46" fillId="0" borderId="26" xfId="33" applyFont="1" applyFill="1" applyBorder="1" applyAlignment="1">
      <alignment vertical="center" shrinkToFit="1"/>
    </xf>
    <xf numFmtId="38" fontId="46" fillId="0" borderId="77" xfId="33" applyFont="1" applyFill="1" applyBorder="1" applyAlignment="1">
      <alignment vertical="center" shrinkToFit="1"/>
    </xf>
    <xf numFmtId="0" fontId="14" fillId="0" borderId="1" xfId="0" applyFont="1" applyBorder="1">
      <alignment vertical="center"/>
    </xf>
    <xf numFmtId="178" fontId="23" fillId="0" borderId="0" xfId="0" applyNumberFormat="1" applyFont="1"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1" fillId="0" borderId="0" xfId="0" applyFont="1" applyAlignment="1">
      <alignment horizontal="center" vertical="center" wrapText="1"/>
    </xf>
    <xf numFmtId="177" fontId="23" fillId="0" borderId="0" xfId="0" applyNumberFormat="1" applyFont="1">
      <alignment vertical="center"/>
    </xf>
    <xf numFmtId="0" fontId="16" fillId="0" borderId="0" xfId="35" applyFont="1">
      <alignment vertical="center"/>
    </xf>
    <xf numFmtId="0" fontId="27" fillId="0" borderId="0" xfId="35" applyFont="1" applyAlignment="1">
      <alignment horizontal="center" vertical="center"/>
    </xf>
    <xf numFmtId="0" fontId="1" fillId="0" borderId="0" xfId="35">
      <alignment vertical="center"/>
    </xf>
    <xf numFmtId="0" fontId="16" fillId="0" borderId="0" xfId="35" applyFont="1" applyProtection="1">
      <alignment vertical="center"/>
      <protection locked="0"/>
    </xf>
    <xf numFmtId="0" fontId="19" fillId="0" borderId="0" xfId="35" applyFont="1" applyAlignment="1" applyProtection="1">
      <alignment horizontal="center" vertical="center"/>
      <protection locked="0"/>
    </xf>
    <xf numFmtId="0" fontId="1" fillId="0" borderId="0" xfId="35" applyProtection="1">
      <alignment vertical="center"/>
      <protection locked="0"/>
    </xf>
    <xf numFmtId="0" fontId="35" fillId="0" borderId="0" xfId="35" applyFont="1" applyAlignment="1" applyProtection="1">
      <alignment horizontal="center" vertical="center" shrinkToFit="1"/>
      <protection locked="0"/>
    </xf>
    <xf numFmtId="0" fontId="34" fillId="0" borderId="0" xfId="35" applyFont="1" applyAlignment="1" applyProtection="1">
      <alignment horizontal="center" vertical="center"/>
      <protection locked="0"/>
    </xf>
    <xf numFmtId="0" fontId="28" fillId="0" borderId="3" xfId="9" applyFont="1" applyBorder="1" applyAlignment="1" applyProtection="1">
      <alignment horizontal="center" vertical="center"/>
      <protection locked="0"/>
    </xf>
    <xf numFmtId="0" fontId="17" fillId="0" borderId="0" xfId="9" applyFont="1" applyAlignment="1" applyProtection="1">
      <alignment vertical="top"/>
      <protection locked="0"/>
    </xf>
    <xf numFmtId="0" fontId="17" fillId="0" borderId="0" xfId="9" applyFont="1" applyAlignment="1" applyProtection="1">
      <alignment horizontal="right" vertical="center"/>
      <protection locked="0"/>
    </xf>
    <xf numFmtId="0" fontId="17" fillId="0" borderId="0" xfId="9" applyFont="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0" xfId="9" applyFont="1" applyAlignment="1" applyProtection="1">
      <alignment horizontal="left" vertical="center"/>
      <protection locked="0"/>
    </xf>
    <xf numFmtId="0" fontId="50" fillId="0" borderId="0" xfId="0" applyFont="1">
      <alignment vertical="center"/>
    </xf>
    <xf numFmtId="0" fontId="46" fillId="0" borderId="14" xfId="0" applyFont="1" applyBorder="1" applyProtection="1">
      <alignment vertical="center"/>
      <protection locked="0"/>
    </xf>
    <xf numFmtId="0" fontId="43" fillId="0" borderId="82" xfId="0" applyFont="1" applyBorder="1" applyAlignment="1">
      <alignment horizontal="center" vertical="center" wrapText="1" shrinkToFit="1"/>
    </xf>
    <xf numFmtId="0" fontId="43" fillId="0" borderId="82" xfId="0" applyFont="1" applyBorder="1" applyAlignment="1">
      <alignment horizontal="center" vertical="center" shrinkToFit="1"/>
    </xf>
    <xf numFmtId="0" fontId="43" fillId="0" borderId="83" xfId="0" applyFont="1" applyBorder="1" applyAlignment="1">
      <alignment horizontal="center" vertical="center" shrinkToFit="1"/>
    </xf>
    <xf numFmtId="0" fontId="46" fillId="0" borderId="84" xfId="0" applyFont="1" applyBorder="1" applyAlignment="1">
      <alignment horizontal="center" vertical="center" wrapText="1"/>
    </xf>
    <xf numFmtId="0" fontId="43" fillId="0" borderId="33" xfId="0" applyFont="1" applyBorder="1" applyAlignment="1" applyProtection="1">
      <alignment horizontal="center" vertical="center" wrapText="1" shrinkToFit="1"/>
      <protection locked="0"/>
    </xf>
    <xf numFmtId="38" fontId="46" fillId="0" borderId="86" xfId="33" applyFont="1" applyFill="1" applyBorder="1" applyAlignment="1">
      <alignment horizontal="right" vertical="center"/>
    </xf>
    <xf numFmtId="38" fontId="46" fillId="0" borderId="87" xfId="33" applyFont="1" applyFill="1" applyBorder="1" applyAlignment="1">
      <alignment horizontal="right" vertical="center"/>
    </xf>
    <xf numFmtId="0" fontId="43" fillId="8" borderId="6" xfId="0" applyFont="1" applyFill="1" applyBorder="1" applyAlignment="1">
      <alignment horizontal="center" vertical="center" wrapText="1" shrinkToFit="1"/>
    </xf>
    <xf numFmtId="38" fontId="46" fillId="8" borderId="75" xfId="33" applyFont="1" applyFill="1" applyBorder="1" applyAlignment="1">
      <alignment horizontal="right" vertical="center"/>
    </xf>
    <xf numFmtId="0" fontId="43" fillId="0" borderId="88" xfId="0" applyFont="1" applyBorder="1" applyAlignment="1" applyProtection="1">
      <alignment horizontal="center" vertical="center" wrapText="1" shrinkToFit="1"/>
      <protection locked="0"/>
    </xf>
    <xf numFmtId="0" fontId="43" fillId="0" borderId="22" xfId="0" applyFont="1" applyBorder="1" applyAlignment="1" applyProtection="1">
      <alignment horizontal="center" vertical="center" wrapText="1" shrinkToFit="1"/>
      <protection locked="0"/>
    </xf>
    <xf numFmtId="38" fontId="46" fillId="0" borderId="89" xfId="33" applyFont="1" applyFill="1" applyBorder="1" applyAlignment="1">
      <alignment horizontal="center" vertical="center"/>
    </xf>
    <xf numFmtId="38" fontId="46" fillId="0" borderId="90" xfId="33" applyFont="1" applyFill="1" applyBorder="1" applyAlignment="1">
      <alignment vertical="center"/>
    </xf>
    <xf numFmtId="38" fontId="46" fillId="0" borderId="86" xfId="33" applyFont="1" applyFill="1" applyBorder="1" applyAlignment="1">
      <alignment vertical="center"/>
    </xf>
    <xf numFmtId="0" fontId="43" fillId="8" borderId="2" xfId="0" applyFont="1" applyFill="1" applyBorder="1" applyAlignment="1">
      <alignment horizontal="center" vertical="center" wrapText="1" shrinkToFit="1"/>
    </xf>
    <xf numFmtId="0" fontId="43" fillId="0" borderId="84" xfId="0" applyFont="1" applyBorder="1" applyAlignment="1">
      <alignment horizontal="center" vertical="center" shrinkToFit="1"/>
    </xf>
    <xf numFmtId="0" fontId="43" fillId="6" borderId="80" xfId="0" applyFont="1" applyFill="1" applyBorder="1" applyAlignment="1">
      <alignment horizontal="center" vertical="center" shrinkToFit="1"/>
    </xf>
    <xf numFmtId="0" fontId="43" fillId="6" borderId="82" xfId="0" applyFont="1" applyFill="1" applyBorder="1" applyAlignment="1">
      <alignment horizontal="center" vertical="center" wrapText="1" shrinkToFit="1"/>
    </xf>
    <xf numFmtId="0" fontId="46" fillId="6" borderId="81" xfId="0" applyFont="1" applyFill="1" applyBorder="1" applyAlignment="1">
      <alignment horizontal="center" vertical="center" wrapText="1" shrinkToFit="1"/>
    </xf>
    <xf numFmtId="0" fontId="43" fillId="10" borderId="79" xfId="0" applyFont="1" applyFill="1" applyBorder="1" applyAlignment="1">
      <alignment horizontal="center" vertical="center" wrapText="1" shrinkToFit="1"/>
    </xf>
    <xf numFmtId="0" fontId="43" fillId="6" borderId="91" xfId="0" applyFont="1" applyFill="1" applyBorder="1" applyAlignment="1">
      <alignment horizontal="center" vertical="center" wrapText="1" shrinkToFit="1"/>
    </xf>
    <xf numFmtId="0" fontId="46" fillId="0" borderId="80" xfId="0" applyFont="1" applyBorder="1" applyAlignment="1">
      <alignment horizontal="center" vertical="center" wrapText="1"/>
    </xf>
    <xf numFmtId="38" fontId="46" fillId="3" borderId="22" xfId="0" applyNumberFormat="1" applyFont="1" applyFill="1" applyBorder="1">
      <alignment vertical="center"/>
    </xf>
    <xf numFmtId="38" fontId="46" fillId="3" borderId="77" xfId="33" applyFont="1" applyFill="1" applyBorder="1" applyAlignment="1">
      <alignment vertical="center"/>
    </xf>
    <xf numFmtId="38" fontId="46" fillId="3" borderId="26" xfId="0" applyNumberFormat="1" applyFont="1" applyFill="1" applyBorder="1">
      <alignment vertical="center"/>
    </xf>
    <xf numFmtId="38" fontId="46" fillId="3" borderId="40" xfId="0" applyNumberFormat="1" applyFont="1" applyFill="1" applyBorder="1">
      <alignment vertical="center"/>
    </xf>
    <xf numFmtId="0" fontId="51" fillId="6" borderId="82" xfId="0" applyFont="1" applyFill="1" applyBorder="1" applyAlignment="1">
      <alignment horizontal="center" vertical="center" wrapText="1" shrinkToFit="1"/>
    </xf>
    <xf numFmtId="0" fontId="46" fillId="10" borderId="79" xfId="0" applyFont="1" applyFill="1" applyBorder="1" applyAlignment="1">
      <alignment horizontal="center" vertical="center"/>
    </xf>
    <xf numFmtId="0" fontId="53" fillId="0" borderId="0" xfId="0" applyFont="1">
      <alignment vertical="center"/>
    </xf>
    <xf numFmtId="0" fontId="27" fillId="0" borderId="0" xfId="0" applyFont="1" applyAlignment="1">
      <alignment horizontal="center" vertical="center" wrapText="1"/>
    </xf>
    <xf numFmtId="0" fontId="46" fillId="3" borderId="43" xfId="0" applyFont="1" applyFill="1" applyBorder="1">
      <alignment vertical="center"/>
    </xf>
    <xf numFmtId="0" fontId="46" fillId="3" borderId="42" xfId="0" applyFont="1" applyFill="1" applyBorder="1">
      <alignment vertical="center"/>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55"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28" xfId="0" applyNumberFormat="1" applyFont="1" applyBorder="1" applyAlignment="1">
      <alignment horizontal="center" vertical="center" shrinkToFit="1"/>
    </xf>
    <xf numFmtId="183" fontId="0" fillId="0" borderId="0" xfId="0" applyNumberFormat="1" applyAlignment="1">
      <alignment vertical="center" shrinkToFit="1"/>
    </xf>
    <xf numFmtId="0" fontId="14" fillId="0" borderId="51" xfId="0" applyFont="1" applyBorder="1" applyAlignment="1">
      <alignment horizontal="left" vertical="center" shrinkToFit="1"/>
    </xf>
    <xf numFmtId="180" fontId="14" fillId="0" borderId="51" xfId="0" applyNumberFormat="1" applyFont="1" applyBorder="1" applyAlignment="1">
      <alignment vertical="center" shrinkToFit="1"/>
    </xf>
    <xf numFmtId="181" fontId="14" fillId="0" borderId="51" xfId="0" applyNumberFormat="1" applyFont="1" applyBorder="1" applyAlignment="1">
      <alignment vertical="center" shrinkToFit="1"/>
    </xf>
    <xf numFmtId="182" fontId="14" fillId="0" borderId="51" xfId="0" applyNumberFormat="1" applyFont="1" applyBorder="1" applyAlignment="1">
      <alignmen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55" xfId="0" applyFont="1" applyBorder="1" applyAlignment="1">
      <alignment horizontal="left" vertical="center" shrinkToFit="1"/>
    </xf>
    <xf numFmtId="180" fontId="14" fillId="0" borderId="55" xfId="0" applyNumberFormat="1" applyFont="1" applyBorder="1" applyAlignment="1">
      <alignment vertical="center" shrinkToFit="1"/>
    </xf>
    <xf numFmtId="181" fontId="14" fillId="0" borderId="55" xfId="0" applyNumberFormat="1" applyFont="1" applyBorder="1" applyAlignment="1">
      <alignment vertical="center" shrinkToFit="1"/>
    </xf>
    <xf numFmtId="182" fontId="14" fillId="0" borderId="55" xfId="0" applyNumberFormat="1" applyFont="1" applyBorder="1" applyAlignment="1">
      <alignment vertical="center" shrinkToFit="1"/>
    </xf>
    <xf numFmtId="183" fontId="14" fillId="2" borderId="55" xfId="0" applyNumberFormat="1" applyFont="1" applyFill="1" applyBorder="1" applyAlignment="1">
      <alignment vertical="center" shrinkToFit="1"/>
    </xf>
    <xf numFmtId="184" fontId="14" fillId="2" borderId="55" xfId="0" applyNumberFormat="1" applyFont="1" applyFill="1" applyBorder="1" applyAlignment="1">
      <alignment vertical="center" shrinkToFit="1"/>
    </xf>
    <xf numFmtId="0" fontId="14" fillId="0" borderId="62" xfId="0" applyFont="1" applyBorder="1" applyAlignment="1">
      <alignment horizontal="left" vertical="center" shrinkToFit="1"/>
    </xf>
    <xf numFmtId="180" fontId="14" fillId="0" borderId="62" xfId="0" applyNumberFormat="1" applyFont="1" applyBorder="1" applyAlignment="1">
      <alignment vertical="center" shrinkToFit="1"/>
    </xf>
    <xf numFmtId="181" fontId="14" fillId="0" borderId="62" xfId="0" applyNumberFormat="1" applyFont="1" applyBorder="1" applyAlignment="1">
      <alignment vertical="center" shrinkToFit="1"/>
    </xf>
    <xf numFmtId="182" fontId="14" fillId="0" borderId="62" xfId="0" applyNumberFormat="1" applyFont="1" applyBorder="1" applyAlignment="1">
      <alignment vertical="center" shrinkToFit="1"/>
    </xf>
    <xf numFmtId="183" fontId="14" fillId="2" borderId="62" xfId="0" applyNumberFormat="1" applyFont="1" applyFill="1" applyBorder="1" applyAlignment="1">
      <alignment vertical="center" shrinkToFit="1"/>
    </xf>
    <xf numFmtId="184" fontId="14" fillId="2" borderId="62" xfId="0" applyNumberFormat="1" applyFont="1" applyFill="1" applyBorder="1" applyAlignment="1">
      <alignment vertical="center" shrinkToFit="1"/>
    </xf>
    <xf numFmtId="0" fontId="14" fillId="0" borderId="68" xfId="0" applyFont="1" applyBorder="1" applyAlignment="1">
      <alignment horizontal="left" vertical="center" shrinkToFit="1"/>
    </xf>
    <xf numFmtId="180" fontId="14" fillId="0" borderId="68" xfId="0" applyNumberFormat="1" applyFont="1" applyBorder="1" applyAlignment="1">
      <alignment vertical="center" shrinkToFit="1"/>
    </xf>
    <xf numFmtId="181" fontId="14" fillId="0" borderId="68" xfId="0" applyNumberFormat="1" applyFont="1" applyBorder="1" applyAlignment="1">
      <alignment vertical="center" shrinkToFit="1"/>
    </xf>
    <xf numFmtId="182" fontId="14" fillId="0" borderId="68" xfId="0" applyNumberFormat="1" applyFont="1" applyBorder="1" applyAlignment="1">
      <alignment vertical="center" shrinkToFit="1"/>
    </xf>
    <xf numFmtId="183" fontId="14" fillId="2" borderId="68" xfId="0" applyNumberFormat="1" applyFont="1" applyFill="1" applyBorder="1" applyAlignment="1">
      <alignment vertical="center" shrinkToFit="1"/>
    </xf>
    <xf numFmtId="184" fontId="14" fillId="2" borderId="68" xfId="0" applyNumberFormat="1" applyFont="1" applyFill="1" applyBorder="1" applyAlignment="1">
      <alignment vertical="center" shrinkToFit="1"/>
    </xf>
    <xf numFmtId="183" fontId="14" fillId="2" borderId="18" xfId="0" applyNumberFormat="1" applyFont="1" applyFill="1" applyBorder="1" applyAlignment="1">
      <alignment vertical="center" shrinkToFit="1"/>
    </xf>
    <xf numFmtId="184" fontId="14" fillId="2" borderId="18"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177" fontId="30" fillId="2" borderId="1" xfId="0" applyNumberFormat="1" applyFont="1" applyFill="1" applyBorder="1">
      <alignment vertical="center"/>
    </xf>
    <xf numFmtId="41" fontId="14" fillId="0" borderId="0" xfId="0" applyNumberFormat="1" applyFont="1" applyAlignment="1">
      <alignment horizontal="center" vertical="center"/>
    </xf>
    <xf numFmtId="0" fontId="14" fillId="0" borderId="0" xfId="0" applyFont="1" applyAlignment="1">
      <alignment horizontal="center" vertical="center" shrinkToFit="1"/>
    </xf>
    <xf numFmtId="181" fontId="14" fillId="0" borderId="0" xfId="0" applyNumberFormat="1" applyFont="1" applyAlignment="1">
      <alignment vertical="center" shrinkToFit="1"/>
    </xf>
    <xf numFmtId="182" fontId="14" fillId="0" borderId="0" xfId="0" applyNumberFormat="1" applyFont="1" applyAlignment="1">
      <alignment vertical="center" shrinkToFit="1"/>
    </xf>
    <xf numFmtId="184" fontId="14" fillId="0" borderId="0" xfId="0" applyNumberFormat="1" applyFont="1" applyAlignment="1">
      <alignment vertical="center" shrinkToFit="1"/>
    </xf>
    <xf numFmtId="0" fontId="30" fillId="0" borderId="0" xfId="0" applyFont="1" applyAlignment="1" applyProtection="1">
      <alignment vertical="center" shrinkToFit="1"/>
      <protection locked="0"/>
    </xf>
    <xf numFmtId="0" fontId="14" fillId="0" borderId="0" xfId="0" applyFont="1" applyAlignment="1">
      <alignment horizontal="right" vertical="center"/>
    </xf>
    <xf numFmtId="0" fontId="14" fillId="0" borderId="19" xfId="0" applyFont="1" applyBorder="1">
      <alignment vertical="center"/>
    </xf>
    <xf numFmtId="0" fontId="14" fillId="0" borderId="10" xfId="0" applyFont="1" applyBorder="1">
      <alignment vertical="center"/>
    </xf>
    <xf numFmtId="0" fontId="14" fillId="0" borderId="5" xfId="0" applyFont="1" applyBorder="1">
      <alignment vertical="center"/>
    </xf>
    <xf numFmtId="0" fontId="28" fillId="0" borderId="5" xfId="0" applyFont="1" applyBorder="1">
      <alignment vertical="center"/>
    </xf>
    <xf numFmtId="0" fontId="14" fillId="0" borderId="27" xfId="0" applyFont="1" applyBorder="1">
      <alignment vertical="center"/>
    </xf>
    <xf numFmtId="0" fontId="14" fillId="0" borderId="12" xfId="0" applyFont="1" applyBorder="1">
      <alignment vertical="center"/>
    </xf>
    <xf numFmtId="177" fontId="38" fillId="0" borderId="0" xfId="0" applyNumberFormat="1" applyFont="1">
      <alignment vertical="center"/>
    </xf>
    <xf numFmtId="183" fontId="0" fillId="2" borderId="1" xfId="0" applyNumberFormat="1" applyFill="1" applyBorder="1" applyAlignment="1">
      <alignment vertical="center" shrinkToFit="1"/>
    </xf>
    <xf numFmtId="181" fontId="14" fillId="0" borderId="0" xfId="0" applyNumberFormat="1" applyFont="1" applyAlignment="1">
      <alignment horizontal="right" vertical="center" shrinkToFit="1"/>
    </xf>
    <xf numFmtId="0" fontId="0" fillId="7" borderId="11" xfId="0" applyFill="1" applyBorder="1" applyAlignment="1">
      <alignment horizontal="center" vertical="center" wrapText="1"/>
    </xf>
    <xf numFmtId="38" fontId="43" fillId="3" borderId="14" xfId="33" applyFont="1" applyFill="1" applyBorder="1" applyAlignment="1" applyProtection="1">
      <alignment vertical="center" wrapText="1" shrinkToFit="1"/>
    </xf>
    <xf numFmtId="38" fontId="43" fillId="3" borderId="13" xfId="33" applyFont="1" applyFill="1" applyBorder="1" applyAlignment="1" applyProtection="1">
      <alignment vertical="center" shrinkToFit="1"/>
    </xf>
    <xf numFmtId="38" fontId="43" fillId="3" borderId="17" xfId="33" applyFont="1" applyFill="1" applyBorder="1" applyAlignment="1" applyProtection="1">
      <alignment vertical="center" shrinkToFit="1"/>
    </xf>
    <xf numFmtId="38" fontId="46" fillId="3" borderId="86" xfId="33" applyFont="1" applyFill="1" applyBorder="1" applyAlignment="1" applyProtection="1">
      <alignment vertical="center"/>
    </xf>
    <xf numFmtId="38" fontId="46" fillId="3" borderId="20" xfId="33" applyFont="1" applyFill="1" applyBorder="1" applyAlignment="1" applyProtection="1">
      <alignment vertical="center"/>
    </xf>
    <xf numFmtId="38" fontId="46" fillId="3" borderId="21" xfId="33" applyFont="1" applyFill="1" applyBorder="1" applyAlignment="1" applyProtection="1">
      <alignment vertical="center"/>
    </xf>
    <xf numFmtId="38" fontId="46" fillId="0" borderId="72" xfId="0" applyNumberFormat="1" applyFont="1" applyBorder="1" applyProtection="1">
      <alignment vertical="center"/>
      <protection locked="0"/>
    </xf>
    <xf numFmtId="38" fontId="46" fillId="0" borderId="73" xfId="0" applyNumberFormat="1" applyFont="1" applyBorder="1" applyProtection="1">
      <alignment vertical="center"/>
      <protection locked="0"/>
    </xf>
    <xf numFmtId="38" fontId="46" fillId="3" borderId="25" xfId="33" applyFont="1" applyFill="1" applyBorder="1">
      <alignment vertical="center"/>
    </xf>
    <xf numFmtId="38" fontId="46" fillId="0" borderId="22" xfId="33" applyFont="1" applyFill="1" applyBorder="1" applyAlignment="1">
      <alignment vertical="center" shrinkToFit="1"/>
    </xf>
    <xf numFmtId="38" fontId="46" fillId="0" borderId="22" xfId="33" applyFont="1" applyFill="1" applyBorder="1" applyAlignment="1">
      <alignment vertical="center" wrapText="1" shrinkToFit="1"/>
    </xf>
    <xf numFmtId="38" fontId="46" fillId="0" borderId="25" xfId="33" applyFont="1" applyFill="1" applyBorder="1" applyProtection="1">
      <alignment vertical="center"/>
      <protection locked="0"/>
    </xf>
    <xf numFmtId="0" fontId="35" fillId="0" borderId="79" xfId="0" applyFont="1" applyBorder="1" applyAlignment="1">
      <alignment horizontal="center" vertical="center"/>
    </xf>
    <xf numFmtId="0" fontId="33" fillId="0" borderId="0" xfId="0" applyFont="1" applyAlignment="1">
      <alignment horizontal="center" vertical="center"/>
    </xf>
    <xf numFmtId="0" fontId="62" fillId="0" borderId="0" xfId="0" applyFont="1" applyAlignment="1">
      <alignment horizontal="left" vertical="center"/>
    </xf>
    <xf numFmtId="0" fontId="43" fillId="11" borderId="1" xfId="0" applyFont="1" applyFill="1" applyBorder="1" applyAlignment="1">
      <alignment horizontal="center" vertical="center" wrapText="1" shrinkToFit="1"/>
    </xf>
    <xf numFmtId="38" fontId="46" fillId="11" borderId="74" xfId="33" applyFont="1" applyFill="1" applyBorder="1" applyAlignment="1">
      <alignment horizontal="right" vertical="center"/>
    </xf>
    <xf numFmtId="0" fontId="57" fillId="0" borderId="0" xfId="0" applyFont="1" applyProtection="1">
      <alignment vertical="center"/>
      <protection locked="0"/>
    </xf>
    <xf numFmtId="0" fontId="14" fillId="0" borderId="0" xfId="39" applyFont="1">
      <alignment vertical="center"/>
    </xf>
    <xf numFmtId="0" fontId="14" fillId="0" borderId="0" xfId="39" applyFont="1" applyAlignment="1">
      <alignment horizontal="right" vertical="center"/>
    </xf>
    <xf numFmtId="0" fontId="65" fillId="0" borderId="0" xfId="39">
      <alignment vertical="center"/>
    </xf>
    <xf numFmtId="0" fontId="66" fillId="0" borderId="0" xfId="39" applyFont="1">
      <alignment vertical="center"/>
    </xf>
    <xf numFmtId="0" fontId="14" fillId="0" borderId="35" xfId="39" applyFont="1" applyBorder="1" applyAlignment="1">
      <alignment horizontal="right" vertical="center"/>
    </xf>
    <xf numFmtId="187" fontId="14" fillId="12" borderId="66" xfId="39" applyNumberFormat="1" applyFont="1" applyFill="1" applyBorder="1" applyAlignment="1">
      <alignment horizontal="left" vertical="top"/>
    </xf>
    <xf numFmtId="0" fontId="14" fillId="0" borderId="93" xfId="39" applyFont="1" applyBorder="1" applyAlignment="1">
      <alignment horizontal="center" vertical="center"/>
    </xf>
    <xf numFmtId="0" fontId="14" fillId="0" borderId="1" xfId="39" applyFont="1" applyBorder="1" applyAlignment="1">
      <alignment horizontal="center" vertical="center"/>
    </xf>
    <xf numFmtId="0" fontId="14" fillId="0" borderId="14" xfId="39" applyFont="1" applyBorder="1" applyAlignment="1">
      <alignment horizontal="center" vertical="center"/>
    </xf>
    <xf numFmtId="0" fontId="69" fillId="13" borderId="11" xfId="0" applyFont="1" applyFill="1" applyBorder="1" applyAlignment="1">
      <alignment horizontal="center" vertical="center" shrinkToFit="1"/>
    </xf>
    <xf numFmtId="38" fontId="69" fillId="14" borderId="11" xfId="37" applyFont="1" applyFill="1" applyBorder="1" applyAlignment="1">
      <alignment horizontal="center" vertical="center" shrinkToFit="1"/>
    </xf>
    <xf numFmtId="38" fontId="69" fillId="13" borderId="11" xfId="37" applyFont="1" applyFill="1" applyBorder="1" applyAlignment="1">
      <alignment horizontal="center" vertical="center" shrinkToFit="1"/>
    </xf>
    <xf numFmtId="0" fontId="69" fillId="15" borderId="11" xfId="0" applyFont="1" applyFill="1" applyBorder="1" applyAlignment="1">
      <alignment horizontal="center" vertical="center" shrinkToFit="1"/>
    </xf>
    <xf numFmtId="0" fontId="69" fillId="13" borderId="11" xfId="0" applyFont="1" applyFill="1" applyBorder="1" applyAlignment="1">
      <alignment vertical="center" shrinkToFit="1"/>
    </xf>
    <xf numFmtId="0" fontId="69" fillId="13" borderId="0" xfId="0" applyFont="1" applyFill="1" applyAlignment="1">
      <alignment horizontal="center" vertical="center" shrinkToFit="1"/>
    </xf>
    <xf numFmtId="0" fontId="69" fillId="0" borderId="0" xfId="0" applyFont="1" applyAlignment="1">
      <alignment horizontal="center" vertical="center" shrinkToFit="1"/>
    </xf>
    <xf numFmtId="0" fontId="0" fillId="0" borderId="1" xfId="0" applyBorder="1">
      <alignment vertical="center"/>
    </xf>
    <xf numFmtId="186" fontId="0" fillId="0" borderId="1" xfId="0" applyNumberFormat="1" applyBorder="1">
      <alignment vertical="center"/>
    </xf>
    <xf numFmtId="38" fontId="0" fillId="0" borderId="1" xfId="0" applyNumberFormat="1" applyBorder="1">
      <alignment vertical="center"/>
    </xf>
    <xf numFmtId="38" fontId="66" fillId="0" borderId="1" xfId="37" applyFont="1" applyFill="1" applyBorder="1" applyAlignment="1">
      <alignment vertical="center" shrinkToFit="1"/>
    </xf>
    <xf numFmtId="38" fontId="69" fillId="0" borderId="1" xfId="37" applyFont="1" applyFill="1" applyBorder="1" applyAlignment="1">
      <alignment vertical="center"/>
    </xf>
    <xf numFmtId="177" fontId="0" fillId="0" borderId="1" xfId="38" applyNumberFormat="1" applyFont="1" applyBorder="1">
      <alignment vertical="center"/>
    </xf>
    <xf numFmtId="0" fontId="0" fillId="9" borderId="1" xfId="0" applyFill="1" applyBorder="1">
      <alignment vertical="center"/>
    </xf>
    <xf numFmtId="0" fontId="0" fillId="0" borderId="76"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47" fillId="0" borderId="0" xfId="0" applyFont="1" applyAlignment="1">
      <alignment horizontal="center" vertical="center" wrapText="1"/>
    </xf>
    <xf numFmtId="0" fontId="46" fillId="6" borderId="92" xfId="0" applyFont="1" applyFill="1" applyBorder="1" applyAlignment="1">
      <alignment horizontal="center" vertical="center" wrapText="1"/>
    </xf>
    <xf numFmtId="0" fontId="46" fillId="6" borderId="83" xfId="0" applyFont="1" applyFill="1" applyBorder="1" applyAlignment="1">
      <alignment horizontal="center" vertical="center" wrapText="1"/>
    </xf>
    <xf numFmtId="0" fontId="46" fillId="6" borderId="84" xfId="0" applyFont="1" applyFill="1" applyBorder="1" applyAlignment="1">
      <alignment horizontal="center" vertical="center" wrapText="1"/>
    </xf>
    <xf numFmtId="38" fontId="46" fillId="0" borderId="85" xfId="33" applyFont="1" applyFill="1" applyBorder="1" applyAlignment="1">
      <alignment horizontal="center" vertical="center"/>
    </xf>
    <xf numFmtId="38" fontId="46" fillId="0" borderId="23" xfId="33" applyFont="1" applyFill="1" applyBorder="1" applyAlignment="1">
      <alignment horizontal="center" vertical="center"/>
    </xf>
    <xf numFmtId="0" fontId="43" fillId="0" borderId="94" xfId="0" applyFont="1" applyBorder="1" applyAlignment="1">
      <alignment horizontal="center" vertical="center" wrapText="1"/>
    </xf>
    <xf numFmtId="0" fontId="43" fillId="0" borderId="95" xfId="0" applyFont="1" applyBorder="1" applyAlignment="1">
      <alignment horizontal="center" vertical="center" wrapText="1"/>
    </xf>
    <xf numFmtId="181" fontId="14" fillId="2" borderId="59" xfId="0" applyNumberFormat="1" applyFont="1" applyFill="1" applyBorder="1" applyAlignment="1">
      <alignment horizontal="right" vertical="center" shrinkToFit="1"/>
    </xf>
    <xf numFmtId="181" fontId="14" fillId="2" borderId="60" xfId="0" applyNumberFormat="1" applyFont="1" applyFill="1" applyBorder="1" applyAlignment="1">
      <alignment horizontal="right" vertical="center" shrinkToFit="1"/>
    </xf>
    <xf numFmtId="181" fontId="14" fillId="2" borderId="61" xfId="0" applyNumberFormat="1" applyFont="1" applyFill="1" applyBorder="1" applyAlignment="1">
      <alignment horizontal="right" vertical="center" shrinkToFit="1"/>
    </xf>
    <xf numFmtId="0" fontId="0" fillId="5" borderId="0" xfId="0" applyFill="1" applyAlignment="1" applyProtection="1">
      <alignment horizontal="left" vertical="center"/>
      <protection locked="0"/>
    </xf>
    <xf numFmtId="0" fontId="28" fillId="0" borderId="1" xfId="0" applyFont="1" applyBorder="1" applyAlignment="1">
      <alignment horizontal="left" vertical="top" wrapText="1"/>
    </xf>
    <xf numFmtId="0" fontId="29" fillId="7" borderId="11" xfId="0" applyFont="1" applyFill="1" applyBorder="1" applyAlignment="1">
      <alignment horizontal="center" vertical="center" wrapText="1"/>
    </xf>
    <xf numFmtId="0" fontId="56" fillId="7" borderId="18"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14" fillId="0" borderId="11"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52" xfId="0" applyNumberFormat="1" applyFont="1" applyFill="1" applyBorder="1" applyAlignment="1">
      <alignment horizontal="right" vertical="center" shrinkToFit="1"/>
    </xf>
    <xf numFmtId="181" fontId="14" fillId="2" borderId="53" xfId="0" applyNumberFormat="1" applyFont="1" applyFill="1" applyBorder="1" applyAlignment="1">
      <alignment horizontal="right" vertical="center" shrinkToFit="1"/>
    </xf>
    <xf numFmtId="181" fontId="14" fillId="2" borderId="54" xfId="0" applyNumberFormat="1" applyFont="1" applyFill="1" applyBorder="1" applyAlignment="1">
      <alignment horizontal="right" vertical="center" shrinkToFit="1"/>
    </xf>
    <xf numFmtId="181" fontId="14" fillId="2" borderId="56" xfId="0" applyNumberFormat="1" applyFont="1" applyFill="1" applyBorder="1" applyAlignment="1">
      <alignment horizontal="right" vertical="center" shrinkToFit="1"/>
    </xf>
    <xf numFmtId="181" fontId="14" fillId="2" borderId="57" xfId="0" applyNumberFormat="1" applyFont="1" applyFill="1" applyBorder="1" applyAlignment="1">
      <alignment horizontal="right" vertical="center" shrinkToFit="1"/>
    </xf>
    <xf numFmtId="181" fontId="14" fillId="2" borderId="58" xfId="0" applyNumberFormat="1" applyFont="1" applyFill="1" applyBorder="1" applyAlignment="1">
      <alignment horizontal="right" vertical="center" shrinkToFit="1"/>
    </xf>
    <xf numFmtId="181" fontId="14" fillId="2" borderId="69" xfId="0" applyNumberFormat="1" applyFont="1" applyFill="1" applyBorder="1" applyAlignment="1">
      <alignment horizontal="right" vertical="center" shrinkToFit="1"/>
    </xf>
    <xf numFmtId="181" fontId="14" fillId="2" borderId="70" xfId="0" applyNumberFormat="1" applyFont="1" applyFill="1" applyBorder="1" applyAlignment="1">
      <alignment horizontal="right" vertical="center" shrinkToFit="1"/>
    </xf>
    <xf numFmtId="181" fontId="14" fillId="2" borderId="71" xfId="0" applyNumberFormat="1" applyFont="1" applyFill="1" applyBorder="1" applyAlignment="1">
      <alignment horizontal="right" vertical="center" shrinkToFit="1"/>
    </xf>
    <xf numFmtId="0" fontId="14" fillId="7" borderId="10"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31" fillId="0" borderId="47" xfId="0" applyFont="1" applyBorder="1" applyAlignment="1">
      <alignment horizontal="center" vertical="center"/>
    </xf>
    <xf numFmtId="0" fontId="31" fillId="0" borderId="32" xfId="0" applyFont="1" applyBorder="1" applyAlignment="1">
      <alignment horizontal="center" vertical="center"/>
    </xf>
    <xf numFmtId="0" fontId="31" fillId="0" borderId="31" xfId="0" applyFont="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1"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14" fillId="0" borderId="39" xfId="0" applyFont="1" applyBorder="1" applyAlignment="1">
      <alignment horizontal="left" vertical="center"/>
    </xf>
    <xf numFmtId="0" fontId="14" fillId="0" borderId="38" xfId="0" applyFont="1" applyBorder="1" applyAlignment="1">
      <alignment horizontal="left" vertical="center"/>
    </xf>
    <xf numFmtId="0" fontId="14" fillId="0" borderId="37" xfId="0" applyFont="1" applyBorder="1" applyAlignment="1">
      <alignment horizontal="left" vertical="center"/>
    </xf>
    <xf numFmtId="0" fontId="14" fillId="5" borderId="47" xfId="0" applyFont="1" applyFill="1" applyBorder="1" applyAlignment="1">
      <alignment horizontal="center" vertical="center"/>
    </xf>
    <xf numFmtId="0" fontId="14" fillId="5" borderId="65" xfId="0" applyFont="1" applyFill="1" applyBorder="1" applyAlignment="1">
      <alignment horizontal="center" vertical="center"/>
    </xf>
    <xf numFmtId="0" fontId="14" fillId="0" borderId="36" xfId="0" applyFont="1" applyBorder="1" applyAlignment="1">
      <alignment horizontal="left" vertical="center"/>
    </xf>
    <xf numFmtId="0" fontId="14" fillId="0" borderId="32" xfId="0" applyFont="1" applyBorder="1" applyAlignment="1">
      <alignment horizontal="left" vertical="center"/>
    </xf>
    <xf numFmtId="0" fontId="14" fillId="0" borderId="31" xfId="0" applyFont="1" applyBorder="1" applyAlignment="1">
      <alignment horizontal="left" vertical="center"/>
    </xf>
    <xf numFmtId="0" fontId="41" fillId="5" borderId="48" xfId="0" applyFont="1" applyFill="1" applyBorder="1" applyAlignment="1">
      <alignment horizontal="center" vertical="center"/>
    </xf>
    <xf numFmtId="0" fontId="29" fillId="5" borderId="66" xfId="0" applyFont="1" applyFill="1" applyBorder="1" applyAlignment="1">
      <alignment horizontal="center" vertical="center"/>
    </xf>
    <xf numFmtId="0" fontId="14" fillId="0" borderId="35" xfId="0" applyFont="1" applyBorder="1" applyAlignment="1">
      <alignment horizontal="left" vertical="center"/>
    </xf>
    <xf numFmtId="0" fontId="14" fillId="0" borderId="30" xfId="0" applyFont="1" applyBorder="1" applyAlignment="1">
      <alignment horizontal="left" vertical="center"/>
    </xf>
    <xf numFmtId="0" fontId="14" fillId="0" borderId="29" xfId="0" applyFont="1" applyBorder="1" applyAlignment="1">
      <alignment horizontal="left" vertical="center"/>
    </xf>
    <xf numFmtId="0" fontId="14" fillId="5" borderId="67" xfId="0" applyFont="1" applyFill="1" applyBorder="1" applyAlignment="1">
      <alignment horizontal="center" vertical="center"/>
    </xf>
    <xf numFmtId="0" fontId="14" fillId="5" borderId="24" xfId="0" applyFont="1" applyFill="1" applyBorder="1" applyAlignment="1">
      <alignment horizontal="center" vertical="center"/>
    </xf>
    <xf numFmtId="0" fontId="14" fillId="0" borderId="13" xfId="0" applyFont="1" applyBorder="1" applyAlignment="1">
      <alignment horizontal="left" vertical="center"/>
    </xf>
    <xf numFmtId="0" fontId="14" fillId="0" borderId="2" xfId="0" applyFont="1" applyBorder="1" applyAlignment="1">
      <alignment horizontal="left" vertical="center"/>
    </xf>
    <xf numFmtId="0" fontId="14" fillId="0" borderId="33" xfId="0" applyFont="1" applyBorder="1" applyAlignment="1">
      <alignment horizontal="left" vertical="center"/>
    </xf>
    <xf numFmtId="0" fontId="14" fillId="5" borderId="7"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0" fillId="5" borderId="48" xfId="0" applyFill="1" applyBorder="1" applyAlignment="1">
      <alignment horizontal="left" vertical="center" shrinkToFit="1"/>
    </xf>
    <xf numFmtId="0" fontId="0" fillId="5" borderId="30" xfId="0" applyFill="1" applyBorder="1" applyAlignment="1">
      <alignment horizontal="left" vertical="center" shrinkToFit="1"/>
    </xf>
    <xf numFmtId="0" fontId="0" fillId="5" borderId="29" xfId="0" applyFill="1" applyBorder="1" applyAlignment="1">
      <alignment horizontal="left" vertical="center" shrinkToFit="1"/>
    </xf>
    <xf numFmtId="179" fontId="34" fillId="0" borderId="47" xfId="0" applyNumberFormat="1" applyFont="1" applyBorder="1" applyAlignment="1">
      <alignment horizontal="center" vertical="center"/>
    </xf>
    <xf numFmtId="179" fontId="34" fillId="0" borderId="32" xfId="0" applyNumberFormat="1" applyFont="1" applyBorder="1" applyAlignment="1">
      <alignment horizontal="center" vertical="center"/>
    </xf>
    <xf numFmtId="179" fontId="34" fillId="0" borderId="31" xfId="0" applyNumberFormat="1" applyFont="1" applyBorder="1" applyAlignment="1">
      <alignment horizontal="center" vertical="center"/>
    </xf>
    <xf numFmtId="0" fontId="14" fillId="5" borderId="48" xfId="0" applyFont="1" applyFill="1" applyBorder="1" applyAlignment="1">
      <alignment horizontal="left" vertical="center" shrinkToFit="1"/>
    </xf>
    <xf numFmtId="0" fontId="14" fillId="5" borderId="30" xfId="0" applyFont="1" applyFill="1" applyBorder="1" applyAlignment="1">
      <alignment horizontal="left" vertical="center" shrinkToFit="1"/>
    </xf>
    <xf numFmtId="0" fontId="14" fillId="5" borderId="29" xfId="0" applyFont="1" applyFill="1" applyBorder="1" applyAlignment="1">
      <alignment horizontal="left" vertical="center" shrinkToFit="1"/>
    </xf>
    <xf numFmtId="178" fontId="14" fillId="0" borderId="46" xfId="0" applyNumberFormat="1" applyFont="1" applyBorder="1" applyAlignment="1">
      <alignment horizontal="center" vertical="center" shrinkToFit="1"/>
    </xf>
    <xf numFmtId="178" fontId="14" fillId="0" borderId="45" xfId="0" applyNumberFormat="1" applyFont="1" applyBorder="1" applyAlignment="1">
      <alignment horizontal="center" vertical="center" shrinkToFit="1"/>
    </xf>
    <xf numFmtId="178" fontId="14" fillId="0" borderId="49" xfId="0" applyNumberFormat="1" applyFont="1" applyBorder="1" applyAlignment="1">
      <alignment horizontal="center" vertical="center" shrinkToFit="1"/>
    </xf>
    <xf numFmtId="178" fontId="30" fillId="0" borderId="49" xfId="0" applyNumberFormat="1" applyFont="1" applyBorder="1" applyAlignment="1">
      <alignment horizontal="center" vertical="center"/>
    </xf>
    <xf numFmtId="178" fontId="30" fillId="0" borderId="50" xfId="0" applyNumberFormat="1" applyFont="1" applyBorder="1" applyAlignment="1">
      <alignment horizontal="center" vertical="center"/>
    </xf>
    <xf numFmtId="0" fontId="15"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27"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24" xfId="0" applyFont="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3" xfId="0" applyFont="1" applyFill="1" applyBorder="1" applyAlignment="1">
      <alignment horizontal="center" vertical="center"/>
    </xf>
    <xf numFmtId="0" fontId="14" fillId="0" borderId="24" xfId="0" applyFont="1" applyBorder="1" applyAlignment="1">
      <alignment horizontal="left" vertical="center"/>
    </xf>
    <xf numFmtId="0" fontId="14" fillId="7" borderId="4" xfId="0" applyFont="1" applyFill="1" applyBorder="1" applyAlignment="1">
      <alignment horizontal="center" vertical="center" shrinkToFit="1"/>
    </xf>
    <xf numFmtId="0" fontId="14" fillId="7"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14" fillId="7" borderId="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40" fillId="7" borderId="18"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0" fillId="0" borderId="0" xfId="0" applyAlignment="1">
      <alignment horizontal="center" vertical="center" wrapText="1"/>
    </xf>
    <xf numFmtId="0" fontId="17" fillId="0" borderId="10" xfId="9" applyFont="1" applyBorder="1" applyAlignment="1" applyProtection="1">
      <alignment horizontal="center" vertical="top"/>
      <protection locked="0"/>
    </xf>
    <xf numFmtId="0" fontId="17" fillId="0" borderId="5" xfId="9" applyFont="1" applyBorder="1" applyAlignment="1" applyProtection="1">
      <alignment horizontal="center" vertical="top"/>
      <protection locked="0"/>
    </xf>
    <xf numFmtId="0" fontId="17" fillId="0" borderId="27" xfId="9" applyFont="1" applyBorder="1" applyAlignment="1" applyProtection="1">
      <alignment horizontal="center" vertical="top"/>
      <protection locked="0"/>
    </xf>
    <xf numFmtId="0" fontId="17" fillId="0" borderId="19" xfId="9" applyFont="1" applyBorder="1" applyAlignment="1" applyProtection="1">
      <alignment horizontal="center" vertical="top"/>
      <protection locked="0"/>
    </xf>
    <xf numFmtId="0" fontId="17" fillId="0" borderId="0" xfId="9" applyFont="1" applyAlignment="1" applyProtection="1">
      <alignment horizontal="center" vertical="top"/>
      <protection locked="0"/>
    </xf>
    <xf numFmtId="0" fontId="17" fillId="0" borderId="12" xfId="9" applyFont="1" applyBorder="1" applyAlignment="1" applyProtection="1">
      <alignment horizontal="center" vertical="top"/>
      <protection locked="0"/>
    </xf>
    <xf numFmtId="0" fontId="17" fillId="0" borderId="13" xfId="9" applyFont="1" applyBorder="1" applyAlignment="1" applyProtection="1">
      <alignment horizontal="center" vertical="top"/>
      <protection locked="0"/>
    </xf>
    <xf numFmtId="0" fontId="17" fillId="0" borderId="2" xfId="9" applyFont="1" applyBorder="1" applyAlignment="1" applyProtection="1">
      <alignment horizontal="center" vertical="top"/>
      <protection locked="0"/>
    </xf>
    <xf numFmtId="0" fontId="17" fillId="0" borderId="24" xfId="9" applyFont="1" applyBorder="1" applyAlignment="1" applyProtection="1">
      <alignment horizontal="center" vertical="top"/>
      <protection locked="0"/>
    </xf>
    <xf numFmtId="0" fontId="21" fillId="4" borderId="4" xfId="9" applyFont="1" applyFill="1" applyBorder="1" applyAlignment="1" applyProtection="1">
      <alignment horizontal="center" vertical="center"/>
      <protection locked="0"/>
    </xf>
    <xf numFmtId="0" fontId="21" fillId="4" borderId="6" xfId="9" applyFont="1" applyFill="1" applyBorder="1" applyAlignment="1" applyProtection="1">
      <alignment horizontal="center" vertical="center"/>
      <protection locked="0"/>
    </xf>
    <xf numFmtId="0" fontId="21" fillId="4" borderId="3" xfId="9" applyFont="1" applyFill="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0" borderId="6"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4" xfId="9" applyFont="1" applyBorder="1" applyAlignment="1" applyProtection="1">
      <alignment horizontal="right" vertical="center"/>
      <protection locked="0"/>
    </xf>
    <xf numFmtId="0" fontId="17" fillId="0" borderId="6" xfId="9" applyFont="1" applyBorder="1" applyAlignment="1" applyProtection="1">
      <alignment horizontal="right" vertical="center"/>
      <protection locked="0"/>
    </xf>
    <xf numFmtId="0" fontId="17" fillId="0" borderId="1" xfId="9" applyFont="1" applyBorder="1" applyProtection="1">
      <alignment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0" fontId="30" fillId="4" borderId="1" xfId="9" applyFont="1" applyFill="1" applyBorder="1" applyAlignment="1" applyProtection="1">
      <alignment horizontal="center" vertical="center"/>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38" fontId="28" fillId="0" borderId="4" xfId="12" applyFont="1" applyBorder="1" applyAlignment="1" applyProtection="1">
      <alignment horizontal="center" vertical="center"/>
      <protection locked="0"/>
    </xf>
    <xf numFmtId="38" fontId="28" fillId="0" borderId="6" xfId="12" applyFont="1" applyBorder="1" applyAlignment="1" applyProtection="1">
      <alignment horizontal="center" vertical="center"/>
      <protection locked="0"/>
    </xf>
    <xf numFmtId="38" fontId="28" fillId="0" borderId="3" xfId="12" applyFont="1" applyBorder="1" applyAlignment="1" applyProtection="1">
      <alignment horizontal="center" vertical="center"/>
      <protection locked="0"/>
    </xf>
    <xf numFmtId="0" fontId="21" fillId="4" borderId="1" xfId="9" applyFont="1" applyFill="1" applyBorder="1" applyAlignment="1" applyProtection="1">
      <alignment horizontal="center" vertical="center" wrapText="1"/>
      <protection locked="0"/>
    </xf>
    <xf numFmtId="0" fontId="21" fillId="4" borderId="1" xfId="9" applyFont="1" applyFill="1" applyBorder="1" applyAlignment="1" applyProtection="1">
      <alignment horizontal="center" vertical="center"/>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21" fillId="4" borderId="1"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0" fontId="30" fillId="4" borderId="1" xfId="9" applyFont="1" applyFill="1" applyBorder="1" applyAlignment="1" applyProtection="1">
      <alignment horizontal="center" vertical="center" shrinkToFit="1"/>
      <protection locked="0"/>
    </xf>
    <xf numFmtId="0" fontId="21" fillId="4" borderId="1" xfId="9" applyFont="1" applyFill="1" applyBorder="1" applyAlignment="1" applyProtection="1">
      <alignment horizontal="center" vertical="center" wrapText="1" shrinkToFit="1"/>
      <protection locked="0"/>
    </xf>
    <xf numFmtId="0" fontId="21" fillId="4" borderId="4" xfId="9" applyFont="1" applyFill="1" applyBorder="1" applyAlignment="1" applyProtection="1">
      <alignment horizontal="center" vertical="center" wrapText="1" shrinkToFit="1"/>
      <protection locked="0"/>
    </xf>
    <xf numFmtId="0" fontId="21" fillId="4" borderId="3" xfId="9" applyFont="1" applyFill="1" applyBorder="1" applyAlignment="1" applyProtection="1">
      <alignment horizontal="center" vertical="center" shrinkToFit="1"/>
      <protection locked="0"/>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176" fontId="18" fillId="0" borderId="20" xfId="9" applyNumberFormat="1" applyFont="1" applyBorder="1" applyAlignment="1">
      <alignment horizontal="center" vertical="center"/>
    </xf>
    <xf numFmtId="176" fontId="18" fillId="0" borderId="41" xfId="9" applyNumberFormat="1" applyFont="1" applyBorder="1" applyAlignment="1">
      <alignment horizontal="center" vertical="center"/>
    </xf>
    <xf numFmtId="178" fontId="18" fillId="0" borderId="41" xfId="9" applyNumberFormat="1" applyFont="1" applyBorder="1" applyAlignment="1">
      <alignment horizontal="left" vertical="center"/>
    </xf>
    <xf numFmtId="178" fontId="32" fillId="0" borderId="40"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28" fillId="0" borderId="0" xfId="9" applyFo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5" applyFont="1" applyAlignment="1" applyProtection="1">
      <alignment horizontal="center" vertical="center" shrinkToFit="1"/>
      <protection locked="0"/>
    </xf>
    <xf numFmtId="0" fontId="34" fillId="0" borderId="2" xfId="35" applyFont="1" applyBorder="1" applyAlignment="1" applyProtection="1">
      <alignment horizontal="center" vertical="center"/>
      <protection locked="0"/>
    </xf>
    <xf numFmtId="0" fontId="20" fillId="0" borderId="44" xfId="9" applyFont="1" applyBorder="1" applyAlignment="1">
      <alignment horizontal="left" vertical="top" shrinkToFit="1"/>
    </xf>
    <xf numFmtId="0" fontId="20" fillId="0" borderId="16" xfId="9" applyFont="1" applyBorder="1" applyAlignment="1">
      <alignment horizontal="left" vertical="top" shrinkToFit="1"/>
    </xf>
    <xf numFmtId="0" fontId="33" fillId="0" borderId="43"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3" fillId="0" borderId="33"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2" fillId="0" borderId="42" xfId="9" applyNumberFormat="1" applyFont="1" applyBorder="1" applyAlignment="1">
      <alignment horizontal="left" vertical="center"/>
    </xf>
    <xf numFmtId="0" fontId="67" fillId="0" borderId="0" xfId="39" applyFont="1" applyAlignment="1">
      <alignment horizontal="center" vertical="center" wrapText="1"/>
    </xf>
    <xf numFmtId="0" fontId="67" fillId="0" borderId="0" xfId="39" applyFont="1" applyAlignment="1">
      <alignment horizontal="center" vertical="center"/>
    </xf>
    <xf numFmtId="0" fontId="14" fillId="0" borderId="0" xfId="39" applyFont="1" applyAlignment="1">
      <alignment horizontal="center" vertical="center"/>
    </xf>
    <xf numFmtId="0" fontId="14" fillId="0" borderId="4" xfId="39" applyFont="1" applyBorder="1" applyAlignment="1">
      <alignment horizontal="center" vertical="center"/>
    </xf>
    <xf numFmtId="0" fontId="14" fillId="0" borderId="3" xfId="39" applyFont="1" applyBorder="1" applyAlignment="1">
      <alignment horizontal="center" vertical="center"/>
    </xf>
    <xf numFmtId="0" fontId="14" fillId="12" borderId="4" xfId="39" applyFont="1" applyFill="1" applyBorder="1" applyAlignment="1">
      <alignment horizontal="left" vertical="center"/>
    </xf>
    <xf numFmtId="0" fontId="14" fillId="12" borderId="3" xfId="39" applyFont="1" applyFill="1" applyBorder="1" applyAlignment="1">
      <alignment horizontal="left" vertical="center"/>
    </xf>
    <xf numFmtId="186" fontId="14" fillId="12" borderId="4" xfId="39" applyNumberFormat="1" applyFont="1" applyFill="1" applyBorder="1" applyAlignment="1">
      <alignment horizontal="center" vertical="center"/>
    </xf>
    <xf numFmtId="186" fontId="14" fillId="12" borderId="3" xfId="39" applyNumberFormat="1" applyFont="1" applyFill="1" applyBorder="1" applyAlignment="1">
      <alignment horizontal="center" vertical="center"/>
    </xf>
    <xf numFmtId="0" fontId="14" fillId="0" borderId="10" xfId="39" applyFont="1" applyBorder="1" applyAlignment="1">
      <alignment horizontal="center" vertical="center"/>
    </xf>
    <xf numFmtId="0" fontId="14" fillId="0" borderId="27" xfId="39" applyFont="1" applyBorder="1" applyAlignment="1">
      <alignment horizontal="center" vertical="center"/>
    </xf>
    <xf numFmtId="0" fontId="14" fillId="0" borderId="13" xfId="39" applyFont="1" applyBorder="1" applyAlignment="1">
      <alignment horizontal="center" vertical="center"/>
    </xf>
    <xf numFmtId="0" fontId="14" fillId="0" borderId="24" xfId="39" applyFont="1" applyBorder="1" applyAlignment="1">
      <alignment horizontal="center" vertical="center"/>
    </xf>
    <xf numFmtId="0" fontId="14" fillId="12" borderId="13" xfId="39" applyFont="1" applyFill="1" applyBorder="1" applyAlignment="1">
      <alignment horizontal="left" vertical="center"/>
    </xf>
    <xf numFmtId="0" fontId="14" fillId="12" borderId="24" xfId="39" applyFont="1" applyFill="1" applyBorder="1" applyAlignment="1">
      <alignment horizontal="left" vertical="center"/>
    </xf>
    <xf numFmtId="188" fontId="14" fillId="12" borderId="4" xfId="39" applyNumberFormat="1" applyFont="1" applyFill="1" applyBorder="1" applyAlignment="1">
      <alignment horizontal="left" vertical="center"/>
    </xf>
    <xf numFmtId="188" fontId="14" fillId="12" borderId="3" xfId="39" applyNumberFormat="1" applyFont="1" applyFill="1" applyBorder="1" applyAlignment="1">
      <alignment horizontal="left" vertical="center"/>
    </xf>
    <xf numFmtId="0" fontId="14" fillId="0" borderId="11" xfId="39" applyFont="1" applyBorder="1" applyAlignment="1">
      <alignment horizontal="center" vertical="center" textRotation="255"/>
    </xf>
    <xf numFmtId="0" fontId="14" fillId="0" borderId="18" xfId="39" applyFont="1" applyBorder="1" applyAlignment="1">
      <alignment horizontal="center" vertical="center" textRotation="255"/>
    </xf>
    <xf numFmtId="0" fontId="14" fillId="0" borderId="14" xfId="39" applyFont="1" applyBorder="1" applyAlignment="1">
      <alignment horizontal="center" vertical="center" textRotation="255"/>
    </xf>
    <xf numFmtId="0" fontId="14" fillId="12" borderId="35" xfId="39" applyFont="1" applyFill="1" applyBorder="1" applyAlignment="1">
      <alignment horizontal="left" vertical="center"/>
    </xf>
    <xf numFmtId="0" fontId="14" fillId="12" borderId="66" xfId="39" applyFont="1" applyFill="1" applyBorder="1" applyAlignment="1">
      <alignment horizontal="left" vertical="center"/>
    </xf>
  </cellXfs>
  <cellStyles count="40">
    <cellStyle name="パーセント" xfId="38" builtinId="5"/>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3 3" xfId="39" xr:uid="{18AFFBCF-9B69-4DA0-B287-0A0BABFDE21A}"/>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363682</xdr:colOff>
      <xdr:row>58</xdr:row>
      <xdr:rowOff>86591</xdr:rowOff>
    </xdr:from>
    <xdr:to>
      <xdr:col>8</xdr:col>
      <xdr:colOff>861686</xdr:colOff>
      <xdr:row>74</xdr:row>
      <xdr:rowOff>10391</xdr:rowOff>
    </xdr:to>
    <xdr:pic>
      <xdr:nvPicPr>
        <xdr:cNvPr id="2" name="図 1">
          <a:extLst>
            <a:ext uri="{FF2B5EF4-FFF2-40B4-BE49-F238E27FC236}">
              <a16:creationId xmlns:a16="http://schemas.microsoft.com/office/drawing/2014/main" id="{2239B200-A743-4052-9C81-1E7C45ADD4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682" y="25405773"/>
          <a:ext cx="12464868" cy="2694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2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9525</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2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2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2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2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2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2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5</xdr:col>
          <xdr:colOff>9525</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2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2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2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2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2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2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2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2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2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13</xdr:col>
          <xdr:colOff>0</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2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2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2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2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2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4</xdr:col>
          <xdr:colOff>952500</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2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2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3</xdr:col>
          <xdr:colOff>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2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2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2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2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2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2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2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2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2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2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2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6451036"/>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7A98-CF75-4DD2-A169-5B3E1F3C94C5}">
  <sheetPr>
    <tabColor rgb="FFC00000"/>
    <pageSetUpPr fitToPage="1"/>
  </sheetPr>
  <dimension ref="A1:AH57"/>
  <sheetViews>
    <sheetView showGridLines="0" showZeros="0" tabSelected="1" view="pageBreakPreview" zoomScale="40" zoomScaleNormal="55" zoomScaleSheetLayoutView="40" workbookViewId="0">
      <selection activeCell="I16" sqref="I16"/>
    </sheetView>
  </sheetViews>
  <sheetFormatPr defaultColWidth="8" defaultRowHeight="14.25"/>
  <cols>
    <col min="1" max="1" width="15.625" style="1" customWidth="1"/>
    <col min="2" max="2" width="13.125" style="1" customWidth="1"/>
    <col min="3" max="3" width="28" style="1" bestFit="1" customWidth="1"/>
    <col min="4" max="4" width="25.375" style="1" customWidth="1"/>
    <col min="5" max="5" width="32.875" style="1" customWidth="1"/>
    <col min="6" max="6" width="29.875" style="1" hidden="1" customWidth="1"/>
    <col min="7" max="11" width="29.875" style="1" customWidth="1"/>
    <col min="12" max="12" width="25.625" style="2" customWidth="1"/>
    <col min="13" max="13" width="28" style="2" customWidth="1"/>
    <col min="14" max="14" width="17.625" style="2" bestFit="1" customWidth="1"/>
    <col min="15" max="15" width="12" style="2" bestFit="1" customWidth="1"/>
    <col min="16" max="16" width="23.875" style="2" customWidth="1"/>
    <col min="17" max="17" width="32.375" style="2" customWidth="1"/>
    <col min="18" max="18" width="26.625" style="2" bestFit="1" customWidth="1"/>
    <col min="19" max="19" width="17.625" style="2" bestFit="1" customWidth="1"/>
    <col min="20" max="20" width="27.125" style="1" customWidth="1"/>
    <col min="21" max="21" width="27.875" style="1" customWidth="1"/>
    <col min="22" max="22" width="35" style="1" customWidth="1"/>
    <col min="23" max="23" width="30.625" style="1" customWidth="1"/>
    <col min="24" max="24" width="4.875" style="1" customWidth="1"/>
    <col min="25" max="25" width="8" style="1"/>
    <col min="26" max="28" width="0" style="1" hidden="1" customWidth="1"/>
    <col min="29" max="31" width="8" style="1"/>
    <col min="32" max="32" width="3.375" style="1" customWidth="1"/>
    <col min="33" max="33" width="11" style="1" customWidth="1"/>
    <col min="34" max="34" width="11.625" style="1" customWidth="1"/>
    <col min="35" max="35" width="15.875" style="1" customWidth="1"/>
    <col min="36" max="259" width="8" style="1"/>
    <col min="260" max="260" width="15.625" style="1" customWidth="1"/>
    <col min="261" max="261" width="13.125" style="1" customWidth="1"/>
    <col min="262" max="262" width="28" style="1" bestFit="1" customWidth="1"/>
    <col min="263" max="263" width="25.375" style="1" customWidth="1"/>
    <col min="264" max="264" width="32.875" style="1" customWidth="1"/>
    <col min="265" max="265" width="0" style="1" hidden="1" customWidth="1"/>
    <col min="266" max="266" width="25.625" style="1" customWidth="1"/>
    <col min="267" max="267" width="30.625" style="1" bestFit="1" customWidth="1"/>
    <col min="268" max="268" width="17.625" style="1" bestFit="1" customWidth="1"/>
    <col min="269" max="269" width="12" style="1" bestFit="1" customWidth="1"/>
    <col min="270" max="270" width="28.125" style="1" bestFit="1" customWidth="1"/>
    <col min="271" max="271" width="26.625" style="1" bestFit="1" customWidth="1"/>
    <col min="272" max="272" width="32.875" style="1" customWidth="1"/>
    <col min="273" max="273" width="32.125" style="1" bestFit="1" customWidth="1"/>
    <col min="274" max="274" width="17.625" style="1" bestFit="1" customWidth="1"/>
    <col min="275" max="275" width="28.375" style="1" bestFit="1" customWidth="1"/>
    <col min="276" max="276" width="29.875" style="1" customWidth="1"/>
    <col min="277" max="277" width="23.625" style="1" customWidth="1"/>
    <col min="278" max="287" width="8" style="1"/>
    <col min="288" max="291" width="0" style="1" hidden="1" customWidth="1"/>
    <col min="292" max="515" width="8" style="1"/>
    <col min="516" max="516" width="15.625" style="1" customWidth="1"/>
    <col min="517" max="517" width="13.125" style="1" customWidth="1"/>
    <col min="518" max="518" width="28" style="1" bestFit="1" customWidth="1"/>
    <col min="519" max="519" width="25.375" style="1" customWidth="1"/>
    <col min="520" max="520" width="32.875" style="1" customWidth="1"/>
    <col min="521" max="521" width="0" style="1" hidden="1" customWidth="1"/>
    <col min="522" max="522" width="25.625" style="1" customWidth="1"/>
    <col min="523" max="523" width="30.625" style="1" bestFit="1" customWidth="1"/>
    <col min="524" max="524" width="17.625" style="1" bestFit="1" customWidth="1"/>
    <col min="525" max="525" width="12" style="1" bestFit="1" customWidth="1"/>
    <col min="526" max="526" width="28.125" style="1" bestFit="1" customWidth="1"/>
    <col min="527" max="527" width="26.625" style="1" bestFit="1" customWidth="1"/>
    <col min="528" max="528" width="32.875" style="1" customWidth="1"/>
    <col min="529" max="529" width="32.125" style="1" bestFit="1" customWidth="1"/>
    <col min="530" max="530" width="17.625" style="1" bestFit="1" customWidth="1"/>
    <col min="531" max="531" width="28.375" style="1" bestFit="1" customWidth="1"/>
    <col min="532" max="532" width="29.875" style="1" customWidth="1"/>
    <col min="533" max="533" width="23.625" style="1" customWidth="1"/>
    <col min="534" max="543" width="8" style="1"/>
    <col min="544" max="547" width="0" style="1" hidden="1" customWidth="1"/>
    <col min="548" max="771" width="8" style="1"/>
    <col min="772" max="772" width="15.625" style="1" customWidth="1"/>
    <col min="773" max="773" width="13.125" style="1" customWidth="1"/>
    <col min="774" max="774" width="28" style="1" bestFit="1" customWidth="1"/>
    <col min="775" max="775" width="25.375" style="1" customWidth="1"/>
    <col min="776" max="776" width="32.875" style="1" customWidth="1"/>
    <col min="777" max="777" width="0" style="1" hidden="1" customWidth="1"/>
    <col min="778" max="778" width="25.625" style="1" customWidth="1"/>
    <col min="779" max="779" width="30.625" style="1" bestFit="1" customWidth="1"/>
    <col min="780" max="780" width="17.625" style="1" bestFit="1" customWidth="1"/>
    <col min="781" max="781" width="12" style="1" bestFit="1" customWidth="1"/>
    <col min="782" max="782" width="28.125" style="1" bestFit="1" customWidth="1"/>
    <col min="783" max="783" width="26.625" style="1" bestFit="1" customWidth="1"/>
    <col min="784" max="784" width="32.875" style="1" customWidth="1"/>
    <col min="785" max="785" width="32.125" style="1" bestFit="1" customWidth="1"/>
    <col min="786" max="786" width="17.625" style="1" bestFit="1" customWidth="1"/>
    <col min="787" max="787" width="28.375" style="1" bestFit="1" customWidth="1"/>
    <col min="788" max="788" width="29.875" style="1" customWidth="1"/>
    <col min="789" max="789" width="23.625" style="1" customWidth="1"/>
    <col min="790" max="799" width="8" style="1"/>
    <col min="800" max="803" width="0" style="1" hidden="1" customWidth="1"/>
    <col min="804" max="1027" width="8" style="1"/>
    <col min="1028" max="1028" width="15.625" style="1" customWidth="1"/>
    <col min="1029" max="1029" width="13.125" style="1" customWidth="1"/>
    <col min="1030" max="1030" width="28" style="1" bestFit="1" customWidth="1"/>
    <col min="1031" max="1031" width="25.375" style="1" customWidth="1"/>
    <col min="1032" max="1032" width="32.875" style="1" customWidth="1"/>
    <col min="1033" max="1033" width="0" style="1" hidden="1" customWidth="1"/>
    <col min="1034" max="1034" width="25.625" style="1" customWidth="1"/>
    <col min="1035" max="1035" width="30.625" style="1" bestFit="1" customWidth="1"/>
    <col min="1036" max="1036" width="17.625" style="1" bestFit="1" customWidth="1"/>
    <col min="1037" max="1037" width="12" style="1" bestFit="1" customWidth="1"/>
    <col min="1038" max="1038" width="28.125" style="1" bestFit="1" customWidth="1"/>
    <col min="1039" max="1039" width="26.625" style="1" bestFit="1" customWidth="1"/>
    <col min="1040" max="1040" width="32.875" style="1" customWidth="1"/>
    <col min="1041" max="1041" width="32.125" style="1" bestFit="1" customWidth="1"/>
    <col min="1042" max="1042" width="17.625" style="1" bestFit="1" customWidth="1"/>
    <col min="1043" max="1043" width="28.375" style="1" bestFit="1" customWidth="1"/>
    <col min="1044" max="1044" width="29.875" style="1" customWidth="1"/>
    <col min="1045" max="1045" width="23.625" style="1" customWidth="1"/>
    <col min="1046" max="1055" width="8" style="1"/>
    <col min="1056" max="1059" width="0" style="1" hidden="1" customWidth="1"/>
    <col min="1060" max="1283" width="8" style="1"/>
    <col min="1284" max="1284" width="15.625" style="1" customWidth="1"/>
    <col min="1285" max="1285" width="13.125" style="1" customWidth="1"/>
    <col min="1286" max="1286" width="28" style="1" bestFit="1" customWidth="1"/>
    <col min="1287" max="1287" width="25.375" style="1" customWidth="1"/>
    <col min="1288" max="1288" width="32.875" style="1" customWidth="1"/>
    <col min="1289" max="1289" width="0" style="1" hidden="1" customWidth="1"/>
    <col min="1290" max="1290" width="25.625" style="1" customWidth="1"/>
    <col min="1291" max="1291" width="30.625" style="1" bestFit="1" customWidth="1"/>
    <col min="1292" max="1292" width="17.625" style="1" bestFit="1" customWidth="1"/>
    <col min="1293" max="1293" width="12" style="1" bestFit="1" customWidth="1"/>
    <col min="1294" max="1294" width="28.125" style="1" bestFit="1" customWidth="1"/>
    <col min="1295" max="1295" width="26.625" style="1" bestFit="1" customWidth="1"/>
    <col min="1296" max="1296" width="32.875" style="1" customWidth="1"/>
    <col min="1297" max="1297" width="32.125" style="1" bestFit="1" customWidth="1"/>
    <col min="1298" max="1298" width="17.625" style="1" bestFit="1" customWidth="1"/>
    <col min="1299" max="1299" width="28.375" style="1" bestFit="1" customWidth="1"/>
    <col min="1300" max="1300" width="29.875" style="1" customWidth="1"/>
    <col min="1301" max="1301" width="23.625" style="1" customWidth="1"/>
    <col min="1302" max="1311" width="8" style="1"/>
    <col min="1312" max="1315" width="0" style="1" hidden="1" customWidth="1"/>
    <col min="1316" max="1539" width="8" style="1"/>
    <col min="1540" max="1540" width="15.625" style="1" customWidth="1"/>
    <col min="1541" max="1541" width="13.125" style="1" customWidth="1"/>
    <col min="1542" max="1542" width="28" style="1" bestFit="1" customWidth="1"/>
    <col min="1543" max="1543" width="25.375" style="1" customWidth="1"/>
    <col min="1544" max="1544" width="32.875" style="1" customWidth="1"/>
    <col min="1545" max="1545" width="0" style="1" hidden="1" customWidth="1"/>
    <col min="1546" max="1546" width="25.625" style="1" customWidth="1"/>
    <col min="1547" max="1547" width="30.625" style="1" bestFit="1" customWidth="1"/>
    <col min="1548" max="1548" width="17.625" style="1" bestFit="1" customWidth="1"/>
    <col min="1549" max="1549" width="12" style="1" bestFit="1" customWidth="1"/>
    <col min="1550" max="1550" width="28.125" style="1" bestFit="1" customWidth="1"/>
    <col min="1551" max="1551" width="26.625" style="1" bestFit="1" customWidth="1"/>
    <col min="1552" max="1552" width="32.875" style="1" customWidth="1"/>
    <col min="1553" max="1553" width="32.125" style="1" bestFit="1" customWidth="1"/>
    <col min="1554" max="1554" width="17.625" style="1" bestFit="1" customWidth="1"/>
    <col min="1555" max="1555" width="28.375" style="1" bestFit="1" customWidth="1"/>
    <col min="1556" max="1556" width="29.875" style="1" customWidth="1"/>
    <col min="1557" max="1557" width="23.625" style="1" customWidth="1"/>
    <col min="1558" max="1567" width="8" style="1"/>
    <col min="1568" max="1571" width="0" style="1" hidden="1" customWidth="1"/>
    <col min="1572" max="1795" width="8" style="1"/>
    <col min="1796" max="1796" width="15.625" style="1" customWidth="1"/>
    <col min="1797" max="1797" width="13.125" style="1" customWidth="1"/>
    <col min="1798" max="1798" width="28" style="1" bestFit="1" customWidth="1"/>
    <col min="1799" max="1799" width="25.375" style="1" customWidth="1"/>
    <col min="1800" max="1800" width="32.875" style="1" customWidth="1"/>
    <col min="1801" max="1801" width="0" style="1" hidden="1" customWidth="1"/>
    <col min="1802" max="1802" width="25.625" style="1" customWidth="1"/>
    <col min="1803" max="1803" width="30.625" style="1" bestFit="1" customWidth="1"/>
    <col min="1804" max="1804" width="17.625" style="1" bestFit="1" customWidth="1"/>
    <col min="1805" max="1805" width="12" style="1" bestFit="1" customWidth="1"/>
    <col min="1806" max="1806" width="28.125" style="1" bestFit="1" customWidth="1"/>
    <col min="1807" max="1807" width="26.625" style="1" bestFit="1" customWidth="1"/>
    <col min="1808" max="1808" width="32.875" style="1" customWidth="1"/>
    <col min="1809" max="1809" width="32.125" style="1" bestFit="1" customWidth="1"/>
    <col min="1810" max="1810" width="17.625" style="1" bestFit="1" customWidth="1"/>
    <col min="1811" max="1811" width="28.375" style="1" bestFit="1" customWidth="1"/>
    <col min="1812" max="1812" width="29.875" style="1" customWidth="1"/>
    <col min="1813" max="1813" width="23.625" style="1" customWidth="1"/>
    <col min="1814" max="1823" width="8" style="1"/>
    <col min="1824" max="1827" width="0" style="1" hidden="1" customWidth="1"/>
    <col min="1828" max="2051" width="8" style="1"/>
    <col min="2052" max="2052" width="15.625" style="1" customWidth="1"/>
    <col min="2053" max="2053" width="13.125" style="1" customWidth="1"/>
    <col min="2054" max="2054" width="28" style="1" bestFit="1" customWidth="1"/>
    <col min="2055" max="2055" width="25.375" style="1" customWidth="1"/>
    <col min="2056" max="2056" width="32.875" style="1" customWidth="1"/>
    <col min="2057" max="2057" width="0" style="1" hidden="1" customWidth="1"/>
    <col min="2058" max="2058" width="25.625" style="1" customWidth="1"/>
    <col min="2059" max="2059" width="30.625" style="1" bestFit="1" customWidth="1"/>
    <col min="2060" max="2060" width="17.625" style="1" bestFit="1" customWidth="1"/>
    <col min="2061" max="2061" width="12" style="1" bestFit="1" customWidth="1"/>
    <col min="2062" max="2062" width="28.125" style="1" bestFit="1" customWidth="1"/>
    <col min="2063" max="2063" width="26.625" style="1" bestFit="1" customWidth="1"/>
    <col min="2064" max="2064" width="32.875" style="1" customWidth="1"/>
    <col min="2065" max="2065" width="32.125" style="1" bestFit="1" customWidth="1"/>
    <col min="2066" max="2066" width="17.625" style="1" bestFit="1" customWidth="1"/>
    <col min="2067" max="2067" width="28.375" style="1" bestFit="1" customWidth="1"/>
    <col min="2068" max="2068" width="29.875" style="1" customWidth="1"/>
    <col min="2069" max="2069" width="23.625" style="1" customWidth="1"/>
    <col min="2070" max="2079" width="8" style="1"/>
    <col min="2080" max="2083" width="0" style="1" hidden="1" customWidth="1"/>
    <col min="2084" max="2307" width="8" style="1"/>
    <col min="2308" max="2308" width="15.625" style="1" customWidth="1"/>
    <col min="2309" max="2309" width="13.125" style="1" customWidth="1"/>
    <col min="2310" max="2310" width="28" style="1" bestFit="1" customWidth="1"/>
    <col min="2311" max="2311" width="25.375" style="1" customWidth="1"/>
    <col min="2312" max="2312" width="32.875" style="1" customWidth="1"/>
    <col min="2313" max="2313" width="0" style="1" hidden="1" customWidth="1"/>
    <col min="2314" max="2314" width="25.625" style="1" customWidth="1"/>
    <col min="2315" max="2315" width="30.625" style="1" bestFit="1" customWidth="1"/>
    <col min="2316" max="2316" width="17.625" style="1" bestFit="1" customWidth="1"/>
    <col min="2317" max="2317" width="12" style="1" bestFit="1" customWidth="1"/>
    <col min="2318" max="2318" width="28.125" style="1" bestFit="1" customWidth="1"/>
    <col min="2319" max="2319" width="26.625" style="1" bestFit="1" customWidth="1"/>
    <col min="2320" max="2320" width="32.875" style="1" customWidth="1"/>
    <col min="2321" max="2321" width="32.125" style="1" bestFit="1" customWidth="1"/>
    <col min="2322" max="2322" width="17.625" style="1" bestFit="1" customWidth="1"/>
    <col min="2323" max="2323" width="28.375" style="1" bestFit="1" customWidth="1"/>
    <col min="2324" max="2324" width="29.875" style="1" customWidth="1"/>
    <col min="2325" max="2325" width="23.625" style="1" customWidth="1"/>
    <col min="2326" max="2335" width="8" style="1"/>
    <col min="2336" max="2339" width="0" style="1" hidden="1" customWidth="1"/>
    <col min="2340" max="2563" width="8" style="1"/>
    <col min="2564" max="2564" width="15.625" style="1" customWidth="1"/>
    <col min="2565" max="2565" width="13.125" style="1" customWidth="1"/>
    <col min="2566" max="2566" width="28" style="1" bestFit="1" customWidth="1"/>
    <col min="2567" max="2567" width="25.375" style="1" customWidth="1"/>
    <col min="2568" max="2568" width="32.875" style="1" customWidth="1"/>
    <col min="2569" max="2569" width="0" style="1" hidden="1" customWidth="1"/>
    <col min="2570" max="2570" width="25.625" style="1" customWidth="1"/>
    <col min="2571" max="2571" width="30.625" style="1" bestFit="1" customWidth="1"/>
    <col min="2572" max="2572" width="17.625" style="1" bestFit="1" customWidth="1"/>
    <col min="2573" max="2573" width="12" style="1" bestFit="1" customWidth="1"/>
    <col min="2574" max="2574" width="28.125" style="1" bestFit="1" customWidth="1"/>
    <col min="2575" max="2575" width="26.625" style="1" bestFit="1" customWidth="1"/>
    <col min="2576" max="2576" width="32.875" style="1" customWidth="1"/>
    <col min="2577" max="2577" width="32.125" style="1" bestFit="1" customWidth="1"/>
    <col min="2578" max="2578" width="17.625" style="1" bestFit="1" customWidth="1"/>
    <col min="2579" max="2579" width="28.375" style="1" bestFit="1" customWidth="1"/>
    <col min="2580" max="2580" width="29.875" style="1" customWidth="1"/>
    <col min="2581" max="2581" width="23.625" style="1" customWidth="1"/>
    <col min="2582" max="2591" width="8" style="1"/>
    <col min="2592" max="2595" width="0" style="1" hidden="1" customWidth="1"/>
    <col min="2596" max="2819" width="8" style="1"/>
    <col min="2820" max="2820" width="15.625" style="1" customWidth="1"/>
    <col min="2821" max="2821" width="13.125" style="1" customWidth="1"/>
    <col min="2822" max="2822" width="28" style="1" bestFit="1" customWidth="1"/>
    <col min="2823" max="2823" width="25.375" style="1" customWidth="1"/>
    <col min="2824" max="2824" width="32.875" style="1" customWidth="1"/>
    <col min="2825" max="2825" width="0" style="1" hidden="1" customWidth="1"/>
    <col min="2826" max="2826" width="25.625" style="1" customWidth="1"/>
    <col min="2827" max="2827" width="30.625" style="1" bestFit="1" customWidth="1"/>
    <col min="2828" max="2828" width="17.625" style="1" bestFit="1" customWidth="1"/>
    <col min="2829" max="2829" width="12" style="1" bestFit="1" customWidth="1"/>
    <col min="2830" max="2830" width="28.125" style="1" bestFit="1" customWidth="1"/>
    <col min="2831" max="2831" width="26.625" style="1" bestFit="1" customWidth="1"/>
    <col min="2832" max="2832" width="32.875" style="1" customWidth="1"/>
    <col min="2833" max="2833" width="32.125" style="1" bestFit="1" customWidth="1"/>
    <col min="2834" max="2834" width="17.625" style="1" bestFit="1" customWidth="1"/>
    <col min="2835" max="2835" width="28.375" style="1" bestFit="1" customWidth="1"/>
    <col min="2836" max="2836" width="29.875" style="1" customWidth="1"/>
    <col min="2837" max="2837" width="23.625" style="1" customWidth="1"/>
    <col min="2838" max="2847" width="8" style="1"/>
    <col min="2848" max="2851" width="0" style="1" hidden="1" customWidth="1"/>
    <col min="2852" max="3075" width="8" style="1"/>
    <col min="3076" max="3076" width="15.625" style="1" customWidth="1"/>
    <col min="3077" max="3077" width="13.125" style="1" customWidth="1"/>
    <col min="3078" max="3078" width="28" style="1" bestFit="1" customWidth="1"/>
    <col min="3079" max="3079" width="25.375" style="1" customWidth="1"/>
    <col min="3080" max="3080" width="32.875" style="1" customWidth="1"/>
    <col min="3081" max="3081" width="0" style="1" hidden="1" customWidth="1"/>
    <col min="3082" max="3082" width="25.625" style="1" customWidth="1"/>
    <col min="3083" max="3083" width="30.625" style="1" bestFit="1" customWidth="1"/>
    <col min="3084" max="3084" width="17.625" style="1" bestFit="1" customWidth="1"/>
    <col min="3085" max="3085" width="12" style="1" bestFit="1" customWidth="1"/>
    <col min="3086" max="3086" width="28.125" style="1" bestFit="1" customWidth="1"/>
    <col min="3087" max="3087" width="26.625" style="1" bestFit="1" customWidth="1"/>
    <col min="3088" max="3088" width="32.875" style="1" customWidth="1"/>
    <col min="3089" max="3089" width="32.125" style="1" bestFit="1" customWidth="1"/>
    <col min="3090" max="3090" width="17.625" style="1" bestFit="1" customWidth="1"/>
    <col min="3091" max="3091" width="28.375" style="1" bestFit="1" customWidth="1"/>
    <col min="3092" max="3092" width="29.875" style="1" customWidth="1"/>
    <col min="3093" max="3093" width="23.625" style="1" customWidth="1"/>
    <col min="3094" max="3103" width="8" style="1"/>
    <col min="3104" max="3107" width="0" style="1" hidden="1" customWidth="1"/>
    <col min="3108" max="3331" width="8" style="1"/>
    <col min="3332" max="3332" width="15.625" style="1" customWidth="1"/>
    <col min="3333" max="3333" width="13.125" style="1" customWidth="1"/>
    <col min="3334" max="3334" width="28" style="1" bestFit="1" customWidth="1"/>
    <col min="3335" max="3335" width="25.375" style="1" customWidth="1"/>
    <col min="3336" max="3336" width="32.875" style="1" customWidth="1"/>
    <col min="3337" max="3337" width="0" style="1" hidden="1" customWidth="1"/>
    <col min="3338" max="3338" width="25.625" style="1" customWidth="1"/>
    <col min="3339" max="3339" width="30.625" style="1" bestFit="1" customWidth="1"/>
    <col min="3340" max="3340" width="17.625" style="1" bestFit="1" customWidth="1"/>
    <col min="3341" max="3341" width="12" style="1" bestFit="1" customWidth="1"/>
    <col min="3342" max="3342" width="28.125" style="1" bestFit="1" customWidth="1"/>
    <col min="3343" max="3343" width="26.625" style="1" bestFit="1" customWidth="1"/>
    <col min="3344" max="3344" width="32.875" style="1" customWidth="1"/>
    <col min="3345" max="3345" width="32.125" style="1" bestFit="1" customWidth="1"/>
    <col min="3346" max="3346" width="17.625" style="1" bestFit="1" customWidth="1"/>
    <col min="3347" max="3347" width="28.375" style="1" bestFit="1" customWidth="1"/>
    <col min="3348" max="3348" width="29.875" style="1" customWidth="1"/>
    <col min="3349" max="3349" width="23.625" style="1" customWidth="1"/>
    <col min="3350" max="3359" width="8" style="1"/>
    <col min="3360" max="3363" width="0" style="1" hidden="1" customWidth="1"/>
    <col min="3364" max="3587" width="8" style="1"/>
    <col min="3588" max="3588" width="15.625" style="1" customWidth="1"/>
    <col min="3589" max="3589" width="13.125" style="1" customWidth="1"/>
    <col min="3590" max="3590" width="28" style="1" bestFit="1" customWidth="1"/>
    <col min="3591" max="3591" width="25.375" style="1" customWidth="1"/>
    <col min="3592" max="3592" width="32.875" style="1" customWidth="1"/>
    <col min="3593" max="3593" width="0" style="1" hidden="1" customWidth="1"/>
    <col min="3594" max="3594" width="25.625" style="1" customWidth="1"/>
    <col min="3595" max="3595" width="30.625" style="1" bestFit="1" customWidth="1"/>
    <col min="3596" max="3596" width="17.625" style="1" bestFit="1" customWidth="1"/>
    <col min="3597" max="3597" width="12" style="1" bestFit="1" customWidth="1"/>
    <col min="3598" max="3598" width="28.125" style="1" bestFit="1" customWidth="1"/>
    <col min="3599" max="3599" width="26.625" style="1" bestFit="1" customWidth="1"/>
    <col min="3600" max="3600" width="32.875" style="1" customWidth="1"/>
    <col min="3601" max="3601" width="32.125" style="1" bestFit="1" customWidth="1"/>
    <col min="3602" max="3602" width="17.625" style="1" bestFit="1" customWidth="1"/>
    <col min="3603" max="3603" width="28.375" style="1" bestFit="1" customWidth="1"/>
    <col min="3604" max="3604" width="29.875" style="1" customWidth="1"/>
    <col min="3605" max="3605" width="23.625" style="1" customWidth="1"/>
    <col min="3606" max="3615" width="8" style="1"/>
    <col min="3616" max="3619" width="0" style="1" hidden="1" customWidth="1"/>
    <col min="3620" max="3843" width="8" style="1"/>
    <col min="3844" max="3844" width="15.625" style="1" customWidth="1"/>
    <col min="3845" max="3845" width="13.125" style="1" customWidth="1"/>
    <col min="3846" max="3846" width="28" style="1" bestFit="1" customWidth="1"/>
    <col min="3847" max="3847" width="25.375" style="1" customWidth="1"/>
    <col min="3848" max="3848" width="32.875" style="1" customWidth="1"/>
    <col min="3849" max="3849" width="0" style="1" hidden="1" customWidth="1"/>
    <col min="3850" max="3850" width="25.625" style="1" customWidth="1"/>
    <col min="3851" max="3851" width="30.625" style="1" bestFit="1" customWidth="1"/>
    <col min="3852" max="3852" width="17.625" style="1" bestFit="1" customWidth="1"/>
    <col min="3853" max="3853" width="12" style="1" bestFit="1" customWidth="1"/>
    <col min="3854" max="3854" width="28.125" style="1" bestFit="1" customWidth="1"/>
    <col min="3855" max="3855" width="26.625" style="1" bestFit="1" customWidth="1"/>
    <col min="3856" max="3856" width="32.875" style="1" customWidth="1"/>
    <col min="3857" max="3857" width="32.125" style="1" bestFit="1" customWidth="1"/>
    <col min="3858" max="3858" width="17.625" style="1" bestFit="1" customWidth="1"/>
    <col min="3859" max="3859" width="28.375" style="1" bestFit="1" customWidth="1"/>
    <col min="3860" max="3860" width="29.875" style="1" customWidth="1"/>
    <col min="3861" max="3861" width="23.625" style="1" customWidth="1"/>
    <col min="3862" max="3871" width="8" style="1"/>
    <col min="3872" max="3875" width="0" style="1" hidden="1" customWidth="1"/>
    <col min="3876" max="4099" width="8" style="1"/>
    <col min="4100" max="4100" width="15.625" style="1" customWidth="1"/>
    <col min="4101" max="4101" width="13.125" style="1" customWidth="1"/>
    <col min="4102" max="4102" width="28" style="1" bestFit="1" customWidth="1"/>
    <col min="4103" max="4103" width="25.375" style="1" customWidth="1"/>
    <col min="4104" max="4104" width="32.875" style="1" customWidth="1"/>
    <col min="4105" max="4105" width="0" style="1" hidden="1" customWidth="1"/>
    <col min="4106" max="4106" width="25.625" style="1" customWidth="1"/>
    <col min="4107" max="4107" width="30.625" style="1" bestFit="1" customWidth="1"/>
    <col min="4108" max="4108" width="17.625" style="1" bestFit="1" customWidth="1"/>
    <col min="4109" max="4109" width="12" style="1" bestFit="1" customWidth="1"/>
    <col min="4110" max="4110" width="28.125" style="1" bestFit="1" customWidth="1"/>
    <col min="4111" max="4111" width="26.625" style="1" bestFit="1" customWidth="1"/>
    <col min="4112" max="4112" width="32.875" style="1" customWidth="1"/>
    <col min="4113" max="4113" width="32.125" style="1" bestFit="1" customWidth="1"/>
    <col min="4114" max="4114" width="17.625" style="1" bestFit="1" customWidth="1"/>
    <col min="4115" max="4115" width="28.375" style="1" bestFit="1" customWidth="1"/>
    <col min="4116" max="4116" width="29.875" style="1" customWidth="1"/>
    <col min="4117" max="4117" width="23.625" style="1" customWidth="1"/>
    <col min="4118" max="4127" width="8" style="1"/>
    <col min="4128" max="4131" width="0" style="1" hidden="1" customWidth="1"/>
    <col min="4132" max="4355" width="8" style="1"/>
    <col min="4356" max="4356" width="15.625" style="1" customWidth="1"/>
    <col min="4357" max="4357" width="13.125" style="1" customWidth="1"/>
    <col min="4358" max="4358" width="28" style="1" bestFit="1" customWidth="1"/>
    <col min="4359" max="4359" width="25.375" style="1" customWidth="1"/>
    <col min="4360" max="4360" width="32.875" style="1" customWidth="1"/>
    <col min="4361" max="4361" width="0" style="1" hidden="1" customWidth="1"/>
    <col min="4362" max="4362" width="25.625" style="1" customWidth="1"/>
    <col min="4363" max="4363" width="30.625" style="1" bestFit="1" customWidth="1"/>
    <col min="4364" max="4364" width="17.625" style="1" bestFit="1" customWidth="1"/>
    <col min="4365" max="4365" width="12" style="1" bestFit="1" customWidth="1"/>
    <col min="4366" max="4366" width="28.125" style="1" bestFit="1" customWidth="1"/>
    <col min="4367" max="4367" width="26.625" style="1" bestFit="1" customWidth="1"/>
    <col min="4368" max="4368" width="32.875" style="1" customWidth="1"/>
    <col min="4369" max="4369" width="32.125" style="1" bestFit="1" customWidth="1"/>
    <col min="4370" max="4370" width="17.625" style="1" bestFit="1" customWidth="1"/>
    <col min="4371" max="4371" width="28.375" style="1" bestFit="1" customWidth="1"/>
    <col min="4372" max="4372" width="29.875" style="1" customWidth="1"/>
    <col min="4373" max="4373" width="23.625" style="1" customWidth="1"/>
    <col min="4374" max="4383" width="8" style="1"/>
    <col min="4384" max="4387" width="0" style="1" hidden="1" customWidth="1"/>
    <col min="4388" max="4611" width="8" style="1"/>
    <col min="4612" max="4612" width="15.625" style="1" customWidth="1"/>
    <col min="4613" max="4613" width="13.125" style="1" customWidth="1"/>
    <col min="4614" max="4614" width="28" style="1" bestFit="1" customWidth="1"/>
    <col min="4615" max="4615" width="25.375" style="1" customWidth="1"/>
    <col min="4616" max="4616" width="32.875" style="1" customWidth="1"/>
    <col min="4617" max="4617" width="0" style="1" hidden="1" customWidth="1"/>
    <col min="4618" max="4618" width="25.625" style="1" customWidth="1"/>
    <col min="4619" max="4619" width="30.625" style="1" bestFit="1" customWidth="1"/>
    <col min="4620" max="4620" width="17.625" style="1" bestFit="1" customWidth="1"/>
    <col min="4621" max="4621" width="12" style="1" bestFit="1" customWidth="1"/>
    <col min="4622" max="4622" width="28.125" style="1" bestFit="1" customWidth="1"/>
    <col min="4623" max="4623" width="26.625" style="1" bestFit="1" customWidth="1"/>
    <col min="4624" max="4624" width="32.875" style="1" customWidth="1"/>
    <col min="4625" max="4625" width="32.125" style="1" bestFit="1" customWidth="1"/>
    <col min="4626" max="4626" width="17.625" style="1" bestFit="1" customWidth="1"/>
    <col min="4627" max="4627" width="28.375" style="1" bestFit="1" customWidth="1"/>
    <col min="4628" max="4628" width="29.875" style="1" customWidth="1"/>
    <col min="4629" max="4629" width="23.625" style="1" customWidth="1"/>
    <col min="4630" max="4639" width="8" style="1"/>
    <col min="4640" max="4643" width="0" style="1" hidden="1" customWidth="1"/>
    <col min="4644" max="4867" width="8" style="1"/>
    <col min="4868" max="4868" width="15.625" style="1" customWidth="1"/>
    <col min="4869" max="4869" width="13.125" style="1" customWidth="1"/>
    <col min="4870" max="4870" width="28" style="1" bestFit="1" customWidth="1"/>
    <col min="4871" max="4871" width="25.375" style="1" customWidth="1"/>
    <col min="4872" max="4872" width="32.875" style="1" customWidth="1"/>
    <col min="4873" max="4873" width="0" style="1" hidden="1" customWidth="1"/>
    <col min="4874" max="4874" width="25.625" style="1" customWidth="1"/>
    <col min="4875" max="4875" width="30.625" style="1" bestFit="1" customWidth="1"/>
    <col min="4876" max="4876" width="17.625" style="1" bestFit="1" customWidth="1"/>
    <col min="4877" max="4877" width="12" style="1" bestFit="1" customWidth="1"/>
    <col min="4878" max="4878" width="28.125" style="1" bestFit="1" customWidth="1"/>
    <col min="4879" max="4879" width="26.625" style="1" bestFit="1" customWidth="1"/>
    <col min="4880" max="4880" width="32.875" style="1" customWidth="1"/>
    <col min="4881" max="4881" width="32.125" style="1" bestFit="1" customWidth="1"/>
    <col min="4882" max="4882" width="17.625" style="1" bestFit="1" customWidth="1"/>
    <col min="4883" max="4883" width="28.375" style="1" bestFit="1" customWidth="1"/>
    <col min="4884" max="4884" width="29.875" style="1" customWidth="1"/>
    <col min="4885" max="4885" width="23.625" style="1" customWidth="1"/>
    <col min="4886" max="4895" width="8" style="1"/>
    <col min="4896" max="4899" width="0" style="1" hidden="1" customWidth="1"/>
    <col min="4900" max="5123" width="8" style="1"/>
    <col min="5124" max="5124" width="15.625" style="1" customWidth="1"/>
    <col min="5125" max="5125" width="13.125" style="1" customWidth="1"/>
    <col min="5126" max="5126" width="28" style="1" bestFit="1" customWidth="1"/>
    <col min="5127" max="5127" width="25.375" style="1" customWidth="1"/>
    <col min="5128" max="5128" width="32.875" style="1" customWidth="1"/>
    <col min="5129" max="5129" width="0" style="1" hidden="1" customWidth="1"/>
    <col min="5130" max="5130" width="25.625" style="1" customWidth="1"/>
    <col min="5131" max="5131" width="30.625" style="1" bestFit="1" customWidth="1"/>
    <col min="5132" max="5132" width="17.625" style="1" bestFit="1" customWidth="1"/>
    <col min="5133" max="5133" width="12" style="1" bestFit="1" customWidth="1"/>
    <col min="5134" max="5134" width="28.125" style="1" bestFit="1" customWidth="1"/>
    <col min="5135" max="5135" width="26.625" style="1" bestFit="1" customWidth="1"/>
    <col min="5136" max="5136" width="32.875" style="1" customWidth="1"/>
    <col min="5137" max="5137" width="32.125" style="1" bestFit="1" customWidth="1"/>
    <col min="5138" max="5138" width="17.625" style="1" bestFit="1" customWidth="1"/>
    <col min="5139" max="5139" width="28.375" style="1" bestFit="1" customWidth="1"/>
    <col min="5140" max="5140" width="29.875" style="1" customWidth="1"/>
    <col min="5141" max="5141" width="23.625" style="1" customWidth="1"/>
    <col min="5142" max="5151" width="8" style="1"/>
    <col min="5152" max="5155" width="0" style="1" hidden="1" customWidth="1"/>
    <col min="5156" max="5379" width="8" style="1"/>
    <col min="5380" max="5380" width="15.625" style="1" customWidth="1"/>
    <col min="5381" max="5381" width="13.125" style="1" customWidth="1"/>
    <col min="5382" max="5382" width="28" style="1" bestFit="1" customWidth="1"/>
    <col min="5383" max="5383" width="25.375" style="1" customWidth="1"/>
    <col min="5384" max="5384" width="32.875" style="1" customWidth="1"/>
    <col min="5385" max="5385" width="0" style="1" hidden="1" customWidth="1"/>
    <col min="5386" max="5386" width="25.625" style="1" customWidth="1"/>
    <col min="5387" max="5387" width="30.625" style="1" bestFit="1" customWidth="1"/>
    <col min="5388" max="5388" width="17.625" style="1" bestFit="1" customWidth="1"/>
    <col min="5389" max="5389" width="12" style="1" bestFit="1" customWidth="1"/>
    <col min="5390" max="5390" width="28.125" style="1" bestFit="1" customWidth="1"/>
    <col min="5391" max="5391" width="26.625" style="1" bestFit="1" customWidth="1"/>
    <col min="5392" max="5392" width="32.875" style="1" customWidth="1"/>
    <col min="5393" max="5393" width="32.125" style="1" bestFit="1" customWidth="1"/>
    <col min="5394" max="5394" width="17.625" style="1" bestFit="1" customWidth="1"/>
    <col min="5395" max="5395" width="28.375" style="1" bestFit="1" customWidth="1"/>
    <col min="5396" max="5396" width="29.875" style="1" customWidth="1"/>
    <col min="5397" max="5397" width="23.625" style="1" customWidth="1"/>
    <col min="5398" max="5407" width="8" style="1"/>
    <col min="5408" max="5411" width="0" style="1" hidden="1" customWidth="1"/>
    <col min="5412" max="5635" width="8" style="1"/>
    <col min="5636" max="5636" width="15.625" style="1" customWidth="1"/>
    <col min="5637" max="5637" width="13.125" style="1" customWidth="1"/>
    <col min="5638" max="5638" width="28" style="1" bestFit="1" customWidth="1"/>
    <col min="5639" max="5639" width="25.375" style="1" customWidth="1"/>
    <col min="5640" max="5640" width="32.875" style="1" customWidth="1"/>
    <col min="5641" max="5641" width="0" style="1" hidden="1" customWidth="1"/>
    <col min="5642" max="5642" width="25.625" style="1" customWidth="1"/>
    <col min="5643" max="5643" width="30.625" style="1" bestFit="1" customWidth="1"/>
    <col min="5644" max="5644" width="17.625" style="1" bestFit="1" customWidth="1"/>
    <col min="5645" max="5645" width="12" style="1" bestFit="1" customWidth="1"/>
    <col min="5646" max="5646" width="28.125" style="1" bestFit="1" customWidth="1"/>
    <col min="5647" max="5647" width="26.625" style="1" bestFit="1" customWidth="1"/>
    <col min="5648" max="5648" width="32.875" style="1" customWidth="1"/>
    <col min="5649" max="5649" width="32.125" style="1" bestFit="1" customWidth="1"/>
    <col min="5650" max="5650" width="17.625" style="1" bestFit="1" customWidth="1"/>
    <col min="5651" max="5651" width="28.375" style="1" bestFit="1" customWidth="1"/>
    <col min="5652" max="5652" width="29.875" style="1" customWidth="1"/>
    <col min="5653" max="5653" width="23.625" style="1" customWidth="1"/>
    <col min="5654" max="5663" width="8" style="1"/>
    <col min="5664" max="5667" width="0" style="1" hidden="1" customWidth="1"/>
    <col min="5668" max="5891" width="8" style="1"/>
    <col min="5892" max="5892" width="15.625" style="1" customWidth="1"/>
    <col min="5893" max="5893" width="13.125" style="1" customWidth="1"/>
    <col min="5894" max="5894" width="28" style="1" bestFit="1" customWidth="1"/>
    <col min="5895" max="5895" width="25.375" style="1" customWidth="1"/>
    <col min="5896" max="5896" width="32.875" style="1" customWidth="1"/>
    <col min="5897" max="5897" width="0" style="1" hidden="1" customWidth="1"/>
    <col min="5898" max="5898" width="25.625" style="1" customWidth="1"/>
    <col min="5899" max="5899" width="30.625" style="1" bestFit="1" customWidth="1"/>
    <col min="5900" max="5900" width="17.625" style="1" bestFit="1" customWidth="1"/>
    <col min="5901" max="5901" width="12" style="1" bestFit="1" customWidth="1"/>
    <col min="5902" max="5902" width="28.125" style="1" bestFit="1" customWidth="1"/>
    <col min="5903" max="5903" width="26.625" style="1" bestFit="1" customWidth="1"/>
    <col min="5904" max="5904" width="32.875" style="1" customWidth="1"/>
    <col min="5905" max="5905" width="32.125" style="1" bestFit="1" customWidth="1"/>
    <col min="5906" max="5906" width="17.625" style="1" bestFit="1" customWidth="1"/>
    <col min="5907" max="5907" width="28.375" style="1" bestFit="1" customWidth="1"/>
    <col min="5908" max="5908" width="29.875" style="1" customWidth="1"/>
    <col min="5909" max="5909" width="23.625" style="1" customWidth="1"/>
    <col min="5910" max="5919" width="8" style="1"/>
    <col min="5920" max="5923" width="0" style="1" hidden="1" customWidth="1"/>
    <col min="5924" max="6147" width="8" style="1"/>
    <col min="6148" max="6148" width="15.625" style="1" customWidth="1"/>
    <col min="6149" max="6149" width="13.125" style="1" customWidth="1"/>
    <col min="6150" max="6150" width="28" style="1" bestFit="1" customWidth="1"/>
    <col min="6151" max="6151" width="25.375" style="1" customWidth="1"/>
    <col min="6152" max="6152" width="32.875" style="1" customWidth="1"/>
    <col min="6153" max="6153" width="0" style="1" hidden="1" customWidth="1"/>
    <col min="6154" max="6154" width="25.625" style="1" customWidth="1"/>
    <col min="6155" max="6155" width="30.625" style="1" bestFit="1" customWidth="1"/>
    <col min="6156" max="6156" width="17.625" style="1" bestFit="1" customWidth="1"/>
    <col min="6157" max="6157" width="12" style="1" bestFit="1" customWidth="1"/>
    <col min="6158" max="6158" width="28.125" style="1" bestFit="1" customWidth="1"/>
    <col min="6159" max="6159" width="26.625" style="1" bestFit="1" customWidth="1"/>
    <col min="6160" max="6160" width="32.875" style="1" customWidth="1"/>
    <col min="6161" max="6161" width="32.125" style="1" bestFit="1" customWidth="1"/>
    <col min="6162" max="6162" width="17.625" style="1" bestFit="1" customWidth="1"/>
    <col min="6163" max="6163" width="28.375" style="1" bestFit="1" customWidth="1"/>
    <col min="6164" max="6164" width="29.875" style="1" customWidth="1"/>
    <col min="6165" max="6165" width="23.625" style="1" customWidth="1"/>
    <col min="6166" max="6175" width="8" style="1"/>
    <col min="6176" max="6179" width="0" style="1" hidden="1" customWidth="1"/>
    <col min="6180" max="6403" width="8" style="1"/>
    <col min="6404" max="6404" width="15.625" style="1" customWidth="1"/>
    <col min="6405" max="6405" width="13.125" style="1" customWidth="1"/>
    <col min="6406" max="6406" width="28" style="1" bestFit="1" customWidth="1"/>
    <col min="6407" max="6407" width="25.375" style="1" customWidth="1"/>
    <col min="6408" max="6408" width="32.875" style="1" customWidth="1"/>
    <col min="6409" max="6409" width="0" style="1" hidden="1" customWidth="1"/>
    <col min="6410" max="6410" width="25.625" style="1" customWidth="1"/>
    <col min="6411" max="6411" width="30.625" style="1" bestFit="1" customWidth="1"/>
    <col min="6412" max="6412" width="17.625" style="1" bestFit="1" customWidth="1"/>
    <col min="6413" max="6413" width="12" style="1" bestFit="1" customWidth="1"/>
    <col min="6414" max="6414" width="28.125" style="1" bestFit="1" customWidth="1"/>
    <col min="6415" max="6415" width="26.625" style="1" bestFit="1" customWidth="1"/>
    <col min="6416" max="6416" width="32.875" style="1" customWidth="1"/>
    <col min="6417" max="6417" width="32.125" style="1" bestFit="1" customWidth="1"/>
    <col min="6418" max="6418" width="17.625" style="1" bestFit="1" customWidth="1"/>
    <col min="6419" max="6419" width="28.375" style="1" bestFit="1" customWidth="1"/>
    <col min="6420" max="6420" width="29.875" style="1" customWidth="1"/>
    <col min="6421" max="6421" width="23.625" style="1" customWidth="1"/>
    <col min="6422" max="6431" width="8" style="1"/>
    <col min="6432" max="6435" width="0" style="1" hidden="1" customWidth="1"/>
    <col min="6436" max="6659" width="8" style="1"/>
    <col min="6660" max="6660" width="15.625" style="1" customWidth="1"/>
    <col min="6661" max="6661" width="13.125" style="1" customWidth="1"/>
    <col min="6662" max="6662" width="28" style="1" bestFit="1" customWidth="1"/>
    <col min="6663" max="6663" width="25.375" style="1" customWidth="1"/>
    <col min="6664" max="6664" width="32.875" style="1" customWidth="1"/>
    <col min="6665" max="6665" width="0" style="1" hidden="1" customWidth="1"/>
    <col min="6666" max="6666" width="25.625" style="1" customWidth="1"/>
    <col min="6667" max="6667" width="30.625" style="1" bestFit="1" customWidth="1"/>
    <col min="6668" max="6668" width="17.625" style="1" bestFit="1" customWidth="1"/>
    <col min="6669" max="6669" width="12" style="1" bestFit="1" customWidth="1"/>
    <col min="6670" max="6670" width="28.125" style="1" bestFit="1" customWidth="1"/>
    <col min="6671" max="6671" width="26.625" style="1" bestFit="1" customWidth="1"/>
    <col min="6672" max="6672" width="32.875" style="1" customWidth="1"/>
    <col min="6673" max="6673" width="32.125" style="1" bestFit="1" customWidth="1"/>
    <col min="6674" max="6674" width="17.625" style="1" bestFit="1" customWidth="1"/>
    <col min="6675" max="6675" width="28.375" style="1" bestFit="1" customWidth="1"/>
    <col min="6676" max="6676" width="29.875" style="1" customWidth="1"/>
    <col min="6677" max="6677" width="23.625" style="1" customWidth="1"/>
    <col min="6678" max="6687" width="8" style="1"/>
    <col min="6688" max="6691" width="0" style="1" hidden="1" customWidth="1"/>
    <col min="6692" max="6915" width="8" style="1"/>
    <col min="6916" max="6916" width="15.625" style="1" customWidth="1"/>
    <col min="6917" max="6917" width="13.125" style="1" customWidth="1"/>
    <col min="6918" max="6918" width="28" style="1" bestFit="1" customWidth="1"/>
    <col min="6919" max="6919" width="25.375" style="1" customWidth="1"/>
    <col min="6920" max="6920" width="32.875" style="1" customWidth="1"/>
    <col min="6921" max="6921" width="0" style="1" hidden="1" customWidth="1"/>
    <col min="6922" max="6922" width="25.625" style="1" customWidth="1"/>
    <col min="6923" max="6923" width="30.625" style="1" bestFit="1" customWidth="1"/>
    <col min="6924" max="6924" width="17.625" style="1" bestFit="1" customWidth="1"/>
    <col min="6925" max="6925" width="12" style="1" bestFit="1" customWidth="1"/>
    <col min="6926" max="6926" width="28.125" style="1" bestFit="1" customWidth="1"/>
    <col min="6927" max="6927" width="26.625" style="1" bestFit="1" customWidth="1"/>
    <col min="6928" max="6928" width="32.875" style="1" customWidth="1"/>
    <col min="6929" max="6929" width="32.125" style="1" bestFit="1" customWidth="1"/>
    <col min="6930" max="6930" width="17.625" style="1" bestFit="1" customWidth="1"/>
    <col min="6931" max="6931" width="28.375" style="1" bestFit="1" customWidth="1"/>
    <col min="6932" max="6932" width="29.875" style="1" customWidth="1"/>
    <col min="6933" max="6933" width="23.625" style="1" customWidth="1"/>
    <col min="6934" max="6943" width="8" style="1"/>
    <col min="6944" max="6947" width="0" style="1" hidden="1" customWidth="1"/>
    <col min="6948" max="7171" width="8" style="1"/>
    <col min="7172" max="7172" width="15.625" style="1" customWidth="1"/>
    <col min="7173" max="7173" width="13.125" style="1" customWidth="1"/>
    <col min="7174" max="7174" width="28" style="1" bestFit="1" customWidth="1"/>
    <col min="7175" max="7175" width="25.375" style="1" customWidth="1"/>
    <col min="7176" max="7176" width="32.875" style="1" customWidth="1"/>
    <col min="7177" max="7177" width="0" style="1" hidden="1" customWidth="1"/>
    <col min="7178" max="7178" width="25.625" style="1" customWidth="1"/>
    <col min="7179" max="7179" width="30.625" style="1" bestFit="1" customWidth="1"/>
    <col min="7180" max="7180" width="17.625" style="1" bestFit="1" customWidth="1"/>
    <col min="7181" max="7181" width="12" style="1" bestFit="1" customWidth="1"/>
    <col min="7182" max="7182" width="28.125" style="1" bestFit="1" customWidth="1"/>
    <col min="7183" max="7183" width="26.625" style="1" bestFit="1" customWidth="1"/>
    <col min="7184" max="7184" width="32.875" style="1" customWidth="1"/>
    <col min="7185" max="7185" width="32.125" style="1" bestFit="1" customWidth="1"/>
    <col min="7186" max="7186" width="17.625" style="1" bestFit="1" customWidth="1"/>
    <col min="7187" max="7187" width="28.375" style="1" bestFit="1" customWidth="1"/>
    <col min="7188" max="7188" width="29.875" style="1" customWidth="1"/>
    <col min="7189" max="7189" width="23.625" style="1" customWidth="1"/>
    <col min="7190" max="7199" width="8" style="1"/>
    <col min="7200" max="7203" width="0" style="1" hidden="1" customWidth="1"/>
    <col min="7204" max="7427" width="8" style="1"/>
    <col min="7428" max="7428" width="15.625" style="1" customWidth="1"/>
    <col min="7429" max="7429" width="13.125" style="1" customWidth="1"/>
    <col min="7430" max="7430" width="28" style="1" bestFit="1" customWidth="1"/>
    <col min="7431" max="7431" width="25.375" style="1" customWidth="1"/>
    <col min="7432" max="7432" width="32.875" style="1" customWidth="1"/>
    <col min="7433" max="7433" width="0" style="1" hidden="1" customWidth="1"/>
    <col min="7434" max="7434" width="25.625" style="1" customWidth="1"/>
    <col min="7435" max="7435" width="30.625" style="1" bestFit="1" customWidth="1"/>
    <col min="7436" max="7436" width="17.625" style="1" bestFit="1" customWidth="1"/>
    <col min="7437" max="7437" width="12" style="1" bestFit="1" customWidth="1"/>
    <col min="7438" max="7438" width="28.125" style="1" bestFit="1" customWidth="1"/>
    <col min="7439" max="7439" width="26.625" style="1" bestFit="1" customWidth="1"/>
    <col min="7440" max="7440" width="32.875" style="1" customWidth="1"/>
    <col min="7441" max="7441" width="32.125" style="1" bestFit="1" customWidth="1"/>
    <col min="7442" max="7442" width="17.625" style="1" bestFit="1" customWidth="1"/>
    <col min="7443" max="7443" width="28.375" style="1" bestFit="1" customWidth="1"/>
    <col min="7444" max="7444" width="29.875" style="1" customWidth="1"/>
    <col min="7445" max="7445" width="23.625" style="1" customWidth="1"/>
    <col min="7446" max="7455" width="8" style="1"/>
    <col min="7456" max="7459" width="0" style="1" hidden="1" customWidth="1"/>
    <col min="7460" max="7683" width="8" style="1"/>
    <col min="7684" max="7684" width="15.625" style="1" customWidth="1"/>
    <col min="7685" max="7685" width="13.125" style="1" customWidth="1"/>
    <col min="7686" max="7686" width="28" style="1" bestFit="1" customWidth="1"/>
    <col min="7687" max="7687" width="25.375" style="1" customWidth="1"/>
    <col min="7688" max="7688" width="32.875" style="1" customWidth="1"/>
    <col min="7689" max="7689" width="0" style="1" hidden="1" customWidth="1"/>
    <col min="7690" max="7690" width="25.625" style="1" customWidth="1"/>
    <col min="7691" max="7691" width="30.625" style="1" bestFit="1" customWidth="1"/>
    <col min="7692" max="7692" width="17.625" style="1" bestFit="1" customWidth="1"/>
    <col min="7693" max="7693" width="12" style="1" bestFit="1" customWidth="1"/>
    <col min="7694" max="7694" width="28.125" style="1" bestFit="1" customWidth="1"/>
    <col min="7695" max="7695" width="26.625" style="1" bestFit="1" customWidth="1"/>
    <col min="7696" max="7696" width="32.875" style="1" customWidth="1"/>
    <col min="7697" max="7697" width="32.125" style="1" bestFit="1" customWidth="1"/>
    <col min="7698" max="7698" width="17.625" style="1" bestFit="1" customWidth="1"/>
    <col min="7699" max="7699" width="28.375" style="1" bestFit="1" customWidth="1"/>
    <col min="7700" max="7700" width="29.875" style="1" customWidth="1"/>
    <col min="7701" max="7701" width="23.625" style="1" customWidth="1"/>
    <col min="7702" max="7711" width="8" style="1"/>
    <col min="7712" max="7715" width="0" style="1" hidden="1" customWidth="1"/>
    <col min="7716" max="7939" width="8" style="1"/>
    <col min="7940" max="7940" width="15.625" style="1" customWidth="1"/>
    <col min="7941" max="7941" width="13.125" style="1" customWidth="1"/>
    <col min="7942" max="7942" width="28" style="1" bestFit="1" customWidth="1"/>
    <col min="7943" max="7943" width="25.375" style="1" customWidth="1"/>
    <col min="7944" max="7944" width="32.875" style="1" customWidth="1"/>
    <col min="7945" max="7945" width="0" style="1" hidden="1" customWidth="1"/>
    <col min="7946" max="7946" width="25.625" style="1" customWidth="1"/>
    <col min="7947" max="7947" width="30.625" style="1" bestFit="1" customWidth="1"/>
    <col min="7948" max="7948" width="17.625" style="1" bestFit="1" customWidth="1"/>
    <col min="7949" max="7949" width="12" style="1" bestFit="1" customWidth="1"/>
    <col min="7950" max="7950" width="28.125" style="1" bestFit="1" customWidth="1"/>
    <col min="7951" max="7951" width="26.625" style="1" bestFit="1" customWidth="1"/>
    <col min="7952" max="7952" width="32.875" style="1" customWidth="1"/>
    <col min="7953" max="7953" width="32.125" style="1" bestFit="1" customWidth="1"/>
    <col min="7954" max="7954" width="17.625" style="1" bestFit="1" customWidth="1"/>
    <col min="7955" max="7955" width="28.375" style="1" bestFit="1" customWidth="1"/>
    <col min="7956" max="7956" width="29.875" style="1" customWidth="1"/>
    <col min="7957" max="7957" width="23.625" style="1" customWidth="1"/>
    <col min="7958" max="7967" width="8" style="1"/>
    <col min="7968" max="7971" width="0" style="1" hidden="1" customWidth="1"/>
    <col min="7972" max="8195" width="8" style="1"/>
    <col min="8196" max="8196" width="15.625" style="1" customWidth="1"/>
    <col min="8197" max="8197" width="13.125" style="1" customWidth="1"/>
    <col min="8198" max="8198" width="28" style="1" bestFit="1" customWidth="1"/>
    <col min="8199" max="8199" width="25.375" style="1" customWidth="1"/>
    <col min="8200" max="8200" width="32.875" style="1" customWidth="1"/>
    <col min="8201" max="8201" width="0" style="1" hidden="1" customWidth="1"/>
    <col min="8202" max="8202" width="25.625" style="1" customWidth="1"/>
    <col min="8203" max="8203" width="30.625" style="1" bestFit="1" customWidth="1"/>
    <col min="8204" max="8204" width="17.625" style="1" bestFit="1" customWidth="1"/>
    <col min="8205" max="8205" width="12" style="1" bestFit="1" customWidth="1"/>
    <col min="8206" max="8206" width="28.125" style="1" bestFit="1" customWidth="1"/>
    <col min="8207" max="8207" width="26.625" style="1" bestFit="1" customWidth="1"/>
    <col min="8208" max="8208" width="32.875" style="1" customWidth="1"/>
    <col min="8209" max="8209" width="32.125" style="1" bestFit="1" customWidth="1"/>
    <col min="8210" max="8210" width="17.625" style="1" bestFit="1" customWidth="1"/>
    <col min="8211" max="8211" width="28.375" style="1" bestFit="1" customWidth="1"/>
    <col min="8212" max="8212" width="29.875" style="1" customWidth="1"/>
    <col min="8213" max="8213" width="23.625" style="1" customWidth="1"/>
    <col min="8214" max="8223" width="8" style="1"/>
    <col min="8224" max="8227" width="0" style="1" hidden="1" customWidth="1"/>
    <col min="8228" max="8451" width="8" style="1"/>
    <col min="8452" max="8452" width="15.625" style="1" customWidth="1"/>
    <col min="8453" max="8453" width="13.125" style="1" customWidth="1"/>
    <col min="8454" max="8454" width="28" style="1" bestFit="1" customWidth="1"/>
    <col min="8455" max="8455" width="25.375" style="1" customWidth="1"/>
    <col min="8456" max="8456" width="32.875" style="1" customWidth="1"/>
    <col min="8457" max="8457" width="0" style="1" hidden="1" customWidth="1"/>
    <col min="8458" max="8458" width="25.625" style="1" customWidth="1"/>
    <col min="8459" max="8459" width="30.625" style="1" bestFit="1" customWidth="1"/>
    <col min="8460" max="8460" width="17.625" style="1" bestFit="1" customWidth="1"/>
    <col min="8461" max="8461" width="12" style="1" bestFit="1" customWidth="1"/>
    <col min="8462" max="8462" width="28.125" style="1" bestFit="1" customWidth="1"/>
    <col min="8463" max="8463" width="26.625" style="1" bestFit="1" customWidth="1"/>
    <col min="8464" max="8464" width="32.875" style="1" customWidth="1"/>
    <col min="8465" max="8465" width="32.125" style="1" bestFit="1" customWidth="1"/>
    <col min="8466" max="8466" width="17.625" style="1" bestFit="1" customWidth="1"/>
    <col min="8467" max="8467" width="28.375" style="1" bestFit="1" customWidth="1"/>
    <col min="8468" max="8468" width="29.875" style="1" customWidth="1"/>
    <col min="8469" max="8469" width="23.625" style="1" customWidth="1"/>
    <col min="8470" max="8479" width="8" style="1"/>
    <col min="8480" max="8483" width="0" style="1" hidden="1" customWidth="1"/>
    <col min="8484" max="8707" width="8" style="1"/>
    <col min="8708" max="8708" width="15.625" style="1" customWidth="1"/>
    <col min="8709" max="8709" width="13.125" style="1" customWidth="1"/>
    <col min="8710" max="8710" width="28" style="1" bestFit="1" customWidth="1"/>
    <col min="8711" max="8711" width="25.375" style="1" customWidth="1"/>
    <col min="8712" max="8712" width="32.875" style="1" customWidth="1"/>
    <col min="8713" max="8713" width="0" style="1" hidden="1" customWidth="1"/>
    <col min="8714" max="8714" width="25.625" style="1" customWidth="1"/>
    <col min="8715" max="8715" width="30.625" style="1" bestFit="1" customWidth="1"/>
    <col min="8716" max="8716" width="17.625" style="1" bestFit="1" customWidth="1"/>
    <col min="8717" max="8717" width="12" style="1" bestFit="1" customWidth="1"/>
    <col min="8718" max="8718" width="28.125" style="1" bestFit="1" customWidth="1"/>
    <col min="8719" max="8719" width="26.625" style="1" bestFit="1" customWidth="1"/>
    <col min="8720" max="8720" width="32.875" style="1" customWidth="1"/>
    <col min="8721" max="8721" width="32.125" style="1" bestFit="1" customWidth="1"/>
    <col min="8722" max="8722" width="17.625" style="1" bestFit="1" customWidth="1"/>
    <col min="8723" max="8723" width="28.375" style="1" bestFit="1" customWidth="1"/>
    <col min="8724" max="8724" width="29.875" style="1" customWidth="1"/>
    <col min="8725" max="8725" width="23.625" style="1" customWidth="1"/>
    <col min="8726" max="8735" width="8" style="1"/>
    <col min="8736" max="8739" width="0" style="1" hidden="1" customWidth="1"/>
    <col min="8740" max="8963" width="8" style="1"/>
    <col min="8964" max="8964" width="15.625" style="1" customWidth="1"/>
    <col min="8965" max="8965" width="13.125" style="1" customWidth="1"/>
    <col min="8966" max="8966" width="28" style="1" bestFit="1" customWidth="1"/>
    <col min="8967" max="8967" width="25.375" style="1" customWidth="1"/>
    <col min="8968" max="8968" width="32.875" style="1" customWidth="1"/>
    <col min="8969" max="8969" width="0" style="1" hidden="1" customWidth="1"/>
    <col min="8970" max="8970" width="25.625" style="1" customWidth="1"/>
    <col min="8971" max="8971" width="30.625" style="1" bestFit="1" customWidth="1"/>
    <col min="8972" max="8972" width="17.625" style="1" bestFit="1" customWidth="1"/>
    <col min="8973" max="8973" width="12" style="1" bestFit="1" customWidth="1"/>
    <col min="8974" max="8974" width="28.125" style="1" bestFit="1" customWidth="1"/>
    <col min="8975" max="8975" width="26.625" style="1" bestFit="1" customWidth="1"/>
    <col min="8976" max="8976" width="32.875" style="1" customWidth="1"/>
    <col min="8977" max="8977" width="32.125" style="1" bestFit="1" customWidth="1"/>
    <col min="8978" max="8978" width="17.625" style="1" bestFit="1" customWidth="1"/>
    <col min="8979" max="8979" width="28.375" style="1" bestFit="1" customWidth="1"/>
    <col min="8980" max="8980" width="29.875" style="1" customWidth="1"/>
    <col min="8981" max="8981" width="23.625" style="1" customWidth="1"/>
    <col min="8982" max="8991" width="8" style="1"/>
    <col min="8992" max="8995" width="0" style="1" hidden="1" customWidth="1"/>
    <col min="8996" max="9219" width="8" style="1"/>
    <col min="9220" max="9220" width="15.625" style="1" customWidth="1"/>
    <col min="9221" max="9221" width="13.125" style="1" customWidth="1"/>
    <col min="9222" max="9222" width="28" style="1" bestFit="1" customWidth="1"/>
    <col min="9223" max="9223" width="25.375" style="1" customWidth="1"/>
    <col min="9224" max="9224" width="32.875" style="1" customWidth="1"/>
    <col min="9225" max="9225" width="0" style="1" hidden="1" customWidth="1"/>
    <col min="9226" max="9226" width="25.625" style="1" customWidth="1"/>
    <col min="9227" max="9227" width="30.625" style="1" bestFit="1" customWidth="1"/>
    <col min="9228" max="9228" width="17.625" style="1" bestFit="1" customWidth="1"/>
    <col min="9229" max="9229" width="12" style="1" bestFit="1" customWidth="1"/>
    <col min="9230" max="9230" width="28.125" style="1" bestFit="1" customWidth="1"/>
    <col min="9231" max="9231" width="26.625" style="1" bestFit="1" customWidth="1"/>
    <col min="9232" max="9232" width="32.875" style="1" customWidth="1"/>
    <col min="9233" max="9233" width="32.125" style="1" bestFit="1" customWidth="1"/>
    <col min="9234" max="9234" width="17.625" style="1" bestFit="1" customWidth="1"/>
    <col min="9235" max="9235" width="28.375" style="1" bestFit="1" customWidth="1"/>
    <col min="9236" max="9236" width="29.875" style="1" customWidth="1"/>
    <col min="9237" max="9237" width="23.625" style="1" customWidth="1"/>
    <col min="9238" max="9247" width="8" style="1"/>
    <col min="9248" max="9251" width="0" style="1" hidden="1" customWidth="1"/>
    <col min="9252" max="9475" width="8" style="1"/>
    <col min="9476" max="9476" width="15.625" style="1" customWidth="1"/>
    <col min="9477" max="9477" width="13.125" style="1" customWidth="1"/>
    <col min="9478" max="9478" width="28" style="1" bestFit="1" customWidth="1"/>
    <col min="9479" max="9479" width="25.375" style="1" customWidth="1"/>
    <col min="9480" max="9480" width="32.875" style="1" customWidth="1"/>
    <col min="9481" max="9481" width="0" style="1" hidden="1" customWidth="1"/>
    <col min="9482" max="9482" width="25.625" style="1" customWidth="1"/>
    <col min="9483" max="9483" width="30.625" style="1" bestFit="1" customWidth="1"/>
    <col min="9484" max="9484" width="17.625" style="1" bestFit="1" customWidth="1"/>
    <col min="9485" max="9485" width="12" style="1" bestFit="1" customWidth="1"/>
    <col min="9486" max="9486" width="28.125" style="1" bestFit="1" customWidth="1"/>
    <col min="9487" max="9487" width="26.625" style="1" bestFit="1" customWidth="1"/>
    <col min="9488" max="9488" width="32.875" style="1" customWidth="1"/>
    <col min="9489" max="9489" width="32.125" style="1" bestFit="1" customWidth="1"/>
    <col min="9490" max="9490" width="17.625" style="1" bestFit="1" customWidth="1"/>
    <col min="9491" max="9491" width="28.375" style="1" bestFit="1" customWidth="1"/>
    <col min="9492" max="9492" width="29.875" style="1" customWidth="1"/>
    <col min="9493" max="9493" width="23.625" style="1" customWidth="1"/>
    <col min="9494" max="9503" width="8" style="1"/>
    <col min="9504" max="9507" width="0" style="1" hidden="1" customWidth="1"/>
    <col min="9508" max="9731" width="8" style="1"/>
    <col min="9732" max="9732" width="15.625" style="1" customWidth="1"/>
    <col min="9733" max="9733" width="13.125" style="1" customWidth="1"/>
    <col min="9734" max="9734" width="28" style="1" bestFit="1" customWidth="1"/>
    <col min="9735" max="9735" width="25.375" style="1" customWidth="1"/>
    <col min="9736" max="9736" width="32.875" style="1" customWidth="1"/>
    <col min="9737" max="9737" width="0" style="1" hidden="1" customWidth="1"/>
    <col min="9738" max="9738" width="25.625" style="1" customWidth="1"/>
    <col min="9739" max="9739" width="30.625" style="1" bestFit="1" customWidth="1"/>
    <col min="9740" max="9740" width="17.625" style="1" bestFit="1" customWidth="1"/>
    <col min="9741" max="9741" width="12" style="1" bestFit="1" customWidth="1"/>
    <col min="9742" max="9742" width="28.125" style="1" bestFit="1" customWidth="1"/>
    <col min="9743" max="9743" width="26.625" style="1" bestFit="1" customWidth="1"/>
    <col min="9744" max="9744" width="32.875" style="1" customWidth="1"/>
    <col min="9745" max="9745" width="32.125" style="1" bestFit="1" customWidth="1"/>
    <col min="9746" max="9746" width="17.625" style="1" bestFit="1" customWidth="1"/>
    <col min="9747" max="9747" width="28.375" style="1" bestFit="1" customWidth="1"/>
    <col min="9748" max="9748" width="29.875" style="1" customWidth="1"/>
    <col min="9749" max="9749" width="23.625" style="1" customWidth="1"/>
    <col min="9750" max="9759" width="8" style="1"/>
    <col min="9760" max="9763" width="0" style="1" hidden="1" customWidth="1"/>
    <col min="9764" max="9987" width="8" style="1"/>
    <col min="9988" max="9988" width="15.625" style="1" customWidth="1"/>
    <col min="9989" max="9989" width="13.125" style="1" customWidth="1"/>
    <col min="9990" max="9990" width="28" style="1" bestFit="1" customWidth="1"/>
    <col min="9991" max="9991" width="25.375" style="1" customWidth="1"/>
    <col min="9992" max="9992" width="32.875" style="1" customWidth="1"/>
    <col min="9993" max="9993" width="0" style="1" hidden="1" customWidth="1"/>
    <col min="9994" max="9994" width="25.625" style="1" customWidth="1"/>
    <col min="9995" max="9995" width="30.625" style="1" bestFit="1" customWidth="1"/>
    <col min="9996" max="9996" width="17.625" style="1" bestFit="1" customWidth="1"/>
    <col min="9997" max="9997" width="12" style="1" bestFit="1" customWidth="1"/>
    <col min="9998" max="9998" width="28.125" style="1" bestFit="1" customWidth="1"/>
    <col min="9999" max="9999" width="26.625" style="1" bestFit="1" customWidth="1"/>
    <col min="10000" max="10000" width="32.875" style="1" customWidth="1"/>
    <col min="10001" max="10001" width="32.125" style="1" bestFit="1" customWidth="1"/>
    <col min="10002" max="10002" width="17.625" style="1" bestFit="1" customWidth="1"/>
    <col min="10003" max="10003" width="28.375" style="1" bestFit="1" customWidth="1"/>
    <col min="10004" max="10004" width="29.875" style="1" customWidth="1"/>
    <col min="10005" max="10005" width="23.625" style="1" customWidth="1"/>
    <col min="10006" max="10015" width="8" style="1"/>
    <col min="10016" max="10019" width="0" style="1" hidden="1" customWidth="1"/>
    <col min="10020" max="10243" width="8" style="1"/>
    <col min="10244" max="10244" width="15.625" style="1" customWidth="1"/>
    <col min="10245" max="10245" width="13.125" style="1" customWidth="1"/>
    <col min="10246" max="10246" width="28" style="1" bestFit="1" customWidth="1"/>
    <col min="10247" max="10247" width="25.375" style="1" customWidth="1"/>
    <col min="10248" max="10248" width="32.875" style="1" customWidth="1"/>
    <col min="10249" max="10249" width="0" style="1" hidden="1" customWidth="1"/>
    <col min="10250" max="10250" width="25.625" style="1" customWidth="1"/>
    <col min="10251" max="10251" width="30.625" style="1" bestFit="1" customWidth="1"/>
    <col min="10252" max="10252" width="17.625" style="1" bestFit="1" customWidth="1"/>
    <col min="10253" max="10253" width="12" style="1" bestFit="1" customWidth="1"/>
    <col min="10254" max="10254" width="28.125" style="1" bestFit="1" customWidth="1"/>
    <col min="10255" max="10255" width="26.625" style="1" bestFit="1" customWidth="1"/>
    <col min="10256" max="10256" width="32.875" style="1" customWidth="1"/>
    <col min="10257" max="10257" width="32.125" style="1" bestFit="1" customWidth="1"/>
    <col min="10258" max="10258" width="17.625" style="1" bestFit="1" customWidth="1"/>
    <col min="10259" max="10259" width="28.375" style="1" bestFit="1" customWidth="1"/>
    <col min="10260" max="10260" width="29.875" style="1" customWidth="1"/>
    <col min="10261" max="10261" width="23.625" style="1" customWidth="1"/>
    <col min="10262" max="10271" width="8" style="1"/>
    <col min="10272" max="10275" width="0" style="1" hidden="1" customWidth="1"/>
    <col min="10276" max="10499" width="8" style="1"/>
    <col min="10500" max="10500" width="15.625" style="1" customWidth="1"/>
    <col min="10501" max="10501" width="13.125" style="1" customWidth="1"/>
    <col min="10502" max="10502" width="28" style="1" bestFit="1" customWidth="1"/>
    <col min="10503" max="10503" width="25.375" style="1" customWidth="1"/>
    <col min="10504" max="10504" width="32.875" style="1" customWidth="1"/>
    <col min="10505" max="10505" width="0" style="1" hidden="1" customWidth="1"/>
    <col min="10506" max="10506" width="25.625" style="1" customWidth="1"/>
    <col min="10507" max="10507" width="30.625" style="1" bestFit="1" customWidth="1"/>
    <col min="10508" max="10508" width="17.625" style="1" bestFit="1" customWidth="1"/>
    <col min="10509" max="10509" width="12" style="1" bestFit="1" customWidth="1"/>
    <col min="10510" max="10510" width="28.125" style="1" bestFit="1" customWidth="1"/>
    <col min="10511" max="10511" width="26.625" style="1" bestFit="1" customWidth="1"/>
    <col min="10512" max="10512" width="32.875" style="1" customWidth="1"/>
    <col min="10513" max="10513" width="32.125" style="1" bestFit="1" customWidth="1"/>
    <col min="10514" max="10514" width="17.625" style="1" bestFit="1" customWidth="1"/>
    <col min="10515" max="10515" width="28.375" style="1" bestFit="1" customWidth="1"/>
    <col min="10516" max="10516" width="29.875" style="1" customWidth="1"/>
    <col min="10517" max="10517" width="23.625" style="1" customWidth="1"/>
    <col min="10518" max="10527" width="8" style="1"/>
    <col min="10528" max="10531" width="0" style="1" hidden="1" customWidth="1"/>
    <col min="10532" max="10755" width="8" style="1"/>
    <col min="10756" max="10756" width="15.625" style="1" customWidth="1"/>
    <col min="10757" max="10757" width="13.125" style="1" customWidth="1"/>
    <col min="10758" max="10758" width="28" style="1" bestFit="1" customWidth="1"/>
    <col min="10759" max="10759" width="25.375" style="1" customWidth="1"/>
    <col min="10760" max="10760" width="32.875" style="1" customWidth="1"/>
    <col min="10761" max="10761" width="0" style="1" hidden="1" customWidth="1"/>
    <col min="10762" max="10762" width="25.625" style="1" customWidth="1"/>
    <col min="10763" max="10763" width="30.625" style="1" bestFit="1" customWidth="1"/>
    <col min="10764" max="10764" width="17.625" style="1" bestFit="1" customWidth="1"/>
    <col min="10765" max="10765" width="12" style="1" bestFit="1" customWidth="1"/>
    <col min="10766" max="10766" width="28.125" style="1" bestFit="1" customWidth="1"/>
    <col min="10767" max="10767" width="26.625" style="1" bestFit="1" customWidth="1"/>
    <col min="10768" max="10768" width="32.875" style="1" customWidth="1"/>
    <col min="10769" max="10769" width="32.125" style="1" bestFit="1" customWidth="1"/>
    <col min="10770" max="10770" width="17.625" style="1" bestFit="1" customWidth="1"/>
    <col min="10771" max="10771" width="28.375" style="1" bestFit="1" customWidth="1"/>
    <col min="10772" max="10772" width="29.875" style="1" customWidth="1"/>
    <col min="10773" max="10773" width="23.625" style="1" customWidth="1"/>
    <col min="10774" max="10783" width="8" style="1"/>
    <col min="10784" max="10787" width="0" style="1" hidden="1" customWidth="1"/>
    <col min="10788" max="11011" width="8" style="1"/>
    <col min="11012" max="11012" width="15.625" style="1" customWidth="1"/>
    <col min="11013" max="11013" width="13.125" style="1" customWidth="1"/>
    <col min="11014" max="11014" width="28" style="1" bestFit="1" customWidth="1"/>
    <col min="11015" max="11015" width="25.375" style="1" customWidth="1"/>
    <col min="11016" max="11016" width="32.875" style="1" customWidth="1"/>
    <col min="11017" max="11017" width="0" style="1" hidden="1" customWidth="1"/>
    <col min="11018" max="11018" width="25.625" style="1" customWidth="1"/>
    <col min="11019" max="11019" width="30.625" style="1" bestFit="1" customWidth="1"/>
    <col min="11020" max="11020" width="17.625" style="1" bestFit="1" customWidth="1"/>
    <col min="11021" max="11021" width="12" style="1" bestFit="1" customWidth="1"/>
    <col min="11022" max="11022" width="28.125" style="1" bestFit="1" customWidth="1"/>
    <col min="11023" max="11023" width="26.625" style="1" bestFit="1" customWidth="1"/>
    <col min="11024" max="11024" width="32.875" style="1" customWidth="1"/>
    <col min="11025" max="11025" width="32.125" style="1" bestFit="1" customWidth="1"/>
    <col min="11026" max="11026" width="17.625" style="1" bestFit="1" customWidth="1"/>
    <col min="11027" max="11027" width="28.375" style="1" bestFit="1" customWidth="1"/>
    <col min="11028" max="11028" width="29.875" style="1" customWidth="1"/>
    <col min="11029" max="11029" width="23.625" style="1" customWidth="1"/>
    <col min="11030" max="11039" width="8" style="1"/>
    <col min="11040" max="11043" width="0" style="1" hidden="1" customWidth="1"/>
    <col min="11044" max="11267" width="8" style="1"/>
    <col min="11268" max="11268" width="15.625" style="1" customWidth="1"/>
    <col min="11269" max="11269" width="13.125" style="1" customWidth="1"/>
    <col min="11270" max="11270" width="28" style="1" bestFit="1" customWidth="1"/>
    <col min="11271" max="11271" width="25.375" style="1" customWidth="1"/>
    <col min="11272" max="11272" width="32.875" style="1" customWidth="1"/>
    <col min="11273" max="11273" width="0" style="1" hidden="1" customWidth="1"/>
    <col min="11274" max="11274" width="25.625" style="1" customWidth="1"/>
    <col min="11275" max="11275" width="30.625" style="1" bestFit="1" customWidth="1"/>
    <col min="11276" max="11276" width="17.625" style="1" bestFit="1" customWidth="1"/>
    <col min="11277" max="11277" width="12" style="1" bestFit="1" customWidth="1"/>
    <col min="11278" max="11278" width="28.125" style="1" bestFit="1" customWidth="1"/>
    <col min="11279" max="11279" width="26.625" style="1" bestFit="1" customWidth="1"/>
    <col min="11280" max="11280" width="32.875" style="1" customWidth="1"/>
    <col min="11281" max="11281" width="32.125" style="1" bestFit="1" customWidth="1"/>
    <col min="11282" max="11282" width="17.625" style="1" bestFit="1" customWidth="1"/>
    <col min="11283" max="11283" width="28.375" style="1" bestFit="1" customWidth="1"/>
    <col min="11284" max="11284" width="29.875" style="1" customWidth="1"/>
    <col min="11285" max="11285" width="23.625" style="1" customWidth="1"/>
    <col min="11286" max="11295" width="8" style="1"/>
    <col min="11296" max="11299" width="0" style="1" hidden="1" customWidth="1"/>
    <col min="11300" max="11523" width="8" style="1"/>
    <col min="11524" max="11524" width="15.625" style="1" customWidth="1"/>
    <col min="11525" max="11525" width="13.125" style="1" customWidth="1"/>
    <col min="11526" max="11526" width="28" style="1" bestFit="1" customWidth="1"/>
    <col min="11527" max="11527" width="25.375" style="1" customWidth="1"/>
    <col min="11528" max="11528" width="32.875" style="1" customWidth="1"/>
    <col min="11529" max="11529" width="0" style="1" hidden="1" customWidth="1"/>
    <col min="11530" max="11530" width="25.625" style="1" customWidth="1"/>
    <col min="11531" max="11531" width="30.625" style="1" bestFit="1" customWidth="1"/>
    <col min="11532" max="11532" width="17.625" style="1" bestFit="1" customWidth="1"/>
    <col min="11533" max="11533" width="12" style="1" bestFit="1" customWidth="1"/>
    <col min="11534" max="11534" width="28.125" style="1" bestFit="1" customWidth="1"/>
    <col min="11535" max="11535" width="26.625" style="1" bestFit="1" customWidth="1"/>
    <col min="11536" max="11536" width="32.875" style="1" customWidth="1"/>
    <col min="11537" max="11537" width="32.125" style="1" bestFit="1" customWidth="1"/>
    <col min="11538" max="11538" width="17.625" style="1" bestFit="1" customWidth="1"/>
    <col min="11539" max="11539" width="28.375" style="1" bestFit="1" customWidth="1"/>
    <col min="11540" max="11540" width="29.875" style="1" customWidth="1"/>
    <col min="11541" max="11541" width="23.625" style="1" customWidth="1"/>
    <col min="11542" max="11551" width="8" style="1"/>
    <col min="11552" max="11555" width="0" style="1" hidden="1" customWidth="1"/>
    <col min="11556" max="11779" width="8" style="1"/>
    <col min="11780" max="11780" width="15.625" style="1" customWidth="1"/>
    <col min="11781" max="11781" width="13.125" style="1" customWidth="1"/>
    <col min="11782" max="11782" width="28" style="1" bestFit="1" customWidth="1"/>
    <col min="11783" max="11783" width="25.375" style="1" customWidth="1"/>
    <col min="11784" max="11784" width="32.875" style="1" customWidth="1"/>
    <col min="11785" max="11785" width="0" style="1" hidden="1" customWidth="1"/>
    <col min="11786" max="11786" width="25.625" style="1" customWidth="1"/>
    <col min="11787" max="11787" width="30.625" style="1" bestFit="1" customWidth="1"/>
    <col min="11788" max="11788" width="17.625" style="1" bestFit="1" customWidth="1"/>
    <col min="11789" max="11789" width="12" style="1" bestFit="1" customWidth="1"/>
    <col min="11790" max="11790" width="28.125" style="1" bestFit="1" customWidth="1"/>
    <col min="11791" max="11791" width="26.625" style="1" bestFit="1" customWidth="1"/>
    <col min="11792" max="11792" width="32.875" style="1" customWidth="1"/>
    <col min="11793" max="11793" width="32.125" style="1" bestFit="1" customWidth="1"/>
    <col min="11794" max="11794" width="17.625" style="1" bestFit="1" customWidth="1"/>
    <col min="11795" max="11795" width="28.375" style="1" bestFit="1" customWidth="1"/>
    <col min="11796" max="11796" width="29.875" style="1" customWidth="1"/>
    <col min="11797" max="11797" width="23.625" style="1" customWidth="1"/>
    <col min="11798" max="11807" width="8" style="1"/>
    <col min="11808" max="11811" width="0" style="1" hidden="1" customWidth="1"/>
    <col min="11812" max="12035" width="8" style="1"/>
    <col min="12036" max="12036" width="15.625" style="1" customWidth="1"/>
    <col min="12037" max="12037" width="13.125" style="1" customWidth="1"/>
    <col min="12038" max="12038" width="28" style="1" bestFit="1" customWidth="1"/>
    <col min="12039" max="12039" width="25.375" style="1" customWidth="1"/>
    <col min="12040" max="12040" width="32.875" style="1" customWidth="1"/>
    <col min="12041" max="12041" width="0" style="1" hidden="1" customWidth="1"/>
    <col min="12042" max="12042" width="25.625" style="1" customWidth="1"/>
    <col min="12043" max="12043" width="30.625" style="1" bestFit="1" customWidth="1"/>
    <col min="12044" max="12044" width="17.625" style="1" bestFit="1" customWidth="1"/>
    <col min="12045" max="12045" width="12" style="1" bestFit="1" customWidth="1"/>
    <col min="12046" max="12046" width="28.125" style="1" bestFit="1" customWidth="1"/>
    <col min="12047" max="12047" width="26.625" style="1" bestFit="1" customWidth="1"/>
    <col min="12048" max="12048" width="32.875" style="1" customWidth="1"/>
    <col min="12049" max="12049" width="32.125" style="1" bestFit="1" customWidth="1"/>
    <col min="12050" max="12050" width="17.625" style="1" bestFit="1" customWidth="1"/>
    <col min="12051" max="12051" width="28.375" style="1" bestFit="1" customWidth="1"/>
    <col min="12052" max="12052" width="29.875" style="1" customWidth="1"/>
    <col min="12053" max="12053" width="23.625" style="1" customWidth="1"/>
    <col min="12054" max="12063" width="8" style="1"/>
    <col min="12064" max="12067" width="0" style="1" hidden="1" customWidth="1"/>
    <col min="12068" max="12291" width="8" style="1"/>
    <col min="12292" max="12292" width="15.625" style="1" customWidth="1"/>
    <col min="12293" max="12293" width="13.125" style="1" customWidth="1"/>
    <col min="12294" max="12294" width="28" style="1" bestFit="1" customWidth="1"/>
    <col min="12295" max="12295" width="25.375" style="1" customWidth="1"/>
    <col min="12296" max="12296" width="32.875" style="1" customWidth="1"/>
    <col min="12297" max="12297" width="0" style="1" hidden="1" customWidth="1"/>
    <col min="12298" max="12298" width="25.625" style="1" customWidth="1"/>
    <col min="12299" max="12299" width="30.625" style="1" bestFit="1" customWidth="1"/>
    <col min="12300" max="12300" width="17.625" style="1" bestFit="1" customWidth="1"/>
    <col min="12301" max="12301" width="12" style="1" bestFit="1" customWidth="1"/>
    <col min="12302" max="12302" width="28.125" style="1" bestFit="1" customWidth="1"/>
    <col min="12303" max="12303" width="26.625" style="1" bestFit="1" customWidth="1"/>
    <col min="12304" max="12304" width="32.875" style="1" customWidth="1"/>
    <col min="12305" max="12305" width="32.125" style="1" bestFit="1" customWidth="1"/>
    <col min="12306" max="12306" width="17.625" style="1" bestFit="1" customWidth="1"/>
    <col min="12307" max="12307" width="28.375" style="1" bestFit="1" customWidth="1"/>
    <col min="12308" max="12308" width="29.875" style="1" customWidth="1"/>
    <col min="12309" max="12309" width="23.625" style="1" customWidth="1"/>
    <col min="12310" max="12319" width="8" style="1"/>
    <col min="12320" max="12323" width="0" style="1" hidden="1" customWidth="1"/>
    <col min="12324" max="12547" width="8" style="1"/>
    <col min="12548" max="12548" width="15.625" style="1" customWidth="1"/>
    <col min="12549" max="12549" width="13.125" style="1" customWidth="1"/>
    <col min="12550" max="12550" width="28" style="1" bestFit="1" customWidth="1"/>
    <col min="12551" max="12551" width="25.375" style="1" customWidth="1"/>
    <col min="12552" max="12552" width="32.875" style="1" customWidth="1"/>
    <col min="12553" max="12553" width="0" style="1" hidden="1" customWidth="1"/>
    <col min="12554" max="12554" width="25.625" style="1" customWidth="1"/>
    <col min="12555" max="12555" width="30.625" style="1" bestFit="1" customWidth="1"/>
    <col min="12556" max="12556" width="17.625" style="1" bestFit="1" customWidth="1"/>
    <col min="12557" max="12557" width="12" style="1" bestFit="1" customWidth="1"/>
    <col min="12558" max="12558" width="28.125" style="1" bestFit="1" customWidth="1"/>
    <col min="12559" max="12559" width="26.625" style="1" bestFit="1" customWidth="1"/>
    <col min="12560" max="12560" width="32.875" style="1" customWidth="1"/>
    <col min="12561" max="12561" width="32.125" style="1" bestFit="1" customWidth="1"/>
    <col min="12562" max="12562" width="17.625" style="1" bestFit="1" customWidth="1"/>
    <col min="12563" max="12563" width="28.375" style="1" bestFit="1" customWidth="1"/>
    <col min="12564" max="12564" width="29.875" style="1" customWidth="1"/>
    <col min="12565" max="12565" width="23.625" style="1" customWidth="1"/>
    <col min="12566" max="12575" width="8" style="1"/>
    <col min="12576" max="12579" width="0" style="1" hidden="1" customWidth="1"/>
    <col min="12580" max="12803" width="8" style="1"/>
    <col min="12804" max="12804" width="15.625" style="1" customWidth="1"/>
    <col min="12805" max="12805" width="13.125" style="1" customWidth="1"/>
    <col min="12806" max="12806" width="28" style="1" bestFit="1" customWidth="1"/>
    <col min="12807" max="12807" width="25.375" style="1" customWidth="1"/>
    <col min="12808" max="12808" width="32.875" style="1" customWidth="1"/>
    <col min="12809" max="12809" width="0" style="1" hidden="1" customWidth="1"/>
    <col min="12810" max="12810" width="25.625" style="1" customWidth="1"/>
    <col min="12811" max="12811" width="30.625" style="1" bestFit="1" customWidth="1"/>
    <col min="12812" max="12812" width="17.625" style="1" bestFit="1" customWidth="1"/>
    <col min="12813" max="12813" width="12" style="1" bestFit="1" customWidth="1"/>
    <col min="12814" max="12814" width="28.125" style="1" bestFit="1" customWidth="1"/>
    <col min="12815" max="12815" width="26.625" style="1" bestFit="1" customWidth="1"/>
    <col min="12816" max="12816" width="32.875" style="1" customWidth="1"/>
    <col min="12817" max="12817" width="32.125" style="1" bestFit="1" customWidth="1"/>
    <col min="12818" max="12818" width="17.625" style="1" bestFit="1" customWidth="1"/>
    <col min="12819" max="12819" width="28.375" style="1" bestFit="1" customWidth="1"/>
    <col min="12820" max="12820" width="29.875" style="1" customWidth="1"/>
    <col min="12821" max="12821" width="23.625" style="1" customWidth="1"/>
    <col min="12822" max="12831" width="8" style="1"/>
    <col min="12832" max="12835" width="0" style="1" hidden="1" customWidth="1"/>
    <col min="12836" max="13059" width="8" style="1"/>
    <col min="13060" max="13060" width="15.625" style="1" customWidth="1"/>
    <col min="13061" max="13061" width="13.125" style="1" customWidth="1"/>
    <col min="13062" max="13062" width="28" style="1" bestFit="1" customWidth="1"/>
    <col min="13063" max="13063" width="25.375" style="1" customWidth="1"/>
    <col min="13064" max="13064" width="32.875" style="1" customWidth="1"/>
    <col min="13065" max="13065" width="0" style="1" hidden="1" customWidth="1"/>
    <col min="13066" max="13066" width="25.625" style="1" customWidth="1"/>
    <col min="13067" max="13067" width="30.625" style="1" bestFit="1" customWidth="1"/>
    <col min="13068" max="13068" width="17.625" style="1" bestFit="1" customWidth="1"/>
    <col min="13069" max="13069" width="12" style="1" bestFit="1" customWidth="1"/>
    <col min="13070" max="13070" width="28.125" style="1" bestFit="1" customWidth="1"/>
    <col min="13071" max="13071" width="26.625" style="1" bestFit="1" customWidth="1"/>
    <col min="13072" max="13072" width="32.875" style="1" customWidth="1"/>
    <col min="13073" max="13073" width="32.125" style="1" bestFit="1" customWidth="1"/>
    <col min="13074" max="13074" width="17.625" style="1" bestFit="1" customWidth="1"/>
    <col min="13075" max="13075" width="28.375" style="1" bestFit="1" customWidth="1"/>
    <col min="13076" max="13076" width="29.875" style="1" customWidth="1"/>
    <col min="13077" max="13077" width="23.625" style="1" customWidth="1"/>
    <col min="13078" max="13087" width="8" style="1"/>
    <col min="13088" max="13091" width="0" style="1" hidden="1" customWidth="1"/>
    <col min="13092" max="13315" width="8" style="1"/>
    <col min="13316" max="13316" width="15.625" style="1" customWidth="1"/>
    <col min="13317" max="13317" width="13.125" style="1" customWidth="1"/>
    <col min="13318" max="13318" width="28" style="1" bestFit="1" customWidth="1"/>
    <col min="13319" max="13319" width="25.375" style="1" customWidth="1"/>
    <col min="13320" max="13320" width="32.875" style="1" customWidth="1"/>
    <col min="13321" max="13321" width="0" style="1" hidden="1" customWidth="1"/>
    <col min="13322" max="13322" width="25.625" style="1" customWidth="1"/>
    <col min="13323" max="13323" width="30.625" style="1" bestFit="1" customWidth="1"/>
    <col min="13324" max="13324" width="17.625" style="1" bestFit="1" customWidth="1"/>
    <col min="13325" max="13325" width="12" style="1" bestFit="1" customWidth="1"/>
    <col min="13326" max="13326" width="28.125" style="1" bestFit="1" customWidth="1"/>
    <col min="13327" max="13327" width="26.625" style="1" bestFit="1" customWidth="1"/>
    <col min="13328" max="13328" width="32.875" style="1" customWidth="1"/>
    <col min="13329" max="13329" width="32.125" style="1" bestFit="1" customWidth="1"/>
    <col min="13330" max="13330" width="17.625" style="1" bestFit="1" customWidth="1"/>
    <col min="13331" max="13331" width="28.375" style="1" bestFit="1" customWidth="1"/>
    <col min="13332" max="13332" width="29.875" style="1" customWidth="1"/>
    <col min="13333" max="13333" width="23.625" style="1" customWidth="1"/>
    <col min="13334" max="13343" width="8" style="1"/>
    <col min="13344" max="13347" width="0" style="1" hidden="1" customWidth="1"/>
    <col min="13348" max="13571" width="8" style="1"/>
    <col min="13572" max="13572" width="15.625" style="1" customWidth="1"/>
    <col min="13573" max="13573" width="13.125" style="1" customWidth="1"/>
    <col min="13574" max="13574" width="28" style="1" bestFit="1" customWidth="1"/>
    <col min="13575" max="13575" width="25.375" style="1" customWidth="1"/>
    <col min="13576" max="13576" width="32.875" style="1" customWidth="1"/>
    <col min="13577" max="13577" width="0" style="1" hidden="1" customWidth="1"/>
    <col min="13578" max="13578" width="25.625" style="1" customWidth="1"/>
    <col min="13579" max="13579" width="30.625" style="1" bestFit="1" customWidth="1"/>
    <col min="13580" max="13580" width="17.625" style="1" bestFit="1" customWidth="1"/>
    <col min="13581" max="13581" width="12" style="1" bestFit="1" customWidth="1"/>
    <col min="13582" max="13582" width="28.125" style="1" bestFit="1" customWidth="1"/>
    <col min="13583" max="13583" width="26.625" style="1" bestFit="1" customWidth="1"/>
    <col min="13584" max="13584" width="32.875" style="1" customWidth="1"/>
    <col min="13585" max="13585" width="32.125" style="1" bestFit="1" customWidth="1"/>
    <col min="13586" max="13586" width="17.625" style="1" bestFit="1" customWidth="1"/>
    <col min="13587" max="13587" width="28.375" style="1" bestFit="1" customWidth="1"/>
    <col min="13588" max="13588" width="29.875" style="1" customWidth="1"/>
    <col min="13589" max="13589" width="23.625" style="1" customWidth="1"/>
    <col min="13590" max="13599" width="8" style="1"/>
    <col min="13600" max="13603" width="0" style="1" hidden="1" customWidth="1"/>
    <col min="13604" max="13827" width="8" style="1"/>
    <col min="13828" max="13828" width="15.625" style="1" customWidth="1"/>
    <col min="13829" max="13829" width="13.125" style="1" customWidth="1"/>
    <col min="13830" max="13830" width="28" style="1" bestFit="1" customWidth="1"/>
    <col min="13831" max="13831" width="25.375" style="1" customWidth="1"/>
    <col min="13832" max="13832" width="32.875" style="1" customWidth="1"/>
    <col min="13833" max="13833" width="0" style="1" hidden="1" customWidth="1"/>
    <col min="13834" max="13834" width="25.625" style="1" customWidth="1"/>
    <col min="13835" max="13835" width="30.625" style="1" bestFit="1" customWidth="1"/>
    <col min="13836" max="13836" width="17.625" style="1" bestFit="1" customWidth="1"/>
    <col min="13837" max="13837" width="12" style="1" bestFit="1" customWidth="1"/>
    <col min="13838" max="13838" width="28.125" style="1" bestFit="1" customWidth="1"/>
    <col min="13839" max="13839" width="26.625" style="1" bestFit="1" customWidth="1"/>
    <col min="13840" max="13840" width="32.875" style="1" customWidth="1"/>
    <col min="13841" max="13841" width="32.125" style="1" bestFit="1" customWidth="1"/>
    <col min="13842" max="13842" width="17.625" style="1" bestFit="1" customWidth="1"/>
    <col min="13843" max="13843" width="28.375" style="1" bestFit="1" customWidth="1"/>
    <col min="13844" max="13844" width="29.875" style="1" customWidth="1"/>
    <col min="13845" max="13845" width="23.625" style="1" customWidth="1"/>
    <col min="13846" max="13855" width="8" style="1"/>
    <col min="13856" max="13859" width="0" style="1" hidden="1" customWidth="1"/>
    <col min="13860" max="14083" width="8" style="1"/>
    <col min="14084" max="14084" width="15.625" style="1" customWidth="1"/>
    <col min="14085" max="14085" width="13.125" style="1" customWidth="1"/>
    <col min="14086" max="14086" width="28" style="1" bestFit="1" customWidth="1"/>
    <col min="14087" max="14087" width="25.375" style="1" customWidth="1"/>
    <col min="14088" max="14088" width="32.875" style="1" customWidth="1"/>
    <col min="14089" max="14089" width="0" style="1" hidden="1" customWidth="1"/>
    <col min="14090" max="14090" width="25.625" style="1" customWidth="1"/>
    <col min="14091" max="14091" width="30.625" style="1" bestFit="1" customWidth="1"/>
    <col min="14092" max="14092" width="17.625" style="1" bestFit="1" customWidth="1"/>
    <col min="14093" max="14093" width="12" style="1" bestFit="1" customWidth="1"/>
    <col min="14094" max="14094" width="28.125" style="1" bestFit="1" customWidth="1"/>
    <col min="14095" max="14095" width="26.625" style="1" bestFit="1" customWidth="1"/>
    <col min="14096" max="14096" width="32.875" style="1" customWidth="1"/>
    <col min="14097" max="14097" width="32.125" style="1" bestFit="1" customWidth="1"/>
    <col min="14098" max="14098" width="17.625" style="1" bestFit="1" customWidth="1"/>
    <col min="14099" max="14099" width="28.375" style="1" bestFit="1" customWidth="1"/>
    <col min="14100" max="14100" width="29.875" style="1" customWidth="1"/>
    <col min="14101" max="14101" width="23.625" style="1" customWidth="1"/>
    <col min="14102" max="14111" width="8" style="1"/>
    <col min="14112" max="14115" width="0" style="1" hidden="1" customWidth="1"/>
    <col min="14116" max="14339" width="8" style="1"/>
    <col min="14340" max="14340" width="15.625" style="1" customWidth="1"/>
    <col min="14341" max="14341" width="13.125" style="1" customWidth="1"/>
    <col min="14342" max="14342" width="28" style="1" bestFit="1" customWidth="1"/>
    <col min="14343" max="14343" width="25.375" style="1" customWidth="1"/>
    <col min="14344" max="14344" width="32.875" style="1" customWidth="1"/>
    <col min="14345" max="14345" width="0" style="1" hidden="1" customWidth="1"/>
    <col min="14346" max="14346" width="25.625" style="1" customWidth="1"/>
    <col min="14347" max="14347" width="30.625" style="1" bestFit="1" customWidth="1"/>
    <col min="14348" max="14348" width="17.625" style="1" bestFit="1" customWidth="1"/>
    <col min="14349" max="14349" width="12" style="1" bestFit="1" customWidth="1"/>
    <col min="14350" max="14350" width="28.125" style="1" bestFit="1" customWidth="1"/>
    <col min="14351" max="14351" width="26.625" style="1" bestFit="1" customWidth="1"/>
    <col min="14352" max="14352" width="32.875" style="1" customWidth="1"/>
    <col min="14353" max="14353" width="32.125" style="1" bestFit="1" customWidth="1"/>
    <col min="14354" max="14354" width="17.625" style="1" bestFit="1" customWidth="1"/>
    <col min="14355" max="14355" width="28.375" style="1" bestFit="1" customWidth="1"/>
    <col min="14356" max="14356" width="29.875" style="1" customWidth="1"/>
    <col min="14357" max="14357" width="23.625" style="1" customWidth="1"/>
    <col min="14358" max="14367" width="8" style="1"/>
    <col min="14368" max="14371" width="0" style="1" hidden="1" customWidth="1"/>
    <col min="14372" max="14595" width="8" style="1"/>
    <col min="14596" max="14596" width="15.625" style="1" customWidth="1"/>
    <col min="14597" max="14597" width="13.125" style="1" customWidth="1"/>
    <col min="14598" max="14598" width="28" style="1" bestFit="1" customWidth="1"/>
    <col min="14599" max="14599" width="25.375" style="1" customWidth="1"/>
    <col min="14600" max="14600" width="32.875" style="1" customWidth="1"/>
    <col min="14601" max="14601" width="0" style="1" hidden="1" customWidth="1"/>
    <col min="14602" max="14602" width="25.625" style="1" customWidth="1"/>
    <col min="14603" max="14603" width="30.625" style="1" bestFit="1" customWidth="1"/>
    <col min="14604" max="14604" width="17.625" style="1" bestFit="1" customWidth="1"/>
    <col min="14605" max="14605" width="12" style="1" bestFit="1" customWidth="1"/>
    <col min="14606" max="14606" width="28.125" style="1" bestFit="1" customWidth="1"/>
    <col min="14607" max="14607" width="26.625" style="1" bestFit="1" customWidth="1"/>
    <col min="14608" max="14608" width="32.875" style="1" customWidth="1"/>
    <col min="14609" max="14609" width="32.125" style="1" bestFit="1" customWidth="1"/>
    <col min="14610" max="14610" width="17.625" style="1" bestFit="1" customWidth="1"/>
    <col min="14611" max="14611" width="28.375" style="1" bestFit="1" customWidth="1"/>
    <col min="14612" max="14612" width="29.875" style="1" customWidth="1"/>
    <col min="14613" max="14613" width="23.625" style="1" customWidth="1"/>
    <col min="14614" max="14623" width="8" style="1"/>
    <col min="14624" max="14627" width="0" style="1" hidden="1" customWidth="1"/>
    <col min="14628" max="14851" width="8" style="1"/>
    <col min="14852" max="14852" width="15.625" style="1" customWidth="1"/>
    <col min="14853" max="14853" width="13.125" style="1" customWidth="1"/>
    <col min="14854" max="14854" width="28" style="1" bestFit="1" customWidth="1"/>
    <col min="14855" max="14855" width="25.375" style="1" customWidth="1"/>
    <col min="14856" max="14856" width="32.875" style="1" customWidth="1"/>
    <col min="14857" max="14857" width="0" style="1" hidden="1" customWidth="1"/>
    <col min="14858" max="14858" width="25.625" style="1" customWidth="1"/>
    <col min="14859" max="14859" width="30.625" style="1" bestFit="1" customWidth="1"/>
    <col min="14860" max="14860" width="17.625" style="1" bestFit="1" customWidth="1"/>
    <col min="14861" max="14861" width="12" style="1" bestFit="1" customWidth="1"/>
    <col min="14862" max="14862" width="28.125" style="1" bestFit="1" customWidth="1"/>
    <col min="14863" max="14863" width="26.625" style="1" bestFit="1" customWidth="1"/>
    <col min="14864" max="14864" width="32.875" style="1" customWidth="1"/>
    <col min="14865" max="14865" width="32.125" style="1" bestFit="1" customWidth="1"/>
    <col min="14866" max="14866" width="17.625" style="1" bestFit="1" customWidth="1"/>
    <col min="14867" max="14867" width="28.375" style="1" bestFit="1" customWidth="1"/>
    <col min="14868" max="14868" width="29.875" style="1" customWidth="1"/>
    <col min="14869" max="14869" width="23.625" style="1" customWidth="1"/>
    <col min="14870" max="14879" width="8" style="1"/>
    <col min="14880" max="14883" width="0" style="1" hidden="1" customWidth="1"/>
    <col min="14884" max="15107" width="8" style="1"/>
    <col min="15108" max="15108" width="15.625" style="1" customWidth="1"/>
    <col min="15109" max="15109" width="13.125" style="1" customWidth="1"/>
    <col min="15110" max="15110" width="28" style="1" bestFit="1" customWidth="1"/>
    <col min="15111" max="15111" width="25.375" style="1" customWidth="1"/>
    <col min="15112" max="15112" width="32.875" style="1" customWidth="1"/>
    <col min="15113" max="15113" width="0" style="1" hidden="1" customWidth="1"/>
    <col min="15114" max="15114" width="25.625" style="1" customWidth="1"/>
    <col min="15115" max="15115" width="30.625" style="1" bestFit="1" customWidth="1"/>
    <col min="15116" max="15116" width="17.625" style="1" bestFit="1" customWidth="1"/>
    <col min="15117" max="15117" width="12" style="1" bestFit="1" customWidth="1"/>
    <col min="15118" max="15118" width="28.125" style="1" bestFit="1" customWidth="1"/>
    <col min="15119" max="15119" width="26.625" style="1" bestFit="1" customWidth="1"/>
    <col min="15120" max="15120" width="32.875" style="1" customWidth="1"/>
    <col min="15121" max="15121" width="32.125" style="1" bestFit="1" customWidth="1"/>
    <col min="15122" max="15122" width="17.625" style="1" bestFit="1" customWidth="1"/>
    <col min="15123" max="15123" width="28.375" style="1" bestFit="1" customWidth="1"/>
    <col min="15124" max="15124" width="29.875" style="1" customWidth="1"/>
    <col min="15125" max="15125" width="23.625" style="1" customWidth="1"/>
    <col min="15126" max="15135" width="8" style="1"/>
    <col min="15136" max="15139" width="0" style="1" hidden="1" customWidth="1"/>
    <col min="15140" max="15363" width="8" style="1"/>
    <col min="15364" max="15364" width="15.625" style="1" customWidth="1"/>
    <col min="15365" max="15365" width="13.125" style="1" customWidth="1"/>
    <col min="15366" max="15366" width="28" style="1" bestFit="1" customWidth="1"/>
    <col min="15367" max="15367" width="25.375" style="1" customWidth="1"/>
    <col min="15368" max="15368" width="32.875" style="1" customWidth="1"/>
    <col min="15369" max="15369" width="0" style="1" hidden="1" customWidth="1"/>
    <col min="15370" max="15370" width="25.625" style="1" customWidth="1"/>
    <col min="15371" max="15371" width="30.625" style="1" bestFit="1" customWidth="1"/>
    <col min="15372" max="15372" width="17.625" style="1" bestFit="1" customWidth="1"/>
    <col min="15373" max="15373" width="12" style="1" bestFit="1" customWidth="1"/>
    <col min="15374" max="15374" width="28.125" style="1" bestFit="1" customWidth="1"/>
    <col min="15375" max="15375" width="26.625" style="1" bestFit="1" customWidth="1"/>
    <col min="15376" max="15376" width="32.875" style="1" customWidth="1"/>
    <col min="15377" max="15377" width="32.125" style="1" bestFit="1" customWidth="1"/>
    <col min="15378" max="15378" width="17.625" style="1" bestFit="1" customWidth="1"/>
    <col min="15379" max="15379" width="28.375" style="1" bestFit="1" customWidth="1"/>
    <col min="15380" max="15380" width="29.875" style="1" customWidth="1"/>
    <col min="15381" max="15381" width="23.625" style="1" customWidth="1"/>
    <col min="15382" max="15391" width="8" style="1"/>
    <col min="15392" max="15395" width="0" style="1" hidden="1" customWidth="1"/>
    <col min="15396" max="15619" width="8" style="1"/>
    <col min="15620" max="15620" width="15.625" style="1" customWidth="1"/>
    <col min="15621" max="15621" width="13.125" style="1" customWidth="1"/>
    <col min="15622" max="15622" width="28" style="1" bestFit="1" customWidth="1"/>
    <col min="15623" max="15623" width="25.375" style="1" customWidth="1"/>
    <col min="15624" max="15624" width="32.875" style="1" customWidth="1"/>
    <col min="15625" max="15625" width="0" style="1" hidden="1" customWidth="1"/>
    <col min="15626" max="15626" width="25.625" style="1" customWidth="1"/>
    <col min="15627" max="15627" width="30.625" style="1" bestFit="1" customWidth="1"/>
    <col min="15628" max="15628" width="17.625" style="1" bestFit="1" customWidth="1"/>
    <col min="15629" max="15629" width="12" style="1" bestFit="1" customWidth="1"/>
    <col min="15630" max="15630" width="28.125" style="1" bestFit="1" customWidth="1"/>
    <col min="15631" max="15631" width="26.625" style="1" bestFit="1" customWidth="1"/>
    <col min="15632" max="15632" width="32.875" style="1" customWidth="1"/>
    <col min="15633" max="15633" width="32.125" style="1" bestFit="1" customWidth="1"/>
    <col min="15634" max="15634" width="17.625" style="1" bestFit="1" customWidth="1"/>
    <col min="15635" max="15635" width="28.375" style="1" bestFit="1" customWidth="1"/>
    <col min="15636" max="15636" width="29.875" style="1" customWidth="1"/>
    <col min="15637" max="15637" width="23.625" style="1" customWidth="1"/>
    <col min="15638" max="15647" width="8" style="1"/>
    <col min="15648" max="15651" width="0" style="1" hidden="1" customWidth="1"/>
    <col min="15652" max="15875" width="8" style="1"/>
    <col min="15876" max="15876" width="15.625" style="1" customWidth="1"/>
    <col min="15877" max="15877" width="13.125" style="1" customWidth="1"/>
    <col min="15878" max="15878" width="28" style="1" bestFit="1" customWidth="1"/>
    <col min="15879" max="15879" width="25.375" style="1" customWidth="1"/>
    <col min="15880" max="15880" width="32.875" style="1" customWidth="1"/>
    <col min="15881" max="15881" width="0" style="1" hidden="1" customWidth="1"/>
    <col min="15882" max="15882" width="25.625" style="1" customWidth="1"/>
    <col min="15883" max="15883" width="30.625" style="1" bestFit="1" customWidth="1"/>
    <col min="15884" max="15884" width="17.625" style="1" bestFit="1" customWidth="1"/>
    <col min="15885" max="15885" width="12" style="1" bestFit="1" customWidth="1"/>
    <col min="15886" max="15886" width="28.125" style="1" bestFit="1" customWidth="1"/>
    <col min="15887" max="15887" width="26.625" style="1" bestFit="1" customWidth="1"/>
    <col min="15888" max="15888" width="32.875" style="1" customWidth="1"/>
    <col min="15889" max="15889" width="32.125" style="1" bestFit="1" customWidth="1"/>
    <col min="15890" max="15890" width="17.625" style="1" bestFit="1" customWidth="1"/>
    <col min="15891" max="15891" width="28.375" style="1" bestFit="1" customWidth="1"/>
    <col min="15892" max="15892" width="29.875" style="1" customWidth="1"/>
    <col min="15893" max="15893" width="23.625" style="1" customWidth="1"/>
    <col min="15894" max="15903" width="8" style="1"/>
    <col min="15904" max="15907" width="0" style="1" hidden="1" customWidth="1"/>
    <col min="15908" max="16131" width="8" style="1"/>
    <col min="16132" max="16132" width="15.625" style="1" customWidth="1"/>
    <col min="16133" max="16133" width="13.125" style="1" customWidth="1"/>
    <col min="16134" max="16134" width="28" style="1" bestFit="1" customWidth="1"/>
    <col min="16135" max="16135" width="25.375" style="1" customWidth="1"/>
    <col min="16136" max="16136" width="32.875" style="1" customWidth="1"/>
    <col min="16137" max="16137" width="0" style="1" hidden="1" customWidth="1"/>
    <col min="16138" max="16138" width="25.625" style="1" customWidth="1"/>
    <col min="16139" max="16139" width="30.625" style="1" bestFit="1" customWidth="1"/>
    <col min="16140" max="16140" width="17.625" style="1" bestFit="1" customWidth="1"/>
    <col min="16141" max="16141" width="12" style="1" bestFit="1" customWidth="1"/>
    <col min="16142" max="16142" width="28.125" style="1" bestFit="1" customWidth="1"/>
    <col min="16143" max="16143" width="26.625" style="1" bestFit="1" customWidth="1"/>
    <col min="16144" max="16144" width="32.875" style="1" customWidth="1"/>
    <col min="16145" max="16145" width="32.125" style="1" bestFit="1" customWidth="1"/>
    <col min="16146" max="16146" width="17.625" style="1" bestFit="1" customWidth="1"/>
    <col min="16147" max="16147" width="28.375" style="1" bestFit="1" customWidth="1"/>
    <col min="16148" max="16148" width="29.875" style="1" customWidth="1"/>
    <col min="16149" max="16149" width="23.625" style="1" customWidth="1"/>
    <col min="16150" max="16159" width="8" style="1"/>
    <col min="16160" max="16163" width="0" style="1" hidden="1" customWidth="1"/>
    <col min="16164" max="16384" width="8" style="1"/>
  </cols>
  <sheetData>
    <row r="1" spans="1:34" ht="30" customHeight="1">
      <c r="A1" s="33" t="s">
        <v>208</v>
      </c>
      <c r="D1" s="34"/>
      <c r="M1" s="35"/>
      <c r="N1" s="35"/>
      <c r="O1" s="35"/>
      <c r="P1" s="35"/>
      <c r="Q1" s="35"/>
      <c r="R1" s="35"/>
      <c r="S1" s="35"/>
    </row>
    <row r="2" spans="1:34" ht="44.25" customHeight="1">
      <c r="A2" s="227" t="s">
        <v>120</v>
      </c>
      <c r="B2" s="227"/>
      <c r="C2" s="227"/>
      <c r="D2" s="227"/>
      <c r="E2" s="227"/>
      <c r="F2" s="227"/>
      <c r="G2" s="227"/>
      <c r="H2" s="227"/>
      <c r="I2" s="227"/>
      <c r="J2" s="227"/>
      <c r="K2" s="227"/>
      <c r="L2" s="227"/>
      <c r="M2" s="227"/>
      <c r="N2" s="227"/>
      <c r="O2" s="227"/>
      <c r="P2" s="227"/>
      <c r="Q2" s="227"/>
      <c r="R2" s="227"/>
      <c r="S2" s="227"/>
      <c r="T2" s="227"/>
      <c r="U2" s="57"/>
    </row>
    <row r="3" spans="1:34" ht="36.75" customHeight="1" thickBot="1">
      <c r="B3" s="123">
        <f>IF(SUM(COUNTIF(AB6:AB30, "エラー"))&gt;0, "入力エラー：「介護ロボット等の種別（A）」で「見守り・コミュニケーション」以外を選択した事業所で、「見守り機器の導入に伴う通信環境整備に係る費用（E）」に金額の入力があります。（注４）をご参照ください。", 0)</f>
        <v>0</v>
      </c>
      <c r="L3" s="36"/>
      <c r="M3" s="36"/>
      <c r="N3" s="36"/>
      <c r="O3" s="36"/>
      <c r="P3" s="36"/>
      <c r="Q3" s="36"/>
      <c r="R3" s="36"/>
      <c r="S3" s="36"/>
      <c r="T3" s="36"/>
      <c r="U3" s="37"/>
      <c r="W3" s="37"/>
    </row>
    <row r="4" spans="1:34" ht="35.1" customHeight="1" thickBot="1">
      <c r="B4" s="93"/>
      <c r="L4" s="228" t="s">
        <v>100</v>
      </c>
      <c r="M4" s="229"/>
      <c r="N4" s="229"/>
      <c r="O4" s="229"/>
      <c r="P4" s="229"/>
      <c r="Q4" s="229"/>
      <c r="R4" s="229"/>
      <c r="S4" s="229"/>
      <c r="T4" s="230"/>
      <c r="U4" s="122" t="s">
        <v>101</v>
      </c>
      <c r="W4" s="37" t="s">
        <v>1</v>
      </c>
    </row>
    <row r="5" spans="1:34" ht="108" customHeight="1" thickBot="1">
      <c r="A5" s="233"/>
      <c r="B5" s="234"/>
      <c r="C5" s="95" t="s">
        <v>4</v>
      </c>
      <c r="D5" s="96" t="s">
        <v>5</v>
      </c>
      <c r="E5" s="110" t="s">
        <v>6</v>
      </c>
      <c r="F5" s="97" t="s">
        <v>7</v>
      </c>
      <c r="G5" s="38" t="s">
        <v>102</v>
      </c>
      <c r="H5" s="38" t="s">
        <v>103</v>
      </c>
      <c r="I5" s="38" t="s">
        <v>104</v>
      </c>
      <c r="J5" s="38" t="s">
        <v>105</v>
      </c>
      <c r="K5" s="38" t="s">
        <v>106</v>
      </c>
      <c r="L5" s="111" t="s">
        <v>107</v>
      </c>
      <c r="M5" s="112" t="s">
        <v>8</v>
      </c>
      <c r="N5" s="113" t="s">
        <v>9</v>
      </c>
      <c r="O5" s="112" t="s">
        <v>10</v>
      </c>
      <c r="P5" s="112" t="s">
        <v>11</v>
      </c>
      <c r="Q5" s="121" t="s">
        <v>108</v>
      </c>
      <c r="R5" s="112" t="s">
        <v>109</v>
      </c>
      <c r="S5" s="113" t="s">
        <v>110</v>
      </c>
      <c r="T5" s="115" t="s">
        <v>121</v>
      </c>
      <c r="U5" s="114" t="s">
        <v>111</v>
      </c>
      <c r="V5" s="116" t="s">
        <v>112</v>
      </c>
      <c r="W5" s="98" t="s">
        <v>122</v>
      </c>
      <c r="AG5"/>
      <c r="AH5"/>
    </row>
    <row r="6" spans="1:34" ht="45" customHeight="1">
      <c r="A6" s="225"/>
      <c r="B6" s="226"/>
      <c r="C6" s="94"/>
      <c r="D6" s="40"/>
      <c r="E6" s="99"/>
      <c r="F6" s="109" t="str">
        <f>D6&amp;E6</f>
        <v/>
      </c>
      <c r="G6" s="199"/>
      <c r="H6" s="199"/>
      <c r="I6" s="199"/>
      <c r="J6" s="199"/>
      <c r="K6" s="199"/>
      <c r="L6" s="104"/>
      <c r="M6" s="40"/>
      <c r="N6" s="41"/>
      <c r="O6" s="42"/>
      <c r="P6" s="42"/>
      <c r="Q6" s="42"/>
      <c r="R6" s="184" t="str">
        <f>IFERROR((N6+P6/O6),"")</f>
        <v/>
      </c>
      <c r="S6" s="185" t="str">
        <f>IFERROR((O6*R6+Q6),"")</f>
        <v/>
      </c>
      <c r="T6" s="186">
        <f>SUMIF($F6:$F30,F6,$S6:$S30)</f>
        <v>0</v>
      </c>
      <c r="U6" s="190"/>
      <c r="V6" s="119">
        <f>SUM(T6,U6)</f>
        <v>0</v>
      </c>
      <c r="W6" s="125">
        <f>IF(V6&gt;10000000,10000000,V6)</f>
        <v>0</v>
      </c>
      <c r="Z6" s="70">
        <f t="shared" ref="Z6:Z30" si="0">IF(M6="見守り・コミュニケーション",1,2)</f>
        <v>2</v>
      </c>
      <c r="AA6" s="70">
        <f t="shared" ref="AA6:AA30" si="1">IF(ISNUMBER(Q6),1,2)</f>
        <v>2</v>
      </c>
      <c r="AB6" s="70" t="str">
        <f>IF(AND(Z6=2,AA6=1),"エラー","")</f>
        <v/>
      </c>
      <c r="AG6"/>
      <c r="AH6" s="43"/>
    </row>
    <row r="7" spans="1:34" ht="45" customHeight="1">
      <c r="A7" s="225"/>
      <c r="B7" s="226"/>
      <c r="C7" s="39"/>
      <c r="D7" s="40"/>
      <c r="E7" s="99"/>
      <c r="F7" s="109" t="str">
        <f t="shared" ref="F7:F30" si="2">D7&amp;E7</f>
        <v/>
      </c>
      <c r="G7" s="199"/>
      <c r="H7" s="199"/>
      <c r="I7" s="199"/>
      <c r="J7" s="199"/>
      <c r="K7" s="199"/>
      <c r="L7" s="105"/>
      <c r="M7" s="40"/>
      <c r="N7" s="41"/>
      <c r="O7" s="42"/>
      <c r="P7" s="42"/>
      <c r="Q7" s="42"/>
      <c r="R7" s="184" t="str">
        <f t="shared" ref="R7:R30" si="3">IFERROR((N7+P7/O7),"")</f>
        <v/>
      </c>
      <c r="S7" s="185" t="str">
        <f t="shared" ref="S7:S30" si="4">IFERROR((O7*R7+Q7),"")</f>
        <v/>
      </c>
      <c r="T7" s="186" t="str">
        <f>IF($F$7=$F$6,"",SUMIF($F$6:$F$30,F7,$S$6:$S$29))</f>
        <v/>
      </c>
      <c r="U7" s="191"/>
      <c r="V7" s="117">
        <f t="shared" ref="V7:V8" si="5">SUM(T7,U7)</f>
        <v>0</v>
      </c>
      <c r="W7" s="126">
        <f t="shared" ref="W7:W8" si="6">IF(V7&gt;10000000,10000000,V7)</f>
        <v>0</v>
      </c>
      <c r="Z7" s="70">
        <f t="shared" si="0"/>
        <v>2</v>
      </c>
      <c r="AA7" s="70">
        <f t="shared" si="1"/>
        <v>2</v>
      </c>
      <c r="AB7" s="70" t="str">
        <f t="shared" ref="AB7:AB30" si="7">IF(AND(Z7=2,AA7=1),"エラー","")</f>
        <v/>
      </c>
      <c r="AG7"/>
      <c r="AH7" s="43"/>
    </row>
    <row r="8" spans="1:34" ht="45" customHeight="1">
      <c r="A8" s="225"/>
      <c r="B8" s="226"/>
      <c r="C8" s="39"/>
      <c r="D8" s="40"/>
      <c r="E8" s="99"/>
      <c r="F8" s="109" t="str">
        <f t="shared" si="2"/>
        <v/>
      </c>
      <c r="G8" s="199"/>
      <c r="H8" s="199"/>
      <c r="I8" s="199"/>
      <c r="J8" s="199"/>
      <c r="K8" s="199"/>
      <c r="L8" s="104"/>
      <c r="M8" s="40"/>
      <c r="N8" s="41"/>
      <c r="O8" s="42"/>
      <c r="P8" s="42"/>
      <c r="Q8" s="42"/>
      <c r="R8" s="184" t="str">
        <f t="shared" si="3"/>
        <v/>
      </c>
      <c r="S8" s="185" t="str">
        <f t="shared" si="4"/>
        <v/>
      </c>
      <c r="T8" s="186" t="str">
        <f>IF(OR(F8=$F$6,F8=$F$7),"",SUMIF($F$6:$F$30,F8,$S$6:$S$30))</f>
        <v/>
      </c>
      <c r="U8" s="191"/>
      <c r="V8" s="117">
        <f t="shared" si="5"/>
        <v>0</v>
      </c>
      <c r="W8" s="126">
        <f t="shared" si="6"/>
        <v>0</v>
      </c>
      <c r="Z8" s="70">
        <f t="shared" si="0"/>
        <v>2</v>
      </c>
      <c r="AA8" s="70">
        <f t="shared" si="1"/>
        <v>2</v>
      </c>
      <c r="AB8" s="70" t="str">
        <f t="shared" si="7"/>
        <v/>
      </c>
      <c r="AG8"/>
      <c r="AH8" s="43"/>
    </row>
    <row r="9" spans="1:34" ht="45" customHeight="1">
      <c r="A9" s="225"/>
      <c r="B9" s="226"/>
      <c r="C9" s="39"/>
      <c r="D9" s="40"/>
      <c r="E9" s="99"/>
      <c r="F9" s="102" t="str">
        <f t="shared" si="2"/>
        <v/>
      </c>
      <c r="G9" s="199"/>
      <c r="H9" s="199"/>
      <c r="I9" s="199"/>
      <c r="J9" s="199"/>
      <c r="K9" s="199"/>
      <c r="L9" s="105"/>
      <c r="M9" s="40"/>
      <c r="N9" s="41"/>
      <c r="O9" s="42"/>
      <c r="P9" s="42"/>
      <c r="Q9" s="42"/>
      <c r="R9" s="184" t="str">
        <f t="shared" si="3"/>
        <v/>
      </c>
      <c r="S9" s="185" t="str">
        <f t="shared" si="4"/>
        <v/>
      </c>
      <c r="T9" s="186" t="str">
        <f>IF(OR(F9=$F$6,F9=$F$7,F9=$F$8),"",SUMIF($F$6:$F$30,F9,$S$6:$S$30))</f>
        <v/>
      </c>
      <c r="U9" s="191"/>
      <c r="V9" s="117">
        <f>SUM(T9,U9)</f>
        <v>0</v>
      </c>
      <c r="W9" s="126">
        <f>IF(V9&gt;10000000,10000000,V9)</f>
        <v>0</v>
      </c>
      <c r="Z9" s="70">
        <f t="shared" si="0"/>
        <v>2</v>
      </c>
      <c r="AA9" s="70">
        <f t="shared" si="1"/>
        <v>2</v>
      </c>
      <c r="AB9" s="70" t="str">
        <f t="shared" si="7"/>
        <v/>
      </c>
      <c r="AG9"/>
      <c r="AH9" s="43"/>
    </row>
    <row r="10" spans="1:34" ht="45" customHeight="1">
      <c r="A10" s="225"/>
      <c r="B10" s="226"/>
      <c r="C10" s="39"/>
      <c r="D10" s="40"/>
      <c r="E10" s="99"/>
      <c r="F10" s="102" t="str">
        <f t="shared" si="2"/>
        <v/>
      </c>
      <c r="G10" s="199"/>
      <c r="H10" s="199"/>
      <c r="I10" s="199"/>
      <c r="J10" s="199"/>
      <c r="K10" s="199"/>
      <c r="L10" s="104"/>
      <c r="M10" s="40"/>
      <c r="N10" s="41"/>
      <c r="O10" s="42"/>
      <c r="P10" s="42"/>
      <c r="Q10" s="42"/>
      <c r="R10" s="184" t="str">
        <f t="shared" si="3"/>
        <v/>
      </c>
      <c r="S10" s="185" t="str">
        <f t="shared" si="4"/>
        <v/>
      </c>
      <c r="T10" s="186" t="str">
        <f>IF(OR(F10=$F$6,F10=$F$7,F10=$F$8,F10=$F$9),"",SUMIF($F$6:$F$30,F10,$S$6:$S$30))</f>
        <v/>
      </c>
      <c r="U10" s="191"/>
      <c r="V10" s="117">
        <f t="shared" ref="V10:V30" si="8">SUM(T10,U10)</f>
        <v>0</v>
      </c>
      <c r="W10" s="126">
        <f t="shared" ref="W10:W30" si="9">IF(V10&gt;10000000,10000000,V10)</f>
        <v>0</v>
      </c>
      <c r="Z10" s="70">
        <f t="shared" si="0"/>
        <v>2</v>
      </c>
      <c r="AA10" s="70">
        <f t="shared" si="1"/>
        <v>2</v>
      </c>
      <c r="AB10" s="70" t="str">
        <f t="shared" si="7"/>
        <v/>
      </c>
      <c r="AG10"/>
      <c r="AH10" s="43"/>
    </row>
    <row r="11" spans="1:34" ht="45" customHeight="1">
      <c r="A11" s="225"/>
      <c r="B11" s="226"/>
      <c r="C11" s="39"/>
      <c r="D11" s="40"/>
      <c r="E11" s="99"/>
      <c r="F11" s="102" t="str">
        <f t="shared" si="2"/>
        <v/>
      </c>
      <c r="G11" s="199"/>
      <c r="H11" s="199"/>
      <c r="I11" s="199"/>
      <c r="J11" s="199"/>
      <c r="K11" s="199"/>
      <c r="L11" s="105"/>
      <c r="M11" s="40"/>
      <c r="N11" s="41"/>
      <c r="O11" s="42"/>
      <c r="P11" s="42"/>
      <c r="Q11" s="42"/>
      <c r="R11" s="184" t="str">
        <f t="shared" si="3"/>
        <v/>
      </c>
      <c r="S11" s="185" t="str">
        <f t="shared" si="4"/>
        <v/>
      </c>
      <c r="T11" s="186" t="str">
        <f>IF(OR(F11=$F$6,F11=$F$7,F11=$F$8,F11=$F$9,F11=$F$10),"",SUMIF($F$6:$F$30,F11,$S$6:$S$30))</f>
        <v/>
      </c>
      <c r="U11" s="191"/>
      <c r="V11" s="117">
        <f t="shared" si="8"/>
        <v>0</v>
      </c>
      <c r="W11" s="126">
        <f t="shared" si="9"/>
        <v>0</v>
      </c>
      <c r="Z11" s="70">
        <f t="shared" si="0"/>
        <v>2</v>
      </c>
      <c r="AA11" s="70">
        <f t="shared" si="1"/>
        <v>2</v>
      </c>
      <c r="AB11" s="70" t="str">
        <f t="shared" si="7"/>
        <v/>
      </c>
      <c r="AH11" s="43"/>
    </row>
    <row r="12" spans="1:34" ht="45" customHeight="1">
      <c r="A12" s="225"/>
      <c r="B12" s="226"/>
      <c r="C12" s="39"/>
      <c r="D12" s="40"/>
      <c r="E12" s="99"/>
      <c r="F12" s="102" t="str">
        <f t="shared" si="2"/>
        <v/>
      </c>
      <c r="G12" s="199"/>
      <c r="H12" s="199"/>
      <c r="I12" s="199"/>
      <c r="J12" s="199"/>
      <c r="K12" s="199"/>
      <c r="L12" s="104"/>
      <c r="M12" s="40"/>
      <c r="N12" s="41"/>
      <c r="O12" s="42"/>
      <c r="P12" s="42"/>
      <c r="Q12" s="42"/>
      <c r="R12" s="184" t="str">
        <f t="shared" si="3"/>
        <v/>
      </c>
      <c r="S12" s="185" t="str">
        <f t="shared" si="4"/>
        <v/>
      </c>
      <c r="T12" s="186" t="str">
        <f>IF(OR(F12=$F$6,F12=$F$7,F12=$F$8,F12=$F$9,F12=$F$10,F12=$F$11),"",SUMIF($F$6:$F$30,F12,$S$6:$S$30))</f>
        <v/>
      </c>
      <c r="U12" s="191"/>
      <c r="V12" s="117">
        <f t="shared" si="8"/>
        <v>0</v>
      </c>
      <c r="W12" s="126">
        <f t="shared" si="9"/>
        <v>0</v>
      </c>
      <c r="Z12" s="70">
        <f t="shared" si="0"/>
        <v>2</v>
      </c>
      <c r="AA12" s="70">
        <f t="shared" si="1"/>
        <v>2</v>
      </c>
      <c r="AB12" s="70" t="str">
        <f t="shared" si="7"/>
        <v/>
      </c>
      <c r="AH12" s="43"/>
    </row>
    <row r="13" spans="1:34" ht="45" customHeight="1">
      <c r="A13" s="225"/>
      <c r="B13" s="226"/>
      <c r="C13" s="39"/>
      <c r="D13" s="40"/>
      <c r="E13" s="99"/>
      <c r="F13" s="102" t="str">
        <f t="shared" si="2"/>
        <v/>
      </c>
      <c r="G13" s="199"/>
      <c r="H13" s="199"/>
      <c r="I13" s="199"/>
      <c r="J13" s="199"/>
      <c r="K13" s="199"/>
      <c r="L13" s="105"/>
      <c r="M13" s="40"/>
      <c r="N13" s="41"/>
      <c r="O13" s="42"/>
      <c r="P13" s="42"/>
      <c r="Q13" s="42"/>
      <c r="R13" s="184" t="str">
        <f t="shared" si="3"/>
        <v/>
      </c>
      <c r="S13" s="185" t="str">
        <f t="shared" si="4"/>
        <v/>
      </c>
      <c r="T13" s="186" t="str">
        <f>IF(OR(F13=$F$6,F13=$F$7,F13=$F$8,F13=$F$9,F13=$F$10,F13=$F$11,F13=$F$12),"",SUMIF($F$6:$F$30,F13,$S$6:$S$30))</f>
        <v/>
      </c>
      <c r="U13" s="191"/>
      <c r="V13" s="117">
        <f t="shared" si="8"/>
        <v>0</v>
      </c>
      <c r="W13" s="126">
        <f t="shared" si="9"/>
        <v>0</v>
      </c>
      <c r="Z13" s="70">
        <f t="shared" si="0"/>
        <v>2</v>
      </c>
      <c r="AA13" s="70">
        <f t="shared" si="1"/>
        <v>2</v>
      </c>
      <c r="AB13" s="70" t="str">
        <f t="shared" si="7"/>
        <v/>
      </c>
    </row>
    <row r="14" spans="1:34" ht="45" customHeight="1">
      <c r="A14" s="225"/>
      <c r="B14" s="226"/>
      <c r="C14" s="39"/>
      <c r="D14" s="40"/>
      <c r="E14" s="99"/>
      <c r="F14" s="102" t="str">
        <f t="shared" si="2"/>
        <v/>
      </c>
      <c r="G14" s="199"/>
      <c r="H14" s="199"/>
      <c r="I14" s="199"/>
      <c r="J14" s="199"/>
      <c r="K14" s="199"/>
      <c r="L14" s="104"/>
      <c r="M14" s="40"/>
      <c r="N14" s="41"/>
      <c r="O14" s="42"/>
      <c r="P14" s="42"/>
      <c r="Q14" s="42"/>
      <c r="R14" s="184" t="str">
        <f t="shared" si="3"/>
        <v/>
      </c>
      <c r="S14" s="185" t="str">
        <f t="shared" si="4"/>
        <v/>
      </c>
      <c r="T14" s="186" t="str">
        <f>IF(OR(F14=$F$6,F14=$F$7,F14=$F$8,F14=$F$9,F14=$F$10,F14=$F$11,F14=$F$12,F14=$F$13),"",SUMIF($F$6:$F$30,F14,$S$6:$S$30))</f>
        <v/>
      </c>
      <c r="U14" s="191"/>
      <c r="V14" s="117">
        <f t="shared" si="8"/>
        <v>0</v>
      </c>
      <c r="W14" s="126">
        <f t="shared" si="9"/>
        <v>0</v>
      </c>
      <c r="Z14" s="70">
        <f t="shared" si="0"/>
        <v>2</v>
      </c>
      <c r="AA14" s="70">
        <f t="shared" si="1"/>
        <v>2</v>
      </c>
      <c r="AB14" s="70" t="str">
        <f t="shared" si="7"/>
        <v/>
      </c>
    </row>
    <row r="15" spans="1:34" ht="45" customHeight="1">
      <c r="A15" s="225"/>
      <c r="B15" s="226"/>
      <c r="C15" s="39"/>
      <c r="D15" s="40"/>
      <c r="E15" s="99"/>
      <c r="F15" s="102" t="str">
        <f t="shared" si="2"/>
        <v/>
      </c>
      <c r="G15" s="199"/>
      <c r="H15" s="199"/>
      <c r="I15" s="199"/>
      <c r="J15" s="199"/>
      <c r="K15" s="199"/>
      <c r="L15" s="105"/>
      <c r="M15" s="40"/>
      <c r="N15" s="41"/>
      <c r="O15" s="42"/>
      <c r="P15" s="42"/>
      <c r="Q15" s="42"/>
      <c r="R15" s="184" t="str">
        <f t="shared" si="3"/>
        <v/>
      </c>
      <c r="S15" s="185" t="str">
        <f t="shared" si="4"/>
        <v/>
      </c>
      <c r="T15" s="186" t="str">
        <f>IF(OR(F15=$F$6,F15=$F$7,F15=$F$8,F15=$F$9,F15=$F$10,F15=$F$11,F15=$F$12,F15=$F$13,F15=$F$14),"",SUMIF($F$6:$F$30,F15,$S$6:$S$30))</f>
        <v/>
      </c>
      <c r="U15" s="191"/>
      <c r="V15" s="117">
        <f t="shared" si="8"/>
        <v>0</v>
      </c>
      <c r="W15" s="126">
        <f t="shared" si="9"/>
        <v>0</v>
      </c>
      <c r="Z15" s="70">
        <f t="shared" si="0"/>
        <v>2</v>
      </c>
      <c r="AA15" s="70">
        <f t="shared" si="1"/>
        <v>2</v>
      </c>
      <c r="AB15" s="70" t="str">
        <f t="shared" si="7"/>
        <v/>
      </c>
    </row>
    <row r="16" spans="1:34" ht="45" customHeight="1">
      <c r="A16" s="225"/>
      <c r="B16" s="226"/>
      <c r="C16" s="39"/>
      <c r="D16" s="40"/>
      <c r="E16" s="99"/>
      <c r="F16" s="102" t="str">
        <f t="shared" si="2"/>
        <v/>
      </c>
      <c r="G16" s="199"/>
      <c r="H16" s="199"/>
      <c r="I16" s="199"/>
      <c r="J16" s="199"/>
      <c r="K16" s="199"/>
      <c r="L16" s="104"/>
      <c r="M16" s="40"/>
      <c r="N16" s="41"/>
      <c r="O16" s="42"/>
      <c r="P16" s="42"/>
      <c r="Q16" s="42"/>
      <c r="R16" s="184" t="str">
        <f t="shared" si="3"/>
        <v/>
      </c>
      <c r="S16" s="185" t="str">
        <f t="shared" si="4"/>
        <v/>
      </c>
      <c r="T16" s="186" t="str">
        <f>IF(OR(F16=$F$6,F16=$F$7,F16=$F$8,F16=$F$9,F16=$F$10,F16=$F$11,F16=$F$12,F16=$F$13,F16=$F$14,F16=$F$15),"",SUMIF($F$6:$F$30,F16,$S$6:$S$30))</f>
        <v/>
      </c>
      <c r="U16" s="191"/>
      <c r="V16" s="117">
        <f t="shared" si="8"/>
        <v>0</v>
      </c>
      <c r="W16" s="126">
        <f t="shared" si="9"/>
        <v>0</v>
      </c>
      <c r="Z16" s="70">
        <f t="shared" si="0"/>
        <v>2</v>
      </c>
      <c r="AA16" s="70">
        <f t="shared" si="1"/>
        <v>2</v>
      </c>
      <c r="AB16" s="70" t="str">
        <f t="shared" si="7"/>
        <v/>
      </c>
    </row>
    <row r="17" spans="1:28" ht="45" customHeight="1">
      <c r="A17" s="225"/>
      <c r="B17" s="226"/>
      <c r="C17" s="39"/>
      <c r="D17" s="40"/>
      <c r="E17" s="99"/>
      <c r="F17" s="102" t="str">
        <f t="shared" si="2"/>
        <v/>
      </c>
      <c r="G17" s="199"/>
      <c r="H17" s="199"/>
      <c r="I17" s="199"/>
      <c r="J17" s="199"/>
      <c r="K17" s="199"/>
      <c r="L17" s="105"/>
      <c r="M17" s="40"/>
      <c r="N17" s="41"/>
      <c r="O17" s="42"/>
      <c r="P17" s="42"/>
      <c r="Q17" s="42"/>
      <c r="R17" s="184" t="str">
        <f t="shared" si="3"/>
        <v/>
      </c>
      <c r="S17" s="185" t="str">
        <f t="shared" si="4"/>
        <v/>
      </c>
      <c r="T17" s="186" t="str">
        <f>IF(OR(F17=$F$6,F17=$F$7,F17=$F$8,F17=$F$9,F17=$F$10,F17=$F$11,F17=$F$12,F17=$F$13,F17=$F$14,F17=$F$15,F17=$F$16),"",SUMIF($F$6:$F$30,F17,$S$6:$S$30))</f>
        <v/>
      </c>
      <c r="U17" s="191"/>
      <c r="V17" s="117">
        <f t="shared" si="8"/>
        <v>0</v>
      </c>
      <c r="W17" s="126">
        <f t="shared" si="9"/>
        <v>0</v>
      </c>
      <c r="Z17" s="70">
        <f t="shared" si="0"/>
        <v>2</v>
      </c>
      <c r="AA17" s="70">
        <f t="shared" si="1"/>
        <v>2</v>
      </c>
      <c r="AB17" s="70" t="str">
        <f t="shared" si="7"/>
        <v/>
      </c>
    </row>
    <row r="18" spans="1:28" ht="45" customHeight="1">
      <c r="A18" s="225"/>
      <c r="B18" s="226"/>
      <c r="C18" s="39"/>
      <c r="D18" s="40"/>
      <c r="E18" s="99"/>
      <c r="F18" s="102" t="str">
        <f t="shared" si="2"/>
        <v/>
      </c>
      <c r="G18" s="199"/>
      <c r="H18" s="199"/>
      <c r="I18" s="199"/>
      <c r="J18" s="199"/>
      <c r="K18" s="199"/>
      <c r="L18" s="104"/>
      <c r="M18" s="40"/>
      <c r="N18" s="41"/>
      <c r="O18" s="42"/>
      <c r="P18" s="42"/>
      <c r="Q18" s="42"/>
      <c r="R18" s="184" t="str">
        <f t="shared" si="3"/>
        <v/>
      </c>
      <c r="S18" s="185" t="str">
        <f t="shared" si="4"/>
        <v/>
      </c>
      <c r="T18" s="186" t="str">
        <f>IF(OR(F18=$F$6,F18=$F$7,F18=$F$8,F18=$F$9,F18=$F$10,F18=$F$11,F18=$F$12,F18=$F$13,F18=$F$14,F18=$F$15,F18=$F$16,F18=$F$17),"",SUMIF($F$6:$F$30,F18,$S$6:$S$30))</f>
        <v/>
      </c>
      <c r="U18" s="191"/>
      <c r="V18" s="117">
        <f t="shared" si="8"/>
        <v>0</v>
      </c>
      <c r="W18" s="126">
        <f t="shared" si="9"/>
        <v>0</v>
      </c>
      <c r="Z18" s="70">
        <f t="shared" si="0"/>
        <v>2</v>
      </c>
      <c r="AA18" s="70">
        <f t="shared" si="1"/>
        <v>2</v>
      </c>
      <c r="AB18" s="70" t="str">
        <f t="shared" si="7"/>
        <v/>
      </c>
    </row>
    <row r="19" spans="1:28" ht="45" customHeight="1">
      <c r="A19" s="225"/>
      <c r="B19" s="226"/>
      <c r="C19" s="39"/>
      <c r="D19" s="40"/>
      <c r="E19" s="99"/>
      <c r="F19" s="102" t="str">
        <f t="shared" si="2"/>
        <v/>
      </c>
      <c r="G19" s="199"/>
      <c r="H19" s="199"/>
      <c r="I19" s="199"/>
      <c r="J19" s="199"/>
      <c r="K19" s="199"/>
      <c r="L19" s="104"/>
      <c r="M19" s="40"/>
      <c r="N19" s="41"/>
      <c r="O19" s="42"/>
      <c r="P19" s="42"/>
      <c r="Q19" s="42"/>
      <c r="R19" s="184" t="str">
        <f t="shared" si="3"/>
        <v/>
      </c>
      <c r="S19" s="185" t="str">
        <f t="shared" si="4"/>
        <v/>
      </c>
      <c r="T19" s="186" t="str">
        <f>IF(OR(F19=$F$6,F19=$F$7,F19=$F$8,F19=$F$9,F19=$F$10,F19=$F$11,F19=$F$12,F19=$F$13,F19=$F$14,F19=$F$15,F19=$F$16,F19=$F$17,F19=$F$18),"",SUMIF($F$6:$F$30,F19,$S$6:$S$30))</f>
        <v/>
      </c>
      <c r="U19" s="191"/>
      <c r="V19" s="117">
        <f t="shared" si="8"/>
        <v>0</v>
      </c>
      <c r="W19" s="126">
        <f t="shared" si="9"/>
        <v>0</v>
      </c>
      <c r="Z19" s="70">
        <f t="shared" si="0"/>
        <v>2</v>
      </c>
      <c r="AA19" s="70">
        <f t="shared" si="1"/>
        <v>2</v>
      </c>
      <c r="AB19" s="70" t="str">
        <f t="shared" si="7"/>
        <v/>
      </c>
    </row>
    <row r="20" spans="1:28" ht="45" customHeight="1">
      <c r="A20" s="225"/>
      <c r="B20" s="226"/>
      <c r="C20" s="39"/>
      <c r="D20" s="40"/>
      <c r="E20" s="99"/>
      <c r="F20" s="102" t="str">
        <f t="shared" si="2"/>
        <v/>
      </c>
      <c r="G20" s="199"/>
      <c r="H20" s="199"/>
      <c r="I20" s="199"/>
      <c r="J20" s="199"/>
      <c r="K20" s="199"/>
      <c r="L20" s="104"/>
      <c r="M20" s="40"/>
      <c r="N20" s="41"/>
      <c r="O20" s="42"/>
      <c r="P20" s="42"/>
      <c r="Q20" s="42"/>
      <c r="R20" s="184" t="str">
        <f t="shared" si="3"/>
        <v/>
      </c>
      <c r="S20" s="185" t="str">
        <f t="shared" si="4"/>
        <v/>
      </c>
      <c r="T20" s="186" t="str">
        <f>IF(OR(F20=$F$6,F20=$F$7,F20=$F$8,F20=$F$9,F20=$F$10,F20=$F$11,F20=$F$12,F20=$F$13,F20=$F$14,F20=$F$15,F20=$F$16,F20=$F$17,F20=$F$18,F20=$F$19),"",SUMIF($F$6:$F$30,F20,$S$6:$S$30))</f>
        <v/>
      </c>
      <c r="U20" s="191"/>
      <c r="V20" s="117">
        <f t="shared" si="8"/>
        <v>0</v>
      </c>
      <c r="W20" s="126">
        <f t="shared" si="9"/>
        <v>0</v>
      </c>
      <c r="Z20" s="70">
        <f t="shared" si="0"/>
        <v>2</v>
      </c>
      <c r="AA20" s="70">
        <f t="shared" si="1"/>
        <v>2</v>
      </c>
      <c r="AB20" s="70" t="str">
        <f t="shared" si="7"/>
        <v/>
      </c>
    </row>
    <row r="21" spans="1:28" ht="45" customHeight="1">
      <c r="A21" s="225"/>
      <c r="B21" s="226"/>
      <c r="C21" s="39"/>
      <c r="D21" s="40"/>
      <c r="E21" s="99"/>
      <c r="F21" s="102" t="str">
        <f t="shared" si="2"/>
        <v/>
      </c>
      <c r="G21" s="199"/>
      <c r="H21" s="199"/>
      <c r="I21" s="199"/>
      <c r="J21" s="199"/>
      <c r="K21" s="199"/>
      <c r="L21" s="104"/>
      <c r="M21" s="40"/>
      <c r="N21" s="41"/>
      <c r="O21" s="42"/>
      <c r="P21" s="42"/>
      <c r="Q21" s="42"/>
      <c r="R21" s="184" t="str">
        <f t="shared" si="3"/>
        <v/>
      </c>
      <c r="S21" s="185" t="str">
        <f t="shared" si="4"/>
        <v/>
      </c>
      <c r="T21" s="186" t="str">
        <f>IF(OR(F21=$F$6,F21=$F$7,F21=$F$8,F21=$F$9,F21=$F$10,F21=$F$11,F21=$F$12,F21=$F$13,F21=$F$14,F21=$F$15,F21=$F$16,F21=$F$17,F21=$F$18,F21=$F$19,F21=$F$20),"",SUMIF($F$6:$F$30,F21,$S$6:$S$30))</f>
        <v/>
      </c>
      <c r="U21" s="191"/>
      <c r="V21" s="117">
        <f t="shared" si="8"/>
        <v>0</v>
      </c>
      <c r="W21" s="126">
        <f t="shared" si="9"/>
        <v>0</v>
      </c>
      <c r="Z21" s="70">
        <f t="shared" si="0"/>
        <v>2</v>
      </c>
      <c r="AA21" s="70">
        <f t="shared" si="1"/>
        <v>2</v>
      </c>
      <c r="AB21" s="70" t="str">
        <f t="shared" si="7"/>
        <v/>
      </c>
    </row>
    <row r="22" spans="1:28" ht="45" customHeight="1">
      <c r="A22" s="225"/>
      <c r="B22" s="226"/>
      <c r="C22" s="39"/>
      <c r="D22" s="40"/>
      <c r="E22" s="99"/>
      <c r="F22" s="102" t="str">
        <f t="shared" si="2"/>
        <v/>
      </c>
      <c r="G22" s="199"/>
      <c r="H22" s="199"/>
      <c r="I22" s="199"/>
      <c r="J22" s="199"/>
      <c r="K22" s="199"/>
      <c r="L22" s="104"/>
      <c r="M22" s="40"/>
      <c r="N22" s="41"/>
      <c r="O22" s="42"/>
      <c r="P22" s="42"/>
      <c r="Q22" s="42"/>
      <c r="R22" s="184" t="str">
        <f t="shared" si="3"/>
        <v/>
      </c>
      <c r="S22" s="185" t="str">
        <f t="shared" si="4"/>
        <v/>
      </c>
      <c r="T22" s="186" t="str">
        <f>IF(OR(F22=$F$6,F22=$F$7,F22=$F$8,F22=$F$9,F22=$F$10,F22=$F$11,F22=$F$12,F22=$F$13,F22=$F$14,F22=$F$15,F22=$F$16,F22=$F$17,F22=$F$18,F22=$F$19,F22=$F$20,F22=$F$21),"",SUMIF($F$6:$F$30,F22,$S$6:$S$30))</f>
        <v/>
      </c>
      <c r="U22" s="191"/>
      <c r="V22" s="117">
        <f t="shared" si="8"/>
        <v>0</v>
      </c>
      <c r="W22" s="126">
        <f t="shared" si="9"/>
        <v>0</v>
      </c>
      <c r="Z22" s="70">
        <f t="shared" si="0"/>
        <v>2</v>
      </c>
      <c r="AA22" s="70">
        <f t="shared" si="1"/>
        <v>2</v>
      </c>
      <c r="AB22" s="70" t="str">
        <f t="shared" si="7"/>
        <v/>
      </c>
    </row>
    <row r="23" spans="1:28" ht="45" customHeight="1">
      <c r="A23" s="225"/>
      <c r="B23" s="226"/>
      <c r="C23" s="39"/>
      <c r="D23" s="40"/>
      <c r="E23" s="99"/>
      <c r="F23" s="102" t="str">
        <f t="shared" si="2"/>
        <v/>
      </c>
      <c r="G23" s="199"/>
      <c r="H23" s="199"/>
      <c r="I23" s="199"/>
      <c r="J23" s="199"/>
      <c r="K23" s="199"/>
      <c r="L23" s="104"/>
      <c r="M23" s="40"/>
      <c r="N23" s="41"/>
      <c r="O23" s="42"/>
      <c r="P23" s="42"/>
      <c r="Q23" s="42"/>
      <c r="R23" s="184" t="str">
        <f t="shared" si="3"/>
        <v/>
      </c>
      <c r="S23" s="185" t="str">
        <f t="shared" si="4"/>
        <v/>
      </c>
      <c r="T23" s="186" t="str">
        <f>IF(OR(F23=$F$6,F23=$F$7,F23=$F$8,F23=$F$9,F23=$F$10,F23=$F$11,F23=$F$12,F23=$F$13,F23=$F$14,F23=$F$15,F23=$F$16,F23=$F$17,F23=$F$18,F23=$F$19,F23=$F$20,F23=$F$21,F23=$F$22),"",SUMIF($F$6:$F$30,F23,$S$6:$S$30))</f>
        <v/>
      </c>
      <c r="U23" s="191"/>
      <c r="V23" s="117">
        <f t="shared" si="8"/>
        <v>0</v>
      </c>
      <c r="W23" s="126">
        <f t="shared" si="9"/>
        <v>0</v>
      </c>
      <c r="Z23" s="70">
        <f t="shared" si="0"/>
        <v>2</v>
      </c>
      <c r="AA23" s="70">
        <f t="shared" si="1"/>
        <v>2</v>
      </c>
      <c r="AB23" s="70" t="str">
        <f t="shared" si="7"/>
        <v/>
      </c>
    </row>
    <row r="24" spans="1:28" ht="45" customHeight="1">
      <c r="A24" s="225"/>
      <c r="B24" s="226"/>
      <c r="C24" s="39"/>
      <c r="D24" s="40"/>
      <c r="E24" s="99"/>
      <c r="F24" s="102" t="str">
        <f t="shared" si="2"/>
        <v/>
      </c>
      <c r="G24" s="199"/>
      <c r="H24" s="199"/>
      <c r="I24" s="199"/>
      <c r="J24" s="199"/>
      <c r="K24" s="199"/>
      <c r="L24" s="104"/>
      <c r="M24" s="40"/>
      <c r="N24" s="41"/>
      <c r="O24" s="42"/>
      <c r="P24" s="42"/>
      <c r="Q24" s="42"/>
      <c r="R24" s="184" t="str">
        <f t="shared" si="3"/>
        <v/>
      </c>
      <c r="S24" s="185" t="str">
        <f t="shared" si="4"/>
        <v/>
      </c>
      <c r="T24" s="186" t="str">
        <f>IF(OR(F24=$F$6,F24=$F$7,F24=$F$8,F24=$F$9,F24=$F$10,F24=$F$11,F24=$F$12,F24=$F$13,F24=$F$14,F24=$F$15,F24=$F$16,F24=$F$17,F24=$F$18,F24=$F$19,F24=$F$20,F24=$F$21,F24=$F$22,F24=$F$23),"",SUMIF($F$6:$F$30,F24,$S$6:$S$30))</f>
        <v/>
      </c>
      <c r="U24" s="191"/>
      <c r="V24" s="117">
        <f t="shared" si="8"/>
        <v>0</v>
      </c>
      <c r="W24" s="126">
        <f t="shared" si="9"/>
        <v>0</v>
      </c>
      <c r="Z24" s="70">
        <f t="shared" si="0"/>
        <v>2</v>
      </c>
      <c r="AA24" s="70">
        <f t="shared" si="1"/>
        <v>2</v>
      </c>
      <c r="AB24" s="70" t="str">
        <f t="shared" si="7"/>
        <v/>
      </c>
    </row>
    <row r="25" spans="1:28" ht="45" customHeight="1">
      <c r="A25" s="225"/>
      <c r="B25" s="226"/>
      <c r="C25" s="39"/>
      <c r="D25" s="40"/>
      <c r="E25" s="99"/>
      <c r="F25" s="102" t="str">
        <f t="shared" si="2"/>
        <v/>
      </c>
      <c r="G25" s="199"/>
      <c r="H25" s="199"/>
      <c r="I25" s="199"/>
      <c r="J25" s="199"/>
      <c r="K25" s="199"/>
      <c r="L25" s="104"/>
      <c r="M25" s="40"/>
      <c r="N25" s="41"/>
      <c r="O25" s="42"/>
      <c r="P25" s="42"/>
      <c r="Q25" s="42"/>
      <c r="R25" s="184" t="str">
        <f t="shared" si="3"/>
        <v/>
      </c>
      <c r="S25" s="185" t="str">
        <f t="shared" si="4"/>
        <v/>
      </c>
      <c r="T25" s="186" t="str">
        <f>IF(OR(F25=$F$6,F25=$F$7,F25=$F$8,F25=$F$9,F25=$F$10,F25=$F$11,F25=$F$12,F25=$F$13,F25=$F$14,F25=$F$15,F25=$F$16,F25=$F$17,F25=$F$18,F25=$F$19,F25=$F$20,F25=$F$21,F25=$F$22,F25=$F$23,F25=$F$24),"",SUMIF($F$6:$F$30,F25,$S$6:$S$30))</f>
        <v/>
      </c>
      <c r="U25" s="191"/>
      <c r="V25" s="117">
        <f t="shared" si="8"/>
        <v>0</v>
      </c>
      <c r="W25" s="126">
        <f t="shared" si="9"/>
        <v>0</v>
      </c>
      <c r="Z25" s="70">
        <f t="shared" si="0"/>
        <v>2</v>
      </c>
      <c r="AA25" s="70">
        <f t="shared" si="1"/>
        <v>2</v>
      </c>
      <c r="AB25" s="70" t="str">
        <f t="shared" si="7"/>
        <v/>
      </c>
    </row>
    <row r="26" spans="1:28" ht="45" customHeight="1">
      <c r="A26" s="225"/>
      <c r="B26" s="226"/>
      <c r="C26" s="39"/>
      <c r="D26" s="40"/>
      <c r="E26" s="99"/>
      <c r="F26" s="102" t="str">
        <f t="shared" si="2"/>
        <v/>
      </c>
      <c r="G26" s="199"/>
      <c r="H26" s="199"/>
      <c r="I26" s="199"/>
      <c r="J26" s="199"/>
      <c r="K26" s="199"/>
      <c r="L26" s="104"/>
      <c r="M26" s="40"/>
      <c r="N26" s="41"/>
      <c r="O26" s="42"/>
      <c r="P26" s="42"/>
      <c r="Q26" s="42"/>
      <c r="R26" s="184" t="str">
        <f t="shared" si="3"/>
        <v/>
      </c>
      <c r="S26" s="185" t="str">
        <f t="shared" si="4"/>
        <v/>
      </c>
      <c r="T26" s="186" t="str">
        <f>IF(OR(F26=$F$6,F26=$F$7,F26=$F$8,F26=$F$9,F26=$F$10,F26=$F$11,F26=$F$12,F26=$F$13,F26=$F$14,F26=$F$15,F26=$F$16,F26=$F$17,F26=$F$18,F26=$F$19,F26=$F$20,F26=$F$21,F26=$F$22,F26=$F$23,F26=$F$24,F26=$F$25),"",SUMIF($F$6:$F$30,F26,$S$6:$S$30))</f>
        <v/>
      </c>
      <c r="U26" s="191"/>
      <c r="V26" s="117">
        <f t="shared" si="8"/>
        <v>0</v>
      </c>
      <c r="W26" s="126">
        <f t="shared" si="9"/>
        <v>0</v>
      </c>
      <c r="Z26" s="70">
        <f t="shared" si="0"/>
        <v>2</v>
      </c>
      <c r="AA26" s="70">
        <f t="shared" si="1"/>
        <v>2</v>
      </c>
      <c r="AB26" s="70" t="str">
        <f t="shared" si="7"/>
        <v/>
      </c>
    </row>
    <row r="27" spans="1:28" ht="45" customHeight="1">
      <c r="A27" s="225"/>
      <c r="B27" s="226"/>
      <c r="C27" s="39"/>
      <c r="D27" s="40"/>
      <c r="E27" s="99"/>
      <c r="F27" s="102" t="str">
        <f t="shared" si="2"/>
        <v/>
      </c>
      <c r="G27" s="199"/>
      <c r="H27" s="199"/>
      <c r="I27" s="199"/>
      <c r="J27" s="199"/>
      <c r="K27" s="199"/>
      <c r="L27" s="104"/>
      <c r="M27" s="40"/>
      <c r="N27" s="41"/>
      <c r="O27" s="42"/>
      <c r="P27" s="42"/>
      <c r="Q27" s="42"/>
      <c r="R27" s="184" t="str">
        <f t="shared" si="3"/>
        <v/>
      </c>
      <c r="S27" s="185" t="str">
        <f t="shared" si="4"/>
        <v/>
      </c>
      <c r="T27" s="186" t="str">
        <f>IF(OR(F27=$F$6,F27=$F$7,F27=$F$8,F27=$F$9,F27=$F$10,F27=$F$11,F27=$F$12,F27=$F$13,F27=$F$14,F27=$F$15,F27=$F$16,F27=$F$17,F27=$F$18,F27=$F$19,F27=$F$20,F27=$F$21,F27=$F$22,F27=$F$23,F27=$F$24,F27=$F$25,F27=$F$26),"",SUMIF($F$6:$F$30,F27,$S$6:$S$30))</f>
        <v/>
      </c>
      <c r="U27" s="191"/>
      <c r="V27" s="117">
        <f t="shared" si="8"/>
        <v>0</v>
      </c>
      <c r="W27" s="126">
        <f t="shared" si="9"/>
        <v>0</v>
      </c>
      <c r="Z27" s="70">
        <f t="shared" si="0"/>
        <v>2</v>
      </c>
      <c r="AA27" s="70">
        <f t="shared" si="1"/>
        <v>2</v>
      </c>
      <c r="AB27" s="70" t="str">
        <f t="shared" si="7"/>
        <v/>
      </c>
    </row>
    <row r="28" spans="1:28" ht="45" customHeight="1">
      <c r="A28" s="225"/>
      <c r="B28" s="226"/>
      <c r="C28" s="39"/>
      <c r="D28" s="40"/>
      <c r="E28" s="99"/>
      <c r="F28" s="102" t="str">
        <f t="shared" si="2"/>
        <v/>
      </c>
      <c r="G28" s="199"/>
      <c r="H28" s="199"/>
      <c r="I28" s="199"/>
      <c r="J28" s="199"/>
      <c r="K28" s="199"/>
      <c r="L28" s="104"/>
      <c r="M28" s="40"/>
      <c r="N28" s="41"/>
      <c r="O28" s="42"/>
      <c r="P28" s="42"/>
      <c r="Q28" s="42"/>
      <c r="R28" s="184" t="str">
        <f t="shared" si="3"/>
        <v/>
      </c>
      <c r="S28" s="185" t="str">
        <f t="shared" si="4"/>
        <v/>
      </c>
      <c r="T28" s="186" t="str">
        <f>IF(OR(F28=$F$6,F28=$F$7,F28=$F$8,F28=$F$9,F28=$F$10,F28=$F$11,F28=$F$12,F28=$F$13,F28=$F$14,F28=$F$15,F28=$F$16,F28=$F$17,F28=$F$18,F28=$F$19,F28=$F$20,F28=$F$21,F28=$F$22,F28=$F$23,F28=$F$24,F28=$F$25,F28=$F$26,F28=$F$27),"",SUMIF($F$6:$F$30,F28,$S$6:$S$30))</f>
        <v/>
      </c>
      <c r="U28" s="191"/>
      <c r="V28" s="117">
        <f t="shared" si="8"/>
        <v>0</v>
      </c>
      <c r="W28" s="126">
        <f t="shared" si="9"/>
        <v>0</v>
      </c>
      <c r="Z28" s="70">
        <f t="shared" si="0"/>
        <v>2</v>
      </c>
      <c r="AA28" s="70">
        <f t="shared" si="1"/>
        <v>2</v>
      </c>
      <c r="AB28" s="70" t="str">
        <f t="shared" si="7"/>
        <v/>
      </c>
    </row>
    <row r="29" spans="1:28" ht="45" customHeight="1">
      <c r="A29" s="225"/>
      <c r="B29" s="226"/>
      <c r="C29" s="39"/>
      <c r="D29" s="40"/>
      <c r="E29" s="99"/>
      <c r="F29" s="102" t="str">
        <f t="shared" si="2"/>
        <v/>
      </c>
      <c r="G29" s="199"/>
      <c r="H29" s="199"/>
      <c r="I29" s="199"/>
      <c r="J29" s="199"/>
      <c r="K29" s="199"/>
      <c r="L29" s="104"/>
      <c r="M29" s="40"/>
      <c r="N29" s="41"/>
      <c r="O29" s="42"/>
      <c r="P29" s="42"/>
      <c r="Q29" s="42"/>
      <c r="R29" s="184" t="str">
        <f t="shared" si="3"/>
        <v/>
      </c>
      <c r="S29" s="185" t="str">
        <f t="shared" si="4"/>
        <v/>
      </c>
      <c r="T29" s="186" t="str">
        <f>IF(OR(F29=$F$6,F29=$F$7,F29=$F$8,F29=$F$9,F29=$F$10,F29=$F$11,F29=$F$12,F29=$F$13,F29=$F$14,F29=$F$15,F29=$F$16,F29=$F$17,F29=$F$18,F29=$F$19,F29=$F$20,F29=$F$21,F29=$F$22,F29=$F$23,F29=$F$24,F29=$F$25,F29=$F$26,F29=$F$27,F29=$F$28),"",SUMIF($F$6:$F$30,F29,$S$6:$S$30))</f>
        <v/>
      </c>
      <c r="U29" s="191"/>
      <c r="V29" s="117">
        <f t="shared" si="8"/>
        <v>0</v>
      </c>
      <c r="W29" s="126">
        <f t="shared" si="9"/>
        <v>0</v>
      </c>
      <c r="Z29" s="70">
        <f t="shared" si="0"/>
        <v>2</v>
      </c>
      <c r="AA29" s="70">
        <f t="shared" si="1"/>
        <v>2</v>
      </c>
      <c r="AB29" s="70" t="str">
        <f t="shared" si="7"/>
        <v/>
      </c>
    </row>
    <row r="30" spans="1:28" ht="45" customHeight="1">
      <c r="A30" s="225"/>
      <c r="B30" s="226"/>
      <c r="C30" s="39"/>
      <c r="D30" s="40"/>
      <c r="E30" s="99"/>
      <c r="F30" s="102" t="str">
        <f t="shared" si="2"/>
        <v/>
      </c>
      <c r="G30" s="199"/>
      <c r="H30" s="199"/>
      <c r="I30" s="199"/>
      <c r="J30" s="199"/>
      <c r="K30" s="199"/>
      <c r="L30" s="105"/>
      <c r="M30" s="40"/>
      <c r="N30" s="41"/>
      <c r="O30" s="42"/>
      <c r="P30" s="42"/>
      <c r="Q30" s="42"/>
      <c r="R30" s="184" t="str">
        <f t="shared" si="3"/>
        <v/>
      </c>
      <c r="S30" s="185" t="str">
        <f t="shared" si="4"/>
        <v/>
      </c>
      <c r="T30" s="186" t="str">
        <f>IF(OR(F30=$F$6,F30=$F$7,F30=$F$8,F30=$F$9,F30=$F$10,F30=$F$11,F30=$F$12,F30=$F$13,F30=$F$14,F30=$F$15,F30=$F$16,F30=$F$17,F30=$F$18,F30=$F$19,F30=$F$20,F30=$F$21,F30=$F$22,F30=$F$23,F30=$F$24,F30=$F$25,F30=$F$26,F30=$F$27,F30=$F$28,F30=$F$29),"",SUMIF($F$6:$F$30,F30,$S$6:$S$30))</f>
        <v/>
      </c>
      <c r="U30" s="191"/>
      <c r="V30" s="117">
        <f t="shared" si="8"/>
        <v>0</v>
      </c>
      <c r="W30" s="126">
        <f t="shared" si="9"/>
        <v>0</v>
      </c>
      <c r="Z30" s="70">
        <f t="shared" si="0"/>
        <v>2</v>
      </c>
      <c r="AA30" s="70">
        <f t="shared" si="1"/>
        <v>2</v>
      </c>
      <c r="AB30" s="70" t="str">
        <f t="shared" si="7"/>
        <v/>
      </c>
    </row>
    <row r="31" spans="1:28" ht="45" customHeight="1" thickBot="1">
      <c r="A31" s="231" t="s">
        <v>16</v>
      </c>
      <c r="B31" s="232"/>
      <c r="C31" s="100"/>
      <c r="D31" s="100"/>
      <c r="E31" s="101"/>
      <c r="F31" s="103"/>
      <c r="G31" s="200"/>
      <c r="H31" s="200"/>
      <c r="I31" s="200"/>
      <c r="J31" s="200"/>
      <c r="K31" s="200"/>
      <c r="L31" s="106"/>
      <c r="M31" s="100"/>
      <c r="N31" s="107"/>
      <c r="O31" s="108"/>
      <c r="P31" s="108"/>
      <c r="Q31" s="108"/>
      <c r="R31" s="187"/>
      <c r="S31" s="188">
        <f>SUM(S6:S30)</f>
        <v>0</v>
      </c>
      <c r="T31" s="189">
        <f>SUM(T6:T30)</f>
        <v>0</v>
      </c>
      <c r="U31" s="56">
        <f>SUM(U6:U30)</f>
        <v>0</v>
      </c>
      <c r="V31" s="118">
        <f>SUM(V6:V30)</f>
        <v>0</v>
      </c>
      <c r="W31" s="120">
        <f>SUM(W6:W30)</f>
        <v>0</v>
      </c>
    </row>
    <row r="32" spans="1:28" ht="45" customHeight="1" thickBot="1">
      <c r="A32" s="44"/>
      <c r="B32" s="44"/>
      <c r="C32" s="45"/>
      <c r="D32" s="45"/>
      <c r="E32" s="45"/>
      <c r="F32" s="45"/>
      <c r="G32" s="45"/>
      <c r="H32" s="45"/>
      <c r="I32" s="45"/>
      <c r="J32" s="45"/>
      <c r="K32" s="45"/>
      <c r="L32" s="44"/>
      <c r="M32" s="45"/>
      <c r="N32" s="46"/>
      <c r="O32" s="46"/>
      <c r="P32" s="46"/>
      <c r="Q32" s="46"/>
      <c r="R32" s="46"/>
      <c r="S32" s="46"/>
      <c r="T32" s="46"/>
      <c r="U32" s="46"/>
    </row>
    <row r="33" spans="1:23" ht="45" customHeight="1">
      <c r="A33" s="44"/>
      <c r="B33" s="44"/>
      <c r="C33" s="45"/>
      <c r="D33" s="45"/>
      <c r="E33" s="45"/>
      <c r="F33" s="45"/>
      <c r="G33" s="45"/>
      <c r="H33" s="45"/>
      <c r="I33" s="45"/>
      <c r="J33" s="45"/>
      <c r="K33" s="45"/>
      <c r="L33" s="44"/>
      <c r="M33" s="45"/>
      <c r="N33" s="46"/>
      <c r="O33" s="46"/>
      <c r="P33" s="46"/>
      <c r="Q33" s="46"/>
      <c r="R33" s="46"/>
      <c r="S33" s="46"/>
      <c r="U33" s="47"/>
      <c r="V33" s="68" t="s">
        <v>124</v>
      </c>
      <c r="W33" s="48">
        <f>W31*3/4</f>
        <v>0</v>
      </c>
    </row>
    <row r="34" spans="1:23" ht="58.5" customHeight="1">
      <c r="A34" s="44"/>
      <c r="B34" s="44"/>
      <c r="C34" s="45"/>
      <c r="D34" s="45"/>
      <c r="E34" s="45"/>
      <c r="F34" s="45"/>
      <c r="G34" s="45"/>
      <c r="H34" s="45"/>
      <c r="I34" s="45"/>
      <c r="J34" s="45"/>
      <c r="K34" s="45"/>
      <c r="L34" s="44"/>
      <c r="M34" s="45"/>
      <c r="N34" s="46"/>
      <c r="O34" s="46"/>
      <c r="P34" s="46"/>
      <c r="Q34" s="46"/>
      <c r="R34" s="46"/>
      <c r="S34" s="46"/>
      <c r="U34" s="47"/>
      <c r="V34" s="194" t="s">
        <v>125</v>
      </c>
      <c r="W34" s="195"/>
    </row>
    <row r="35" spans="1:23" ht="45" customHeight="1">
      <c r="A35" s="44"/>
      <c r="B35" s="44"/>
      <c r="C35" s="45"/>
      <c r="D35" s="45"/>
      <c r="E35" s="45"/>
      <c r="F35" s="45"/>
      <c r="G35" s="45"/>
      <c r="H35" s="45"/>
      <c r="I35" s="45"/>
      <c r="J35" s="45"/>
      <c r="K35" s="45"/>
      <c r="L35" s="44"/>
      <c r="M35" s="45"/>
      <c r="N35" s="46"/>
      <c r="O35" s="46"/>
      <c r="P35" s="46"/>
      <c r="Q35" s="46"/>
      <c r="R35" s="46"/>
      <c r="S35" s="46"/>
      <c r="U35" s="47"/>
      <c r="V35" s="193" t="s">
        <v>126</v>
      </c>
      <c r="W35" s="192">
        <f>MIN(W33:W34)</f>
        <v>0</v>
      </c>
    </row>
    <row r="36" spans="1:23" ht="45" customHeight="1" thickBot="1">
      <c r="A36" s="44"/>
      <c r="B36" s="44"/>
      <c r="C36" s="45"/>
      <c r="D36" s="45"/>
      <c r="E36" s="45"/>
      <c r="F36" s="45"/>
      <c r="G36" s="45"/>
      <c r="H36" s="45"/>
      <c r="I36" s="45"/>
      <c r="J36" s="45"/>
      <c r="K36" s="45"/>
      <c r="L36" s="44"/>
      <c r="M36" s="45"/>
      <c r="N36" s="46"/>
      <c r="O36" s="46"/>
      <c r="P36" s="46"/>
      <c r="Q36" s="46"/>
      <c r="R36" s="46"/>
      <c r="S36" s="46"/>
      <c r="U36" s="47"/>
      <c r="V36" s="69" t="s">
        <v>127</v>
      </c>
      <c r="W36" s="49">
        <f>ROUNDDOWN(W35*2/3,-3)</f>
        <v>0</v>
      </c>
    </row>
    <row r="37" spans="1:23" ht="23.1" customHeight="1">
      <c r="A37" s="50" t="s">
        <v>17</v>
      </c>
      <c r="B37" s="51" t="s">
        <v>18</v>
      </c>
      <c r="C37" s="45"/>
      <c r="D37" s="45"/>
      <c r="E37" s="45"/>
      <c r="F37" s="45"/>
      <c r="G37" s="45"/>
      <c r="H37" s="45"/>
      <c r="I37" s="45"/>
      <c r="J37" s="45"/>
      <c r="K37" s="45"/>
      <c r="L37" s="44"/>
      <c r="M37" s="45"/>
      <c r="N37" s="46"/>
      <c r="O37" s="46"/>
      <c r="P37" s="46"/>
      <c r="Q37" s="46"/>
      <c r="R37" s="46"/>
      <c r="S37" s="46"/>
      <c r="U37" s="47"/>
    </row>
    <row r="38" spans="1:23" ht="23.1" customHeight="1">
      <c r="A38" s="52" t="s">
        <v>19</v>
      </c>
      <c r="B38" s="35" t="s">
        <v>113</v>
      </c>
      <c r="C38" s="53"/>
      <c r="D38" s="53"/>
      <c r="E38" s="53"/>
      <c r="F38" s="53"/>
      <c r="G38" s="53"/>
      <c r="H38" s="53"/>
      <c r="I38" s="53"/>
      <c r="J38" s="53"/>
      <c r="K38" s="53"/>
      <c r="L38" s="34"/>
      <c r="M38" s="34"/>
      <c r="N38" s="34"/>
      <c r="O38" s="34"/>
    </row>
    <row r="39" spans="1:23" ht="23.1" customHeight="1">
      <c r="A39" s="52"/>
      <c r="B39" s="35" t="s">
        <v>114</v>
      </c>
      <c r="C39" s="53"/>
      <c r="D39" s="53"/>
      <c r="E39" s="53"/>
      <c r="F39" s="53"/>
      <c r="G39" s="53"/>
      <c r="H39" s="53"/>
      <c r="I39" s="53"/>
      <c r="J39" s="53"/>
      <c r="K39" s="53"/>
      <c r="L39" s="34"/>
      <c r="M39" s="34"/>
      <c r="N39" s="34"/>
      <c r="O39" s="34"/>
    </row>
    <row r="40" spans="1:23" ht="23.1" customHeight="1">
      <c r="A40" s="52" t="s">
        <v>20</v>
      </c>
      <c r="B40" s="35" t="s">
        <v>21</v>
      </c>
      <c r="C40" s="53"/>
      <c r="D40" s="53"/>
      <c r="E40" s="53"/>
      <c r="F40" s="53"/>
      <c r="G40" s="53"/>
      <c r="H40" s="53"/>
      <c r="I40" s="53"/>
      <c r="J40" s="53"/>
      <c r="K40" s="53"/>
      <c r="L40" s="34"/>
      <c r="M40" s="34"/>
      <c r="N40" s="34"/>
      <c r="O40" s="34"/>
    </row>
    <row r="41" spans="1:23" ht="23.1" customHeight="1">
      <c r="A41" s="52" t="s">
        <v>22</v>
      </c>
      <c r="B41" s="35" t="s">
        <v>115</v>
      </c>
      <c r="C41" s="53"/>
      <c r="D41" s="53"/>
      <c r="E41" s="53"/>
      <c r="F41" s="53"/>
      <c r="G41" s="53"/>
      <c r="H41" s="53"/>
      <c r="I41" s="53"/>
      <c r="J41" s="53"/>
      <c r="K41" s="53"/>
      <c r="L41" s="34"/>
      <c r="M41" s="34"/>
      <c r="N41" s="34"/>
      <c r="O41" s="34"/>
    </row>
    <row r="42" spans="1:23" s="2" customFormat="1" ht="23.1" customHeight="1">
      <c r="A42" s="52" t="s">
        <v>33</v>
      </c>
      <c r="B42" s="35" t="s">
        <v>116</v>
      </c>
      <c r="C42" s="34"/>
      <c r="D42" s="34"/>
      <c r="E42" s="34"/>
      <c r="F42" s="34"/>
      <c r="G42" s="34"/>
      <c r="H42" s="34"/>
      <c r="I42" s="34"/>
      <c r="J42" s="34"/>
      <c r="K42" s="34"/>
      <c r="L42" s="34"/>
      <c r="M42" s="34"/>
      <c r="N42" s="34"/>
      <c r="O42" s="34"/>
    </row>
    <row r="43" spans="1:23" s="2" customFormat="1" ht="23.1" customHeight="1">
      <c r="A43" s="52" t="s">
        <v>117</v>
      </c>
      <c r="B43" s="35" t="s">
        <v>118</v>
      </c>
      <c r="C43" s="34"/>
      <c r="D43" s="34"/>
      <c r="E43" s="34"/>
      <c r="F43" s="34"/>
      <c r="G43" s="34"/>
      <c r="H43" s="34"/>
      <c r="I43" s="34"/>
      <c r="J43" s="34"/>
      <c r="K43" s="34"/>
      <c r="L43" s="34"/>
      <c r="M43" s="34"/>
      <c r="N43" s="34"/>
      <c r="O43" s="34"/>
    </row>
    <row r="44" spans="1:23" s="2" customFormat="1" ht="23.1" customHeight="1">
      <c r="A44" s="52" t="s">
        <v>119</v>
      </c>
      <c r="B44" s="35" t="s">
        <v>128</v>
      </c>
      <c r="C44" s="34"/>
      <c r="D44" s="34"/>
      <c r="E44" s="34"/>
      <c r="F44" s="34"/>
      <c r="G44" s="34"/>
      <c r="H44" s="34"/>
      <c r="I44" s="34"/>
      <c r="J44" s="34"/>
      <c r="K44" s="34"/>
      <c r="L44" s="34"/>
      <c r="M44" s="34"/>
      <c r="N44" s="34"/>
      <c r="O44" s="34"/>
    </row>
    <row r="45" spans="1:23" ht="22.5" customHeight="1">
      <c r="A45" s="52" t="s">
        <v>129</v>
      </c>
      <c r="B45" s="33" t="s">
        <v>23</v>
      </c>
    </row>
    <row r="46" spans="1:23" ht="17.25" customHeight="1">
      <c r="B46" s="54"/>
      <c r="S46" s="55"/>
    </row>
    <row r="47" spans="1:23" s="2" customFormat="1" ht="24.75" customHeight="1"/>
    <row r="48" spans="1:23" s="2" customFormat="1" ht="45.75" customHeight="1">
      <c r="A48" s="201"/>
      <c r="B48" s="201"/>
      <c r="C48" s="201"/>
      <c r="D48" s="201"/>
      <c r="E48" s="201"/>
      <c r="F48" s="201"/>
      <c r="G48" s="201"/>
      <c r="H48" s="201"/>
      <c r="I48" s="201"/>
    </row>
    <row r="49" spans="1:34" s="2" customFormat="1" ht="24">
      <c r="A49" s="201" t="s">
        <v>209</v>
      </c>
      <c r="B49" s="201"/>
      <c r="C49" s="201"/>
      <c r="D49" s="201"/>
      <c r="E49" s="201"/>
      <c r="F49" s="201"/>
      <c r="G49" s="201"/>
      <c r="H49" s="201"/>
      <c r="I49" s="201"/>
    </row>
    <row r="50" spans="1:34" s="2" customFormat="1" hidden="1">
      <c r="D50" s="2" t="s">
        <v>24</v>
      </c>
      <c r="E50" s="2" t="s">
        <v>12</v>
      </c>
      <c r="F50" s="2" t="s">
        <v>25</v>
      </c>
      <c r="L50" s="2" t="s">
        <v>13</v>
      </c>
      <c r="M50" s="2" t="s">
        <v>14</v>
      </c>
      <c r="N50" s="1" t="s">
        <v>15</v>
      </c>
      <c r="O50" s="1"/>
    </row>
    <row r="51" spans="1:34" s="2" customFormat="1" hidden="1">
      <c r="D51" s="2" t="s">
        <v>26</v>
      </c>
      <c r="E51" s="2" t="s">
        <v>26</v>
      </c>
      <c r="F51" s="2" t="s">
        <v>26</v>
      </c>
      <c r="L51" s="2" t="s">
        <v>26</v>
      </c>
      <c r="M51" s="2" t="s">
        <v>26</v>
      </c>
      <c r="N51" s="2" t="s">
        <v>26</v>
      </c>
    </row>
    <row r="52" spans="1:34" s="2" customFormat="1" hidden="1">
      <c r="D52" s="2" t="s">
        <v>27</v>
      </c>
      <c r="E52" s="2" t="s">
        <v>27</v>
      </c>
      <c r="F52" s="2" t="s">
        <v>27</v>
      </c>
      <c r="L52" s="2" t="s">
        <v>27</v>
      </c>
      <c r="M52" s="2" t="s">
        <v>27</v>
      </c>
      <c r="N52" s="2" t="s">
        <v>27</v>
      </c>
    </row>
    <row r="53" spans="1:34" s="2" customFormat="1" hidden="1">
      <c r="D53" s="2" t="s">
        <v>28</v>
      </c>
      <c r="E53" s="2" t="s">
        <v>28</v>
      </c>
      <c r="F53" s="2" t="s">
        <v>28</v>
      </c>
      <c r="L53" s="2" t="s">
        <v>28</v>
      </c>
      <c r="M53" s="2" t="s">
        <v>28</v>
      </c>
      <c r="N53" s="2" t="s">
        <v>28</v>
      </c>
    </row>
    <row r="54" spans="1:34" s="2" customFormat="1" hidden="1">
      <c r="D54" s="2" t="s">
        <v>29</v>
      </c>
      <c r="E54" s="2" t="s">
        <v>29</v>
      </c>
      <c r="F54" s="2" t="s">
        <v>30</v>
      </c>
      <c r="L54" s="2" t="s">
        <v>30</v>
      </c>
      <c r="M54" s="2" t="s">
        <v>30</v>
      </c>
      <c r="N54" s="2" t="s">
        <v>30</v>
      </c>
    </row>
    <row r="55" spans="1:34" s="2" customFormat="1" hidden="1">
      <c r="D55" s="2" t="s">
        <v>30</v>
      </c>
      <c r="E55" s="2" t="s">
        <v>30</v>
      </c>
      <c r="F55" s="2" t="s">
        <v>31</v>
      </c>
      <c r="L55" s="2" t="s">
        <v>31</v>
      </c>
      <c r="M55" s="2" t="s">
        <v>31</v>
      </c>
      <c r="N55" s="2" t="s">
        <v>31</v>
      </c>
    </row>
    <row r="56" spans="1:34" s="2" customFormat="1" hidden="1">
      <c r="A56" s="1"/>
      <c r="B56" s="1"/>
      <c r="C56" s="1"/>
      <c r="D56" s="1" t="s">
        <v>31</v>
      </c>
      <c r="E56" s="1" t="s">
        <v>31</v>
      </c>
      <c r="F56" s="2" t="s">
        <v>32</v>
      </c>
      <c r="L56" s="2" t="s">
        <v>32</v>
      </c>
      <c r="M56" s="2" t="s">
        <v>32</v>
      </c>
      <c r="N56" s="2" t="s">
        <v>32</v>
      </c>
      <c r="T56" s="1"/>
      <c r="U56" s="1"/>
      <c r="V56" s="1"/>
      <c r="W56" s="1"/>
      <c r="X56" s="1"/>
      <c r="Y56" s="1"/>
      <c r="Z56" s="1"/>
      <c r="AA56" s="1"/>
      <c r="AB56" s="1"/>
      <c r="AC56" s="1"/>
      <c r="AD56" s="1"/>
      <c r="AE56" s="1"/>
      <c r="AF56" s="1"/>
      <c r="AG56" s="1"/>
      <c r="AH56" s="1"/>
    </row>
    <row r="57" spans="1:34" s="2" customFormat="1" hidden="1">
      <c r="A57" s="1"/>
      <c r="B57" s="1"/>
      <c r="C57" s="1"/>
      <c r="D57" s="1" t="s">
        <v>32</v>
      </c>
      <c r="E57" s="1" t="s">
        <v>32</v>
      </c>
      <c r="F57" s="1"/>
      <c r="G57" s="1"/>
      <c r="H57" s="1"/>
      <c r="I57" s="1"/>
      <c r="J57" s="1"/>
      <c r="K57" s="1"/>
      <c r="T57" s="1"/>
      <c r="U57" s="1"/>
      <c r="V57" s="1"/>
      <c r="W57" s="1"/>
      <c r="X57" s="1"/>
      <c r="Y57" s="1"/>
      <c r="Z57" s="1"/>
      <c r="AA57" s="1"/>
      <c r="AB57" s="1"/>
      <c r="AC57" s="1"/>
      <c r="AD57" s="1"/>
      <c r="AE57" s="1"/>
      <c r="AF57" s="1"/>
      <c r="AG57" s="1"/>
      <c r="AH57" s="1"/>
    </row>
  </sheetData>
  <mergeCells count="29">
    <mergeCell ref="A2:T2"/>
    <mergeCell ref="L4:T4"/>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8:B28"/>
    <mergeCell ref="A29:B29"/>
    <mergeCell ref="A30:B30"/>
    <mergeCell ref="A23:B23"/>
    <mergeCell ref="A24:B24"/>
    <mergeCell ref="A25:B25"/>
    <mergeCell ref="A26:B26"/>
    <mergeCell ref="A27:B27"/>
  </mergeCells>
  <phoneticPr fontId="12"/>
  <dataValidations count="4">
    <dataValidation type="list" allowBlank="1" showInputMessage="1" showErrorMessage="1" sqref="C6:C30" xr:uid="{FCED11FF-45C0-46B9-A138-F7C9915F1D9D}">
      <formula1>$D$50:$N$50</formula1>
    </dataValidation>
    <dataValidation type="list" allowBlank="1" showInputMessage="1" showErrorMessage="1" sqref="M6:M30" xr:uid="{97E1BDA9-4612-4A4E-B3B8-4B605BF2CCDB}">
      <formula1>INDIRECT($C6)</formula1>
    </dataValidation>
    <dataValidation type="list" allowBlank="1" showInputMessage="1" showErrorMessage="1" sqref="WVS983063:WVS983076 JG6:JG30 TC6:TC30 ACY6:ACY30 AMU6:AMU30 AWQ6:AWQ30 BGM6:BGM30 BQI6:BQI30 CAE6:CAE30 CKA6:CKA30 CTW6:CTW30 DDS6:DDS30 DNO6:DNO30 DXK6:DXK30 EHG6:EHG30 ERC6:ERC30 FAY6:FAY30 FKU6:FKU30 FUQ6:FUQ30 GEM6:GEM30 GOI6:GOI30 GYE6:GYE30 HIA6:HIA30 HRW6:HRW30 IBS6:IBS30 ILO6:ILO30 IVK6:IVK30 JFG6:JFG30 JPC6:JPC30 JYY6:JYY30 KIU6:KIU30 KSQ6:KSQ30 LCM6:LCM30 LMI6:LMI30 LWE6:LWE30 MGA6:MGA30 MPW6:MPW30 MZS6:MZS30 NJO6:NJO30 NTK6:NTK30 ODG6:ODG30 ONC6:ONC30 OWY6:OWY30 PGU6:PGU30 PQQ6:PQQ30 QAM6:QAM30 QKI6:QKI30 QUE6:QUE30 REA6:REA30 RNW6:RNW30 RXS6:RXS30 SHO6:SHO30 SRK6:SRK30 TBG6:TBG30 TLC6:TLC30 TUY6:TUY30 UEU6:UEU30 UOQ6:UOQ30 UYM6:UYM30 VII6:VII30 VSE6:VSE30 WCA6:WCA30 WLW6:WLW30 WVS6:WVS30 M65559:M65572 JG65559:JG65572 TC65559:TC65572 ACY65559:ACY65572 AMU65559:AMU65572 AWQ65559:AWQ65572 BGM65559:BGM65572 BQI65559:BQI65572 CAE65559:CAE65572 CKA65559:CKA65572 CTW65559:CTW65572 DDS65559:DDS65572 DNO65559:DNO65572 DXK65559:DXK65572 EHG65559:EHG65572 ERC65559:ERC65572 FAY65559:FAY65572 FKU65559:FKU65572 FUQ65559:FUQ65572 GEM65559:GEM65572 GOI65559:GOI65572 GYE65559:GYE65572 HIA65559:HIA65572 HRW65559:HRW65572 IBS65559:IBS65572 ILO65559:ILO65572 IVK65559:IVK65572 JFG65559:JFG65572 JPC65559:JPC65572 JYY65559:JYY65572 KIU65559:KIU65572 KSQ65559:KSQ65572 LCM65559:LCM65572 LMI65559:LMI65572 LWE65559:LWE65572 MGA65559:MGA65572 MPW65559:MPW65572 MZS65559:MZS65572 NJO65559:NJO65572 NTK65559:NTK65572 ODG65559:ODG65572 ONC65559:ONC65572 OWY65559:OWY65572 PGU65559:PGU65572 PQQ65559:PQQ65572 QAM65559:QAM65572 QKI65559:QKI65572 QUE65559:QUE65572 REA65559:REA65572 RNW65559:RNW65572 RXS65559:RXS65572 SHO65559:SHO65572 SRK65559:SRK65572 TBG65559:TBG65572 TLC65559:TLC65572 TUY65559:TUY65572 UEU65559:UEU65572 UOQ65559:UOQ65572 UYM65559:UYM65572 VII65559:VII65572 VSE65559:VSE65572 WCA65559:WCA65572 WLW65559:WLW65572 WVS65559:WVS65572 M131095:M131108 JG131095:JG131108 TC131095:TC131108 ACY131095:ACY131108 AMU131095:AMU131108 AWQ131095:AWQ131108 BGM131095:BGM131108 BQI131095:BQI131108 CAE131095:CAE131108 CKA131095:CKA131108 CTW131095:CTW131108 DDS131095:DDS131108 DNO131095:DNO131108 DXK131095:DXK131108 EHG131095:EHG131108 ERC131095:ERC131108 FAY131095:FAY131108 FKU131095:FKU131108 FUQ131095:FUQ131108 GEM131095:GEM131108 GOI131095:GOI131108 GYE131095:GYE131108 HIA131095:HIA131108 HRW131095:HRW131108 IBS131095:IBS131108 ILO131095:ILO131108 IVK131095:IVK131108 JFG131095:JFG131108 JPC131095:JPC131108 JYY131095:JYY131108 KIU131095:KIU131108 KSQ131095:KSQ131108 LCM131095:LCM131108 LMI131095:LMI131108 LWE131095:LWE131108 MGA131095:MGA131108 MPW131095:MPW131108 MZS131095:MZS131108 NJO131095:NJO131108 NTK131095:NTK131108 ODG131095:ODG131108 ONC131095:ONC131108 OWY131095:OWY131108 PGU131095:PGU131108 PQQ131095:PQQ131108 QAM131095:QAM131108 QKI131095:QKI131108 QUE131095:QUE131108 REA131095:REA131108 RNW131095:RNW131108 RXS131095:RXS131108 SHO131095:SHO131108 SRK131095:SRK131108 TBG131095:TBG131108 TLC131095:TLC131108 TUY131095:TUY131108 UEU131095:UEU131108 UOQ131095:UOQ131108 UYM131095:UYM131108 VII131095:VII131108 VSE131095:VSE131108 WCA131095:WCA131108 WLW131095:WLW131108 WVS131095:WVS131108 M196631:M196644 JG196631:JG196644 TC196631:TC196644 ACY196631:ACY196644 AMU196631:AMU196644 AWQ196631:AWQ196644 BGM196631:BGM196644 BQI196631:BQI196644 CAE196631:CAE196644 CKA196631:CKA196644 CTW196631:CTW196644 DDS196631:DDS196644 DNO196631:DNO196644 DXK196631:DXK196644 EHG196631:EHG196644 ERC196631:ERC196644 FAY196631:FAY196644 FKU196631:FKU196644 FUQ196631:FUQ196644 GEM196631:GEM196644 GOI196631:GOI196644 GYE196631:GYE196644 HIA196631:HIA196644 HRW196631:HRW196644 IBS196631:IBS196644 ILO196631:ILO196644 IVK196631:IVK196644 JFG196631:JFG196644 JPC196631:JPC196644 JYY196631:JYY196644 KIU196631:KIU196644 KSQ196631:KSQ196644 LCM196631:LCM196644 LMI196631:LMI196644 LWE196631:LWE196644 MGA196631:MGA196644 MPW196631:MPW196644 MZS196631:MZS196644 NJO196631:NJO196644 NTK196631:NTK196644 ODG196631:ODG196644 ONC196631:ONC196644 OWY196631:OWY196644 PGU196631:PGU196644 PQQ196631:PQQ196644 QAM196631:QAM196644 QKI196631:QKI196644 QUE196631:QUE196644 REA196631:REA196644 RNW196631:RNW196644 RXS196631:RXS196644 SHO196631:SHO196644 SRK196631:SRK196644 TBG196631:TBG196644 TLC196631:TLC196644 TUY196631:TUY196644 UEU196631:UEU196644 UOQ196631:UOQ196644 UYM196631:UYM196644 VII196631:VII196644 VSE196631:VSE196644 WCA196631:WCA196644 WLW196631:WLW196644 WVS196631:WVS196644 M262167:M262180 JG262167:JG262180 TC262167:TC262180 ACY262167:ACY262180 AMU262167:AMU262180 AWQ262167:AWQ262180 BGM262167:BGM262180 BQI262167:BQI262180 CAE262167:CAE262180 CKA262167:CKA262180 CTW262167:CTW262180 DDS262167:DDS262180 DNO262167:DNO262180 DXK262167:DXK262180 EHG262167:EHG262180 ERC262167:ERC262180 FAY262167:FAY262180 FKU262167:FKU262180 FUQ262167:FUQ262180 GEM262167:GEM262180 GOI262167:GOI262180 GYE262167:GYE262180 HIA262167:HIA262180 HRW262167:HRW262180 IBS262167:IBS262180 ILO262167:ILO262180 IVK262167:IVK262180 JFG262167:JFG262180 JPC262167:JPC262180 JYY262167:JYY262180 KIU262167:KIU262180 KSQ262167:KSQ262180 LCM262167:LCM262180 LMI262167:LMI262180 LWE262167:LWE262180 MGA262167:MGA262180 MPW262167:MPW262180 MZS262167:MZS262180 NJO262167:NJO262180 NTK262167:NTK262180 ODG262167:ODG262180 ONC262167:ONC262180 OWY262167:OWY262180 PGU262167:PGU262180 PQQ262167:PQQ262180 QAM262167:QAM262180 QKI262167:QKI262180 QUE262167:QUE262180 REA262167:REA262180 RNW262167:RNW262180 RXS262167:RXS262180 SHO262167:SHO262180 SRK262167:SRK262180 TBG262167:TBG262180 TLC262167:TLC262180 TUY262167:TUY262180 UEU262167:UEU262180 UOQ262167:UOQ262180 UYM262167:UYM262180 VII262167:VII262180 VSE262167:VSE262180 WCA262167:WCA262180 WLW262167:WLW262180 WVS262167:WVS262180 M327703:M327716 JG327703:JG327716 TC327703:TC327716 ACY327703:ACY327716 AMU327703:AMU327716 AWQ327703:AWQ327716 BGM327703:BGM327716 BQI327703:BQI327716 CAE327703:CAE327716 CKA327703:CKA327716 CTW327703:CTW327716 DDS327703:DDS327716 DNO327703:DNO327716 DXK327703:DXK327716 EHG327703:EHG327716 ERC327703:ERC327716 FAY327703:FAY327716 FKU327703:FKU327716 FUQ327703:FUQ327716 GEM327703:GEM327716 GOI327703:GOI327716 GYE327703:GYE327716 HIA327703:HIA327716 HRW327703:HRW327716 IBS327703:IBS327716 ILO327703:ILO327716 IVK327703:IVK327716 JFG327703:JFG327716 JPC327703:JPC327716 JYY327703:JYY327716 KIU327703:KIU327716 KSQ327703:KSQ327716 LCM327703:LCM327716 LMI327703:LMI327716 LWE327703:LWE327716 MGA327703:MGA327716 MPW327703:MPW327716 MZS327703:MZS327716 NJO327703:NJO327716 NTK327703:NTK327716 ODG327703:ODG327716 ONC327703:ONC327716 OWY327703:OWY327716 PGU327703:PGU327716 PQQ327703:PQQ327716 QAM327703:QAM327716 QKI327703:QKI327716 QUE327703:QUE327716 REA327703:REA327716 RNW327703:RNW327716 RXS327703:RXS327716 SHO327703:SHO327716 SRK327703:SRK327716 TBG327703:TBG327716 TLC327703:TLC327716 TUY327703:TUY327716 UEU327703:UEU327716 UOQ327703:UOQ327716 UYM327703:UYM327716 VII327703:VII327716 VSE327703:VSE327716 WCA327703:WCA327716 WLW327703:WLW327716 WVS327703:WVS327716 M393239:M393252 JG393239:JG393252 TC393239:TC393252 ACY393239:ACY393252 AMU393239:AMU393252 AWQ393239:AWQ393252 BGM393239:BGM393252 BQI393239:BQI393252 CAE393239:CAE393252 CKA393239:CKA393252 CTW393239:CTW393252 DDS393239:DDS393252 DNO393239:DNO393252 DXK393239:DXK393252 EHG393239:EHG393252 ERC393239:ERC393252 FAY393239:FAY393252 FKU393239:FKU393252 FUQ393239:FUQ393252 GEM393239:GEM393252 GOI393239:GOI393252 GYE393239:GYE393252 HIA393239:HIA393252 HRW393239:HRW393252 IBS393239:IBS393252 ILO393239:ILO393252 IVK393239:IVK393252 JFG393239:JFG393252 JPC393239:JPC393252 JYY393239:JYY393252 KIU393239:KIU393252 KSQ393239:KSQ393252 LCM393239:LCM393252 LMI393239:LMI393252 LWE393239:LWE393252 MGA393239:MGA393252 MPW393239:MPW393252 MZS393239:MZS393252 NJO393239:NJO393252 NTK393239:NTK393252 ODG393239:ODG393252 ONC393239:ONC393252 OWY393239:OWY393252 PGU393239:PGU393252 PQQ393239:PQQ393252 QAM393239:QAM393252 QKI393239:QKI393252 QUE393239:QUE393252 REA393239:REA393252 RNW393239:RNW393252 RXS393239:RXS393252 SHO393239:SHO393252 SRK393239:SRK393252 TBG393239:TBG393252 TLC393239:TLC393252 TUY393239:TUY393252 UEU393239:UEU393252 UOQ393239:UOQ393252 UYM393239:UYM393252 VII393239:VII393252 VSE393239:VSE393252 WCA393239:WCA393252 WLW393239:WLW393252 WVS393239:WVS393252 M458775:M458788 JG458775:JG458788 TC458775:TC458788 ACY458775:ACY458788 AMU458775:AMU458788 AWQ458775:AWQ458788 BGM458775:BGM458788 BQI458775:BQI458788 CAE458775:CAE458788 CKA458775:CKA458788 CTW458775:CTW458788 DDS458775:DDS458788 DNO458775:DNO458788 DXK458775:DXK458788 EHG458775:EHG458788 ERC458775:ERC458788 FAY458775:FAY458788 FKU458775:FKU458788 FUQ458775:FUQ458788 GEM458775:GEM458788 GOI458775:GOI458788 GYE458775:GYE458788 HIA458775:HIA458788 HRW458775:HRW458788 IBS458775:IBS458788 ILO458775:ILO458788 IVK458775:IVK458788 JFG458775:JFG458788 JPC458775:JPC458788 JYY458775:JYY458788 KIU458775:KIU458788 KSQ458775:KSQ458788 LCM458775:LCM458788 LMI458775:LMI458788 LWE458775:LWE458788 MGA458775:MGA458788 MPW458775:MPW458788 MZS458775:MZS458788 NJO458775:NJO458788 NTK458775:NTK458788 ODG458775:ODG458788 ONC458775:ONC458788 OWY458775:OWY458788 PGU458775:PGU458788 PQQ458775:PQQ458788 QAM458775:QAM458788 QKI458775:QKI458788 QUE458775:QUE458788 REA458775:REA458788 RNW458775:RNW458788 RXS458775:RXS458788 SHO458775:SHO458788 SRK458775:SRK458788 TBG458775:TBG458788 TLC458775:TLC458788 TUY458775:TUY458788 UEU458775:UEU458788 UOQ458775:UOQ458788 UYM458775:UYM458788 VII458775:VII458788 VSE458775:VSE458788 WCA458775:WCA458788 WLW458775:WLW458788 WVS458775:WVS458788 M524311:M524324 JG524311:JG524324 TC524311:TC524324 ACY524311:ACY524324 AMU524311:AMU524324 AWQ524311:AWQ524324 BGM524311:BGM524324 BQI524311:BQI524324 CAE524311:CAE524324 CKA524311:CKA524324 CTW524311:CTW524324 DDS524311:DDS524324 DNO524311:DNO524324 DXK524311:DXK524324 EHG524311:EHG524324 ERC524311:ERC524324 FAY524311:FAY524324 FKU524311:FKU524324 FUQ524311:FUQ524324 GEM524311:GEM524324 GOI524311:GOI524324 GYE524311:GYE524324 HIA524311:HIA524324 HRW524311:HRW524324 IBS524311:IBS524324 ILO524311:ILO524324 IVK524311:IVK524324 JFG524311:JFG524324 JPC524311:JPC524324 JYY524311:JYY524324 KIU524311:KIU524324 KSQ524311:KSQ524324 LCM524311:LCM524324 LMI524311:LMI524324 LWE524311:LWE524324 MGA524311:MGA524324 MPW524311:MPW524324 MZS524311:MZS524324 NJO524311:NJO524324 NTK524311:NTK524324 ODG524311:ODG524324 ONC524311:ONC524324 OWY524311:OWY524324 PGU524311:PGU524324 PQQ524311:PQQ524324 QAM524311:QAM524324 QKI524311:QKI524324 QUE524311:QUE524324 REA524311:REA524324 RNW524311:RNW524324 RXS524311:RXS524324 SHO524311:SHO524324 SRK524311:SRK524324 TBG524311:TBG524324 TLC524311:TLC524324 TUY524311:TUY524324 UEU524311:UEU524324 UOQ524311:UOQ524324 UYM524311:UYM524324 VII524311:VII524324 VSE524311:VSE524324 WCA524311:WCA524324 WLW524311:WLW524324 WVS524311:WVS524324 M589847:M589860 JG589847:JG589860 TC589847:TC589860 ACY589847:ACY589860 AMU589847:AMU589860 AWQ589847:AWQ589860 BGM589847:BGM589860 BQI589847:BQI589860 CAE589847:CAE589860 CKA589847:CKA589860 CTW589847:CTW589860 DDS589847:DDS589860 DNO589847:DNO589860 DXK589847:DXK589860 EHG589847:EHG589860 ERC589847:ERC589860 FAY589847:FAY589860 FKU589847:FKU589860 FUQ589847:FUQ589860 GEM589847:GEM589860 GOI589847:GOI589860 GYE589847:GYE589860 HIA589847:HIA589860 HRW589847:HRW589860 IBS589847:IBS589860 ILO589847:ILO589860 IVK589847:IVK589860 JFG589847:JFG589860 JPC589847:JPC589860 JYY589847:JYY589860 KIU589847:KIU589860 KSQ589847:KSQ589860 LCM589847:LCM589860 LMI589847:LMI589860 LWE589847:LWE589860 MGA589847:MGA589860 MPW589847:MPW589860 MZS589847:MZS589860 NJO589847:NJO589860 NTK589847:NTK589860 ODG589847:ODG589860 ONC589847:ONC589860 OWY589847:OWY589860 PGU589847:PGU589860 PQQ589847:PQQ589860 QAM589847:QAM589860 QKI589847:QKI589860 QUE589847:QUE589860 REA589847:REA589860 RNW589847:RNW589860 RXS589847:RXS589860 SHO589847:SHO589860 SRK589847:SRK589860 TBG589847:TBG589860 TLC589847:TLC589860 TUY589847:TUY589860 UEU589847:UEU589860 UOQ589847:UOQ589860 UYM589847:UYM589860 VII589847:VII589860 VSE589847:VSE589860 WCA589847:WCA589860 WLW589847:WLW589860 WVS589847:WVS589860 M655383:M655396 JG655383:JG655396 TC655383:TC655396 ACY655383:ACY655396 AMU655383:AMU655396 AWQ655383:AWQ655396 BGM655383:BGM655396 BQI655383:BQI655396 CAE655383:CAE655396 CKA655383:CKA655396 CTW655383:CTW655396 DDS655383:DDS655396 DNO655383:DNO655396 DXK655383:DXK655396 EHG655383:EHG655396 ERC655383:ERC655396 FAY655383:FAY655396 FKU655383:FKU655396 FUQ655383:FUQ655396 GEM655383:GEM655396 GOI655383:GOI655396 GYE655383:GYE655396 HIA655383:HIA655396 HRW655383:HRW655396 IBS655383:IBS655396 ILO655383:ILO655396 IVK655383:IVK655396 JFG655383:JFG655396 JPC655383:JPC655396 JYY655383:JYY655396 KIU655383:KIU655396 KSQ655383:KSQ655396 LCM655383:LCM655396 LMI655383:LMI655396 LWE655383:LWE655396 MGA655383:MGA655396 MPW655383:MPW655396 MZS655383:MZS655396 NJO655383:NJO655396 NTK655383:NTK655396 ODG655383:ODG655396 ONC655383:ONC655396 OWY655383:OWY655396 PGU655383:PGU655396 PQQ655383:PQQ655396 QAM655383:QAM655396 QKI655383:QKI655396 QUE655383:QUE655396 REA655383:REA655396 RNW655383:RNW655396 RXS655383:RXS655396 SHO655383:SHO655396 SRK655383:SRK655396 TBG655383:TBG655396 TLC655383:TLC655396 TUY655383:TUY655396 UEU655383:UEU655396 UOQ655383:UOQ655396 UYM655383:UYM655396 VII655383:VII655396 VSE655383:VSE655396 WCA655383:WCA655396 WLW655383:WLW655396 WVS655383:WVS655396 M720919:M720932 JG720919:JG720932 TC720919:TC720932 ACY720919:ACY720932 AMU720919:AMU720932 AWQ720919:AWQ720932 BGM720919:BGM720932 BQI720919:BQI720932 CAE720919:CAE720932 CKA720919:CKA720932 CTW720919:CTW720932 DDS720919:DDS720932 DNO720919:DNO720932 DXK720919:DXK720932 EHG720919:EHG720932 ERC720919:ERC720932 FAY720919:FAY720932 FKU720919:FKU720932 FUQ720919:FUQ720932 GEM720919:GEM720932 GOI720919:GOI720932 GYE720919:GYE720932 HIA720919:HIA720932 HRW720919:HRW720932 IBS720919:IBS720932 ILO720919:ILO720932 IVK720919:IVK720932 JFG720919:JFG720932 JPC720919:JPC720932 JYY720919:JYY720932 KIU720919:KIU720932 KSQ720919:KSQ720932 LCM720919:LCM720932 LMI720919:LMI720932 LWE720919:LWE720932 MGA720919:MGA720932 MPW720919:MPW720932 MZS720919:MZS720932 NJO720919:NJO720932 NTK720919:NTK720932 ODG720919:ODG720932 ONC720919:ONC720932 OWY720919:OWY720932 PGU720919:PGU720932 PQQ720919:PQQ720932 QAM720919:QAM720932 QKI720919:QKI720932 QUE720919:QUE720932 REA720919:REA720932 RNW720919:RNW720932 RXS720919:RXS720932 SHO720919:SHO720932 SRK720919:SRK720932 TBG720919:TBG720932 TLC720919:TLC720932 TUY720919:TUY720932 UEU720919:UEU720932 UOQ720919:UOQ720932 UYM720919:UYM720932 VII720919:VII720932 VSE720919:VSE720932 WCA720919:WCA720932 WLW720919:WLW720932 WVS720919:WVS720932 M786455:M786468 JG786455:JG786468 TC786455:TC786468 ACY786455:ACY786468 AMU786455:AMU786468 AWQ786455:AWQ786468 BGM786455:BGM786468 BQI786455:BQI786468 CAE786455:CAE786468 CKA786455:CKA786468 CTW786455:CTW786468 DDS786455:DDS786468 DNO786455:DNO786468 DXK786455:DXK786468 EHG786455:EHG786468 ERC786455:ERC786468 FAY786455:FAY786468 FKU786455:FKU786468 FUQ786455:FUQ786468 GEM786455:GEM786468 GOI786455:GOI786468 GYE786455:GYE786468 HIA786455:HIA786468 HRW786455:HRW786468 IBS786455:IBS786468 ILO786455:ILO786468 IVK786455:IVK786468 JFG786455:JFG786468 JPC786455:JPC786468 JYY786455:JYY786468 KIU786455:KIU786468 KSQ786455:KSQ786468 LCM786455:LCM786468 LMI786455:LMI786468 LWE786455:LWE786468 MGA786455:MGA786468 MPW786455:MPW786468 MZS786455:MZS786468 NJO786455:NJO786468 NTK786455:NTK786468 ODG786455:ODG786468 ONC786455:ONC786468 OWY786455:OWY786468 PGU786455:PGU786468 PQQ786455:PQQ786468 QAM786455:QAM786468 QKI786455:QKI786468 QUE786455:QUE786468 REA786455:REA786468 RNW786455:RNW786468 RXS786455:RXS786468 SHO786455:SHO786468 SRK786455:SRK786468 TBG786455:TBG786468 TLC786455:TLC786468 TUY786455:TUY786468 UEU786455:UEU786468 UOQ786455:UOQ786468 UYM786455:UYM786468 VII786455:VII786468 VSE786455:VSE786468 WCA786455:WCA786468 WLW786455:WLW786468 WVS786455:WVS786468 M851991:M852004 JG851991:JG852004 TC851991:TC852004 ACY851991:ACY852004 AMU851991:AMU852004 AWQ851991:AWQ852004 BGM851991:BGM852004 BQI851991:BQI852004 CAE851991:CAE852004 CKA851991:CKA852004 CTW851991:CTW852004 DDS851991:DDS852004 DNO851991:DNO852004 DXK851991:DXK852004 EHG851991:EHG852004 ERC851991:ERC852004 FAY851991:FAY852004 FKU851991:FKU852004 FUQ851991:FUQ852004 GEM851991:GEM852004 GOI851991:GOI852004 GYE851991:GYE852004 HIA851991:HIA852004 HRW851991:HRW852004 IBS851991:IBS852004 ILO851991:ILO852004 IVK851991:IVK852004 JFG851991:JFG852004 JPC851991:JPC852004 JYY851991:JYY852004 KIU851991:KIU852004 KSQ851991:KSQ852004 LCM851991:LCM852004 LMI851991:LMI852004 LWE851991:LWE852004 MGA851991:MGA852004 MPW851991:MPW852004 MZS851991:MZS852004 NJO851991:NJO852004 NTK851991:NTK852004 ODG851991:ODG852004 ONC851991:ONC852004 OWY851991:OWY852004 PGU851991:PGU852004 PQQ851991:PQQ852004 QAM851991:QAM852004 QKI851991:QKI852004 QUE851991:QUE852004 REA851991:REA852004 RNW851991:RNW852004 RXS851991:RXS852004 SHO851991:SHO852004 SRK851991:SRK852004 TBG851991:TBG852004 TLC851991:TLC852004 TUY851991:TUY852004 UEU851991:UEU852004 UOQ851991:UOQ852004 UYM851991:UYM852004 VII851991:VII852004 VSE851991:VSE852004 WCA851991:WCA852004 WLW851991:WLW852004 WVS851991:WVS852004 M917527:M917540 JG917527:JG917540 TC917527:TC917540 ACY917527:ACY917540 AMU917527:AMU917540 AWQ917527:AWQ917540 BGM917527:BGM917540 BQI917527:BQI917540 CAE917527:CAE917540 CKA917527:CKA917540 CTW917527:CTW917540 DDS917527:DDS917540 DNO917527:DNO917540 DXK917527:DXK917540 EHG917527:EHG917540 ERC917527:ERC917540 FAY917527:FAY917540 FKU917527:FKU917540 FUQ917527:FUQ917540 GEM917527:GEM917540 GOI917527:GOI917540 GYE917527:GYE917540 HIA917527:HIA917540 HRW917527:HRW917540 IBS917527:IBS917540 ILO917527:ILO917540 IVK917527:IVK917540 JFG917527:JFG917540 JPC917527:JPC917540 JYY917527:JYY917540 KIU917527:KIU917540 KSQ917527:KSQ917540 LCM917527:LCM917540 LMI917527:LMI917540 LWE917527:LWE917540 MGA917527:MGA917540 MPW917527:MPW917540 MZS917527:MZS917540 NJO917527:NJO917540 NTK917527:NTK917540 ODG917527:ODG917540 ONC917527:ONC917540 OWY917527:OWY917540 PGU917527:PGU917540 PQQ917527:PQQ917540 QAM917527:QAM917540 QKI917527:QKI917540 QUE917527:QUE917540 REA917527:REA917540 RNW917527:RNW917540 RXS917527:RXS917540 SHO917527:SHO917540 SRK917527:SRK917540 TBG917527:TBG917540 TLC917527:TLC917540 TUY917527:TUY917540 UEU917527:UEU917540 UOQ917527:UOQ917540 UYM917527:UYM917540 VII917527:VII917540 VSE917527:VSE917540 WCA917527:WCA917540 WLW917527:WLW917540 WVS917527:WVS917540 M983063:M983076 JG983063:JG983076 TC983063:TC983076 ACY983063:ACY983076 AMU983063:AMU983076 AWQ983063:AWQ983076 BGM983063:BGM983076 BQI983063:BQI983076 CAE983063:CAE983076 CKA983063:CKA983076 CTW983063:CTW983076 DDS983063:DDS983076 DNO983063:DNO983076 DXK983063:DXK983076 EHG983063:EHG983076 ERC983063:ERC983076 FAY983063:FAY983076 FKU983063:FKU983076 FUQ983063:FUQ983076 GEM983063:GEM983076 GOI983063:GOI983076 GYE983063:GYE983076 HIA983063:HIA983076 HRW983063:HRW983076 IBS983063:IBS983076 ILO983063:ILO983076 IVK983063:IVK983076 JFG983063:JFG983076 JPC983063:JPC983076 JYY983063:JYY983076 KIU983063:KIU983076 KSQ983063:KSQ983076 LCM983063:LCM983076 LMI983063:LMI983076 LWE983063:LWE983076 MGA983063:MGA983076 MPW983063:MPW983076 MZS983063:MZS983076 NJO983063:NJO983076 NTK983063:NTK983076 ODG983063:ODG983076 ONC983063:ONC983076 OWY983063:OWY983076 PGU983063:PGU983076 PQQ983063:PQQ983076 QAM983063:QAM983076 QKI983063:QKI983076 QUE983063:QUE983076 REA983063:REA983076 RNW983063:RNW983076 RXS983063:RXS983076 SHO983063:SHO983076 SRK983063:SRK983076 TBG983063:TBG983076 TLC983063:TLC983076 TUY983063:TUY983076 UEU983063:UEU983076 UOQ983063:UOQ983076 UYM983063:UYM983076 VII983063:VII983076 VSE983063:VSE983076 WCA983063:WCA983076 WLW983063:WLW983076" xr:uid="{3308A710-A544-4A37-9B50-A43C9BAF656D}">
      <formula1>"移乗介護,移動支援,排泄支援,見守り・コミュニケーション,入浴支援"</formula1>
    </dataValidation>
    <dataValidation type="list" allowBlank="1" showInputMessage="1" showErrorMessage="1" sqref="WVN983063:WVN983076 JB6:JB30 SX6:SX30 ACT6:ACT30 AMP6:AMP30 AWL6:AWL30 BGH6:BGH30 BQD6:BQD30 BZZ6:BZZ30 CJV6:CJV30 CTR6:CTR30 DDN6:DDN30 DNJ6:DNJ30 DXF6:DXF30 EHB6:EHB30 EQX6:EQX30 FAT6:FAT30 FKP6:FKP30 FUL6:FUL30 GEH6:GEH30 GOD6:GOD30 GXZ6:GXZ30 HHV6:HHV30 HRR6:HRR30 IBN6:IBN30 ILJ6:ILJ30 IVF6:IVF30 JFB6:JFB30 JOX6:JOX30 JYT6:JYT30 KIP6:KIP30 KSL6:KSL30 LCH6:LCH30 LMD6:LMD30 LVZ6:LVZ30 MFV6:MFV30 MPR6:MPR30 MZN6:MZN30 NJJ6:NJJ30 NTF6:NTF30 ODB6:ODB30 OMX6:OMX30 OWT6:OWT30 PGP6:PGP30 PQL6:PQL30 QAH6:QAH30 QKD6:QKD30 QTZ6:QTZ30 RDV6:RDV30 RNR6:RNR30 RXN6:RXN30 SHJ6:SHJ30 SRF6:SRF30 TBB6:TBB30 TKX6:TKX30 TUT6:TUT30 UEP6:UEP30 UOL6:UOL30 UYH6:UYH30 VID6:VID30 VRZ6:VRZ30 WBV6:WBV30 WLR6:WLR30 WVN6:WVN30 C65559:C65572 JB65559:JB65572 SX65559:SX65572 ACT65559:ACT65572 AMP65559:AMP65572 AWL65559:AWL65572 BGH65559:BGH65572 BQD65559:BQD65572 BZZ65559:BZZ65572 CJV65559:CJV65572 CTR65559:CTR65572 DDN65559:DDN65572 DNJ65559:DNJ65572 DXF65559:DXF65572 EHB65559:EHB65572 EQX65559:EQX65572 FAT65559:FAT65572 FKP65559:FKP65572 FUL65559:FUL65572 GEH65559:GEH65572 GOD65559:GOD65572 GXZ65559:GXZ65572 HHV65559:HHV65572 HRR65559:HRR65572 IBN65559:IBN65572 ILJ65559:ILJ65572 IVF65559:IVF65572 JFB65559:JFB65572 JOX65559:JOX65572 JYT65559:JYT65572 KIP65559:KIP65572 KSL65559:KSL65572 LCH65559:LCH65572 LMD65559:LMD65572 LVZ65559:LVZ65572 MFV65559:MFV65572 MPR65559:MPR65572 MZN65559:MZN65572 NJJ65559:NJJ65572 NTF65559:NTF65572 ODB65559:ODB65572 OMX65559:OMX65572 OWT65559:OWT65572 PGP65559:PGP65572 PQL65559:PQL65572 QAH65559:QAH65572 QKD65559:QKD65572 QTZ65559:QTZ65572 RDV65559:RDV65572 RNR65559:RNR65572 RXN65559:RXN65572 SHJ65559:SHJ65572 SRF65559:SRF65572 TBB65559:TBB65572 TKX65559:TKX65572 TUT65559:TUT65572 UEP65559:UEP65572 UOL65559:UOL65572 UYH65559:UYH65572 VID65559:VID65572 VRZ65559:VRZ65572 WBV65559:WBV65572 WLR65559:WLR65572 WVN65559:WVN65572 C131095:C131108 JB131095:JB131108 SX131095:SX131108 ACT131095:ACT131108 AMP131095:AMP131108 AWL131095:AWL131108 BGH131095:BGH131108 BQD131095:BQD131108 BZZ131095:BZZ131108 CJV131095:CJV131108 CTR131095:CTR131108 DDN131095:DDN131108 DNJ131095:DNJ131108 DXF131095:DXF131108 EHB131095:EHB131108 EQX131095:EQX131108 FAT131095:FAT131108 FKP131095:FKP131108 FUL131095:FUL131108 GEH131095:GEH131108 GOD131095:GOD131108 GXZ131095:GXZ131108 HHV131095:HHV131108 HRR131095:HRR131108 IBN131095:IBN131108 ILJ131095:ILJ131108 IVF131095:IVF131108 JFB131095:JFB131108 JOX131095:JOX131108 JYT131095:JYT131108 KIP131095:KIP131108 KSL131095:KSL131108 LCH131095:LCH131108 LMD131095:LMD131108 LVZ131095:LVZ131108 MFV131095:MFV131108 MPR131095:MPR131108 MZN131095:MZN131108 NJJ131095:NJJ131108 NTF131095:NTF131108 ODB131095:ODB131108 OMX131095:OMX131108 OWT131095:OWT131108 PGP131095:PGP131108 PQL131095:PQL131108 QAH131095:QAH131108 QKD131095:QKD131108 QTZ131095:QTZ131108 RDV131095:RDV131108 RNR131095:RNR131108 RXN131095:RXN131108 SHJ131095:SHJ131108 SRF131095:SRF131108 TBB131095:TBB131108 TKX131095:TKX131108 TUT131095:TUT131108 UEP131095:UEP131108 UOL131095:UOL131108 UYH131095:UYH131108 VID131095:VID131108 VRZ131095:VRZ131108 WBV131095:WBV131108 WLR131095:WLR131108 WVN131095:WVN131108 C196631:C196644 JB196631:JB196644 SX196631:SX196644 ACT196631:ACT196644 AMP196631:AMP196644 AWL196631:AWL196644 BGH196631:BGH196644 BQD196631:BQD196644 BZZ196631:BZZ196644 CJV196631:CJV196644 CTR196631:CTR196644 DDN196631:DDN196644 DNJ196631:DNJ196644 DXF196631:DXF196644 EHB196631:EHB196644 EQX196631:EQX196644 FAT196631:FAT196644 FKP196631:FKP196644 FUL196631:FUL196644 GEH196631:GEH196644 GOD196631:GOD196644 GXZ196631:GXZ196644 HHV196631:HHV196644 HRR196631:HRR196644 IBN196631:IBN196644 ILJ196631:ILJ196644 IVF196631:IVF196644 JFB196631:JFB196644 JOX196631:JOX196644 JYT196631:JYT196644 KIP196631:KIP196644 KSL196631:KSL196644 LCH196631:LCH196644 LMD196631:LMD196644 LVZ196631:LVZ196644 MFV196631:MFV196644 MPR196631:MPR196644 MZN196631:MZN196644 NJJ196631:NJJ196644 NTF196631:NTF196644 ODB196631:ODB196644 OMX196631:OMX196644 OWT196631:OWT196644 PGP196631:PGP196644 PQL196631:PQL196644 QAH196631:QAH196644 QKD196631:QKD196644 QTZ196631:QTZ196644 RDV196631:RDV196644 RNR196631:RNR196644 RXN196631:RXN196644 SHJ196631:SHJ196644 SRF196631:SRF196644 TBB196631:TBB196644 TKX196631:TKX196644 TUT196631:TUT196644 UEP196631:UEP196644 UOL196631:UOL196644 UYH196631:UYH196644 VID196631:VID196644 VRZ196631:VRZ196644 WBV196631:WBV196644 WLR196631:WLR196644 WVN196631:WVN196644 C262167:C262180 JB262167:JB262180 SX262167:SX262180 ACT262167:ACT262180 AMP262167:AMP262180 AWL262167:AWL262180 BGH262167:BGH262180 BQD262167:BQD262180 BZZ262167:BZZ262180 CJV262167:CJV262180 CTR262167:CTR262180 DDN262167:DDN262180 DNJ262167:DNJ262180 DXF262167:DXF262180 EHB262167:EHB262180 EQX262167:EQX262180 FAT262167:FAT262180 FKP262167:FKP262180 FUL262167:FUL262180 GEH262167:GEH262180 GOD262167:GOD262180 GXZ262167:GXZ262180 HHV262167:HHV262180 HRR262167:HRR262180 IBN262167:IBN262180 ILJ262167:ILJ262180 IVF262167:IVF262180 JFB262167:JFB262180 JOX262167:JOX262180 JYT262167:JYT262180 KIP262167:KIP262180 KSL262167:KSL262180 LCH262167:LCH262180 LMD262167:LMD262180 LVZ262167:LVZ262180 MFV262167:MFV262180 MPR262167:MPR262180 MZN262167:MZN262180 NJJ262167:NJJ262180 NTF262167:NTF262180 ODB262167:ODB262180 OMX262167:OMX262180 OWT262167:OWT262180 PGP262167:PGP262180 PQL262167:PQL262180 QAH262167:QAH262180 QKD262167:QKD262180 QTZ262167:QTZ262180 RDV262167:RDV262180 RNR262167:RNR262180 RXN262167:RXN262180 SHJ262167:SHJ262180 SRF262167:SRF262180 TBB262167:TBB262180 TKX262167:TKX262180 TUT262167:TUT262180 UEP262167:UEP262180 UOL262167:UOL262180 UYH262167:UYH262180 VID262167:VID262180 VRZ262167:VRZ262180 WBV262167:WBV262180 WLR262167:WLR262180 WVN262167:WVN262180 C327703:C327716 JB327703:JB327716 SX327703:SX327716 ACT327703:ACT327716 AMP327703:AMP327716 AWL327703:AWL327716 BGH327703:BGH327716 BQD327703:BQD327716 BZZ327703:BZZ327716 CJV327703:CJV327716 CTR327703:CTR327716 DDN327703:DDN327716 DNJ327703:DNJ327716 DXF327703:DXF327716 EHB327703:EHB327716 EQX327703:EQX327716 FAT327703:FAT327716 FKP327703:FKP327716 FUL327703:FUL327716 GEH327703:GEH327716 GOD327703:GOD327716 GXZ327703:GXZ327716 HHV327703:HHV327716 HRR327703:HRR327716 IBN327703:IBN327716 ILJ327703:ILJ327716 IVF327703:IVF327716 JFB327703:JFB327716 JOX327703:JOX327716 JYT327703:JYT327716 KIP327703:KIP327716 KSL327703:KSL327716 LCH327703:LCH327716 LMD327703:LMD327716 LVZ327703:LVZ327716 MFV327703:MFV327716 MPR327703:MPR327716 MZN327703:MZN327716 NJJ327703:NJJ327716 NTF327703:NTF327716 ODB327703:ODB327716 OMX327703:OMX327716 OWT327703:OWT327716 PGP327703:PGP327716 PQL327703:PQL327716 QAH327703:QAH327716 QKD327703:QKD327716 QTZ327703:QTZ327716 RDV327703:RDV327716 RNR327703:RNR327716 RXN327703:RXN327716 SHJ327703:SHJ327716 SRF327703:SRF327716 TBB327703:TBB327716 TKX327703:TKX327716 TUT327703:TUT327716 UEP327703:UEP327716 UOL327703:UOL327716 UYH327703:UYH327716 VID327703:VID327716 VRZ327703:VRZ327716 WBV327703:WBV327716 WLR327703:WLR327716 WVN327703:WVN327716 C393239:C393252 JB393239:JB393252 SX393239:SX393252 ACT393239:ACT393252 AMP393239:AMP393252 AWL393239:AWL393252 BGH393239:BGH393252 BQD393239:BQD393252 BZZ393239:BZZ393252 CJV393239:CJV393252 CTR393239:CTR393252 DDN393239:DDN393252 DNJ393239:DNJ393252 DXF393239:DXF393252 EHB393239:EHB393252 EQX393239:EQX393252 FAT393239:FAT393252 FKP393239:FKP393252 FUL393239:FUL393252 GEH393239:GEH393252 GOD393239:GOD393252 GXZ393239:GXZ393252 HHV393239:HHV393252 HRR393239:HRR393252 IBN393239:IBN393252 ILJ393239:ILJ393252 IVF393239:IVF393252 JFB393239:JFB393252 JOX393239:JOX393252 JYT393239:JYT393252 KIP393239:KIP393252 KSL393239:KSL393252 LCH393239:LCH393252 LMD393239:LMD393252 LVZ393239:LVZ393252 MFV393239:MFV393252 MPR393239:MPR393252 MZN393239:MZN393252 NJJ393239:NJJ393252 NTF393239:NTF393252 ODB393239:ODB393252 OMX393239:OMX393252 OWT393239:OWT393252 PGP393239:PGP393252 PQL393239:PQL393252 QAH393239:QAH393252 QKD393239:QKD393252 QTZ393239:QTZ393252 RDV393239:RDV393252 RNR393239:RNR393252 RXN393239:RXN393252 SHJ393239:SHJ393252 SRF393239:SRF393252 TBB393239:TBB393252 TKX393239:TKX393252 TUT393239:TUT393252 UEP393239:UEP393252 UOL393239:UOL393252 UYH393239:UYH393252 VID393239:VID393252 VRZ393239:VRZ393252 WBV393239:WBV393252 WLR393239:WLR393252 WVN393239:WVN393252 C458775:C458788 JB458775:JB458788 SX458775:SX458788 ACT458775:ACT458788 AMP458775:AMP458788 AWL458775:AWL458788 BGH458775:BGH458788 BQD458775:BQD458788 BZZ458775:BZZ458788 CJV458775:CJV458788 CTR458775:CTR458788 DDN458775:DDN458788 DNJ458775:DNJ458788 DXF458775:DXF458788 EHB458775:EHB458788 EQX458775:EQX458788 FAT458775:FAT458788 FKP458775:FKP458788 FUL458775:FUL458788 GEH458775:GEH458788 GOD458775:GOD458788 GXZ458775:GXZ458788 HHV458775:HHV458788 HRR458775:HRR458788 IBN458775:IBN458788 ILJ458775:ILJ458788 IVF458775:IVF458788 JFB458775:JFB458788 JOX458775:JOX458788 JYT458775:JYT458788 KIP458775:KIP458788 KSL458775:KSL458788 LCH458775:LCH458788 LMD458775:LMD458788 LVZ458775:LVZ458788 MFV458775:MFV458788 MPR458775:MPR458788 MZN458775:MZN458788 NJJ458775:NJJ458788 NTF458775:NTF458788 ODB458775:ODB458788 OMX458775:OMX458788 OWT458775:OWT458788 PGP458775:PGP458788 PQL458775:PQL458788 QAH458775:QAH458788 QKD458775:QKD458788 QTZ458775:QTZ458788 RDV458775:RDV458788 RNR458775:RNR458788 RXN458775:RXN458788 SHJ458775:SHJ458788 SRF458775:SRF458788 TBB458775:TBB458788 TKX458775:TKX458788 TUT458775:TUT458788 UEP458775:UEP458788 UOL458775:UOL458788 UYH458775:UYH458788 VID458775:VID458788 VRZ458775:VRZ458788 WBV458775:WBV458788 WLR458775:WLR458788 WVN458775:WVN458788 C524311:C524324 JB524311:JB524324 SX524311:SX524324 ACT524311:ACT524324 AMP524311:AMP524324 AWL524311:AWL524324 BGH524311:BGH524324 BQD524311:BQD524324 BZZ524311:BZZ524324 CJV524311:CJV524324 CTR524311:CTR524324 DDN524311:DDN524324 DNJ524311:DNJ524324 DXF524311:DXF524324 EHB524311:EHB524324 EQX524311:EQX524324 FAT524311:FAT524324 FKP524311:FKP524324 FUL524311:FUL524324 GEH524311:GEH524324 GOD524311:GOD524324 GXZ524311:GXZ524324 HHV524311:HHV524324 HRR524311:HRR524324 IBN524311:IBN524324 ILJ524311:ILJ524324 IVF524311:IVF524324 JFB524311:JFB524324 JOX524311:JOX524324 JYT524311:JYT524324 KIP524311:KIP524324 KSL524311:KSL524324 LCH524311:LCH524324 LMD524311:LMD524324 LVZ524311:LVZ524324 MFV524311:MFV524324 MPR524311:MPR524324 MZN524311:MZN524324 NJJ524311:NJJ524324 NTF524311:NTF524324 ODB524311:ODB524324 OMX524311:OMX524324 OWT524311:OWT524324 PGP524311:PGP524324 PQL524311:PQL524324 QAH524311:QAH524324 QKD524311:QKD524324 QTZ524311:QTZ524324 RDV524311:RDV524324 RNR524311:RNR524324 RXN524311:RXN524324 SHJ524311:SHJ524324 SRF524311:SRF524324 TBB524311:TBB524324 TKX524311:TKX524324 TUT524311:TUT524324 UEP524311:UEP524324 UOL524311:UOL524324 UYH524311:UYH524324 VID524311:VID524324 VRZ524311:VRZ524324 WBV524311:WBV524324 WLR524311:WLR524324 WVN524311:WVN524324 C589847:C589860 JB589847:JB589860 SX589847:SX589860 ACT589847:ACT589860 AMP589847:AMP589860 AWL589847:AWL589860 BGH589847:BGH589860 BQD589847:BQD589860 BZZ589847:BZZ589860 CJV589847:CJV589860 CTR589847:CTR589860 DDN589847:DDN589860 DNJ589847:DNJ589860 DXF589847:DXF589860 EHB589847:EHB589860 EQX589847:EQX589860 FAT589847:FAT589860 FKP589847:FKP589860 FUL589847:FUL589860 GEH589847:GEH589860 GOD589847:GOD589860 GXZ589847:GXZ589860 HHV589847:HHV589860 HRR589847:HRR589860 IBN589847:IBN589860 ILJ589847:ILJ589860 IVF589847:IVF589860 JFB589847:JFB589860 JOX589847:JOX589860 JYT589847:JYT589860 KIP589847:KIP589860 KSL589847:KSL589860 LCH589847:LCH589860 LMD589847:LMD589860 LVZ589847:LVZ589860 MFV589847:MFV589860 MPR589847:MPR589860 MZN589847:MZN589860 NJJ589847:NJJ589860 NTF589847:NTF589860 ODB589847:ODB589860 OMX589847:OMX589860 OWT589847:OWT589860 PGP589847:PGP589860 PQL589847:PQL589860 QAH589847:QAH589860 QKD589847:QKD589860 QTZ589847:QTZ589860 RDV589847:RDV589860 RNR589847:RNR589860 RXN589847:RXN589860 SHJ589847:SHJ589860 SRF589847:SRF589860 TBB589847:TBB589860 TKX589847:TKX589860 TUT589847:TUT589860 UEP589847:UEP589860 UOL589847:UOL589860 UYH589847:UYH589860 VID589847:VID589860 VRZ589847:VRZ589860 WBV589847:WBV589860 WLR589847:WLR589860 WVN589847:WVN589860 C655383:C655396 JB655383:JB655396 SX655383:SX655396 ACT655383:ACT655396 AMP655383:AMP655396 AWL655383:AWL655396 BGH655383:BGH655396 BQD655383:BQD655396 BZZ655383:BZZ655396 CJV655383:CJV655396 CTR655383:CTR655396 DDN655383:DDN655396 DNJ655383:DNJ655396 DXF655383:DXF655396 EHB655383:EHB655396 EQX655383:EQX655396 FAT655383:FAT655396 FKP655383:FKP655396 FUL655383:FUL655396 GEH655383:GEH655396 GOD655383:GOD655396 GXZ655383:GXZ655396 HHV655383:HHV655396 HRR655383:HRR655396 IBN655383:IBN655396 ILJ655383:ILJ655396 IVF655383:IVF655396 JFB655383:JFB655396 JOX655383:JOX655396 JYT655383:JYT655396 KIP655383:KIP655396 KSL655383:KSL655396 LCH655383:LCH655396 LMD655383:LMD655396 LVZ655383:LVZ655396 MFV655383:MFV655396 MPR655383:MPR655396 MZN655383:MZN655396 NJJ655383:NJJ655396 NTF655383:NTF655396 ODB655383:ODB655396 OMX655383:OMX655396 OWT655383:OWT655396 PGP655383:PGP655396 PQL655383:PQL655396 QAH655383:QAH655396 QKD655383:QKD655396 QTZ655383:QTZ655396 RDV655383:RDV655396 RNR655383:RNR655396 RXN655383:RXN655396 SHJ655383:SHJ655396 SRF655383:SRF655396 TBB655383:TBB655396 TKX655383:TKX655396 TUT655383:TUT655396 UEP655383:UEP655396 UOL655383:UOL655396 UYH655383:UYH655396 VID655383:VID655396 VRZ655383:VRZ655396 WBV655383:WBV655396 WLR655383:WLR655396 WVN655383:WVN655396 C720919:C720932 JB720919:JB720932 SX720919:SX720932 ACT720919:ACT720932 AMP720919:AMP720932 AWL720919:AWL720932 BGH720919:BGH720932 BQD720919:BQD720932 BZZ720919:BZZ720932 CJV720919:CJV720932 CTR720919:CTR720932 DDN720919:DDN720932 DNJ720919:DNJ720932 DXF720919:DXF720932 EHB720919:EHB720932 EQX720919:EQX720932 FAT720919:FAT720932 FKP720919:FKP720932 FUL720919:FUL720932 GEH720919:GEH720932 GOD720919:GOD720932 GXZ720919:GXZ720932 HHV720919:HHV720932 HRR720919:HRR720932 IBN720919:IBN720932 ILJ720919:ILJ720932 IVF720919:IVF720932 JFB720919:JFB720932 JOX720919:JOX720932 JYT720919:JYT720932 KIP720919:KIP720932 KSL720919:KSL720932 LCH720919:LCH720932 LMD720919:LMD720932 LVZ720919:LVZ720932 MFV720919:MFV720932 MPR720919:MPR720932 MZN720919:MZN720932 NJJ720919:NJJ720932 NTF720919:NTF720932 ODB720919:ODB720932 OMX720919:OMX720932 OWT720919:OWT720932 PGP720919:PGP720932 PQL720919:PQL720932 QAH720919:QAH720932 QKD720919:QKD720932 QTZ720919:QTZ720932 RDV720919:RDV720932 RNR720919:RNR720932 RXN720919:RXN720932 SHJ720919:SHJ720932 SRF720919:SRF720932 TBB720919:TBB720932 TKX720919:TKX720932 TUT720919:TUT720932 UEP720919:UEP720932 UOL720919:UOL720932 UYH720919:UYH720932 VID720919:VID720932 VRZ720919:VRZ720932 WBV720919:WBV720932 WLR720919:WLR720932 WVN720919:WVN720932 C786455:C786468 JB786455:JB786468 SX786455:SX786468 ACT786455:ACT786468 AMP786455:AMP786468 AWL786455:AWL786468 BGH786455:BGH786468 BQD786455:BQD786468 BZZ786455:BZZ786468 CJV786455:CJV786468 CTR786455:CTR786468 DDN786455:DDN786468 DNJ786455:DNJ786468 DXF786455:DXF786468 EHB786455:EHB786468 EQX786455:EQX786468 FAT786455:FAT786468 FKP786455:FKP786468 FUL786455:FUL786468 GEH786455:GEH786468 GOD786455:GOD786468 GXZ786455:GXZ786468 HHV786455:HHV786468 HRR786455:HRR786468 IBN786455:IBN786468 ILJ786455:ILJ786468 IVF786455:IVF786468 JFB786455:JFB786468 JOX786455:JOX786468 JYT786455:JYT786468 KIP786455:KIP786468 KSL786455:KSL786468 LCH786455:LCH786468 LMD786455:LMD786468 LVZ786455:LVZ786468 MFV786455:MFV786468 MPR786455:MPR786468 MZN786455:MZN786468 NJJ786455:NJJ786468 NTF786455:NTF786468 ODB786455:ODB786468 OMX786455:OMX786468 OWT786455:OWT786468 PGP786455:PGP786468 PQL786455:PQL786468 QAH786455:QAH786468 QKD786455:QKD786468 QTZ786455:QTZ786468 RDV786455:RDV786468 RNR786455:RNR786468 RXN786455:RXN786468 SHJ786455:SHJ786468 SRF786455:SRF786468 TBB786455:TBB786468 TKX786455:TKX786468 TUT786455:TUT786468 UEP786455:UEP786468 UOL786455:UOL786468 UYH786455:UYH786468 VID786455:VID786468 VRZ786455:VRZ786468 WBV786455:WBV786468 WLR786455:WLR786468 WVN786455:WVN786468 C851991:C852004 JB851991:JB852004 SX851991:SX852004 ACT851991:ACT852004 AMP851991:AMP852004 AWL851991:AWL852004 BGH851991:BGH852004 BQD851991:BQD852004 BZZ851991:BZZ852004 CJV851991:CJV852004 CTR851991:CTR852004 DDN851991:DDN852004 DNJ851991:DNJ852004 DXF851991:DXF852004 EHB851991:EHB852004 EQX851991:EQX852004 FAT851991:FAT852004 FKP851991:FKP852004 FUL851991:FUL852004 GEH851991:GEH852004 GOD851991:GOD852004 GXZ851991:GXZ852004 HHV851991:HHV852004 HRR851991:HRR852004 IBN851991:IBN852004 ILJ851991:ILJ852004 IVF851991:IVF852004 JFB851991:JFB852004 JOX851991:JOX852004 JYT851991:JYT852004 KIP851991:KIP852004 KSL851991:KSL852004 LCH851991:LCH852004 LMD851991:LMD852004 LVZ851991:LVZ852004 MFV851991:MFV852004 MPR851991:MPR852004 MZN851991:MZN852004 NJJ851991:NJJ852004 NTF851991:NTF852004 ODB851991:ODB852004 OMX851991:OMX852004 OWT851991:OWT852004 PGP851991:PGP852004 PQL851991:PQL852004 QAH851991:QAH852004 QKD851991:QKD852004 QTZ851991:QTZ852004 RDV851991:RDV852004 RNR851991:RNR852004 RXN851991:RXN852004 SHJ851991:SHJ852004 SRF851991:SRF852004 TBB851991:TBB852004 TKX851991:TKX852004 TUT851991:TUT852004 UEP851991:UEP852004 UOL851991:UOL852004 UYH851991:UYH852004 VID851991:VID852004 VRZ851991:VRZ852004 WBV851991:WBV852004 WLR851991:WLR852004 WVN851991:WVN852004 C917527:C917540 JB917527:JB917540 SX917527:SX917540 ACT917527:ACT917540 AMP917527:AMP917540 AWL917527:AWL917540 BGH917527:BGH917540 BQD917527:BQD917540 BZZ917527:BZZ917540 CJV917527:CJV917540 CTR917527:CTR917540 DDN917527:DDN917540 DNJ917527:DNJ917540 DXF917527:DXF917540 EHB917527:EHB917540 EQX917527:EQX917540 FAT917527:FAT917540 FKP917527:FKP917540 FUL917527:FUL917540 GEH917527:GEH917540 GOD917527:GOD917540 GXZ917527:GXZ917540 HHV917527:HHV917540 HRR917527:HRR917540 IBN917527:IBN917540 ILJ917527:ILJ917540 IVF917527:IVF917540 JFB917527:JFB917540 JOX917527:JOX917540 JYT917527:JYT917540 KIP917527:KIP917540 KSL917527:KSL917540 LCH917527:LCH917540 LMD917527:LMD917540 LVZ917527:LVZ917540 MFV917527:MFV917540 MPR917527:MPR917540 MZN917527:MZN917540 NJJ917527:NJJ917540 NTF917527:NTF917540 ODB917527:ODB917540 OMX917527:OMX917540 OWT917527:OWT917540 PGP917527:PGP917540 PQL917527:PQL917540 QAH917527:QAH917540 QKD917527:QKD917540 QTZ917527:QTZ917540 RDV917527:RDV917540 RNR917527:RNR917540 RXN917527:RXN917540 SHJ917527:SHJ917540 SRF917527:SRF917540 TBB917527:TBB917540 TKX917527:TKX917540 TUT917527:TUT917540 UEP917527:UEP917540 UOL917527:UOL917540 UYH917527:UYH917540 VID917527:VID917540 VRZ917527:VRZ917540 WBV917527:WBV917540 WLR917527:WLR917540 WVN917527:WVN917540 C983063:C983076 JB983063:JB983076 SX983063:SX983076 ACT983063:ACT983076 AMP983063:AMP983076 AWL983063:AWL983076 BGH983063:BGH983076 BQD983063:BQD983076 BZZ983063:BZZ983076 CJV983063:CJV983076 CTR983063:CTR983076 DDN983063:DDN983076 DNJ983063:DNJ983076 DXF983063:DXF983076 EHB983063:EHB983076 EQX983063:EQX983076 FAT983063:FAT983076 FKP983063:FKP983076 FUL983063:FUL983076 GEH983063:GEH983076 GOD983063:GOD983076 GXZ983063:GXZ983076 HHV983063:HHV983076 HRR983063:HRR983076 IBN983063:IBN983076 ILJ983063:ILJ983076 IVF983063:IVF983076 JFB983063:JFB983076 JOX983063:JOX983076 JYT983063:JYT983076 KIP983063:KIP983076 KSL983063:KSL983076 LCH983063:LCH983076 LMD983063:LMD983076 LVZ983063:LVZ983076 MFV983063:MFV983076 MPR983063:MPR983076 MZN983063:MZN983076 NJJ983063:NJJ983076 NTF983063:NTF983076 ODB983063:ODB983076 OMX983063:OMX983076 OWT983063:OWT983076 PGP983063:PGP983076 PQL983063:PQL983076 QAH983063:QAH983076 QKD983063:QKD983076 QTZ983063:QTZ983076 RDV983063:RDV983076 RNR983063:RNR983076 RXN983063:RXN983076 SHJ983063:SHJ983076 SRF983063:SRF983076 TBB983063:TBB983076 TKX983063:TKX983076 TUT983063:TUT983076 UEP983063:UEP983076 UOL983063:UOL983076 UYH983063:UYH983076 VID983063:VID983076 VRZ983063:VRZ983076 WBV983063:WBV983076 WLR983063:WLR983076" xr:uid="{376A419D-9C35-47B1-BB93-920CD78C97B3}">
      <formula1>"障害者支援施設,グループホーム,居宅介護,重度訪問介護,短期入所,重度障害者等包括支援,障害児入所施設"</formula1>
    </dataValidation>
  </dataValidations>
  <printOptions horizontalCentered="1"/>
  <pageMargins left="0.19685039370078741" right="0.19685039370078741" top="0.39370078740157483" bottom="0.39370078740157483" header="0.51181102362204722" footer="0.51181102362204722"/>
  <pageSetup paperSize="9" scale="2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zoomScale="85" zoomScaleNormal="100" zoomScaleSheetLayoutView="85" workbookViewId="0"/>
  </sheetViews>
  <sheetFormatPr defaultRowHeight="13.5"/>
  <cols>
    <col min="1" max="1" width="3.375" customWidth="1"/>
    <col min="2" max="2" width="12.625" customWidth="1"/>
    <col min="3" max="3" width="27.375"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125" customWidth="1"/>
    <col min="14" max="14" width="2.375" customWidth="1"/>
    <col min="15" max="15" width="15" customWidth="1"/>
    <col min="16" max="16" width="2.375" customWidth="1"/>
    <col min="18" max="18" width="0" hidden="1" customWidth="1"/>
  </cols>
  <sheetData>
    <row r="1" spans="1:13" ht="17.25">
      <c r="A1" s="20" t="s">
        <v>212</v>
      </c>
      <c r="B1" s="21"/>
      <c r="C1" s="21"/>
    </row>
    <row r="2" spans="1:13" ht="68.25" customHeight="1">
      <c r="B2" s="264" t="s">
        <v>130</v>
      </c>
      <c r="C2" s="264"/>
      <c r="D2" s="264"/>
      <c r="E2" s="264"/>
      <c r="F2" s="264"/>
      <c r="G2" s="264"/>
      <c r="H2" s="264"/>
      <c r="I2" s="264"/>
      <c r="J2" s="264"/>
      <c r="K2" s="264"/>
      <c r="L2" s="264"/>
      <c r="M2" s="264"/>
    </row>
    <row r="3" spans="1:13" ht="23.1" customHeight="1" thickBot="1">
      <c r="B3" s="196" t="s">
        <v>3</v>
      </c>
      <c r="C3" s="196"/>
      <c r="D3" s="197" t="s">
        <v>0</v>
      </c>
      <c r="E3" s="22"/>
      <c r="F3" s="124"/>
      <c r="G3" s="124"/>
      <c r="H3" s="124"/>
      <c r="I3" s="124"/>
      <c r="J3" s="124"/>
      <c r="K3" s="124"/>
      <c r="L3" s="124"/>
      <c r="M3" s="124"/>
    </row>
    <row r="4" spans="1:13" ht="18.75">
      <c r="B4" s="22"/>
      <c r="C4" s="198" t="s">
        <v>210</v>
      </c>
      <c r="D4" s="22"/>
      <c r="E4" s="22"/>
      <c r="F4" s="22"/>
      <c r="G4" s="22"/>
      <c r="H4" s="22"/>
      <c r="I4" s="22"/>
      <c r="J4" s="22"/>
      <c r="K4" s="23" t="s">
        <v>2</v>
      </c>
      <c r="L4" s="265" t="s">
        <v>211</v>
      </c>
      <c r="M4" s="265"/>
    </row>
    <row r="5" spans="1:13" ht="15" thickBot="1">
      <c r="B5" s="24" t="s">
        <v>34</v>
      </c>
      <c r="C5" s="24"/>
    </row>
    <row r="6" spans="1:13" ht="24.95" customHeight="1">
      <c r="B6" s="266" t="s">
        <v>35</v>
      </c>
      <c r="C6" s="267"/>
      <c r="D6" s="268"/>
      <c r="E6" s="269"/>
      <c r="F6" s="269"/>
      <c r="G6" s="269"/>
      <c r="H6" s="269"/>
      <c r="I6" s="269"/>
      <c r="J6" s="269"/>
      <c r="K6" s="269"/>
      <c r="L6" s="269"/>
      <c r="M6" s="270"/>
    </row>
    <row r="7" spans="1:13" ht="30" customHeight="1">
      <c r="B7" s="271" t="s">
        <v>5</v>
      </c>
      <c r="C7" s="272"/>
      <c r="D7" s="273"/>
      <c r="E7" s="274"/>
      <c r="F7" s="274"/>
      <c r="G7" s="274"/>
      <c r="H7" s="274"/>
      <c r="I7" s="274"/>
      <c r="J7" s="274"/>
      <c r="K7" s="274"/>
      <c r="L7" s="274"/>
      <c r="M7" s="275"/>
    </row>
    <row r="8" spans="1:13" ht="24.95" customHeight="1">
      <c r="B8" s="276" t="s">
        <v>35</v>
      </c>
      <c r="C8" s="277"/>
      <c r="D8" s="278"/>
      <c r="E8" s="279"/>
      <c r="F8" s="279"/>
      <c r="G8" s="279"/>
      <c r="H8" s="279"/>
      <c r="I8" s="279"/>
      <c r="J8" s="279"/>
      <c r="K8" s="279"/>
      <c r="L8" s="279"/>
      <c r="M8" s="280"/>
    </row>
    <row r="9" spans="1:13" ht="30" customHeight="1">
      <c r="B9" s="281" t="s">
        <v>36</v>
      </c>
      <c r="C9" s="282"/>
      <c r="D9" s="283"/>
      <c r="E9" s="284"/>
      <c r="F9" s="284"/>
      <c r="G9" s="284"/>
      <c r="H9" s="284"/>
      <c r="I9" s="284"/>
      <c r="J9" s="284"/>
      <c r="K9" s="284"/>
      <c r="L9" s="284"/>
      <c r="M9" s="285"/>
    </row>
    <row r="10" spans="1:13" ht="24.95" customHeight="1">
      <c r="B10" s="286" t="s">
        <v>37</v>
      </c>
      <c r="C10" s="287"/>
      <c r="D10" s="287"/>
      <c r="E10" s="287"/>
      <c r="F10" s="287"/>
      <c r="G10" s="287"/>
      <c r="H10" s="287"/>
      <c r="I10" s="287"/>
      <c r="J10" s="287"/>
      <c r="K10" s="287"/>
      <c r="L10" s="287"/>
      <c r="M10" s="288"/>
    </row>
    <row r="11" spans="1:13" ht="30" customHeight="1">
      <c r="B11" s="261"/>
      <c r="C11" s="262"/>
      <c r="D11" s="262"/>
      <c r="E11" s="262"/>
      <c r="F11" s="262"/>
      <c r="G11" s="262"/>
      <c r="H11" s="262"/>
      <c r="I11" s="262"/>
      <c r="J11" s="262"/>
      <c r="K11" s="262"/>
      <c r="L11" s="262"/>
      <c r="M11" s="263"/>
    </row>
    <row r="12" spans="1:13" ht="24.95" customHeight="1">
      <c r="B12" s="289" t="s">
        <v>131</v>
      </c>
      <c r="C12" s="290"/>
      <c r="D12" s="290"/>
      <c r="E12" s="290"/>
      <c r="F12" s="290"/>
      <c r="G12" s="290"/>
      <c r="H12" s="290"/>
      <c r="I12" s="290"/>
      <c r="J12" s="290"/>
      <c r="K12" s="290"/>
      <c r="L12" s="290"/>
      <c r="M12" s="291"/>
    </row>
    <row r="13" spans="1:13" ht="30" customHeight="1">
      <c r="B13" s="292"/>
      <c r="C13" s="293"/>
      <c r="D13" s="293"/>
      <c r="E13" s="293"/>
      <c r="F13" s="293"/>
      <c r="G13" s="293"/>
      <c r="H13" s="293"/>
      <c r="I13" s="293"/>
      <c r="J13" s="293"/>
      <c r="K13" s="293"/>
      <c r="L13" s="293"/>
      <c r="M13" s="294"/>
    </row>
    <row r="14" spans="1:13" ht="24.95" customHeight="1">
      <c r="B14" s="295" t="s">
        <v>132</v>
      </c>
      <c r="C14" s="296"/>
      <c r="D14" s="296"/>
      <c r="E14" s="296"/>
      <c r="F14" s="296"/>
      <c r="G14" s="296"/>
      <c r="H14" s="296"/>
      <c r="I14" s="296"/>
      <c r="J14" s="296"/>
      <c r="K14" s="296"/>
      <c r="L14" s="296"/>
      <c r="M14" s="297"/>
    </row>
    <row r="15" spans="1:13" ht="30" customHeight="1" thickBot="1">
      <c r="B15" s="134" t="s">
        <v>38</v>
      </c>
      <c r="C15" s="298"/>
      <c r="D15" s="299"/>
      <c r="E15" s="298" t="s">
        <v>39</v>
      </c>
      <c r="F15" s="300"/>
      <c r="G15" s="300"/>
      <c r="H15" s="299"/>
      <c r="I15" s="301"/>
      <c r="J15" s="301"/>
      <c r="K15" s="301"/>
      <c r="L15" s="301"/>
      <c r="M15" s="302"/>
    </row>
    <row r="16" spans="1:13" ht="9.75" customHeight="1">
      <c r="B16" s="59"/>
      <c r="C16" s="59"/>
      <c r="D16" s="71"/>
      <c r="E16" s="59"/>
      <c r="F16" s="59"/>
      <c r="G16" s="59"/>
      <c r="H16" s="59"/>
      <c r="I16" s="71"/>
      <c r="J16" s="71"/>
      <c r="K16" s="71"/>
      <c r="L16" s="71"/>
      <c r="M16" s="71"/>
    </row>
    <row r="17" spans="1:26" s="17" customFormat="1" ht="18" customHeight="1">
      <c r="B17" s="18" t="s">
        <v>40</v>
      </c>
      <c r="C17" s="18"/>
      <c r="D17" s="172"/>
      <c r="E17" s="172"/>
      <c r="F17" s="172"/>
      <c r="G17" s="172"/>
      <c r="H17" s="172"/>
      <c r="I17" s="172"/>
      <c r="J17" s="172"/>
      <c r="K17" s="172"/>
      <c r="L17" s="172"/>
      <c r="M17" s="128"/>
    </row>
    <row r="18" spans="1:26" s="17" customFormat="1" ht="30.75" customHeight="1">
      <c r="B18" s="127" t="s">
        <v>133</v>
      </c>
      <c r="C18" s="127"/>
      <c r="D18" s="128"/>
      <c r="E18" s="128"/>
      <c r="F18" s="128"/>
      <c r="G18" s="128"/>
      <c r="H18" s="128"/>
      <c r="I18" s="128"/>
      <c r="J18" s="129"/>
      <c r="K18" s="129"/>
      <c r="L18" s="128"/>
      <c r="M18" s="128"/>
    </row>
    <row r="19" spans="1:26" s="17" customFormat="1" ht="30.75" customHeight="1">
      <c r="B19" s="127" t="s">
        <v>41</v>
      </c>
      <c r="C19" s="127"/>
      <c r="D19" s="128"/>
      <c r="E19" s="128"/>
      <c r="F19" s="128"/>
      <c r="G19" s="128"/>
      <c r="H19" s="128"/>
      <c r="I19" s="128"/>
      <c r="J19" s="129"/>
      <c r="K19" s="129"/>
      <c r="L19" s="128"/>
      <c r="M19" s="128"/>
    </row>
    <row r="20" spans="1:26" s="17" customFormat="1" ht="33.75" customHeight="1">
      <c r="B20" s="303" t="s">
        <v>134</v>
      </c>
      <c r="C20" s="304"/>
      <c r="D20" s="305"/>
      <c r="E20" s="305"/>
      <c r="F20" s="305"/>
      <c r="G20" s="305"/>
      <c r="H20" s="305"/>
      <c r="I20" s="305"/>
      <c r="J20" s="305"/>
      <c r="K20" s="305"/>
      <c r="L20" s="305"/>
      <c r="M20" s="305"/>
    </row>
    <row r="21" spans="1:26" s="17" customFormat="1" ht="30.75" customHeight="1">
      <c r="B21" s="127" t="s">
        <v>135</v>
      </c>
      <c r="C21" s="127"/>
      <c r="D21" s="128"/>
      <c r="E21" s="128"/>
      <c r="F21" s="128"/>
      <c r="G21" s="128"/>
      <c r="H21" s="128"/>
      <c r="I21" s="128"/>
      <c r="J21" s="129"/>
      <c r="K21" s="129"/>
      <c r="L21" s="128"/>
      <c r="M21" s="128"/>
    </row>
    <row r="22" spans="1:26" s="17" customFormat="1" ht="30.75" customHeight="1">
      <c r="B22" s="127" t="s">
        <v>42</v>
      </c>
      <c r="C22" s="127"/>
      <c r="D22" s="128"/>
      <c r="E22" s="128"/>
      <c r="F22" s="128"/>
      <c r="G22" s="128"/>
      <c r="H22" s="128"/>
      <c r="I22" s="128"/>
      <c r="J22" s="129"/>
      <c r="K22" s="129"/>
      <c r="L22" s="128"/>
      <c r="M22" s="128"/>
    </row>
    <row r="23" spans="1:26" ht="14.25">
      <c r="B23" s="1"/>
      <c r="C23" s="1"/>
      <c r="D23" s="1"/>
      <c r="E23" s="1"/>
      <c r="F23" s="1"/>
      <c r="G23" s="1"/>
      <c r="H23" s="1"/>
      <c r="I23" s="1"/>
      <c r="J23" s="1"/>
      <c r="K23" s="1"/>
      <c r="L23" s="1"/>
      <c r="M23" s="1"/>
    </row>
    <row r="24" spans="1:26" ht="14.25">
      <c r="B24" s="24" t="s">
        <v>43</v>
      </c>
      <c r="C24" s="24"/>
      <c r="D24" s="1"/>
      <c r="E24" s="1"/>
      <c r="F24" s="1"/>
      <c r="G24" s="1"/>
      <c r="H24" s="1"/>
      <c r="I24" s="1"/>
      <c r="J24" s="1"/>
      <c r="K24" s="1"/>
      <c r="L24" s="1"/>
      <c r="M24" s="1"/>
    </row>
    <row r="25" spans="1:26" s="26" customFormat="1" ht="18" customHeight="1">
      <c r="A25"/>
      <c r="B25" s="1" t="s">
        <v>136</v>
      </c>
      <c r="C25" s="1"/>
      <c r="D25" s="1"/>
      <c r="E25" s="130"/>
      <c r="F25" s="130"/>
      <c r="G25" s="130"/>
      <c r="H25" s="130"/>
      <c r="I25" s="130"/>
      <c r="J25" s="130"/>
      <c r="K25" s="130"/>
      <c r="L25" s="1"/>
      <c r="M25" s="1"/>
      <c r="O25"/>
      <c r="R25" s="27"/>
      <c r="S25" s="27"/>
      <c r="T25" s="27"/>
      <c r="U25" s="27"/>
      <c r="V25" s="27"/>
      <c r="W25" s="27"/>
      <c r="X25" s="27"/>
      <c r="Y25" s="27"/>
      <c r="Z25" s="27"/>
    </row>
    <row r="26" spans="1:26" s="26" customFormat="1" ht="18" customHeight="1">
      <c r="A26"/>
      <c r="B26" s="1" t="s">
        <v>137</v>
      </c>
      <c r="C26" s="1"/>
      <c r="D26" s="1"/>
      <c r="E26" s="130"/>
      <c r="F26" s="130"/>
      <c r="G26" s="130"/>
      <c r="H26" s="130"/>
      <c r="I26" s="130"/>
      <c r="J26" s="130"/>
      <c r="K26" s="130"/>
      <c r="L26" s="1"/>
      <c r="M26" s="1"/>
      <c r="O26"/>
      <c r="R26" s="27"/>
      <c r="S26" s="27"/>
      <c r="T26" s="27"/>
      <c r="U26" s="27"/>
      <c r="V26" s="27"/>
      <c r="W26" s="27"/>
      <c r="X26" s="27"/>
      <c r="Y26" s="27"/>
      <c r="Z26" s="27"/>
    </row>
    <row r="27" spans="1:26" s="26" customFormat="1" ht="3" customHeight="1">
      <c r="A27"/>
      <c r="B27" s="1"/>
      <c r="C27" s="1"/>
      <c r="D27" s="1"/>
      <c r="E27" s="130"/>
      <c r="F27" s="130"/>
      <c r="G27" s="130"/>
      <c r="H27" s="130"/>
      <c r="I27" s="130"/>
      <c r="J27" s="130"/>
      <c r="K27" s="130"/>
      <c r="L27" s="1"/>
      <c r="M27" s="1"/>
      <c r="O27"/>
      <c r="R27" s="27"/>
      <c r="S27" s="27"/>
      <c r="T27" s="27"/>
      <c r="U27" s="27"/>
      <c r="V27" s="27"/>
      <c r="W27" s="27"/>
      <c r="X27" s="27"/>
      <c r="Y27" s="27"/>
      <c r="Z27" s="27"/>
    </row>
    <row r="28" spans="1:26" s="26" customFormat="1" ht="18" customHeight="1">
      <c r="A28"/>
      <c r="B28" s="173" t="s">
        <v>44</v>
      </c>
      <c r="C28" s="1" t="s">
        <v>45</v>
      </c>
      <c r="D28" s="1" t="s">
        <v>46</v>
      </c>
      <c r="E28" s="1"/>
      <c r="F28" s="1" t="s">
        <v>47</v>
      </c>
      <c r="G28" s="131"/>
      <c r="H28" s="132"/>
      <c r="I28" s="1"/>
      <c r="J28" s="1"/>
      <c r="K28" s="1"/>
      <c r="L28" s="1"/>
      <c r="M28" s="1"/>
      <c r="O28"/>
      <c r="R28" s="27" t="b">
        <v>0</v>
      </c>
      <c r="S28" s="27"/>
      <c r="T28" s="27"/>
      <c r="U28" s="27"/>
      <c r="V28" s="27"/>
      <c r="W28" s="27"/>
      <c r="X28" s="27"/>
      <c r="Y28" s="27"/>
      <c r="Z28" s="27"/>
    </row>
    <row r="29" spans="1:26" s="26" customFormat="1" ht="18" customHeight="1">
      <c r="A29"/>
      <c r="B29" s="131"/>
      <c r="C29" s="1" t="s">
        <v>48</v>
      </c>
      <c r="D29" s="58" t="s">
        <v>49</v>
      </c>
      <c r="E29" s="1"/>
      <c r="F29" s="1" t="s">
        <v>31</v>
      </c>
      <c r="G29" s="1"/>
      <c r="H29" s="1"/>
      <c r="I29" s="1" t="s">
        <v>32</v>
      </c>
      <c r="J29" s="1"/>
      <c r="K29" s="1"/>
      <c r="L29" s="1"/>
      <c r="M29" s="1"/>
      <c r="O29"/>
      <c r="R29" s="27" t="b">
        <v>0</v>
      </c>
      <c r="S29" s="27"/>
      <c r="T29" s="27"/>
      <c r="U29" s="27"/>
      <c r="V29" s="27"/>
      <c r="W29" s="27"/>
      <c r="X29" s="27"/>
      <c r="Y29" s="27"/>
      <c r="Z29" s="27"/>
    </row>
    <row r="30" spans="1:26" s="26" customFormat="1" ht="11.25" customHeight="1">
      <c r="A30"/>
      <c r="B30" s="131"/>
      <c r="C30" s="131"/>
      <c r="D30" s="1"/>
      <c r="E30" s="1"/>
      <c r="F30" s="1"/>
      <c r="G30" s="1"/>
      <c r="H30" s="1"/>
      <c r="I30" s="1"/>
      <c r="J30" s="1"/>
      <c r="K30" s="1"/>
      <c r="L30" s="1"/>
      <c r="M30" s="1"/>
      <c r="O30"/>
      <c r="R30" s="27" t="b">
        <v>0</v>
      </c>
      <c r="S30" s="27"/>
      <c r="T30" s="27"/>
      <c r="U30" s="27"/>
      <c r="V30" s="27"/>
      <c r="W30" s="27"/>
      <c r="X30" s="27"/>
      <c r="Y30" s="27"/>
      <c r="Z30" s="27"/>
    </row>
    <row r="31" spans="1:26" s="26" customFormat="1" ht="20.100000000000001" customHeight="1">
      <c r="A31"/>
      <c r="B31" s="2" t="s">
        <v>50</v>
      </c>
      <c r="C31" s="306"/>
      <c r="D31" s="307"/>
      <c r="E31" s="307"/>
      <c r="F31" s="307"/>
      <c r="G31" s="307"/>
      <c r="H31" s="307"/>
      <c r="I31" s="307"/>
      <c r="J31" s="308"/>
      <c r="K31" s="1"/>
      <c r="L31" s="1"/>
      <c r="M31" s="1"/>
      <c r="O31"/>
      <c r="R31" s="27" t="b">
        <v>0</v>
      </c>
      <c r="S31" s="27"/>
      <c r="T31" s="27"/>
      <c r="U31" s="27"/>
      <c r="V31" s="27"/>
      <c r="W31" s="27"/>
      <c r="X31" s="27"/>
      <c r="Y31" s="27"/>
      <c r="Z31" s="27"/>
    </row>
    <row r="32" spans="1:26" s="26" customFormat="1" ht="14.25">
      <c r="A32"/>
      <c r="B32" s="1"/>
      <c r="C32" s="1"/>
      <c r="D32" s="1"/>
      <c r="E32" s="1"/>
      <c r="F32" s="1"/>
      <c r="G32" s="1"/>
      <c r="H32" s="132"/>
      <c r="I32" s="1"/>
      <c r="J32" s="1"/>
      <c r="K32" s="1"/>
      <c r="L32" s="1"/>
      <c r="M32" s="1"/>
      <c r="O32"/>
      <c r="R32" s="27" t="b">
        <v>0</v>
      </c>
      <c r="S32" s="27"/>
      <c r="T32" s="27"/>
      <c r="U32" s="27"/>
      <c r="V32" s="27"/>
      <c r="W32" s="27"/>
      <c r="X32" s="27"/>
      <c r="Y32" s="27"/>
      <c r="Z32" s="27"/>
    </row>
    <row r="33" spans="1:26" s="26" customFormat="1" ht="24.95" customHeight="1">
      <c r="A33"/>
      <c r="B33" s="2" t="s">
        <v>51</v>
      </c>
      <c r="C33" s="309"/>
      <c r="D33" s="310"/>
      <c r="E33" s="310"/>
      <c r="F33" s="310"/>
      <c r="G33" s="310"/>
      <c r="H33" s="310"/>
      <c r="I33" s="310"/>
      <c r="J33" s="310"/>
      <c r="K33" s="310"/>
      <c r="L33" s="310"/>
      <c r="M33" s="311"/>
      <c r="N33" s="60"/>
      <c r="O33" s="60"/>
      <c r="R33" s="27" t="b">
        <v>0</v>
      </c>
      <c r="S33" s="27"/>
      <c r="T33" s="27"/>
      <c r="U33" s="27"/>
      <c r="V33" s="27"/>
      <c r="W33" s="27"/>
      <c r="X33" s="27"/>
      <c r="Y33" s="27"/>
      <c r="Z33" s="27"/>
    </row>
    <row r="34" spans="1:26" s="26" customFormat="1" ht="24.95" customHeight="1">
      <c r="A34"/>
      <c r="B34" s="1"/>
      <c r="C34" s="312"/>
      <c r="D34" s="313"/>
      <c r="E34" s="313"/>
      <c r="F34" s="313"/>
      <c r="G34" s="313"/>
      <c r="H34" s="313"/>
      <c r="I34" s="313"/>
      <c r="J34" s="313"/>
      <c r="K34" s="313"/>
      <c r="L34" s="313"/>
      <c r="M34" s="314"/>
      <c r="N34" s="60"/>
      <c r="O34" s="60"/>
      <c r="R34" s="27" t="b">
        <v>0</v>
      </c>
      <c r="S34" s="27"/>
      <c r="T34" s="27"/>
      <c r="U34" s="27"/>
      <c r="V34" s="27"/>
      <c r="W34" s="27"/>
      <c r="X34" s="27"/>
      <c r="Y34" s="27"/>
      <c r="Z34" s="27"/>
    </row>
    <row r="35" spans="1:26" s="26" customFormat="1" ht="24.95" customHeight="1">
      <c r="A35"/>
      <c r="B35" s="1"/>
      <c r="C35" s="315"/>
      <c r="D35" s="316"/>
      <c r="E35" s="316"/>
      <c r="F35" s="316"/>
      <c r="G35" s="316"/>
      <c r="H35" s="316"/>
      <c r="I35" s="316"/>
      <c r="J35" s="316"/>
      <c r="K35" s="316"/>
      <c r="L35" s="316"/>
      <c r="M35" s="317"/>
      <c r="N35" s="60"/>
      <c r="O35" s="60"/>
      <c r="R35" s="27" t="b">
        <v>0</v>
      </c>
      <c r="S35" s="27"/>
      <c r="T35" s="27"/>
      <c r="U35" s="27"/>
      <c r="V35" s="27"/>
      <c r="W35" s="27"/>
      <c r="X35" s="27"/>
      <c r="Y35" s="27"/>
      <c r="Z35" s="27"/>
    </row>
    <row r="36" spans="1:26" s="26" customFormat="1" ht="18.75" customHeight="1">
      <c r="A36"/>
      <c r="B36" s="1"/>
      <c r="C36" s="3"/>
      <c r="D36" s="3"/>
      <c r="E36" s="3"/>
      <c r="F36" s="3"/>
      <c r="G36" s="3"/>
      <c r="H36" s="3"/>
      <c r="I36" s="3"/>
      <c r="J36" s="3"/>
      <c r="K36" s="3"/>
      <c r="L36" s="3"/>
      <c r="M36" s="3"/>
      <c r="N36" s="60"/>
      <c r="O36" s="60"/>
      <c r="R36" s="27"/>
      <c r="S36" s="27"/>
      <c r="T36" s="27"/>
      <c r="U36" s="27"/>
      <c r="V36" s="27"/>
      <c r="W36" s="27"/>
      <c r="X36" s="27"/>
      <c r="Y36" s="27"/>
      <c r="Z36" s="27"/>
    </row>
    <row r="37" spans="1:26" s="26" customFormat="1" ht="18" customHeight="1">
      <c r="A37"/>
      <c r="B37" s="1" t="s">
        <v>138</v>
      </c>
      <c r="C37" s="3" t="s">
        <v>94</v>
      </c>
      <c r="D37" s="2" t="s">
        <v>95</v>
      </c>
      <c r="E37" s="3" t="s">
        <v>96</v>
      </c>
      <c r="F37" s="3" t="s">
        <v>0</v>
      </c>
      <c r="G37" s="313" t="s">
        <v>97</v>
      </c>
      <c r="H37" s="313"/>
      <c r="I37" s="3"/>
      <c r="J37" s="3"/>
      <c r="K37" s="3"/>
      <c r="L37" s="3"/>
      <c r="M37" s="3"/>
      <c r="N37" s="60"/>
      <c r="O37" s="60"/>
      <c r="R37" s="27"/>
      <c r="S37" s="27"/>
      <c r="T37" s="27"/>
      <c r="U37" s="27"/>
      <c r="V37" s="27"/>
      <c r="W37" s="27"/>
      <c r="X37" s="27"/>
      <c r="Y37" s="27"/>
      <c r="Z37" s="27"/>
    </row>
    <row r="38" spans="1:26" s="26" customFormat="1" ht="18" customHeight="1">
      <c r="A38"/>
      <c r="B38" s="1"/>
      <c r="C38" s="2" t="s">
        <v>139</v>
      </c>
      <c r="D38" s="2"/>
      <c r="E38" s="3"/>
      <c r="F38" s="3"/>
      <c r="G38" s="3"/>
      <c r="H38" s="3"/>
      <c r="I38" s="3"/>
      <c r="J38" s="3"/>
      <c r="K38" s="3"/>
      <c r="L38" s="3"/>
      <c r="M38" s="3"/>
      <c r="N38" s="60"/>
      <c r="O38" s="60"/>
      <c r="R38" s="27"/>
      <c r="S38" s="27"/>
      <c r="T38" s="27"/>
      <c r="U38" s="27"/>
      <c r="V38" s="27"/>
      <c r="W38" s="27"/>
      <c r="X38" s="27"/>
      <c r="Y38" s="27"/>
      <c r="Z38" s="27"/>
    </row>
    <row r="39" spans="1:26" s="26" customFormat="1" ht="18" customHeight="1">
      <c r="A39"/>
      <c r="B39" s="1"/>
      <c r="C39" s="2" t="s">
        <v>140</v>
      </c>
      <c r="D39" s="2"/>
      <c r="E39" s="3"/>
      <c r="F39" s="3"/>
      <c r="G39" s="3"/>
      <c r="H39" s="3"/>
      <c r="I39" s="3"/>
      <c r="J39" s="3"/>
      <c r="K39" s="3"/>
      <c r="L39" s="3"/>
      <c r="M39" s="3"/>
      <c r="N39" s="60"/>
      <c r="O39" s="60"/>
      <c r="R39" s="27"/>
      <c r="S39" s="27"/>
      <c r="T39" s="27"/>
      <c r="U39" s="27"/>
      <c r="V39" s="27"/>
      <c r="W39" s="27"/>
      <c r="X39" s="27"/>
      <c r="Y39" s="27"/>
      <c r="Z39" s="27"/>
    </row>
    <row r="40" spans="1:26" s="26" customFormat="1" ht="18" customHeight="1">
      <c r="A40"/>
      <c r="B40" s="1"/>
      <c r="C40" s="2" t="s">
        <v>141</v>
      </c>
      <c r="D40" s="2"/>
      <c r="E40" s="3"/>
      <c r="F40" s="3"/>
      <c r="G40" s="3"/>
      <c r="H40" s="3"/>
      <c r="I40" s="3"/>
      <c r="J40" s="3"/>
      <c r="K40" s="3"/>
      <c r="L40" s="3"/>
      <c r="M40" s="3"/>
      <c r="N40" s="60"/>
      <c r="O40" s="60"/>
      <c r="R40" s="27"/>
      <c r="S40" s="27"/>
      <c r="T40" s="27"/>
      <c r="U40" s="27"/>
      <c r="V40" s="27"/>
      <c r="W40" s="27"/>
      <c r="X40" s="27"/>
      <c r="Y40" s="27"/>
      <c r="Z40" s="27"/>
    </row>
    <row r="41" spans="1:26" s="26" customFormat="1" ht="12" customHeight="1">
      <c r="A41"/>
      <c r="B41" s="1"/>
      <c r="C41" s="3"/>
      <c r="D41" s="2"/>
      <c r="E41" s="3"/>
      <c r="F41" s="3"/>
      <c r="G41" s="3"/>
      <c r="H41" s="3"/>
      <c r="I41" s="3"/>
      <c r="J41" s="3"/>
      <c r="K41" s="3"/>
      <c r="L41" s="3"/>
      <c r="M41" s="3"/>
      <c r="N41" s="60"/>
      <c r="O41" s="60"/>
      <c r="R41" s="27"/>
      <c r="S41" s="27"/>
      <c r="T41" s="27"/>
      <c r="U41" s="27"/>
      <c r="V41" s="27"/>
      <c r="W41" s="27"/>
      <c r="X41" s="27"/>
      <c r="Y41" s="27"/>
      <c r="Z41" s="27"/>
    </row>
    <row r="42" spans="1:26" s="26" customFormat="1" ht="18" customHeight="1">
      <c r="A42"/>
      <c r="B42" s="1"/>
      <c r="C42" s="60" t="s">
        <v>142</v>
      </c>
      <c r="D42" s="3"/>
      <c r="E42" s="3"/>
      <c r="F42" s="3"/>
      <c r="G42" s="3"/>
      <c r="H42" s="3"/>
      <c r="I42" s="3"/>
      <c r="J42" s="3"/>
      <c r="K42" s="3"/>
      <c r="L42" s="3"/>
      <c r="M42" s="3"/>
      <c r="N42" s="60"/>
      <c r="O42" s="60"/>
      <c r="R42" s="27"/>
      <c r="S42" s="27"/>
      <c r="T42" s="27"/>
      <c r="U42" s="27"/>
      <c r="V42" s="27"/>
      <c r="W42" s="27"/>
      <c r="X42" s="27"/>
      <c r="Y42" s="27"/>
      <c r="Z42" s="27"/>
    </row>
    <row r="43" spans="1:26" s="26" customFormat="1" ht="18" customHeight="1">
      <c r="A43"/>
      <c r="B43" s="1"/>
      <c r="C43" s="60" t="s">
        <v>143</v>
      </c>
      <c r="D43" s="3"/>
      <c r="E43" s="3"/>
      <c r="F43" s="3"/>
      <c r="G43" s="3"/>
      <c r="H43" s="3"/>
      <c r="I43" s="3"/>
      <c r="J43" s="3"/>
      <c r="K43" s="3"/>
      <c r="L43" s="3"/>
      <c r="M43" s="3"/>
      <c r="N43" s="60"/>
      <c r="O43" s="60"/>
      <c r="R43" s="27"/>
      <c r="S43" s="27"/>
      <c r="T43" s="27"/>
      <c r="U43" s="27"/>
      <c r="V43" s="27"/>
      <c r="W43" s="27"/>
      <c r="X43" s="27"/>
      <c r="Y43" s="27"/>
      <c r="Z43" s="27"/>
    </row>
    <row r="44" spans="1:26" s="26" customFormat="1" ht="9.75" customHeight="1">
      <c r="A44"/>
      <c r="B44" s="1"/>
      <c r="C44" s="2"/>
      <c r="D44" s="3"/>
      <c r="E44" s="3"/>
      <c r="F44" s="3"/>
      <c r="G44" s="3"/>
      <c r="H44" s="3"/>
      <c r="I44" s="3"/>
      <c r="J44" s="3"/>
      <c r="K44" s="3"/>
      <c r="L44" s="3"/>
      <c r="M44" s="3"/>
      <c r="N44" s="60"/>
      <c r="O44" s="60"/>
      <c r="R44" s="27"/>
      <c r="S44" s="27"/>
      <c r="T44" s="27"/>
      <c r="U44" s="27"/>
      <c r="V44" s="27"/>
      <c r="W44" s="27"/>
      <c r="X44" s="27"/>
      <c r="Y44" s="27"/>
      <c r="Z44" s="27"/>
    </row>
    <row r="45" spans="1:26" s="26" customFormat="1" ht="18" customHeight="1">
      <c r="A45"/>
      <c r="B45" s="1"/>
      <c r="C45" s="2" t="s">
        <v>144</v>
      </c>
      <c r="D45" s="3"/>
      <c r="E45" s="3"/>
      <c r="F45" s="3"/>
      <c r="G45" s="3"/>
      <c r="H45" s="3"/>
      <c r="I45" s="3"/>
      <c r="J45" s="3"/>
      <c r="K45" s="3"/>
      <c r="L45" s="3"/>
      <c r="M45" s="3"/>
      <c r="N45" s="60"/>
      <c r="O45" s="60"/>
      <c r="R45" s="27"/>
      <c r="S45" s="27"/>
      <c r="T45" s="27"/>
      <c r="U45" s="27"/>
      <c r="V45" s="27"/>
      <c r="W45" s="27"/>
      <c r="X45" s="27"/>
      <c r="Y45" s="27"/>
      <c r="Z45" s="27"/>
    </row>
    <row r="46" spans="1:26" s="26" customFormat="1" ht="18.75" customHeight="1">
      <c r="A46"/>
      <c r="B46" s="1"/>
      <c r="C46" s="3"/>
      <c r="D46" s="3"/>
      <c r="E46" s="3"/>
      <c r="F46" s="3"/>
      <c r="G46" s="3"/>
      <c r="H46" s="3"/>
      <c r="I46" s="3"/>
      <c r="J46" s="3"/>
      <c r="K46" s="3"/>
      <c r="L46" s="3"/>
      <c r="M46" s="3"/>
      <c r="N46" s="60"/>
      <c r="O46" s="60"/>
      <c r="R46" s="27"/>
      <c r="S46" s="27"/>
      <c r="T46" s="27"/>
      <c r="U46" s="27"/>
      <c r="V46" s="27"/>
      <c r="W46" s="27"/>
      <c r="X46" s="27"/>
      <c r="Y46" s="27"/>
      <c r="Z46" s="27"/>
    </row>
    <row r="47" spans="1:26" ht="14.25">
      <c r="B47" s="132" t="s">
        <v>52</v>
      </c>
      <c r="C47" s="132"/>
      <c r="D47" s="1"/>
      <c r="E47" s="1"/>
      <c r="F47" s="1"/>
      <c r="G47" s="1"/>
      <c r="H47" s="1"/>
      <c r="I47" s="1"/>
      <c r="J47" s="1"/>
      <c r="K47" s="1"/>
      <c r="L47" s="1"/>
      <c r="M47" s="1"/>
      <c r="Q47" s="17"/>
      <c r="R47" t="b">
        <v>0</v>
      </c>
    </row>
    <row r="48" spans="1:26" ht="18.75" customHeight="1">
      <c r="B48" s="318" t="s">
        <v>53</v>
      </c>
      <c r="C48" s="319"/>
      <c r="D48" s="319"/>
      <c r="E48" s="319"/>
      <c r="F48" s="174"/>
      <c r="G48" s="318" t="s">
        <v>54</v>
      </c>
      <c r="H48" s="319"/>
      <c r="I48" s="319"/>
      <c r="J48" s="319"/>
      <c r="K48" s="319"/>
      <c r="L48" s="319"/>
      <c r="M48" s="320"/>
      <c r="Q48" s="17"/>
      <c r="R48" t="b">
        <v>0</v>
      </c>
    </row>
    <row r="49" spans="2:26" ht="18.75" customHeight="1">
      <c r="B49" s="175"/>
      <c r="C49" s="176"/>
      <c r="D49" s="177"/>
      <c r="E49" s="176"/>
      <c r="F49" s="174"/>
      <c r="G49" s="175"/>
      <c r="H49" s="176"/>
      <c r="I49" s="176"/>
      <c r="J49" s="176"/>
      <c r="K49" s="176"/>
      <c r="L49" s="176"/>
      <c r="M49" s="178"/>
      <c r="Q49" s="17"/>
      <c r="R49" t="b">
        <v>0</v>
      </c>
    </row>
    <row r="50" spans="2:26" ht="18.75" customHeight="1">
      <c r="B50" s="174"/>
      <c r="C50" s="1"/>
      <c r="D50" s="1"/>
      <c r="E50" s="1"/>
      <c r="F50" s="174"/>
      <c r="G50" s="174"/>
      <c r="H50" s="1"/>
      <c r="I50" s="1"/>
      <c r="J50" s="1"/>
      <c r="K50" s="1"/>
      <c r="L50" s="1"/>
      <c r="M50" s="179"/>
      <c r="Q50" s="17"/>
      <c r="R50" t="b">
        <v>0</v>
      </c>
    </row>
    <row r="51" spans="2:26" ht="14.25">
      <c r="B51" s="174"/>
      <c r="C51" s="1"/>
      <c r="D51" s="1"/>
      <c r="E51" s="1"/>
      <c r="F51" s="174"/>
      <c r="G51" s="174"/>
      <c r="H51" s="1"/>
      <c r="I51" s="1"/>
      <c r="J51" s="1"/>
      <c r="K51" s="1"/>
      <c r="L51" s="1"/>
      <c r="M51" s="179"/>
      <c r="Q51" s="17"/>
      <c r="R51" s="238"/>
      <c r="S51" s="238"/>
      <c r="T51" s="238"/>
      <c r="U51" s="238"/>
      <c r="V51" s="238"/>
      <c r="W51" s="238"/>
      <c r="X51" s="238"/>
      <c r="Y51" s="238"/>
      <c r="Z51" s="238"/>
    </row>
    <row r="52" spans="2:26" ht="18.75" customHeight="1">
      <c r="B52" s="174"/>
      <c r="C52" s="1"/>
      <c r="D52" s="132"/>
      <c r="E52" s="1"/>
      <c r="F52" s="174"/>
      <c r="G52" s="174"/>
      <c r="H52" s="1"/>
      <c r="I52" s="1"/>
      <c r="J52" s="1"/>
      <c r="K52" s="1"/>
      <c r="L52" s="1"/>
      <c r="M52" s="179"/>
      <c r="Q52" s="17"/>
    </row>
    <row r="53" spans="2:26" ht="18.75" customHeight="1">
      <c r="B53" s="283" t="s">
        <v>55</v>
      </c>
      <c r="C53" s="284"/>
      <c r="D53" s="284"/>
      <c r="E53" s="284"/>
      <c r="F53" s="174"/>
      <c r="G53" s="283" t="s">
        <v>56</v>
      </c>
      <c r="H53" s="284"/>
      <c r="I53" s="284"/>
      <c r="J53" s="284"/>
      <c r="K53" s="284"/>
      <c r="L53" s="284"/>
      <c r="M53" s="321"/>
      <c r="Q53" s="17"/>
    </row>
    <row r="54" spans="2:26" ht="14.25" customHeight="1">
      <c r="B54" s="1"/>
      <c r="C54" s="1"/>
      <c r="D54" s="1"/>
      <c r="E54" s="167"/>
      <c r="F54" s="167"/>
      <c r="G54" s="167"/>
      <c r="H54" s="167"/>
      <c r="I54" s="167"/>
      <c r="J54" s="167"/>
      <c r="K54" s="167"/>
      <c r="L54" s="1"/>
      <c r="M54" s="1"/>
      <c r="Q54" s="17"/>
    </row>
    <row r="55" spans="2:26" ht="14.25">
      <c r="B55" s="133" t="s">
        <v>57</v>
      </c>
      <c r="C55" s="133"/>
      <c r="D55" s="1"/>
      <c r="E55" s="1"/>
      <c r="F55" s="1"/>
      <c r="G55" s="1"/>
      <c r="H55" s="1"/>
      <c r="I55" s="1"/>
      <c r="J55" s="1"/>
      <c r="K55" s="1"/>
      <c r="L55" s="1"/>
      <c r="M55" s="1"/>
      <c r="Q55" s="17"/>
    </row>
    <row r="56" spans="2:26" ht="80.099999999999994" customHeight="1">
      <c r="B56" s="239"/>
      <c r="C56" s="239"/>
      <c r="D56" s="239"/>
      <c r="E56" s="239"/>
      <c r="F56" s="239"/>
      <c r="G56" s="239"/>
      <c r="H56" s="239"/>
      <c r="I56" s="239"/>
      <c r="J56" s="239"/>
      <c r="K56" s="239"/>
      <c r="L56" s="239"/>
      <c r="M56" s="239"/>
      <c r="Q56" s="17"/>
    </row>
    <row r="57" spans="2:26" ht="6" customHeight="1">
      <c r="B57" s="1"/>
      <c r="C57" s="1"/>
      <c r="D57" s="1"/>
      <c r="E57" s="167"/>
      <c r="F57" s="167"/>
      <c r="G57" s="167"/>
      <c r="H57" s="167"/>
      <c r="I57" s="167"/>
      <c r="J57" s="167"/>
      <c r="K57" s="167"/>
      <c r="L57" s="1"/>
      <c r="M57" s="1"/>
      <c r="Q57" s="17"/>
    </row>
    <row r="58" spans="2:26" ht="14.25">
      <c r="B58" s="132" t="s">
        <v>145</v>
      </c>
      <c r="C58" s="132"/>
      <c r="D58" s="1"/>
      <c r="E58" s="1"/>
      <c r="F58" s="1"/>
      <c r="G58" s="1"/>
      <c r="H58" s="1"/>
      <c r="I58" s="1"/>
      <c r="J58" s="1"/>
      <c r="K58" s="1"/>
      <c r="L58" s="1"/>
      <c r="M58" s="1"/>
      <c r="Q58" s="17"/>
      <c r="R58" s="238"/>
      <c r="S58" s="238"/>
      <c r="T58" s="238"/>
      <c r="U58" s="238"/>
      <c r="V58" s="238"/>
      <c r="W58" s="238"/>
      <c r="X58" s="238"/>
      <c r="Y58" s="238"/>
      <c r="Z58" s="238"/>
    </row>
    <row r="59" spans="2:26" ht="80.099999999999994" customHeight="1">
      <c r="B59" s="239"/>
      <c r="C59" s="239"/>
      <c r="D59" s="239"/>
      <c r="E59" s="239"/>
      <c r="F59" s="239"/>
      <c r="G59" s="239"/>
      <c r="H59" s="239"/>
      <c r="I59" s="239"/>
      <c r="J59" s="239"/>
      <c r="K59" s="239"/>
      <c r="L59" s="239"/>
      <c r="M59" s="239"/>
    </row>
    <row r="60" spans="2:26" ht="6" customHeight="1">
      <c r="B60" s="1"/>
      <c r="C60" s="1"/>
      <c r="D60" s="1"/>
      <c r="E60" s="167"/>
      <c r="F60" s="167"/>
      <c r="G60" s="167"/>
      <c r="H60" s="167"/>
      <c r="I60" s="167"/>
      <c r="J60" s="167"/>
      <c r="K60" s="167"/>
      <c r="L60" s="1"/>
      <c r="M60" s="1"/>
    </row>
    <row r="61" spans="2:26" ht="14.25">
      <c r="B61" s="132" t="s">
        <v>146</v>
      </c>
      <c r="C61" s="132"/>
      <c r="D61" s="1"/>
      <c r="E61" s="1"/>
      <c r="F61" s="1"/>
      <c r="G61" s="1"/>
      <c r="H61" s="1"/>
      <c r="I61" s="1"/>
      <c r="J61" s="1"/>
      <c r="K61" s="1"/>
      <c r="L61" s="1"/>
      <c r="M61" s="1"/>
      <c r="Q61" s="17"/>
      <c r="R61" s="238"/>
      <c r="S61" s="238"/>
      <c r="T61" s="238"/>
      <c r="U61" s="238"/>
      <c r="V61" s="238"/>
      <c r="W61" s="238"/>
      <c r="X61" s="238"/>
      <c r="Y61" s="238"/>
      <c r="Z61" s="238"/>
    </row>
    <row r="62" spans="2:26" ht="80.099999999999994" customHeight="1">
      <c r="B62" s="239"/>
      <c r="C62" s="239"/>
      <c r="D62" s="239"/>
      <c r="E62" s="239"/>
      <c r="F62" s="239"/>
      <c r="G62" s="239"/>
      <c r="H62" s="239"/>
      <c r="I62" s="239"/>
      <c r="J62" s="239"/>
      <c r="K62" s="239"/>
      <c r="L62" s="239"/>
      <c r="M62" s="239"/>
    </row>
    <row r="63" spans="2:26" ht="6" customHeight="1">
      <c r="E63" s="61"/>
      <c r="F63" s="61"/>
      <c r="G63" s="61"/>
      <c r="H63" s="61"/>
      <c r="I63" s="61"/>
      <c r="J63" s="61"/>
      <c r="K63" s="61"/>
    </row>
    <row r="64" spans="2:26" s="28" customFormat="1" ht="18.75" customHeight="1">
      <c r="B64" s="1" t="s">
        <v>147</v>
      </c>
      <c r="C64" s="1"/>
      <c r="D64" s="131"/>
      <c r="E64" s="131"/>
      <c r="F64" s="131"/>
      <c r="G64" s="131"/>
      <c r="H64" s="131"/>
      <c r="I64" s="131"/>
      <c r="J64" s="131"/>
      <c r="K64" s="131"/>
      <c r="L64" s="131"/>
      <c r="M64" s="131"/>
    </row>
    <row r="65" spans="2:13" s="28" customFormat="1" ht="9.75" customHeight="1">
      <c r="B65" s="1"/>
      <c r="C65" s="1"/>
      <c r="D65" s="131"/>
      <c r="E65" s="131"/>
      <c r="F65" s="131"/>
      <c r="G65" s="131"/>
      <c r="H65" s="131"/>
      <c r="I65" s="131"/>
      <c r="J65" s="131"/>
      <c r="K65" s="131"/>
      <c r="L65" s="131"/>
      <c r="M65" s="131"/>
    </row>
    <row r="66" spans="2:13" s="28" customFormat="1" ht="14.25">
      <c r="B66" s="132" t="s">
        <v>148</v>
      </c>
      <c r="C66" s="132"/>
      <c r="D66" s="72"/>
      <c r="E66" s="131"/>
      <c r="F66" s="131"/>
      <c r="G66" s="131"/>
      <c r="H66" s="131"/>
      <c r="I66" s="131"/>
      <c r="J66" s="131"/>
      <c r="K66" s="131"/>
      <c r="L66" s="131"/>
      <c r="M66" s="131"/>
    </row>
    <row r="67" spans="2:13" s="28" customFormat="1" ht="18.75" customHeight="1">
      <c r="B67" s="257" t="s">
        <v>58</v>
      </c>
      <c r="C67" s="258"/>
      <c r="D67" s="258" t="s">
        <v>59</v>
      </c>
      <c r="E67" s="327" t="s">
        <v>60</v>
      </c>
      <c r="F67" s="328"/>
      <c r="G67" s="328"/>
      <c r="H67" s="328"/>
      <c r="I67" s="329"/>
      <c r="J67" s="330" t="s">
        <v>61</v>
      </c>
      <c r="K67" s="332" t="s">
        <v>62</v>
      </c>
      <c r="L67" s="240" t="s">
        <v>63</v>
      </c>
      <c r="M67" s="131"/>
    </row>
    <row r="68" spans="2:13" s="28" customFormat="1" ht="20.100000000000001" customHeight="1">
      <c r="B68" s="259"/>
      <c r="C68" s="260"/>
      <c r="D68" s="260"/>
      <c r="E68" s="183" t="s">
        <v>64</v>
      </c>
      <c r="F68" s="242" t="s">
        <v>65</v>
      </c>
      <c r="G68" s="243"/>
      <c r="H68" s="243"/>
      <c r="I68" s="244"/>
      <c r="J68" s="331"/>
      <c r="K68" s="333"/>
      <c r="L68" s="241"/>
      <c r="M68" s="131"/>
    </row>
    <row r="69" spans="2:13" s="28" customFormat="1" ht="20.100000000000001" customHeight="1">
      <c r="B69" s="245" t="s">
        <v>66</v>
      </c>
      <c r="C69" s="136" t="s">
        <v>67</v>
      </c>
      <c r="D69" s="137"/>
      <c r="E69" s="138"/>
      <c r="F69" s="248">
        <f>E69*12</f>
        <v>0</v>
      </c>
      <c r="G69" s="249"/>
      <c r="H69" s="249"/>
      <c r="I69" s="250"/>
      <c r="J69" s="139"/>
      <c r="K69" s="140">
        <f>$D$69*$F$69*$J$69/60</f>
        <v>0</v>
      </c>
      <c r="L69" s="141" t="e">
        <f>($F$69*$J$69/60)/$D$69</f>
        <v>#DIV/0!</v>
      </c>
      <c r="M69" s="131"/>
    </row>
    <row r="70" spans="2:13" s="28" customFormat="1" ht="20.100000000000001" customHeight="1">
      <c r="B70" s="246"/>
      <c r="C70" s="142" t="s">
        <v>68</v>
      </c>
      <c r="D70" s="143"/>
      <c r="E70" s="144"/>
      <c r="F70" s="251">
        <f t="shared" ref="F70:F79" si="0">E70*12</f>
        <v>0</v>
      </c>
      <c r="G70" s="252"/>
      <c r="H70" s="252"/>
      <c r="I70" s="253"/>
      <c r="J70" s="145"/>
      <c r="K70" s="146">
        <f>$D$70*$F$70*$J$70/60</f>
        <v>0</v>
      </c>
      <c r="L70" s="147" t="e">
        <f>($F$70*$J$70/60)/$D$70</f>
        <v>#DIV/0!</v>
      </c>
      <c r="M70" s="131"/>
    </row>
    <row r="71" spans="2:13" s="28" customFormat="1" ht="20.100000000000001" customHeight="1">
      <c r="B71" s="246"/>
      <c r="C71" s="142" t="s">
        <v>69</v>
      </c>
      <c r="D71" s="143"/>
      <c r="E71" s="144"/>
      <c r="F71" s="251">
        <f t="shared" si="0"/>
        <v>0</v>
      </c>
      <c r="G71" s="252"/>
      <c r="H71" s="252"/>
      <c r="I71" s="253"/>
      <c r="J71" s="145"/>
      <c r="K71" s="146">
        <f>$D$71*$F$71*$J$71/60</f>
        <v>0</v>
      </c>
      <c r="L71" s="147" t="e">
        <f>($F$71*$J$71/60)/$D$71</f>
        <v>#DIV/0!</v>
      </c>
      <c r="M71" s="131"/>
    </row>
    <row r="72" spans="2:13" s="28" customFormat="1" ht="20.100000000000001" customHeight="1">
      <c r="B72" s="246"/>
      <c r="C72" s="142" t="s">
        <v>70</v>
      </c>
      <c r="D72" s="143"/>
      <c r="E72" s="144"/>
      <c r="F72" s="235">
        <f t="shared" si="0"/>
        <v>0</v>
      </c>
      <c r="G72" s="236"/>
      <c r="H72" s="236"/>
      <c r="I72" s="237"/>
      <c r="J72" s="145"/>
      <c r="K72" s="146">
        <f>$D$72*$F$72*$J$72/60</f>
        <v>0</v>
      </c>
      <c r="L72" s="147" t="e">
        <f>($F$72*$J$72/60)/$D$72</f>
        <v>#DIV/0!</v>
      </c>
      <c r="M72" s="131"/>
    </row>
    <row r="73" spans="2:13" s="28" customFormat="1" ht="20.100000000000001" customHeight="1">
      <c r="B73" s="247"/>
      <c r="C73" s="148" t="s">
        <v>71</v>
      </c>
      <c r="D73" s="149"/>
      <c r="E73" s="150"/>
      <c r="F73" s="254">
        <f t="shared" si="0"/>
        <v>0</v>
      </c>
      <c r="G73" s="255"/>
      <c r="H73" s="255"/>
      <c r="I73" s="256"/>
      <c r="J73" s="151"/>
      <c r="K73" s="152">
        <f>$D$73*$F$73*$J$73/60</f>
        <v>0</v>
      </c>
      <c r="L73" s="153" t="e">
        <f>($F$73*$J$73/60)/$D$73</f>
        <v>#DIV/0!</v>
      </c>
      <c r="M73" s="131"/>
    </row>
    <row r="74" spans="2:13" s="28" customFormat="1" ht="20.100000000000001" customHeight="1">
      <c r="B74" s="246" t="s">
        <v>72</v>
      </c>
      <c r="C74" s="154" t="s">
        <v>73</v>
      </c>
      <c r="D74" s="155"/>
      <c r="E74" s="156"/>
      <c r="F74" s="235">
        <f t="shared" si="0"/>
        <v>0</v>
      </c>
      <c r="G74" s="236"/>
      <c r="H74" s="236"/>
      <c r="I74" s="237"/>
      <c r="J74" s="157"/>
      <c r="K74" s="158">
        <f>$D$74*$F$74*$J$74/60</f>
        <v>0</v>
      </c>
      <c r="L74" s="159" t="e">
        <f>($F$74*$J$74/60)/$D$74</f>
        <v>#DIV/0!</v>
      </c>
      <c r="M74" s="131"/>
    </row>
    <row r="75" spans="2:13" s="28" customFormat="1" ht="20.100000000000001" customHeight="1">
      <c r="B75" s="246"/>
      <c r="C75" s="154" t="s">
        <v>149</v>
      </c>
      <c r="D75" s="155"/>
      <c r="E75" s="156"/>
      <c r="F75" s="235">
        <f t="shared" ref="F75:F76" si="1">E75*12</f>
        <v>0</v>
      </c>
      <c r="G75" s="236"/>
      <c r="H75" s="236"/>
      <c r="I75" s="237"/>
      <c r="J75" s="157"/>
      <c r="K75" s="158">
        <f>$D$75*$F$75*$J$75/60</f>
        <v>0</v>
      </c>
      <c r="L75" s="159" t="e">
        <f>($F$75*$J$75/60)/$D$75</f>
        <v>#DIV/0!</v>
      </c>
      <c r="M75" s="131"/>
    </row>
    <row r="76" spans="2:13" s="28" customFormat="1" ht="20.100000000000001" customHeight="1">
      <c r="B76" s="246"/>
      <c r="C76" s="154" t="s">
        <v>150</v>
      </c>
      <c r="D76" s="155"/>
      <c r="E76" s="156"/>
      <c r="F76" s="235">
        <f t="shared" si="1"/>
        <v>0</v>
      </c>
      <c r="G76" s="236"/>
      <c r="H76" s="236"/>
      <c r="I76" s="237"/>
      <c r="J76" s="157"/>
      <c r="K76" s="158">
        <f>$D$76*$F$76*$J$76/60</f>
        <v>0</v>
      </c>
      <c r="L76" s="159" t="e">
        <f>($F$76*$J$76/60)/$D$76</f>
        <v>#DIV/0!</v>
      </c>
      <c r="M76" s="131"/>
    </row>
    <row r="77" spans="2:13" s="28" customFormat="1" ht="20.100000000000001" customHeight="1">
      <c r="B77" s="246"/>
      <c r="C77" s="142" t="s">
        <v>151</v>
      </c>
      <c r="D77" s="143"/>
      <c r="E77" s="144"/>
      <c r="F77" s="235">
        <f t="shared" si="0"/>
        <v>0</v>
      </c>
      <c r="G77" s="236"/>
      <c r="H77" s="236"/>
      <c r="I77" s="237"/>
      <c r="J77" s="145"/>
      <c r="K77" s="146">
        <f>$D$77*$F$77*$J$77/60</f>
        <v>0</v>
      </c>
      <c r="L77" s="147" t="e">
        <f>($F$77*$J$77/60)/$D$77</f>
        <v>#DIV/0!</v>
      </c>
      <c r="M77" s="131"/>
    </row>
    <row r="78" spans="2:13" s="28" customFormat="1" ht="20.100000000000001" customHeight="1">
      <c r="B78" s="246"/>
      <c r="C78" s="142" t="s">
        <v>152</v>
      </c>
      <c r="D78" s="143"/>
      <c r="E78" s="144"/>
      <c r="F78" s="251">
        <f t="shared" si="0"/>
        <v>0</v>
      </c>
      <c r="G78" s="252"/>
      <c r="H78" s="252"/>
      <c r="I78" s="253"/>
      <c r="J78" s="145"/>
      <c r="K78" s="146">
        <f>$D$78*$F$78*$J$78/60</f>
        <v>0</v>
      </c>
      <c r="L78" s="147" t="e">
        <f>($F$78*$J$78/60)/$D$78</f>
        <v>#DIV/0!</v>
      </c>
      <c r="M78" s="131"/>
    </row>
    <row r="79" spans="2:13" s="28" customFormat="1" ht="20.100000000000001" customHeight="1">
      <c r="B79" s="247"/>
      <c r="C79" s="142" t="s">
        <v>153</v>
      </c>
      <c r="D79" s="143"/>
      <c r="E79" s="144"/>
      <c r="F79" s="235">
        <f t="shared" si="0"/>
        <v>0</v>
      </c>
      <c r="G79" s="236"/>
      <c r="H79" s="236"/>
      <c r="I79" s="237"/>
      <c r="J79" s="145"/>
      <c r="K79" s="160">
        <f>$D$79*$F$79*$J$79/60</f>
        <v>0</v>
      </c>
      <c r="L79" s="161" t="e">
        <f>($F$79*$J$79/60)/$D$79</f>
        <v>#DIV/0!</v>
      </c>
      <c r="M79" s="131"/>
    </row>
    <row r="80" spans="2:13" s="28" customFormat="1" ht="20.100000000000001" customHeight="1">
      <c r="B80" s="322"/>
      <c r="C80" s="323"/>
      <c r="D80" s="323"/>
      <c r="E80" s="162">
        <f>SUM(E69:E79)</f>
        <v>0</v>
      </c>
      <c r="F80" s="324">
        <f>SUM(F69:I79)</f>
        <v>0</v>
      </c>
      <c r="G80" s="325"/>
      <c r="H80" s="325"/>
      <c r="I80" s="326"/>
      <c r="J80" s="163">
        <f>SUM(J69:J79)</f>
        <v>0</v>
      </c>
      <c r="K80" s="181">
        <f>SUM(K69:K79)</f>
        <v>0</v>
      </c>
      <c r="L80" s="165" t="e">
        <f>SUM(L69:L79)</f>
        <v>#DIV/0!</v>
      </c>
      <c r="M80" s="131"/>
    </row>
    <row r="81" spans="2:13" s="28" customFormat="1" ht="20.100000000000001" customHeight="1">
      <c r="B81" s="168"/>
      <c r="C81" s="168"/>
      <c r="D81" s="168"/>
      <c r="E81" s="169"/>
      <c r="F81" s="182"/>
      <c r="G81" s="182"/>
      <c r="H81" s="182"/>
      <c r="I81" s="182"/>
      <c r="J81" s="170"/>
      <c r="K81" s="135"/>
      <c r="L81" s="171"/>
      <c r="M81" s="131"/>
    </row>
    <row r="82" spans="2:13" s="28" customFormat="1" ht="20.100000000000001" customHeight="1">
      <c r="B82" s="132" t="s">
        <v>154</v>
      </c>
      <c r="C82" s="132"/>
      <c r="D82" s="131"/>
      <c r="E82" s="131"/>
      <c r="F82" s="131"/>
      <c r="G82" s="131"/>
      <c r="H82" s="131"/>
      <c r="I82" s="131"/>
      <c r="J82" s="131"/>
      <c r="K82" s="131"/>
      <c r="L82" s="131"/>
      <c r="M82" s="131"/>
    </row>
    <row r="83" spans="2:13" s="28" customFormat="1" ht="20.100000000000001" customHeight="1">
      <c r="B83" s="257" t="s">
        <v>58</v>
      </c>
      <c r="C83" s="258"/>
      <c r="D83" s="258" t="s">
        <v>74</v>
      </c>
      <c r="E83" s="327" t="s">
        <v>60</v>
      </c>
      <c r="F83" s="328"/>
      <c r="G83" s="328"/>
      <c r="H83" s="328"/>
      <c r="I83" s="329"/>
      <c r="J83" s="240" t="s">
        <v>75</v>
      </c>
      <c r="K83" s="332" t="s">
        <v>76</v>
      </c>
      <c r="L83" s="240" t="s">
        <v>63</v>
      </c>
      <c r="M83" s="131"/>
    </row>
    <row r="84" spans="2:13" s="28" customFormat="1" ht="20.100000000000001" customHeight="1">
      <c r="B84" s="259"/>
      <c r="C84" s="260"/>
      <c r="D84" s="260"/>
      <c r="E84" s="183" t="s">
        <v>64</v>
      </c>
      <c r="F84" s="242" t="s">
        <v>65</v>
      </c>
      <c r="G84" s="243"/>
      <c r="H84" s="243"/>
      <c r="I84" s="244"/>
      <c r="J84" s="241"/>
      <c r="K84" s="333"/>
      <c r="L84" s="241"/>
      <c r="M84" s="131"/>
    </row>
    <row r="85" spans="2:13" s="28" customFormat="1" ht="20.100000000000001" customHeight="1">
      <c r="B85" s="245" t="s">
        <v>66</v>
      </c>
      <c r="C85" s="136" t="s">
        <v>67</v>
      </c>
      <c r="D85" s="137"/>
      <c r="E85" s="138"/>
      <c r="F85" s="248">
        <f>E85*12</f>
        <v>0</v>
      </c>
      <c r="G85" s="249"/>
      <c r="H85" s="249"/>
      <c r="I85" s="250"/>
      <c r="J85" s="139"/>
      <c r="K85" s="140">
        <f>$D$85*$F$85*$J$85/60</f>
        <v>0</v>
      </c>
      <c r="L85" s="141" t="e">
        <f>($F$85*$J$85/60)/$D$85</f>
        <v>#DIV/0!</v>
      </c>
      <c r="M85" s="131"/>
    </row>
    <row r="86" spans="2:13" s="28" customFormat="1" ht="20.100000000000001" customHeight="1">
      <c r="B86" s="246"/>
      <c r="C86" s="142" t="s">
        <v>68</v>
      </c>
      <c r="D86" s="143"/>
      <c r="E86" s="144"/>
      <c r="F86" s="251">
        <f t="shared" ref="F86:F95" si="2">E86*12</f>
        <v>0</v>
      </c>
      <c r="G86" s="252"/>
      <c r="H86" s="252"/>
      <c r="I86" s="253"/>
      <c r="J86" s="145"/>
      <c r="K86" s="146">
        <f>$D$86*$F$86*$J$86/60</f>
        <v>0</v>
      </c>
      <c r="L86" s="147" t="e">
        <f>($F$86*$J$86/60)/$D$86</f>
        <v>#DIV/0!</v>
      </c>
      <c r="M86" s="131"/>
    </row>
    <row r="87" spans="2:13" s="28" customFormat="1" ht="20.100000000000001" customHeight="1">
      <c r="B87" s="246"/>
      <c r="C87" s="142" t="s">
        <v>69</v>
      </c>
      <c r="D87" s="143"/>
      <c r="E87" s="144"/>
      <c r="F87" s="251">
        <f t="shared" si="2"/>
        <v>0</v>
      </c>
      <c r="G87" s="252"/>
      <c r="H87" s="252"/>
      <c r="I87" s="253"/>
      <c r="J87" s="145"/>
      <c r="K87" s="146">
        <f>$D$87*$F$87*$J$87/60</f>
        <v>0</v>
      </c>
      <c r="L87" s="147" t="e">
        <f>($F$87*$J$87/60)/$D$87</f>
        <v>#DIV/0!</v>
      </c>
      <c r="M87" s="131"/>
    </row>
    <row r="88" spans="2:13" s="28" customFormat="1" ht="20.100000000000001" customHeight="1">
      <c r="B88" s="246"/>
      <c r="C88" s="142" t="s">
        <v>70</v>
      </c>
      <c r="D88" s="143"/>
      <c r="E88" s="144"/>
      <c r="F88" s="235">
        <f t="shared" si="2"/>
        <v>0</v>
      </c>
      <c r="G88" s="236"/>
      <c r="H88" s="236"/>
      <c r="I88" s="237"/>
      <c r="J88" s="145"/>
      <c r="K88" s="146">
        <f>$D$88*$F$88*$J$88/60</f>
        <v>0</v>
      </c>
      <c r="L88" s="147" t="e">
        <f>($F$88*$J$88/60)/$D$88</f>
        <v>#DIV/0!</v>
      </c>
      <c r="M88" s="131"/>
    </row>
    <row r="89" spans="2:13" s="28" customFormat="1" ht="20.100000000000001" customHeight="1">
      <c r="B89" s="247"/>
      <c r="C89" s="148" t="s">
        <v>71</v>
      </c>
      <c r="D89" s="149"/>
      <c r="E89" s="150"/>
      <c r="F89" s="254">
        <f t="shared" si="2"/>
        <v>0</v>
      </c>
      <c r="G89" s="255"/>
      <c r="H89" s="255"/>
      <c r="I89" s="256"/>
      <c r="J89" s="151"/>
      <c r="K89" s="152">
        <f>$D$89*$F$89*$J$89/60</f>
        <v>0</v>
      </c>
      <c r="L89" s="153" t="e">
        <f>($F$89*$J$89/60)/$D$89</f>
        <v>#DIV/0!</v>
      </c>
      <c r="M89" s="131"/>
    </row>
    <row r="90" spans="2:13" s="28" customFormat="1" ht="20.100000000000001" customHeight="1">
      <c r="B90" s="246" t="s">
        <v>72</v>
      </c>
      <c r="C90" s="154" t="s">
        <v>73</v>
      </c>
      <c r="D90" s="155"/>
      <c r="E90" s="156"/>
      <c r="F90" s="235">
        <f t="shared" si="2"/>
        <v>0</v>
      </c>
      <c r="G90" s="236"/>
      <c r="H90" s="236"/>
      <c r="I90" s="237"/>
      <c r="J90" s="157"/>
      <c r="K90" s="158">
        <f>$D$90*$F$90*$J$90/60</f>
        <v>0</v>
      </c>
      <c r="L90" s="159" t="e">
        <f>($F$90*$J$90/60)/$D$90</f>
        <v>#DIV/0!</v>
      </c>
      <c r="M90" s="131"/>
    </row>
    <row r="91" spans="2:13" s="28" customFormat="1" ht="20.100000000000001" customHeight="1">
      <c r="B91" s="246"/>
      <c r="C91" s="154" t="s">
        <v>149</v>
      </c>
      <c r="D91" s="155"/>
      <c r="E91" s="156"/>
      <c r="F91" s="235">
        <f t="shared" ref="F91:F92" si="3">E91*12</f>
        <v>0</v>
      </c>
      <c r="G91" s="236"/>
      <c r="H91" s="236"/>
      <c r="I91" s="237"/>
      <c r="J91" s="157"/>
      <c r="K91" s="158">
        <f>$D$91*$F$91*$J$91/60</f>
        <v>0</v>
      </c>
      <c r="L91" s="159" t="e">
        <f>($F$91*$J$91/60)/$D$91</f>
        <v>#DIV/0!</v>
      </c>
      <c r="M91" s="131"/>
    </row>
    <row r="92" spans="2:13" s="28" customFormat="1" ht="20.100000000000001" customHeight="1">
      <c r="B92" s="246"/>
      <c r="C92" s="154" t="s">
        <v>150</v>
      </c>
      <c r="D92" s="155"/>
      <c r="E92" s="156"/>
      <c r="F92" s="235">
        <f t="shared" si="3"/>
        <v>0</v>
      </c>
      <c r="G92" s="236"/>
      <c r="H92" s="236"/>
      <c r="I92" s="237"/>
      <c r="J92" s="157"/>
      <c r="K92" s="158">
        <f>$D$92*$F$92*$J$92/60</f>
        <v>0</v>
      </c>
      <c r="L92" s="159" t="e">
        <f>($F$92*$J$92/60)/$D$92</f>
        <v>#DIV/0!</v>
      </c>
      <c r="M92" s="131"/>
    </row>
    <row r="93" spans="2:13" s="28" customFormat="1" ht="20.100000000000001" customHeight="1">
      <c r="B93" s="246"/>
      <c r="C93" s="142" t="s">
        <v>151</v>
      </c>
      <c r="D93" s="143"/>
      <c r="E93" s="144"/>
      <c r="F93" s="235">
        <f t="shared" si="2"/>
        <v>0</v>
      </c>
      <c r="G93" s="236"/>
      <c r="H93" s="236"/>
      <c r="I93" s="237"/>
      <c r="J93" s="145"/>
      <c r="K93" s="146">
        <f>$D$93*$F$93*$J$93/60</f>
        <v>0</v>
      </c>
      <c r="L93" s="147" t="e">
        <f>($F$93*$J$93/60)/$D$93</f>
        <v>#DIV/0!</v>
      </c>
      <c r="M93" s="131"/>
    </row>
    <row r="94" spans="2:13" s="28" customFormat="1" ht="20.100000000000001" customHeight="1">
      <c r="B94" s="246"/>
      <c r="C94" s="142" t="s">
        <v>152</v>
      </c>
      <c r="D94" s="143"/>
      <c r="E94" s="144"/>
      <c r="F94" s="251">
        <f t="shared" si="2"/>
        <v>0</v>
      </c>
      <c r="G94" s="252"/>
      <c r="H94" s="252"/>
      <c r="I94" s="253"/>
      <c r="J94" s="145"/>
      <c r="K94" s="146">
        <f>$D$94*$F$94*$J$94/60</f>
        <v>0</v>
      </c>
      <c r="L94" s="147" t="e">
        <f>($F$94*$J$94/60)/$D$94</f>
        <v>#DIV/0!</v>
      </c>
      <c r="M94" s="131"/>
    </row>
    <row r="95" spans="2:13" s="28" customFormat="1" ht="20.100000000000001" customHeight="1">
      <c r="B95" s="247"/>
      <c r="C95" s="142" t="s">
        <v>153</v>
      </c>
      <c r="D95" s="143"/>
      <c r="E95" s="144"/>
      <c r="F95" s="235">
        <f t="shared" si="2"/>
        <v>0</v>
      </c>
      <c r="G95" s="236"/>
      <c r="H95" s="236"/>
      <c r="I95" s="237"/>
      <c r="J95" s="145"/>
      <c r="K95" s="160">
        <f>$D$95*$F$95*$J$95/60</f>
        <v>0</v>
      </c>
      <c r="L95" s="161" t="e">
        <f>($F$95*$J$95/60)/$D$95</f>
        <v>#DIV/0!</v>
      </c>
      <c r="M95" s="131"/>
    </row>
    <row r="96" spans="2:13" s="28" customFormat="1" ht="20.100000000000001" customHeight="1">
      <c r="B96" s="322"/>
      <c r="C96" s="323"/>
      <c r="D96" s="323"/>
      <c r="E96" s="162">
        <f>SUM(E85:E95)</f>
        <v>0</v>
      </c>
      <c r="F96" s="324">
        <f>SUM(F85:I95)</f>
        <v>0</v>
      </c>
      <c r="G96" s="325"/>
      <c r="H96" s="325"/>
      <c r="I96" s="326"/>
      <c r="J96" s="163">
        <f>SUM(J85:J95)</f>
        <v>0</v>
      </c>
      <c r="K96" s="164">
        <f>SUM(K85:K95)</f>
        <v>0</v>
      </c>
      <c r="L96" s="165" t="e">
        <f>SUM(L85:L95)</f>
        <v>#DIV/0!</v>
      </c>
      <c r="M96" s="131"/>
    </row>
    <row r="97" spans="2:13" s="28" customFormat="1" ht="20.100000000000001" customHeight="1">
      <c r="B97" s="131"/>
      <c r="C97" s="131"/>
      <c r="D97" s="131"/>
      <c r="E97" s="131"/>
      <c r="F97" s="131"/>
      <c r="G97" s="131"/>
      <c r="H97" s="131"/>
      <c r="I97" s="131"/>
      <c r="J97" s="131"/>
      <c r="K97" s="131"/>
      <c r="L97" s="131"/>
      <c r="M97" s="131"/>
    </row>
    <row r="98" spans="2:13" s="28" customFormat="1" ht="20.100000000000001" customHeight="1">
      <c r="B98" s="131"/>
      <c r="C98" s="131"/>
      <c r="D98" s="131"/>
      <c r="E98" s="131"/>
      <c r="F98" s="131"/>
      <c r="G98" s="131"/>
      <c r="H98" s="131"/>
      <c r="I98" s="131"/>
      <c r="J98" s="24" t="s">
        <v>77</v>
      </c>
      <c r="K98" s="131"/>
      <c r="L98" s="131"/>
      <c r="M98" s="131"/>
    </row>
    <row r="99" spans="2:13" s="28" customFormat="1" ht="20.100000000000001" customHeight="1">
      <c r="B99" s="131"/>
      <c r="C99" s="131"/>
      <c r="D99" s="180"/>
      <c r="E99" s="131"/>
      <c r="F99" s="131"/>
      <c r="G99" s="131"/>
      <c r="H99" s="131"/>
      <c r="I99" s="131"/>
      <c r="J99" s="131"/>
      <c r="K99" s="131"/>
      <c r="L99" s="166" t="e">
        <f>($K$80-$K$96)/$K$80</f>
        <v>#DIV/0!</v>
      </c>
      <c r="M99" s="131"/>
    </row>
    <row r="100" spans="2:13" s="28" customFormat="1" ht="14.25">
      <c r="B100" s="132"/>
      <c r="C100" s="132"/>
      <c r="D100" s="180"/>
      <c r="E100" s="131"/>
      <c r="F100" s="131"/>
      <c r="G100" s="131"/>
      <c r="H100" s="131"/>
      <c r="I100" s="131"/>
      <c r="J100" s="131"/>
      <c r="K100" s="131"/>
      <c r="L100" s="131"/>
      <c r="M100" s="131"/>
    </row>
    <row r="101" spans="2:13" s="28" customFormat="1" ht="9" customHeight="1">
      <c r="B101" s="131"/>
      <c r="C101" s="131"/>
      <c r="D101" s="180"/>
      <c r="E101" s="131"/>
      <c r="F101" s="131"/>
      <c r="G101" s="131"/>
      <c r="H101" s="131"/>
      <c r="I101" s="131"/>
      <c r="J101" s="131"/>
      <c r="K101" s="131"/>
      <c r="L101" s="131"/>
      <c r="M101" s="131"/>
    </row>
    <row r="102" spans="2:13" s="28" customFormat="1" ht="14.25">
      <c r="B102" s="132"/>
      <c r="C102" s="132"/>
      <c r="D102" s="131"/>
      <c r="E102" s="131"/>
      <c r="F102" s="131"/>
      <c r="G102" s="131"/>
      <c r="H102" s="131"/>
      <c r="I102" s="131"/>
      <c r="J102" s="131"/>
      <c r="K102" s="131"/>
      <c r="L102" s="131"/>
      <c r="M102" s="131"/>
    </row>
    <row r="103" spans="2:13" s="28" customFormat="1" ht="14.25">
      <c r="B103" s="132"/>
      <c r="C103" s="132"/>
      <c r="D103" s="131"/>
      <c r="E103" s="131"/>
      <c r="F103" s="131"/>
      <c r="G103" s="131"/>
      <c r="H103" s="131"/>
      <c r="I103" s="131"/>
      <c r="J103" s="131"/>
      <c r="K103" s="131"/>
      <c r="L103" s="131"/>
      <c r="M103" s="131"/>
    </row>
    <row r="104" spans="2:13" s="28" customFormat="1" ht="18.75" customHeight="1">
      <c r="B104" s="132" t="s">
        <v>98</v>
      </c>
      <c r="C104" s="132"/>
      <c r="D104" s="1"/>
      <c r="E104" s="1"/>
      <c r="F104" s="1"/>
      <c r="G104" s="1"/>
      <c r="H104" s="1"/>
      <c r="I104" s="1"/>
      <c r="J104" s="1"/>
      <c r="K104" s="1"/>
      <c r="L104" s="1"/>
      <c r="M104" s="1"/>
    </row>
    <row r="105" spans="2:13" s="28" customFormat="1" ht="150" customHeight="1">
      <c r="B105" s="239"/>
      <c r="C105" s="239"/>
      <c r="D105" s="239"/>
      <c r="E105" s="239"/>
      <c r="F105" s="239"/>
      <c r="G105" s="239"/>
      <c r="H105" s="239"/>
      <c r="I105" s="239"/>
      <c r="J105" s="239"/>
      <c r="K105" s="239"/>
      <c r="L105" s="239"/>
      <c r="M105" s="239"/>
    </row>
    <row r="106" spans="2:13" s="28" customFormat="1">
      <c r="B106" s="73"/>
      <c r="C106" s="73"/>
      <c r="D106" s="74"/>
      <c r="E106" s="74"/>
      <c r="F106" s="74"/>
      <c r="G106" s="74"/>
    </row>
    <row r="107" spans="2:13" s="28" customFormat="1">
      <c r="B107" s="73"/>
      <c r="C107" s="73"/>
      <c r="D107" s="74"/>
      <c r="E107" s="74"/>
      <c r="F107" s="74"/>
      <c r="G107" s="74"/>
    </row>
    <row r="108" spans="2:13" s="28" customFormat="1">
      <c r="B108" s="73"/>
      <c r="C108" s="73"/>
      <c r="D108" s="74"/>
      <c r="E108" s="74"/>
      <c r="F108" s="74"/>
      <c r="G108" s="74"/>
    </row>
    <row r="109" spans="2:13" s="28" customFormat="1">
      <c r="B109" s="75"/>
      <c r="C109" s="75"/>
      <c r="D109" s="74"/>
      <c r="E109" s="74"/>
      <c r="F109" s="74"/>
      <c r="G109" s="74"/>
    </row>
    <row r="110" spans="2:13" s="28" customFormat="1">
      <c r="B110" s="25"/>
      <c r="C110" s="25"/>
    </row>
    <row r="111" spans="2:13" s="28" customFormat="1" ht="18.75" customHeight="1">
      <c r="B111" s="334"/>
      <c r="C111" s="76"/>
      <c r="D111" s="334"/>
      <c r="E111" s="334"/>
      <c r="F111" s="76"/>
      <c r="G111" s="76"/>
    </row>
    <row r="112" spans="2:13" s="28" customFormat="1">
      <c r="B112" s="334"/>
      <c r="C112" s="76"/>
      <c r="D112" s="76"/>
      <c r="E112" s="77"/>
      <c r="F112" s="77"/>
      <c r="G112" s="77"/>
    </row>
    <row r="113" spans="2:7" s="28" customFormat="1">
      <c r="B113" s="73"/>
      <c r="C113" s="73"/>
      <c r="D113" s="74"/>
      <c r="E113" s="74"/>
      <c r="F113" s="74"/>
      <c r="G113" s="74"/>
    </row>
    <row r="114" spans="2:7" s="28" customFormat="1">
      <c r="B114" s="73"/>
      <c r="C114" s="73"/>
      <c r="D114" s="74"/>
      <c r="E114" s="74"/>
      <c r="F114" s="74"/>
      <c r="G114" s="74"/>
    </row>
    <row r="115" spans="2:7" s="28" customFormat="1">
      <c r="B115" s="73"/>
      <c r="C115" s="73"/>
      <c r="D115" s="74"/>
      <c r="E115" s="74"/>
      <c r="F115" s="74"/>
      <c r="G115" s="74"/>
    </row>
    <row r="116" spans="2:7" s="28" customFormat="1">
      <c r="B116" s="75"/>
      <c r="C116" s="75"/>
      <c r="D116" s="74"/>
      <c r="E116" s="74"/>
      <c r="F116" s="74"/>
      <c r="G116" s="74"/>
    </row>
    <row r="117" spans="2:7" s="28" customFormat="1">
      <c r="B117" s="29"/>
      <c r="C117" s="29"/>
    </row>
    <row r="118" spans="2:7" s="28" customFormat="1">
      <c r="D118" s="78"/>
    </row>
    <row r="119" spans="2:7" s="28" customFormat="1"/>
    <row r="121" spans="2:7" ht="14.25" customHeight="1"/>
  </sheetData>
  <sheetProtection selectLockedCells="1" selectUnlockedCells="1"/>
  <dataConsolidate/>
  <mergeCells count="79">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 ref="F89:I89"/>
    <mergeCell ref="B83:C84"/>
    <mergeCell ref="D83:D84"/>
    <mergeCell ref="E83:I83"/>
    <mergeCell ref="L83:L84"/>
    <mergeCell ref="F84:I84"/>
    <mergeCell ref="J83:J84"/>
    <mergeCell ref="K83:K84"/>
    <mergeCell ref="B80:D80"/>
    <mergeCell ref="F80:I80"/>
    <mergeCell ref="E67:I67"/>
    <mergeCell ref="J67:J68"/>
    <mergeCell ref="K67:K68"/>
    <mergeCell ref="B74:B79"/>
    <mergeCell ref="F74:I74"/>
    <mergeCell ref="F77:I77"/>
    <mergeCell ref="F78:I78"/>
    <mergeCell ref="F79:I79"/>
    <mergeCell ref="B53:E53"/>
    <mergeCell ref="G53:M53"/>
    <mergeCell ref="B56:M56"/>
    <mergeCell ref="R58:Z58"/>
    <mergeCell ref="B59:M59"/>
    <mergeCell ref="R51:Z51"/>
    <mergeCell ref="B12:M12"/>
    <mergeCell ref="B13:M13"/>
    <mergeCell ref="B14:M14"/>
    <mergeCell ref="C15:D15"/>
    <mergeCell ref="E15:H15"/>
    <mergeCell ref="I15:M15"/>
    <mergeCell ref="B20:M20"/>
    <mergeCell ref="C31:J31"/>
    <mergeCell ref="C33:M35"/>
    <mergeCell ref="B48:E48"/>
    <mergeCell ref="G48:M48"/>
    <mergeCell ref="B11:M11"/>
    <mergeCell ref="B2:M2"/>
    <mergeCell ref="L4:M4"/>
    <mergeCell ref="B6:C6"/>
    <mergeCell ref="D6:M6"/>
    <mergeCell ref="B7:C7"/>
    <mergeCell ref="D7:M7"/>
    <mergeCell ref="B8:C8"/>
    <mergeCell ref="D8:M8"/>
    <mergeCell ref="B9:C9"/>
    <mergeCell ref="D9:M9"/>
    <mergeCell ref="B10:M10"/>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s>
  <phoneticPr fontId="12"/>
  <conditionalFormatting sqref="D16">
    <cfRule type="containsText" dxfId="4" priority="1" operator="containsText" text="あり">
      <formula>NOT(ISERROR(SEARCH("あり",D16)))</formula>
    </cfRule>
    <cfRule type="containsText" dxfId="3" priority="2" operator="containsText" text="なし">
      <formula>NOT(ISERROR(SEARCH("なし",D16)))</formula>
    </cfRule>
    <cfRule type="containsText" dxfId="2" priority="3" operator="containsText" text="あり">
      <formula>NOT(ISERROR(SEARCH("あり",D16)))</formula>
    </cfRule>
  </conditionalFormatting>
  <dataValidations count="6">
    <dataValidation type="list" allowBlank="1" showInputMessage="1" showErrorMessage="1" sqref="I15:M15" xr:uid="{84BA9627-97F4-43D0-A697-0CC476AC3287}">
      <formula1>"令和元年度,令和２年度,令和３年度,令和４年度,令和５年度,令和６年度"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type="list" allowBlank="1" showInputMessage="1" showErrorMessage="1" sqref="B11:M11" xr:uid="{4A1C4CAD-D643-44D3-87E1-E0A43604664E}">
      <formula1>"障害者支援施設,グループホーム,居宅介護,重度訪問介護,短期入所,重度障害者等包括支援"</formula1>
    </dataValidation>
    <dataValidation imeMode="halfAlpha" allowBlank="1" showInputMessage="1" showErrorMessage="1" sqref="B13:M13" xr:uid="{72254C57-B6CA-4BB1-A4A3-11D9AAC95A99}"/>
  </dataValidations>
  <printOptions horizontalCentered="1"/>
  <pageMargins left="0.70866141732283472" right="0.70866141732283472" top="0.74803149606299213" bottom="0" header="0.31496062992125984" footer="0.31496062992125984"/>
  <pageSetup paperSize="8" scale="5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28</xdr:row>
                    <xdr:rowOff>0</xdr:rowOff>
                  </from>
                  <to>
                    <xdr:col>3</xdr:col>
                    <xdr:colOff>9525</xdr:colOff>
                    <xdr:row>29</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857250</xdr:colOff>
                    <xdr:row>25</xdr:row>
                    <xdr:rowOff>142875</xdr:rowOff>
                  </from>
                  <to>
                    <xdr:col>5</xdr:col>
                    <xdr:colOff>9525</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123825</xdr:rowOff>
                  </from>
                  <to>
                    <xdr:col>13</xdr:col>
                    <xdr:colOff>0</xdr:colOff>
                    <xdr:row>50</xdr:row>
                    <xdr:rowOff>133350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57150</xdr:rowOff>
                  </from>
                  <to>
                    <xdr:col>12</xdr:col>
                    <xdr:colOff>733425</xdr:colOff>
                    <xdr:row>51</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857250</xdr:colOff>
                    <xdr:row>27</xdr:row>
                    <xdr:rowOff>219075</xdr:rowOff>
                  </from>
                  <to>
                    <xdr:col>4</xdr:col>
                    <xdr:colOff>952500</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27</xdr:row>
                    <xdr:rowOff>200025</xdr:rowOff>
                  </from>
                  <to>
                    <xdr:col>8</xdr:col>
                    <xdr:colOff>28575</xdr:colOff>
                    <xdr:row>29</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514350</xdr:colOff>
                    <xdr:row>35</xdr:row>
                    <xdr:rowOff>123825</xdr:rowOff>
                  </from>
                  <to>
                    <xdr:col>2</xdr:col>
                    <xdr:colOff>762000</xdr:colOff>
                    <xdr:row>37</xdr:row>
                    <xdr:rowOff>95250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285750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view="pageBreakPreview" zoomScale="55" zoomScaleNormal="70" zoomScaleSheetLayoutView="55" workbookViewId="0">
      <selection activeCell="AC33" sqref="AC33"/>
    </sheetView>
  </sheetViews>
  <sheetFormatPr defaultColWidth="5.625" defaultRowHeight="14.25"/>
  <cols>
    <col min="1" max="1" width="3.875" style="67" customWidth="1"/>
    <col min="2" max="2" width="5.625" style="67"/>
    <col min="3" max="3" width="12.875" style="67" customWidth="1"/>
    <col min="4" max="4" width="5.625" style="67"/>
    <col min="5" max="5" width="18" style="67" customWidth="1"/>
    <col min="6" max="21" width="5.625" style="67"/>
    <col min="22" max="22" width="3.875" style="67" customWidth="1"/>
    <col min="23" max="23" width="2.625" style="67" customWidth="1"/>
    <col min="24" max="16384" width="5.625" style="67"/>
  </cols>
  <sheetData>
    <row r="1" spans="1:23" ht="17.25">
      <c r="A1" s="4" t="s">
        <v>213</v>
      </c>
      <c r="B1" s="5"/>
      <c r="C1" s="5"/>
      <c r="D1" s="5"/>
      <c r="E1" s="5"/>
      <c r="F1" s="5"/>
      <c r="G1" s="5"/>
      <c r="H1" s="5"/>
      <c r="I1" s="5"/>
      <c r="J1" s="5"/>
    </row>
    <row r="2" spans="1:23" ht="37.5" customHeight="1">
      <c r="A2" s="388" t="s">
        <v>155</v>
      </c>
      <c r="B2" s="389"/>
      <c r="C2" s="389"/>
      <c r="D2" s="389"/>
      <c r="E2" s="389"/>
      <c r="F2" s="389"/>
      <c r="G2" s="389"/>
      <c r="H2" s="389"/>
      <c r="I2" s="389"/>
      <c r="J2" s="389"/>
      <c r="K2" s="389"/>
      <c r="L2" s="389"/>
      <c r="M2" s="389"/>
      <c r="N2" s="389"/>
      <c r="O2" s="389"/>
      <c r="P2" s="389"/>
      <c r="Q2" s="389"/>
      <c r="R2" s="389"/>
      <c r="S2" s="389"/>
      <c r="T2" s="389"/>
      <c r="U2" s="389"/>
      <c r="V2" s="389"/>
      <c r="W2" s="389"/>
    </row>
    <row r="3" spans="1:23" ht="32.25" customHeight="1">
      <c r="A3" s="389"/>
      <c r="B3" s="389"/>
      <c r="C3" s="389"/>
      <c r="D3" s="389"/>
      <c r="E3" s="389"/>
      <c r="F3" s="389"/>
      <c r="G3" s="389"/>
      <c r="H3" s="389"/>
      <c r="I3" s="389"/>
      <c r="J3" s="389"/>
      <c r="K3" s="389"/>
      <c r="L3" s="389"/>
      <c r="M3" s="389"/>
      <c r="N3" s="389"/>
      <c r="O3" s="389"/>
      <c r="P3" s="389"/>
      <c r="Q3" s="389"/>
      <c r="R3" s="389"/>
      <c r="S3" s="389"/>
      <c r="T3" s="389"/>
      <c r="U3" s="389"/>
      <c r="V3" s="389"/>
      <c r="W3" s="389"/>
    </row>
    <row r="4" spans="1:23" s="81" customFormat="1" ht="9.75" customHeight="1">
      <c r="A4" s="79"/>
      <c r="B4" s="80"/>
      <c r="C4" s="80"/>
      <c r="D4" s="80"/>
      <c r="E4" s="80"/>
      <c r="F4" s="80"/>
      <c r="G4" s="80"/>
      <c r="H4" s="80"/>
      <c r="I4" s="80"/>
      <c r="J4" s="80"/>
    </row>
    <row r="5" spans="1:23" s="84" customFormat="1" ht="18.75">
      <c r="A5" s="82"/>
      <c r="B5" s="83"/>
      <c r="C5" s="83"/>
      <c r="D5" s="83"/>
      <c r="E5" s="83"/>
      <c r="F5" s="83"/>
      <c r="G5" s="83"/>
      <c r="H5" s="82"/>
      <c r="I5" s="82"/>
      <c r="J5" s="82"/>
      <c r="P5" s="390" t="s">
        <v>2</v>
      </c>
      <c r="Q5" s="390"/>
      <c r="R5" s="390"/>
      <c r="S5" s="391" t="s">
        <v>211</v>
      </c>
      <c r="T5" s="391"/>
      <c r="U5" s="391"/>
      <c r="V5" s="391"/>
    </row>
    <row r="6" spans="1:23" s="84" customFormat="1" ht="18.75">
      <c r="A6" s="82"/>
      <c r="B6" s="83"/>
      <c r="C6" s="83"/>
      <c r="D6" s="83"/>
      <c r="E6" s="83"/>
      <c r="F6" s="83"/>
      <c r="G6" s="83"/>
      <c r="H6" s="82"/>
      <c r="I6" s="82"/>
      <c r="J6" s="82"/>
      <c r="P6" s="85"/>
      <c r="Q6" s="85"/>
      <c r="R6" s="85"/>
      <c r="S6" s="86"/>
      <c r="T6" s="86"/>
      <c r="U6" s="86"/>
      <c r="V6" s="86"/>
    </row>
    <row r="7" spans="1:23" s="62" customFormat="1" ht="15" thickBot="1">
      <c r="A7" s="12"/>
      <c r="B7" s="12"/>
      <c r="C7" s="16" t="s">
        <v>34</v>
      </c>
      <c r="D7" s="12"/>
      <c r="E7" s="12"/>
      <c r="F7" s="12"/>
      <c r="G7" s="12"/>
      <c r="H7" s="12"/>
      <c r="I7" s="12"/>
      <c r="J7" s="12"/>
    </row>
    <row r="8" spans="1:23" s="62" customFormat="1" ht="23.1" customHeight="1">
      <c r="A8" s="12"/>
      <c r="B8" s="12"/>
      <c r="C8" s="15" t="s">
        <v>5</v>
      </c>
      <c r="D8" s="392"/>
      <c r="E8" s="393"/>
      <c r="F8" s="393"/>
      <c r="G8" s="393"/>
      <c r="H8" s="393"/>
      <c r="I8" s="393"/>
      <c r="J8" s="393"/>
      <c r="K8" s="394"/>
    </row>
    <row r="9" spans="1:23" s="62" customFormat="1" ht="23.1" customHeight="1">
      <c r="A9" s="12"/>
      <c r="B9" s="12"/>
      <c r="C9" s="14" t="s">
        <v>36</v>
      </c>
      <c r="D9" s="395"/>
      <c r="E9" s="396"/>
      <c r="F9" s="396"/>
      <c r="G9" s="396"/>
      <c r="H9" s="396"/>
      <c r="I9" s="396"/>
      <c r="J9" s="396"/>
      <c r="K9" s="397"/>
    </row>
    <row r="10" spans="1:23" s="62" customFormat="1" ht="23.1" customHeight="1">
      <c r="A10" s="12"/>
      <c r="B10" s="12"/>
      <c r="C10" s="13" t="s">
        <v>78</v>
      </c>
      <c r="D10" s="398"/>
      <c r="E10" s="399"/>
      <c r="F10" s="400" t="s">
        <v>79</v>
      </c>
      <c r="G10" s="400"/>
      <c r="H10" s="400"/>
      <c r="I10" s="400"/>
      <c r="J10" s="400"/>
      <c r="K10" s="401"/>
    </row>
    <row r="11" spans="1:23" s="62" customFormat="1" ht="23.1" customHeight="1" thickBot="1">
      <c r="A11" s="12"/>
      <c r="B11" s="12"/>
      <c r="C11" s="11" t="s">
        <v>80</v>
      </c>
      <c r="D11" s="377"/>
      <c r="E11" s="378"/>
      <c r="F11" s="379" t="s">
        <v>79</v>
      </c>
      <c r="G11" s="379"/>
      <c r="H11" s="379"/>
      <c r="I11" s="379"/>
      <c r="J11" s="379"/>
      <c r="K11" s="380"/>
    </row>
    <row r="12" spans="1:23" ht="9.9499999999999993" customHeight="1">
      <c r="A12" s="5"/>
      <c r="B12" s="5"/>
      <c r="C12" s="5"/>
      <c r="D12" s="5"/>
      <c r="E12" s="5"/>
      <c r="F12" s="5"/>
      <c r="G12" s="5"/>
      <c r="H12" s="5"/>
      <c r="I12" s="5"/>
      <c r="J12" s="5"/>
    </row>
    <row r="13" spans="1:23" ht="20.100000000000001" customHeight="1">
      <c r="A13" s="5"/>
      <c r="B13" s="381" t="s">
        <v>81</v>
      </c>
      <c r="C13" s="381"/>
      <c r="D13" s="381"/>
      <c r="E13" s="382">
        <f>$C$17+$E$17-$G$17+B43</f>
        <v>0</v>
      </c>
      <c r="F13" s="383"/>
      <c r="G13" s="383"/>
      <c r="H13" s="383"/>
      <c r="I13" s="383"/>
      <c r="J13" s="385" t="s">
        <v>82</v>
      </c>
      <c r="K13" s="386"/>
      <c r="M13" s="387"/>
      <c r="N13" s="387"/>
      <c r="O13" s="387"/>
      <c r="P13" s="387"/>
      <c r="Q13" s="387"/>
      <c r="R13" s="387"/>
      <c r="T13" s="63"/>
      <c r="U13" s="63"/>
    </row>
    <row r="14" spans="1:23" ht="20.100000000000001" customHeight="1" thickBot="1">
      <c r="A14" s="5"/>
      <c r="B14" s="381"/>
      <c r="C14" s="381"/>
      <c r="D14" s="381"/>
      <c r="E14" s="384"/>
      <c r="F14" s="384"/>
      <c r="G14" s="384"/>
      <c r="H14" s="384"/>
      <c r="I14" s="384"/>
      <c r="J14" s="385"/>
      <c r="K14" s="386"/>
      <c r="M14" s="387"/>
      <c r="N14" s="387"/>
      <c r="O14" s="387"/>
      <c r="P14" s="387"/>
      <c r="Q14" s="387"/>
      <c r="R14" s="387"/>
      <c r="T14" s="63"/>
      <c r="U14" s="63"/>
    </row>
    <row r="15" spans="1:23" ht="9.9499999999999993" customHeight="1">
      <c r="A15" s="5"/>
      <c r="B15" s="5"/>
      <c r="C15" s="5"/>
      <c r="D15" s="5"/>
      <c r="E15" s="5"/>
      <c r="F15" s="5"/>
      <c r="G15" s="5"/>
      <c r="H15" s="5"/>
      <c r="I15" s="5"/>
      <c r="J15" s="5"/>
    </row>
    <row r="16" spans="1:23" ht="39.950000000000003" customHeight="1">
      <c r="A16" s="5"/>
      <c r="B16" s="5"/>
      <c r="C16" s="370" t="s">
        <v>83</v>
      </c>
      <c r="D16" s="366"/>
      <c r="E16" s="371" t="s">
        <v>84</v>
      </c>
      <c r="F16" s="372"/>
      <c r="G16" s="371" t="s">
        <v>85</v>
      </c>
      <c r="H16" s="372"/>
      <c r="I16" s="9"/>
      <c r="J16" s="9"/>
    </row>
    <row r="17" spans="1:21" ht="24.95" customHeight="1">
      <c r="A17" s="5"/>
      <c r="B17" s="5"/>
      <c r="C17" s="367">
        <f>$P$26+$P$39</f>
        <v>0</v>
      </c>
      <c r="D17" s="368"/>
      <c r="E17" s="373">
        <f>$S$26+$S$39</f>
        <v>0</v>
      </c>
      <c r="F17" s="374"/>
      <c r="G17" s="375"/>
      <c r="H17" s="376"/>
      <c r="I17" s="10"/>
      <c r="J17" s="10"/>
    </row>
    <row r="18" spans="1:21" ht="9.9499999999999993" customHeight="1">
      <c r="A18" s="5"/>
      <c r="B18" s="5"/>
      <c r="C18" s="5"/>
      <c r="D18" s="5"/>
      <c r="E18" s="5"/>
      <c r="F18" s="5"/>
      <c r="G18" s="5"/>
      <c r="H18" s="5"/>
      <c r="I18" s="5"/>
      <c r="J18" s="5"/>
    </row>
    <row r="19" spans="1:21" ht="18" customHeight="1">
      <c r="A19" s="5"/>
      <c r="B19" s="5" t="s">
        <v>156</v>
      </c>
      <c r="C19" s="5"/>
      <c r="D19" s="5"/>
      <c r="E19" s="5"/>
      <c r="F19" s="5"/>
      <c r="G19" s="5"/>
      <c r="H19" s="5"/>
      <c r="I19" s="5"/>
      <c r="J19" s="5"/>
    </row>
    <row r="20" spans="1:21" s="8" customFormat="1" ht="24.95" customHeight="1">
      <c r="A20" s="9"/>
      <c r="B20" s="66" t="s">
        <v>86</v>
      </c>
      <c r="C20" s="363" t="s">
        <v>87</v>
      </c>
      <c r="D20" s="363"/>
      <c r="E20" s="363"/>
      <c r="F20" s="363"/>
      <c r="G20" s="363"/>
      <c r="H20" s="363"/>
      <c r="I20" s="363"/>
      <c r="J20" s="363"/>
      <c r="K20" s="355" t="s">
        <v>88</v>
      </c>
      <c r="L20" s="355"/>
      <c r="M20" s="355" t="s">
        <v>89</v>
      </c>
      <c r="N20" s="355"/>
      <c r="O20" s="355"/>
      <c r="P20" s="355" t="s">
        <v>90</v>
      </c>
      <c r="Q20" s="355"/>
      <c r="R20" s="355"/>
      <c r="S20" s="369" t="s">
        <v>91</v>
      </c>
      <c r="T20" s="369"/>
      <c r="U20" s="369"/>
    </row>
    <row r="21" spans="1:21" ht="24.95" customHeight="1">
      <c r="A21" s="5"/>
      <c r="B21" s="7">
        <v>1</v>
      </c>
      <c r="C21" s="352"/>
      <c r="D21" s="352"/>
      <c r="E21" s="352"/>
      <c r="F21" s="352"/>
      <c r="G21" s="352"/>
      <c r="H21" s="352"/>
      <c r="I21" s="352"/>
      <c r="J21" s="352"/>
      <c r="K21" s="6"/>
      <c r="L21" s="87" t="s">
        <v>92</v>
      </c>
      <c r="M21" s="353"/>
      <c r="N21" s="353"/>
      <c r="O21" s="353"/>
      <c r="P21" s="354">
        <f>K21*M21</f>
        <v>0</v>
      </c>
      <c r="Q21" s="354"/>
      <c r="R21" s="354"/>
      <c r="S21" s="353"/>
      <c r="T21" s="353"/>
      <c r="U21" s="353"/>
    </row>
    <row r="22" spans="1:21" ht="24.95" customHeight="1">
      <c r="A22" s="5"/>
      <c r="B22" s="7">
        <v>2</v>
      </c>
      <c r="C22" s="347"/>
      <c r="D22" s="348"/>
      <c r="E22" s="348"/>
      <c r="F22" s="348"/>
      <c r="G22" s="348"/>
      <c r="H22" s="348"/>
      <c r="I22" s="348"/>
      <c r="J22" s="349"/>
      <c r="K22" s="6"/>
      <c r="L22" s="87" t="s">
        <v>92</v>
      </c>
      <c r="M22" s="359"/>
      <c r="N22" s="360"/>
      <c r="O22" s="361"/>
      <c r="P22" s="354">
        <f t="shared" ref="P22:P25" si="0">K22*M22</f>
        <v>0</v>
      </c>
      <c r="Q22" s="354"/>
      <c r="R22" s="354"/>
      <c r="S22" s="359"/>
      <c r="T22" s="360"/>
      <c r="U22" s="361"/>
    </row>
    <row r="23" spans="1:21" ht="24.95" customHeight="1">
      <c r="A23" s="5"/>
      <c r="B23" s="7">
        <v>3</v>
      </c>
      <c r="C23" s="347"/>
      <c r="D23" s="348"/>
      <c r="E23" s="348"/>
      <c r="F23" s="348"/>
      <c r="G23" s="348"/>
      <c r="H23" s="348"/>
      <c r="I23" s="348"/>
      <c r="J23" s="349"/>
      <c r="K23" s="6"/>
      <c r="L23" s="87" t="s">
        <v>92</v>
      </c>
      <c r="M23" s="359"/>
      <c r="N23" s="360"/>
      <c r="O23" s="361"/>
      <c r="P23" s="354">
        <f t="shared" si="0"/>
        <v>0</v>
      </c>
      <c r="Q23" s="354"/>
      <c r="R23" s="354"/>
      <c r="S23" s="359"/>
      <c r="T23" s="360"/>
      <c r="U23" s="361"/>
    </row>
    <row r="24" spans="1:21" ht="24.95" customHeight="1">
      <c r="A24" s="5"/>
      <c r="B24" s="7">
        <v>4</v>
      </c>
      <c r="C24" s="347"/>
      <c r="D24" s="348"/>
      <c r="E24" s="348"/>
      <c r="F24" s="348"/>
      <c r="G24" s="348"/>
      <c r="H24" s="348"/>
      <c r="I24" s="348"/>
      <c r="J24" s="349"/>
      <c r="K24" s="6"/>
      <c r="L24" s="87" t="s">
        <v>92</v>
      </c>
      <c r="M24" s="359"/>
      <c r="N24" s="360"/>
      <c r="O24" s="361"/>
      <c r="P24" s="354">
        <f t="shared" si="0"/>
        <v>0</v>
      </c>
      <c r="Q24" s="354"/>
      <c r="R24" s="354"/>
      <c r="S24" s="359"/>
      <c r="T24" s="360"/>
      <c r="U24" s="361"/>
    </row>
    <row r="25" spans="1:21" ht="24.95" customHeight="1">
      <c r="A25" s="5"/>
      <c r="B25" s="7">
        <v>5</v>
      </c>
      <c r="C25" s="347"/>
      <c r="D25" s="348"/>
      <c r="E25" s="348"/>
      <c r="F25" s="348"/>
      <c r="G25" s="348"/>
      <c r="H25" s="348"/>
      <c r="I25" s="348"/>
      <c r="J25" s="349"/>
      <c r="K25" s="6"/>
      <c r="L25" s="87" t="s">
        <v>92</v>
      </c>
      <c r="M25" s="359"/>
      <c r="N25" s="360"/>
      <c r="O25" s="361"/>
      <c r="P25" s="354">
        <f t="shared" si="0"/>
        <v>0</v>
      </c>
      <c r="Q25" s="354"/>
      <c r="R25" s="354"/>
      <c r="S25" s="359"/>
      <c r="T25" s="360"/>
      <c r="U25" s="361"/>
    </row>
    <row r="26" spans="1:21" ht="24.95" customHeight="1">
      <c r="A26" s="5"/>
      <c r="B26" s="5"/>
      <c r="C26" s="5"/>
      <c r="D26" s="5"/>
      <c r="E26" s="5"/>
      <c r="F26" s="5"/>
      <c r="G26" s="5"/>
      <c r="H26" s="5"/>
      <c r="I26" s="5"/>
      <c r="J26" s="5"/>
      <c r="M26" s="355" t="s">
        <v>93</v>
      </c>
      <c r="N26" s="355"/>
      <c r="O26" s="355"/>
      <c r="P26" s="356">
        <f>SUM(P21:R25)</f>
        <v>0</v>
      </c>
      <c r="Q26" s="357"/>
      <c r="R26" s="358"/>
      <c r="S26" s="356">
        <f>SUM(S21:U25)</f>
        <v>0</v>
      </c>
      <c r="T26" s="357"/>
      <c r="U26" s="358"/>
    </row>
    <row r="27" spans="1:21" ht="20.100000000000001" customHeight="1">
      <c r="A27" s="5"/>
      <c r="B27" s="5" t="s">
        <v>157</v>
      </c>
      <c r="C27" s="5"/>
      <c r="D27" s="5"/>
      <c r="E27" s="5"/>
      <c r="F27" s="5"/>
      <c r="G27" s="5"/>
      <c r="H27" s="5"/>
      <c r="I27" s="5"/>
      <c r="J27" s="5"/>
      <c r="M27" s="31"/>
      <c r="N27" s="31"/>
      <c r="O27" s="31"/>
      <c r="P27" s="19"/>
      <c r="Q27" s="19"/>
      <c r="R27" s="19"/>
      <c r="S27" s="19"/>
      <c r="T27" s="19"/>
      <c r="U27" s="19"/>
    </row>
    <row r="28" spans="1:21" s="8" customFormat="1" ht="24.95" customHeight="1">
      <c r="A28" s="9"/>
      <c r="B28" s="66" t="s">
        <v>86</v>
      </c>
      <c r="C28" s="363" t="s">
        <v>87</v>
      </c>
      <c r="D28" s="363"/>
      <c r="E28" s="363"/>
      <c r="F28" s="363"/>
      <c r="G28" s="363"/>
      <c r="H28" s="363"/>
      <c r="I28" s="363"/>
      <c r="J28" s="363"/>
      <c r="K28" s="355" t="s">
        <v>88</v>
      </c>
      <c r="L28" s="355"/>
      <c r="M28" s="355" t="s">
        <v>89</v>
      </c>
      <c r="N28" s="355"/>
      <c r="O28" s="355"/>
      <c r="P28" s="355" t="s">
        <v>90</v>
      </c>
      <c r="Q28" s="355"/>
      <c r="R28" s="355"/>
      <c r="S28" s="369" t="s">
        <v>91</v>
      </c>
      <c r="T28" s="369"/>
      <c r="U28" s="369"/>
    </row>
    <row r="29" spans="1:21" ht="24.95" customHeight="1">
      <c r="A29" s="5"/>
      <c r="B29" s="7">
        <v>1</v>
      </c>
      <c r="C29" s="352"/>
      <c r="D29" s="352"/>
      <c r="E29" s="352"/>
      <c r="F29" s="352"/>
      <c r="G29" s="352"/>
      <c r="H29" s="352"/>
      <c r="I29" s="352"/>
      <c r="J29" s="352"/>
      <c r="K29" s="6"/>
      <c r="L29" s="64"/>
      <c r="M29" s="353"/>
      <c r="N29" s="353"/>
      <c r="O29" s="353"/>
      <c r="P29" s="354">
        <f t="shared" ref="P29:P38" si="1">K29*M29</f>
        <v>0</v>
      </c>
      <c r="Q29" s="354"/>
      <c r="R29" s="354"/>
      <c r="S29" s="353"/>
      <c r="T29" s="353"/>
      <c r="U29" s="353"/>
    </row>
    <row r="30" spans="1:21" ht="24.95" customHeight="1">
      <c r="A30" s="5"/>
      <c r="B30" s="7">
        <v>2</v>
      </c>
      <c r="C30" s="352"/>
      <c r="D30" s="352"/>
      <c r="E30" s="352"/>
      <c r="F30" s="352"/>
      <c r="G30" s="352"/>
      <c r="H30" s="352"/>
      <c r="I30" s="352"/>
      <c r="J30" s="352"/>
      <c r="K30" s="6"/>
      <c r="L30" s="64"/>
      <c r="M30" s="353"/>
      <c r="N30" s="353"/>
      <c r="O30" s="353"/>
      <c r="P30" s="354">
        <f t="shared" si="1"/>
        <v>0</v>
      </c>
      <c r="Q30" s="354"/>
      <c r="R30" s="354"/>
      <c r="S30" s="353"/>
      <c r="T30" s="353"/>
      <c r="U30" s="353"/>
    </row>
    <row r="31" spans="1:21" ht="24.95" customHeight="1">
      <c r="A31" s="5"/>
      <c r="B31" s="7">
        <v>3</v>
      </c>
      <c r="C31" s="352"/>
      <c r="D31" s="352"/>
      <c r="E31" s="352"/>
      <c r="F31" s="352"/>
      <c r="G31" s="352"/>
      <c r="H31" s="352"/>
      <c r="I31" s="352"/>
      <c r="J31" s="352"/>
      <c r="K31" s="6"/>
      <c r="L31" s="64"/>
      <c r="M31" s="353"/>
      <c r="N31" s="353"/>
      <c r="O31" s="353"/>
      <c r="P31" s="354">
        <f t="shared" si="1"/>
        <v>0</v>
      </c>
      <c r="Q31" s="354"/>
      <c r="R31" s="354"/>
      <c r="S31" s="353"/>
      <c r="T31" s="353"/>
      <c r="U31" s="353"/>
    </row>
    <row r="32" spans="1:21" ht="24.95" customHeight="1">
      <c r="A32" s="5"/>
      <c r="B32" s="7">
        <v>4</v>
      </c>
      <c r="C32" s="352"/>
      <c r="D32" s="352"/>
      <c r="E32" s="352"/>
      <c r="F32" s="352"/>
      <c r="G32" s="352"/>
      <c r="H32" s="352"/>
      <c r="I32" s="352"/>
      <c r="J32" s="352"/>
      <c r="K32" s="6"/>
      <c r="L32" s="64"/>
      <c r="M32" s="353"/>
      <c r="N32" s="353"/>
      <c r="O32" s="353"/>
      <c r="P32" s="354">
        <f t="shared" si="1"/>
        <v>0</v>
      </c>
      <c r="Q32" s="354"/>
      <c r="R32" s="354"/>
      <c r="S32" s="353"/>
      <c r="T32" s="353"/>
      <c r="U32" s="353"/>
    </row>
    <row r="33" spans="1:21" ht="24.95" customHeight="1">
      <c r="A33" s="5"/>
      <c r="B33" s="7">
        <v>5</v>
      </c>
      <c r="C33" s="352"/>
      <c r="D33" s="352"/>
      <c r="E33" s="352"/>
      <c r="F33" s="352"/>
      <c r="G33" s="352"/>
      <c r="H33" s="352"/>
      <c r="I33" s="352"/>
      <c r="J33" s="352"/>
      <c r="K33" s="6"/>
      <c r="L33" s="64"/>
      <c r="M33" s="353"/>
      <c r="N33" s="353"/>
      <c r="O33" s="353"/>
      <c r="P33" s="354">
        <f t="shared" si="1"/>
        <v>0</v>
      </c>
      <c r="Q33" s="354"/>
      <c r="R33" s="354"/>
      <c r="S33" s="353"/>
      <c r="T33" s="353"/>
      <c r="U33" s="353"/>
    </row>
    <row r="34" spans="1:21" ht="24.95" customHeight="1">
      <c r="A34" s="5"/>
      <c r="B34" s="7">
        <v>6</v>
      </c>
      <c r="C34" s="352"/>
      <c r="D34" s="352"/>
      <c r="E34" s="352"/>
      <c r="F34" s="352"/>
      <c r="G34" s="352"/>
      <c r="H34" s="352"/>
      <c r="I34" s="352"/>
      <c r="J34" s="352"/>
      <c r="K34" s="6"/>
      <c r="L34" s="64"/>
      <c r="M34" s="353"/>
      <c r="N34" s="353"/>
      <c r="O34" s="353"/>
      <c r="P34" s="354">
        <f t="shared" si="1"/>
        <v>0</v>
      </c>
      <c r="Q34" s="354"/>
      <c r="R34" s="354"/>
      <c r="S34" s="353"/>
      <c r="T34" s="353"/>
      <c r="U34" s="353"/>
    </row>
    <row r="35" spans="1:21" ht="24.95" customHeight="1">
      <c r="A35" s="5"/>
      <c r="B35" s="7">
        <v>7</v>
      </c>
      <c r="C35" s="352"/>
      <c r="D35" s="352"/>
      <c r="E35" s="352"/>
      <c r="F35" s="352"/>
      <c r="G35" s="352"/>
      <c r="H35" s="352"/>
      <c r="I35" s="352"/>
      <c r="J35" s="352"/>
      <c r="K35" s="6"/>
      <c r="L35" s="64"/>
      <c r="M35" s="353"/>
      <c r="N35" s="353"/>
      <c r="O35" s="353"/>
      <c r="P35" s="354">
        <f t="shared" si="1"/>
        <v>0</v>
      </c>
      <c r="Q35" s="354"/>
      <c r="R35" s="354"/>
      <c r="S35" s="353"/>
      <c r="T35" s="353"/>
      <c r="U35" s="353"/>
    </row>
    <row r="36" spans="1:21" ht="24.95" customHeight="1">
      <c r="A36" s="5"/>
      <c r="B36" s="7">
        <v>8</v>
      </c>
      <c r="C36" s="352"/>
      <c r="D36" s="352"/>
      <c r="E36" s="352"/>
      <c r="F36" s="352"/>
      <c r="G36" s="352"/>
      <c r="H36" s="352"/>
      <c r="I36" s="352"/>
      <c r="J36" s="352"/>
      <c r="K36" s="6"/>
      <c r="L36" s="64"/>
      <c r="M36" s="353"/>
      <c r="N36" s="353"/>
      <c r="O36" s="353"/>
      <c r="P36" s="354">
        <f t="shared" si="1"/>
        <v>0</v>
      </c>
      <c r="Q36" s="354"/>
      <c r="R36" s="354"/>
      <c r="S36" s="353"/>
      <c r="T36" s="353"/>
      <c r="U36" s="353"/>
    </row>
    <row r="37" spans="1:21" ht="24.95" customHeight="1">
      <c r="A37" s="5"/>
      <c r="B37" s="7">
        <v>9</v>
      </c>
      <c r="C37" s="352"/>
      <c r="D37" s="352"/>
      <c r="E37" s="352"/>
      <c r="F37" s="352"/>
      <c r="G37" s="352"/>
      <c r="H37" s="352"/>
      <c r="I37" s="352"/>
      <c r="J37" s="352"/>
      <c r="K37" s="6"/>
      <c r="L37" s="64"/>
      <c r="M37" s="353"/>
      <c r="N37" s="353"/>
      <c r="O37" s="353"/>
      <c r="P37" s="354">
        <f t="shared" si="1"/>
        <v>0</v>
      </c>
      <c r="Q37" s="354"/>
      <c r="R37" s="354"/>
      <c r="S37" s="353"/>
      <c r="T37" s="353"/>
      <c r="U37" s="353"/>
    </row>
    <row r="38" spans="1:21" ht="24.95" customHeight="1">
      <c r="A38" s="5"/>
      <c r="B38" s="7">
        <v>10</v>
      </c>
      <c r="C38" s="352"/>
      <c r="D38" s="352"/>
      <c r="E38" s="352"/>
      <c r="F38" s="352"/>
      <c r="G38" s="352"/>
      <c r="H38" s="352"/>
      <c r="I38" s="352"/>
      <c r="J38" s="352"/>
      <c r="K38" s="6"/>
      <c r="L38" s="64"/>
      <c r="M38" s="353"/>
      <c r="N38" s="353"/>
      <c r="O38" s="353"/>
      <c r="P38" s="354">
        <f t="shared" si="1"/>
        <v>0</v>
      </c>
      <c r="Q38" s="354"/>
      <c r="R38" s="354"/>
      <c r="S38" s="353"/>
      <c r="T38" s="353"/>
      <c r="U38" s="353"/>
    </row>
    <row r="39" spans="1:21" ht="24.95" customHeight="1">
      <c r="A39" s="5"/>
      <c r="B39" s="5"/>
      <c r="C39" s="5"/>
      <c r="D39" s="5"/>
      <c r="E39" s="5"/>
      <c r="F39" s="5"/>
      <c r="G39" s="5"/>
      <c r="H39" s="5"/>
      <c r="I39" s="5"/>
      <c r="J39" s="5"/>
      <c r="M39" s="355" t="s">
        <v>93</v>
      </c>
      <c r="N39" s="355"/>
      <c r="O39" s="355"/>
      <c r="P39" s="356">
        <f>SUM(P29:R38)</f>
        <v>0</v>
      </c>
      <c r="Q39" s="357"/>
      <c r="R39" s="358"/>
      <c r="S39" s="356">
        <f>SUM(S29:U38)</f>
        <v>0</v>
      </c>
      <c r="T39" s="357"/>
      <c r="U39" s="358"/>
    </row>
    <row r="40" spans="1:21" ht="29.25" customHeight="1">
      <c r="A40" s="5"/>
      <c r="B40" s="5"/>
      <c r="C40" s="5"/>
      <c r="D40" s="5"/>
      <c r="E40" s="5"/>
      <c r="F40" s="5"/>
      <c r="G40" s="5"/>
      <c r="H40" s="5"/>
      <c r="I40" s="5"/>
      <c r="J40" s="5"/>
    </row>
    <row r="41" spans="1:21" ht="24.95" customHeight="1">
      <c r="A41" s="5"/>
      <c r="B41" s="30" t="s">
        <v>158</v>
      </c>
      <c r="C41" s="5"/>
      <c r="D41" s="5"/>
      <c r="E41" s="5"/>
      <c r="F41" s="5"/>
      <c r="G41" s="5"/>
      <c r="H41" s="5"/>
      <c r="I41" s="5"/>
      <c r="J41" s="5"/>
      <c r="M41" s="31"/>
      <c r="N41" s="31"/>
      <c r="O41" s="31"/>
      <c r="P41" s="19"/>
      <c r="Q41" s="19"/>
      <c r="R41" s="19"/>
      <c r="S41" s="19"/>
      <c r="T41" s="19"/>
      <c r="U41" s="19"/>
    </row>
    <row r="42" spans="1:21" ht="24.95" customHeight="1">
      <c r="A42" s="5"/>
      <c r="B42" s="366" t="s">
        <v>159</v>
      </c>
      <c r="C42" s="366"/>
      <c r="D42" s="5"/>
      <c r="E42" s="5"/>
      <c r="F42" s="5"/>
      <c r="G42" s="5"/>
      <c r="H42" s="5"/>
      <c r="I42" s="5"/>
      <c r="J42" s="5"/>
      <c r="M42" s="31"/>
      <c r="N42" s="31"/>
      <c r="O42" s="31"/>
      <c r="P42" s="19"/>
      <c r="Q42" s="19"/>
      <c r="R42" s="19"/>
      <c r="S42" s="19"/>
      <c r="T42" s="19"/>
      <c r="U42" s="19"/>
    </row>
    <row r="43" spans="1:21" ht="24.95" customHeight="1">
      <c r="A43" s="5"/>
      <c r="B43" s="367">
        <f>H49</f>
        <v>0</v>
      </c>
      <c r="C43" s="368"/>
      <c r="D43" s="5"/>
      <c r="E43" s="5"/>
      <c r="F43" s="5"/>
      <c r="G43" s="5"/>
      <c r="H43" s="5"/>
      <c r="I43" s="5"/>
      <c r="J43" s="5"/>
      <c r="M43" s="31"/>
      <c r="N43" s="31"/>
      <c r="O43" s="31"/>
      <c r="P43" s="19"/>
      <c r="Q43" s="19"/>
      <c r="R43" s="19"/>
      <c r="S43" s="19"/>
      <c r="T43" s="19"/>
      <c r="U43" s="19"/>
    </row>
    <row r="44" spans="1:21" ht="26.25" customHeight="1">
      <c r="A44" s="5"/>
      <c r="B44" s="5"/>
      <c r="C44" s="5"/>
      <c r="D44" s="5"/>
      <c r="E44" s="5"/>
      <c r="F44" s="5"/>
      <c r="G44" s="5"/>
      <c r="H44" s="5"/>
      <c r="I44" s="5"/>
      <c r="J44" s="5"/>
      <c r="M44" s="31"/>
      <c r="N44" s="31"/>
      <c r="O44" s="31"/>
      <c r="P44" s="19"/>
      <c r="Q44" s="19"/>
      <c r="R44" s="19"/>
      <c r="S44" s="19"/>
      <c r="T44" s="19"/>
      <c r="U44" s="19"/>
    </row>
    <row r="45" spans="1:21" ht="19.5" customHeight="1">
      <c r="A45" s="5"/>
      <c r="B45" s="344" t="s">
        <v>160</v>
      </c>
      <c r="C45" s="345"/>
      <c r="D45" s="345"/>
      <c r="E45" s="345"/>
      <c r="F45" s="345"/>
      <c r="G45" s="345"/>
      <c r="H45" s="345"/>
      <c r="I45" s="345"/>
      <c r="J45" s="345"/>
      <c r="K45" s="346"/>
      <c r="M45" s="31"/>
      <c r="N45" s="31"/>
      <c r="O45" s="31"/>
      <c r="P45" s="19"/>
      <c r="Q45" s="19"/>
      <c r="R45" s="19"/>
      <c r="S45" s="19"/>
      <c r="T45" s="19"/>
      <c r="U45" s="19"/>
    </row>
    <row r="46" spans="1:21" ht="50.1" customHeight="1">
      <c r="A46" s="5"/>
      <c r="B46" s="335"/>
      <c r="C46" s="336"/>
      <c r="D46" s="336"/>
      <c r="E46" s="336"/>
      <c r="F46" s="336"/>
      <c r="G46" s="336"/>
      <c r="H46" s="336"/>
      <c r="I46" s="336"/>
      <c r="J46" s="336"/>
      <c r="K46" s="337"/>
      <c r="M46" s="31"/>
      <c r="N46" s="31"/>
      <c r="O46" s="31"/>
      <c r="P46" s="19"/>
      <c r="Q46" s="19"/>
      <c r="R46" s="19"/>
      <c r="S46" s="19"/>
      <c r="T46" s="19"/>
      <c r="U46" s="19"/>
    </row>
    <row r="47" spans="1:21" ht="50.1" customHeight="1">
      <c r="A47" s="5"/>
      <c r="B47" s="338"/>
      <c r="C47" s="339"/>
      <c r="D47" s="339"/>
      <c r="E47" s="339"/>
      <c r="F47" s="339"/>
      <c r="G47" s="339"/>
      <c r="H47" s="339"/>
      <c r="I47" s="339"/>
      <c r="J47" s="339"/>
      <c r="K47" s="340"/>
      <c r="M47" s="31"/>
      <c r="N47" s="31"/>
      <c r="O47" s="31"/>
      <c r="P47" s="19"/>
      <c r="Q47" s="19"/>
      <c r="R47" s="19"/>
      <c r="S47" s="19"/>
      <c r="T47" s="19"/>
      <c r="U47" s="19"/>
    </row>
    <row r="48" spans="1:21" ht="50.1" customHeight="1">
      <c r="A48" s="5"/>
      <c r="B48" s="341"/>
      <c r="C48" s="342"/>
      <c r="D48" s="342"/>
      <c r="E48" s="342"/>
      <c r="F48" s="342"/>
      <c r="G48" s="342"/>
      <c r="H48" s="342"/>
      <c r="I48" s="342"/>
      <c r="J48" s="342"/>
      <c r="K48" s="343"/>
      <c r="M48" s="31"/>
      <c r="N48" s="31"/>
      <c r="O48" s="31"/>
      <c r="P48" s="19"/>
      <c r="Q48" s="19"/>
      <c r="R48" s="19"/>
      <c r="S48" s="19"/>
      <c r="T48" s="19"/>
      <c r="U48" s="19"/>
    </row>
    <row r="49" spans="1:21" ht="29.25" customHeight="1">
      <c r="A49" s="5"/>
      <c r="B49" s="350" t="s">
        <v>161</v>
      </c>
      <c r="C49" s="351"/>
      <c r="D49" s="351"/>
      <c r="E49" s="351"/>
      <c r="F49" s="351"/>
      <c r="G49" s="351"/>
      <c r="H49" s="347"/>
      <c r="I49" s="348"/>
      <c r="J49" s="348"/>
      <c r="K49" s="349"/>
      <c r="M49" s="31"/>
      <c r="N49" s="31"/>
      <c r="O49" s="31"/>
      <c r="P49" s="19"/>
      <c r="Q49" s="19"/>
      <c r="R49" s="19"/>
      <c r="S49" s="19"/>
      <c r="T49" s="19"/>
      <c r="U49" s="19"/>
    </row>
    <row r="50" spans="1:21" ht="29.25" customHeight="1">
      <c r="A50" s="5"/>
      <c r="B50" s="32"/>
      <c r="C50" s="32"/>
      <c r="D50" s="88"/>
      <c r="E50" s="88"/>
      <c r="F50" s="89"/>
      <c r="G50" s="90"/>
      <c r="H50" s="90"/>
      <c r="I50" s="90"/>
      <c r="J50" s="5"/>
      <c r="M50" s="31"/>
      <c r="N50" s="31"/>
      <c r="O50" s="31"/>
      <c r="P50" s="19"/>
      <c r="Q50" s="19"/>
      <c r="R50" s="19"/>
      <c r="S50" s="19"/>
      <c r="T50" s="19"/>
      <c r="U50" s="19"/>
    </row>
    <row r="51" spans="1:21" ht="20.100000000000001" customHeight="1">
      <c r="A51" s="5"/>
      <c r="B51" s="362" t="s">
        <v>99</v>
      </c>
      <c r="C51" s="363"/>
      <c r="D51" s="364"/>
      <c r="E51" s="364"/>
      <c r="F51" s="364"/>
      <c r="G51" s="364"/>
      <c r="H51" s="364"/>
      <c r="I51" s="364"/>
      <c r="J51" s="364"/>
      <c r="K51" s="365"/>
      <c r="L51" s="365"/>
      <c r="M51" s="365"/>
      <c r="N51" s="365"/>
      <c r="O51" s="365"/>
      <c r="P51" s="365"/>
      <c r="Q51" s="365"/>
      <c r="R51" s="365"/>
      <c r="S51" s="365"/>
      <c r="T51" s="365"/>
      <c r="U51" s="365"/>
    </row>
    <row r="52" spans="1:21" ht="20.100000000000001" customHeight="1">
      <c r="A52" s="5"/>
      <c r="B52" s="363"/>
      <c r="C52" s="363"/>
      <c r="D52" s="364"/>
      <c r="E52" s="364"/>
      <c r="F52" s="364"/>
      <c r="G52" s="364"/>
      <c r="H52" s="364"/>
      <c r="I52" s="364"/>
      <c r="J52" s="364"/>
      <c r="K52" s="365"/>
      <c r="L52" s="365"/>
      <c r="M52" s="365"/>
      <c r="N52" s="365"/>
      <c r="O52" s="365"/>
      <c r="P52" s="365"/>
      <c r="Q52" s="365"/>
      <c r="R52" s="365"/>
      <c r="S52" s="365"/>
      <c r="T52" s="365"/>
      <c r="U52" s="365"/>
    </row>
    <row r="53" spans="1:21" ht="20.100000000000001" customHeight="1">
      <c r="A53" s="5"/>
      <c r="B53" s="363"/>
      <c r="C53" s="363"/>
      <c r="D53" s="364"/>
      <c r="E53" s="364"/>
      <c r="F53" s="364"/>
      <c r="G53" s="364"/>
      <c r="H53" s="364"/>
      <c r="I53" s="364"/>
      <c r="J53" s="364"/>
      <c r="K53" s="365"/>
      <c r="L53" s="365"/>
      <c r="M53" s="365"/>
      <c r="N53" s="365"/>
      <c r="O53" s="365"/>
      <c r="P53" s="365"/>
      <c r="Q53" s="365"/>
      <c r="R53" s="365"/>
      <c r="S53" s="365"/>
      <c r="T53" s="365"/>
      <c r="U53" s="365"/>
    </row>
    <row r="54" spans="1:21" ht="122.25" customHeight="1">
      <c r="A54" s="5"/>
      <c r="B54" s="363"/>
      <c r="C54" s="363"/>
      <c r="D54" s="364"/>
      <c r="E54" s="364"/>
      <c r="F54" s="364"/>
      <c r="G54" s="364"/>
      <c r="H54" s="364"/>
      <c r="I54" s="364"/>
      <c r="J54" s="364"/>
      <c r="K54" s="365"/>
      <c r="L54" s="365"/>
      <c r="M54" s="365"/>
      <c r="N54" s="365"/>
      <c r="O54" s="365"/>
      <c r="P54" s="365"/>
      <c r="Q54" s="365"/>
      <c r="R54" s="365"/>
      <c r="S54" s="365"/>
      <c r="T54" s="365"/>
      <c r="U54" s="365"/>
    </row>
    <row r="55" spans="1:21" ht="20.100000000000001" customHeight="1">
      <c r="A55" s="5"/>
      <c r="B55" s="91"/>
      <c r="C55" s="92"/>
      <c r="D55" s="65"/>
      <c r="E55" s="65"/>
      <c r="F55" s="65"/>
      <c r="G55" s="65"/>
      <c r="H55" s="65"/>
      <c r="I55" s="65"/>
      <c r="J55" s="65"/>
      <c r="K55" s="65"/>
      <c r="L55" s="65"/>
      <c r="M55" s="65"/>
      <c r="N55" s="65"/>
      <c r="O55" s="65"/>
      <c r="P55" s="65"/>
    </row>
    <row r="56" spans="1:21" ht="20.100000000000001" customHeight="1">
      <c r="A56" s="5"/>
      <c r="B56" s="5"/>
      <c r="C56" s="5"/>
      <c r="D56" s="5"/>
      <c r="E56" s="5"/>
      <c r="F56" s="5"/>
      <c r="G56" s="5"/>
      <c r="H56" s="5"/>
      <c r="I56" s="5"/>
      <c r="J56" s="5"/>
    </row>
    <row r="57" spans="1:21" ht="20.100000000000001" customHeight="1">
      <c r="A57" s="5"/>
      <c r="B57" s="5"/>
      <c r="C57" s="5"/>
      <c r="D57" s="5"/>
      <c r="E57" s="5"/>
      <c r="F57" s="5"/>
      <c r="G57" s="5"/>
      <c r="H57" s="5"/>
      <c r="I57" s="5"/>
      <c r="J57" s="5"/>
    </row>
    <row r="58" spans="1:21" ht="20.100000000000001" customHeight="1">
      <c r="A58" s="5"/>
      <c r="B58" s="5"/>
      <c r="C58" s="5"/>
      <c r="D58" s="5"/>
      <c r="E58" s="5"/>
      <c r="F58" s="5"/>
      <c r="G58" s="5"/>
      <c r="H58" s="5"/>
      <c r="I58" s="5"/>
      <c r="J58" s="5"/>
    </row>
    <row r="59" spans="1:21" ht="20.100000000000001" customHeight="1">
      <c r="A59" s="5"/>
      <c r="B59" s="5"/>
      <c r="C59" s="5"/>
      <c r="D59" s="5"/>
      <c r="E59" s="5"/>
      <c r="F59" s="5"/>
      <c r="G59" s="5"/>
      <c r="H59" s="5"/>
      <c r="I59" s="5"/>
      <c r="J59" s="5"/>
    </row>
    <row r="60" spans="1:21" ht="20.100000000000001" customHeight="1">
      <c r="A60" s="5"/>
      <c r="B60" s="5"/>
      <c r="C60" s="5"/>
      <c r="D60" s="5"/>
      <c r="E60" s="5"/>
      <c r="F60" s="5"/>
      <c r="G60" s="5"/>
      <c r="H60" s="5"/>
      <c r="I60" s="5"/>
      <c r="J60" s="5"/>
    </row>
    <row r="61" spans="1:21" ht="20.100000000000001" customHeight="1">
      <c r="A61" s="5"/>
      <c r="B61" s="5"/>
      <c r="C61" s="5"/>
      <c r="D61" s="5"/>
      <c r="E61" s="5"/>
      <c r="F61" s="5"/>
      <c r="G61" s="5"/>
      <c r="H61" s="5"/>
      <c r="I61" s="5"/>
      <c r="J61" s="5"/>
    </row>
    <row r="62" spans="1:21" ht="20.100000000000001" customHeight="1"/>
    <row r="63" spans="1:21" ht="20.100000000000001" customHeight="1"/>
    <row r="64" spans="1:21"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C20:J20"/>
    <mergeCell ref="K20:L20"/>
    <mergeCell ref="M20:O20"/>
    <mergeCell ref="P20:R20"/>
    <mergeCell ref="S20:U20"/>
    <mergeCell ref="C21:J21"/>
    <mergeCell ref="M21:O21"/>
    <mergeCell ref="P21:R21"/>
    <mergeCell ref="S21:U21"/>
    <mergeCell ref="B51:C54"/>
    <mergeCell ref="D51:U54"/>
    <mergeCell ref="C22:J22"/>
    <mergeCell ref="C25:J25"/>
    <mergeCell ref="C24:J24"/>
    <mergeCell ref="C23:J23"/>
    <mergeCell ref="M26:O26"/>
    <mergeCell ref="P26:R26"/>
    <mergeCell ref="S26:U26"/>
    <mergeCell ref="B42:C42"/>
    <mergeCell ref="B43:C43"/>
    <mergeCell ref="C29:J29"/>
    <mergeCell ref="M29:O29"/>
    <mergeCell ref="P29:R29"/>
    <mergeCell ref="S29:U29"/>
    <mergeCell ref="S25:U25"/>
    <mergeCell ref="S24:U24"/>
    <mergeCell ref="S23:U23"/>
    <mergeCell ref="S22:U22"/>
    <mergeCell ref="C28:J28"/>
    <mergeCell ref="K28:L28"/>
    <mergeCell ref="M28:O28"/>
    <mergeCell ref="P28:R28"/>
    <mergeCell ref="S28:U28"/>
    <mergeCell ref="M25:O25"/>
    <mergeCell ref="M24:O24"/>
    <mergeCell ref="M23:O23"/>
    <mergeCell ref="M22:O22"/>
    <mergeCell ref="P25:R25"/>
    <mergeCell ref="P24:R24"/>
    <mergeCell ref="P23:R23"/>
    <mergeCell ref="P22:R22"/>
    <mergeCell ref="C32:J32"/>
    <mergeCell ref="M32:O32"/>
    <mergeCell ref="P32:R32"/>
    <mergeCell ref="S32:U32"/>
    <mergeCell ref="C33:J33"/>
    <mergeCell ref="M33:O33"/>
    <mergeCell ref="P33:R33"/>
    <mergeCell ref="S33:U33"/>
    <mergeCell ref="C30:J30"/>
    <mergeCell ref="M30:O30"/>
    <mergeCell ref="P30:R30"/>
    <mergeCell ref="S30:U30"/>
    <mergeCell ref="C31:J31"/>
    <mergeCell ref="M31:O31"/>
    <mergeCell ref="P31:R31"/>
    <mergeCell ref="S31:U31"/>
    <mergeCell ref="C36:J36"/>
    <mergeCell ref="M36:O36"/>
    <mergeCell ref="P36:R36"/>
    <mergeCell ref="S36:U36"/>
    <mergeCell ref="C37:J37"/>
    <mergeCell ref="M37:O37"/>
    <mergeCell ref="P37:R37"/>
    <mergeCell ref="S37:U37"/>
    <mergeCell ref="C34:J34"/>
    <mergeCell ref="M34:O34"/>
    <mergeCell ref="P34:R34"/>
    <mergeCell ref="S34:U34"/>
    <mergeCell ref="C35:J35"/>
    <mergeCell ref="M35:O35"/>
    <mergeCell ref="P35:R35"/>
    <mergeCell ref="S35:U35"/>
    <mergeCell ref="B46:K48"/>
    <mergeCell ref="B45:K45"/>
    <mergeCell ref="H49:K49"/>
    <mergeCell ref="B49:G49"/>
    <mergeCell ref="C38:J38"/>
    <mergeCell ref="M38:O38"/>
    <mergeCell ref="P38:R38"/>
    <mergeCell ref="S38:U38"/>
    <mergeCell ref="M39:O39"/>
    <mergeCell ref="P39:R39"/>
    <mergeCell ref="S39:U39"/>
  </mergeCells>
  <phoneticPr fontId="12"/>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7C799-B3AE-4B32-B439-AA4A7C35ED06}">
  <sheetPr>
    <tabColor rgb="FFFFFF00"/>
  </sheetPr>
  <dimension ref="A1:F30"/>
  <sheetViews>
    <sheetView workbookViewId="0">
      <selection activeCell="N15" sqref="N15"/>
    </sheetView>
  </sheetViews>
  <sheetFormatPr defaultRowHeight="13.5"/>
  <cols>
    <col min="1" max="1" width="8.625" style="204" customWidth="1"/>
    <col min="2" max="2" width="18.375" style="204" customWidth="1"/>
    <col min="3" max="3" width="3.375" style="204" customWidth="1"/>
    <col min="4" max="4" width="46.75" style="204" customWidth="1"/>
    <col min="5" max="256" width="9" style="204"/>
    <col min="257" max="257" width="8.625" style="204" customWidth="1"/>
    <col min="258" max="258" width="18.375" style="204" customWidth="1"/>
    <col min="259" max="259" width="3.375" style="204" customWidth="1"/>
    <col min="260" max="260" width="46.75" style="204" customWidth="1"/>
    <col min="261" max="512" width="9" style="204"/>
    <col min="513" max="513" width="8.625" style="204" customWidth="1"/>
    <col min="514" max="514" width="18.375" style="204" customWidth="1"/>
    <col min="515" max="515" width="3.375" style="204" customWidth="1"/>
    <col min="516" max="516" width="46.75" style="204" customWidth="1"/>
    <col min="517" max="768" width="9" style="204"/>
    <col min="769" max="769" width="8.625" style="204" customWidth="1"/>
    <col min="770" max="770" width="18.375" style="204" customWidth="1"/>
    <col min="771" max="771" width="3.375" style="204" customWidth="1"/>
    <col min="772" max="772" width="46.75" style="204" customWidth="1"/>
    <col min="773" max="1024" width="9" style="204"/>
    <col min="1025" max="1025" width="8.625" style="204" customWidth="1"/>
    <col min="1026" max="1026" width="18.375" style="204" customWidth="1"/>
    <col min="1027" max="1027" width="3.375" style="204" customWidth="1"/>
    <col min="1028" max="1028" width="46.75" style="204" customWidth="1"/>
    <col min="1029" max="1280" width="9" style="204"/>
    <col min="1281" max="1281" width="8.625" style="204" customWidth="1"/>
    <col min="1282" max="1282" width="18.375" style="204" customWidth="1"/>
    <col min="1283" max="1283" width="3.375" style="204" customWidth="1"/>
    <col min="1284" max="1284" width="46.75" style="204" customWidth="1"/>
    <col min="1285" max="1536" width="9" style="204"/>
    <col min="1537" max="1537" width="8.625" style="204" customWidth="1"/>
    <col min="1538" max="1538" width="18.375" style="204" customWidth="1"/>
    <col min="1539" max="1539" width="3.375" style="204" customWidth="1"/>
    <col min="1540" max="1540" width="46.75" style="204" customWidth="1"/>
    <col min="1541" max="1792" width="9" style="204"/>
    <col min="1793" max="1793" width="8.625" style="204" customWidth="1"/>
    <col min="1794" max="1794" width="18.375" style="204" customWidth="1"/>
    <col min="1795" max="1795" width="3.375" style="204" customWidth="1"/>
    <col min="1796" max="1796" width="46.75" style="204" customWidth="1"/>
    <col min="1797" max="2048" width="9" style="204"/>
    <col min="2049" max="2049" width="8.625" style="204" customWidth="1"/>
    <col min="2050" max="2050" width="18.375" style="204" customWidth="1"/>
    <col min="2051" max="2051" width="3.375" style="204" customWidth="1"/>
    <col min="2052" max="2052" width="46.75" style="204" customWidth="1"/>
    <col min="2053" max="2304" width="9" style="204"/>
    <col min="2305" max="2305" width="8.625" style="204" customWidth="1"/>
    <col min="2306" max="2306" width="18.375" style="204" customWidth="1"/>
    <col min="2307" max="2307" width="3.375" style="204" customWidth="1"/>
    <col min="2308" max="2308" width="46.75" style="204" customWidth="1"/>
    <col min="2309" max="2560" width="9" style="204"/>
    <col min="2561" max="2561" width="8.625" style="204" customWidth="1"/>
    <col min="2562" max="2562" width="18.375" style="204" customWidth="1"/>
    <col min="2563" max="2563" width="3.375" style="204" customWidth="1"/>
    <col min="2564" max="2564" width="46.75" style="204" customWidth="1"/>
    <col min="2565" max="2816" width="9" style="204"/>
    <col min="2817" max="2817" width="8.625" style="204" customWidth="1"/>
    <col min="2818" max="2818" width="18.375" style="204" customWidth="1"/>
    <col min="2819" max="2819" width="3.375" style="204" customWidth="1"/>
    <col min="2820" max="2820" width="46.75" style="204" customWidth="1"/>
    <col min="2821" max="3072" width="9" style="204"/>
    <col min="3073" max="3073" width="8.625" style="204" customWidth="1"/>
    <col min="3074" max="3074" width="18.375" style="204" customWidth="1"/>
    <col min="3075" max="3075" width="3.375" style="204" customWidth="1"/>
    <col min="3076" max="3076" width="46.75" style="204" customWidth="1"/>
    <col min="3077" max="3328" width="9" style="204"/>
    <col min="3329" max="3329" width="8.625" style="204" customWidth="1"/>
    <col min="3330" max="3330" width="18.375" style="204" customWidth="1"/>
    <col min="3331" max="3331" width="3.375" style="204" customWidth="1"/>
    <col min="3332" max="3332" width="46.75" style="204" customWidth="1"/>
    <col min="3333" max="3584" width="9" style="204"/>
    <col min="3585" max="3585" width="8.625" style="204" customWidth="1"/>
    <col min="3586" max="3586" width="18.375" style="204" customWidth="1"/>
    <col min="3587" max="3587" width="3.375" style="204" customWidth="1"/>
    <col min="3588" max="3588" width="46.75" style="204" customWidth="1"/>
    <col min="3589" max="3840" width="9" style="204"/>
    <col min="3841" max="3841" width="8.625" style="204" customWidth="1"/>
    <col min="3842" max="3842" width="18.375" style="204" customWidth="1"/>
    <col min="3843" max="3843" width="3.375" style="204" customWidth="1"/>
    <col min="3844" max="3844" width="46.75" style="204" customWidth="1"/>
    <col min="3845" max="4096" width="9" style="204"/>
    <col min="4097" max="4097" width="8.625" style="204" customWidth="1"/>
    <col min="4098" max="4098" width="18.375" style="204" customWidth="1"/>
    <col min="4099" max="4099" width="3.375" style="204" customWidth="1"/>
    <col min="4100" max="4100" width="46.75" style="204" customWidth="1"/>
    <col min="4101" max="4352" width="9" style="204"/>
    <col min="4353" max="4353" width="8.625" style="204" customWidth="1"/>
    <col min="4354" max="4354" width="18.375" style="204" customWidth="1"/>
    <col min="4355" max="4355" width="3.375" style="204" customWidth="1"/>
    <col min="4356" max="4356" width="46.75" style="204" customWidth="1"/>
    <col min="4357" max="4608" width="9" style="204"/>
    <col min="4609" max="4609" width="8.625" style="204" customWidth="1"/>
    <col min="4610" max="4610" width="18.375" style="204" customWidth="1"/>
    <col min="4611" max="4611" width="3.375" style="204" customWidth="1"/>
    <col min="4612" max="4612" width="46.75" style="204" customWidth="1"/>
    <col min="4613" max="4864" width="9" style="204"/>
    <col min="4865" max="4865" width="8.625" style="204" customWidth="1"/>
    <col min="4866" max="4866" width="18.375" style="204" customWidth="1"/>
    <col min="4867" max="4867" width="3.375" style="204" customWidth="1"/>
    <col min="4868" max="4868" width="46.75" style="204" customWidth="1"/>
    <col min="4869" max="5120" width="9" style="204"/>
    <col min="5121" max="5121" width="8.625" style="204" customWidth="1"/>
    <col min="5122" max="5122" width="18.375" style="204" customWidth="1"/>
    <col min="5123" max="5123" width="3.375" style="204" customWidth="1"/>
    <col min="5124" max="5124" width="46.75" style="204" customWidth="1"/>
    <col min="5125" max="5376" width="9" style="204"/>
    <col min="5377" max="5377" width="8.625" style="204" customWidth="1"/>
    <col min="5378" max="5378" width="18.375" style="204" customWidth="1"/>
    <col min="5379" max="5379" width="3.375" style="204" customWidth="1"/>
    <col min="5380" max="5380" width="46.75" style="204" customWidth="1"/>
    <col min="5381" max="5632" width="9" style="204"/>
    <col min="5633" max="5633" width="8.625" style="204" customWidth="1"/>
    <col min="5634" max="5634" width="18.375" style="204" customWidth="1"/>
    <col min="5635" max="5635" width="3.375" style="204" customWidth="1"/>
    <col min="5636" max="5636" width="46.75" style="204" customWidth="1"/>
    <col min="5637" max="5888" width="9" style="204"/>
    <col min="5889" max="5889" width="8.625" style="204" customWidth="1"/>
    <col min="5890" max="5890" width="18.375" style="204" customWidth="1"/>
    <col min="5891" max="5891" width="3.375" style="204" customWidth="1"/>
    <col min="5892" max="5892" width="46.75" style="204" customWidth="1"/>
    <col min="5893" max="6144" width="9" style="204"/>
    <col min="6145" max="6145" width="8.625" style="204" customWidth="1"/>
    <col min="6146" max="6146" width="18.375" style="204" customWidth="1"/>
    <col min="6147" max="6147" width="3.375" style="204" customWidth="1"/>
    <col min="6148" max="6148" width="46.75" style="204" customWidth="1"/>
    <col min="6149" max="6400" width="9" style="204"/>
    <col min="6401" max="6401" width="8.625" style="204" customWidth="1"/>
    <col min="6402" max="6402" width="18.375" style="204" customWidth="1"/>
    <col min="6403" max="6403" width="3.375" style="204" customWidth="1"/>
    <col min="6404" max="6404" width="46.75" style="204" customWidth="1"/>
    <col min="6405" max="6656" width="9" style="204"/>
    <col min="6657" max="6657" width="8.625" style="204" customWidth="1"/>
    <col min="6658" max="6658" width="18.375" style="204" customWidth="1"/>
    <col min="6659" max="6659" width="3.375" style="204" customWidth="1"/>
    <col min="6660" max="6660" width="46.75" style="204" customWidth="1"/>
    <col min="6661" max="6912" width="9" style="204"/>
    <col min="6913" max="6913" width="8.625" style="204" customWidth="1"/>
    <col min="6914" max="6914" width="18.375" style="204" customWidth="1"/>
    <col min="6915" max="6915" width="3.375" style="204" customWidth="1"/>
    <col min="6916" max="6916" width="46.75" style="204" customWidth="1"/>
    <col min="6917" max="7168" width="9" style="204"/>
    <col min="7169" max="7169" width="8.625" style="204" customWidth="1"/>
    <col min="7170" max="7170" width="18.375" style="204" customWidth="1"/>
    <col min="7171" max="7171" width="3.375" style="204" customWidth="1"/>
    <col min="7172" max="7172" width="46.75" style="204" customWidth="1"/>
    <col min="7173" max="7424" width="9" style="204"/>
    <col min="7425" max="7425" width="8.625" style="204" customWidth="1"/>
    <col min="7426" max="7426" width="18.375" style="204" customWidth="1"/>
    <col min="7427" max="7427" width="3.375" style="204" customWidth="1"/>
    <col min="7428" max="7428" width="46.75" style="204" customWidth="1"/>
    <col min="7429" max="7680" width="9" style="204"/>
    <col min="7681" max="7681" width="8.625" style="204" customWidth="1"/>
    <col min="7682" max="7682" width="18.375" style="204" customWidth="1"/>
    <col min="7683" max="7683" width="3.375" style="204" customWidth="1"/>
    <col min="7684" max="7684" width="46.75" style="204" customWidth="1"/>
    <col min="7685" max="7936" width="9" style="204"/>
    <col min="7937" max="7937" width="8.625" style="204" customWidth="1"/>
    <col min="7938" max="7938" width="18.375" style="204" customWidth="1"/>
    <col min="7939" max="7939" width="3.375" style="204" customWidth="1"/>
    <col min="7940" max="7940" width="46.75" style="204" customWidth="1"/>
    <col min="7941" max="8192" width="9" style="204"/>
    <col min="8193" max="8193" width="8.625" style="204" customWidth="1"/>
    <col min="8194" max="8194" width="18.375" style="204" customWidth="1"/>
    <col min="8195" max="8195" width="3.375" style="204" customWidth="1"/>
    <col min="8196" max="8196" width="46.75" style="204" customWidth="1"/>
    <col min="8197" max="8448" width="9" style="204"/>
    <col min="8449" max="8449" width="8.625" style="204" customWidth="1"/>
    <col min="8450" max="8450" width="18.375" style="204" customWidth="1"/>
    <col min="8451" max="8451" width="3.375" style="204" customWidth="1"/>
    <col min="8452" max="8452" width="46.75" style="204" customWidth="1"/>
    <col min="8453" max="8704" width="9" style="204"/>
    <col min="8705" max="8705" width="8.625" style="204" customWidth="1"/>
    <col min="8706" max="8706" width="18.375" style="204" customWidth="1"/>
    <col min="8707" max="8707" width="3.375" style="204" customWidth="1"/>
    <col min="8708" max="8708" width="46.75" style="204" customWidth="1"/>
    <col min="8709" max="8960" width="9" style="204"/>
    <col min="8961" max="8961" width="8.625" style="204" customWidth="1"/>
    <col min="8962" max="8962" width="18.375" style="204" customWidth="1"/>
    <col min="8963" max="8963" width="3.375" style="204" customWidth="1"/>
    <col min="8964" max="8964" width="46.75" style="204" customWidth="1"/>
    <col min="8965" max="9216" width="9" style="204"/>
    <col min="9217" max="9217" width="8.625" style="204" customWidth="1"/>
    <col min="9218" max="9218" width="18.375" style="204" customWidth="1"/>
    <col min="9219" max="9219" width="3.375" style="204" customWidth="1"/>
    <col min="9220" max="9220" width="46.75" style="204" customWidth="1"/>
    <col min="9221" max="9472" width="9" style="204"/>
    <col min="9473" max="9473" width="8.625" style="204" customWidth="1"/>
    <col min="9474" max="9474" width="18.375" style="204" customWidth="1"/>
    <col min="9475" max="9475" width="3.375" style="204" customWidth="1"/>
    <col min="9476" max="9476" width="46.75" style="204" customWidth="1"/>
    <col min="9477" max="9728" width="9" style="204"/>
    <col min="9729" max="9729" width="8.625" style="204" customWidth="1"/>
    <col min="9730" max="9730" width="18.375" style="204" customWidth="1"/>
    <col min="9731" max="9731" width="3.375" style="204" customWidth="1"/>
    <col min="9732" max="9732" width="46.75" style="204" customWidth="1"/>
    <col min="9733" max="9984" width="9" style="204"/>
    <col min="9985" max="9985" width="8.625" style="204" customWidth="1"/>
    <col min="9986" max="9986" width="18.375" style="204" customWidth="1"/>
    <col min="9987" max="9987" width="3.375" style="204" customWidth="1"/>
    <col min="9988" max="9988" width="46.75" style="204" customWidth="1"/>
    <col min="9989" max="10240" width="9" style="204"/>
    <col min="10241" max="10241" width="8.625" style="204" customWidth="1"/>
    <col min="10242" max="10242" width="18.375" style="204" customWidth="1"/>
    <col min="10243" max="10243" width="3.375" style="204" customWidth="1"/>
    <col min="10244" max="10244" width="46.75" style="204" customWidth="1"/>
    <col min="10245" max="10496" width="9" style="204"/>
    <col min="10497" max="10497" width="8.625" style="204" customWidth="1"/>
    <col min="10498" max="10498" width="18.375" style="204" customWidth="1"/>
    <col min="10499" max="10499" width="3.375" style="204" customWidth="1"/>
    <col min="10500" max="10500" width="46.75" style="204" customWidth="1"/>
    <col min="10501" max="10752" width="9" style="204"/>
    <col min="10753" max="10753" width="8.625" style="204" customWidth="1"/>
    <col min="10754" max="10754" width="18.375" style="204" customWidth="1"/>
    <col min="10755" max="10755" width="3.375" style="204" customWidth="1"/>
    <col min="10756" max="10756" width="46.75" style="204" customWidth="1"/>
    <col min="10757" max="11008" width="9" style="204"/>
    <col min="11009" max="11009" width="8.625" style="204" customWidth="1"/>
    <col min="11010" max="11010" width="18.375" style="204" customWidth="1"/>
    <col min="11011" max="11011" width="3.375" style="204" customWidth="1"/>
    <col min="11012" max="11012" width="46.75" style="204" customWidth="1"/>
    <col min="11013" max="11264" width="9" style="204"/>
    <col min="11265" max="11265" width="8.625" style="204" customWidth="1"/>
    <col min="11266" max="11266" width="18.375" style="204" customWidth="1"/>
    <col min="11267" max="11267" width="3.375" style="204" customWidth="1"/>
    <col min="11268" max="11268" width="46.75" style="204" customWidth="1"/>
    <col min="11269" max="11520" width="9" style="204"/>
    <col min="11521" max="11521" width="8.625" style="204" customWidth="1"/>
    <col min="11522" max="11522" width="18.375" style="204" customWidth="1"/>
    <col min="11523" max="11523" width="3.375" style="204" customWidth="1"/>
    <col min="11524" max="11524" width="46.75" style="204" customWidth="1"/>
    <col min="11525" max="11776" width="9" style="204"/>
    <col min="11777" max="11777" width="8.625" style="204" customWidth="1"/>
    <col min="11778" max="11778" width="18.375" style="204" customWidth="1"/>
    <col min="11779" max="11779" width="3.375" style="204" customWidth="1"/>
    <col min="11780" max="11780" width="46.75" style="204" customWidth="1"/>
    <col min="11781" max="12032" width="9" style="204"/>
    <col min="12033" max="12033" width="8.625" style="204" customWidth="1"/>
    <col min="12034" max="12034" width="18.375" style="204" customWidth="1"/>
    <col min="12035" max="12035" width="3.375" style="204" customWidth="1"/>
    <col min="12036" max="12036" width="46.75" style="204" customWidth="1"/>
    <col min="12037" max="12288" width="9" style="204"/>
    <col min="12289" max="12289" width="8.625" style="204" customWidth="1"/>
    <col min="12290" max="12290" width="18.375" style="204" customWidth="1"/>
    <col min="12291" max="12291" width="3.375" style="204" customWidth="1"/>
    <col min="12292" max="12292" width="46.75" style="204" customWidth="1"/>
    <col min="12293" max="12544" width="9" style="204"/>
    <col min="12545" max="12545" width="8.625" style="204" customWidth="1"/>
    <col min="12546" max="12546" width="18.375" style="204" customWidth="1"/>
    <col min="12547" max="12547" width="3.375" style="204" customWidth="1"/>
    <col min="12548" max="12548" width="46.75" style="204" customWidth="1"/>
    <col min="12549" max="12800" width="9" style="204"/>
    <col min="12801" max="12801" width="8.625" style="204" customWidth="1"/>
    <col min="12802" max="12802" width="18.375" style="204" customWidth="1"/>
    <col min="12803" max="12803" width="3.375" style="204" customWidth="1"/>
    <col min="12804" max="12804" width="46.75" style="204" customWidth="1"/>
    <col min="12805" max="13056" width="9" style="204"/>
    <col min="13057" max="13057" width="8.625" style="204" customWidth="1"/>
    <col min="13058" max="13058" width="18.375" style="204" customWidth="1"/>
    <col min="13059" max="13059" width="3.375" style="204" customWidth="1"/>
    <col min="13060" max="13060" width="46.75" style="204" customWidth="1"/>
    <col min="13061" max="13312" width="9" style="204"/>
    <col min="13313" max="13313" width="8.625" style="204" customWidth="1"/>
    <col min="13314" max="13314" width="18.375" style="204" customWidth="1"/>
    <col min="13315" max="13315" width="3.375" style="204" customWidth="1"/>
    <col min="13316" max="13316" width="46.75" style="204" customWidth="1"/>
    <col min="13317" max="13568" width="9" style="204"/>
    <col min="13569" max="13569" width="8.625" style="204" customWidth="1"/>
    <col min="13570" max="13570" width="18.375" style="204" customWidth="1"/>
    <col min="13571" max="13571" width="3.375" style="204" customWidth="1"/>
    <col min="13572" max="13572" width="46.75" style="204" customWidth="1"/>
    <col min="13573" max="13824" width="9" style="204"/>
    <col min="13825" max="13825" width="8.625" style="204" customWidth="1"/>
    <col min="13826" max="13826" width="18.375" style="204" customWidth="1"/>
    <col min="13827" max="13827" width="3.375" style="204" customWidth="1"/>
    <col min="13828" max="13828" width="46.75" style="204" customWidth="1"/>
    <col min="13829" max="14080" width="9" style="204"/>
    <col min="14081" max="14081" width="8.625" style="204" customWidth="1"/>
    <col min="14082" max="14082" width="18.375" style="204" customWidth="1"/>
    <col min="14083" max="14083" width="3.375" style="204" customWidth="1"/>
    <col min="14084" max="14084" width="46.75" style="204" customWidth="1"/>
    <col min="14085" max="14336" width="9" style="204"/>
    <col min="14337" max="14337" width="8.625" style="204" customWidth="1"/>
    <col min="14338" max="14338" width="18.375" style="204" customWidth="1"/>
    <col min="14339" max="14339" width="3.375" style="204" customWidth="1"/>
    <col min="14340" max="14340" width="46.75" style="204" customWidth="1"/>
    <col min="14341" max="14592" width="9" style="204"/>
    <col min="14593" max="14593" width="8.625" style="204" customWidth="1"/>
    <col min="14594" max="14594" width="18.375" style="204" customWidth="1"/>
    <col min="14595" max="14595" width="3.375" style="204" customWidth="1"/>
    <col min="14596" max="14596" width="46.75" style="204" customWidth="1"/>
    <col min="14597" max="14848" width="9" style="204"/>
    <col min="14849" max="14849" width="8.625" style="204" customWidth="1"/>
    <col min="14850" max="14850" width="18.375" style="204" customWidth="1"/>
    <col min="14851" max="14851" width="3.375" style="204" customWidth="1"/>
    <col min="14852" max="14852" width="46.75" style="204" customWidth="1"/>
    <col min="14853" max="15104" width="9" style="204"/>
    <col min="15105" max="15105" width="8.625" style="204" customWidth="1"/>
    <col min="15106" max="15106" width="18.375" style="204" customWidth="1"/>
    <col min="15107" max="15107" width="3.375" style="204" customWidth="1"/>
    <col min="15108" max="15108" width="46.75" style="204" customWidth="1"/>
    <col min="15109" max="15360" width="9" style="204"/>
    <col min="15361" max="15361" width="8.625" style="204" customWidth="1"/>
    <col min="15362" max="15362" width="18.375" style="204" customWidth="1"/>
    <col min="15363" max="15363" width="3.375" style="204" customWidth="1"/>
    <col min="15364" max="15364" width="46.75" style="204" customWidth="1"/>
    <col min="15365" max="15616" width="9" style="204"/>
    <col min="15617" max="15617" width="8.625" style="204" customWidth="1"/>
    <col min="15618" max="15618" width="18.375" style="204" customWidth="1"/>
    <col min="15619" max="15619" width="3.375" style="204" customWidth="1"/>
    <col min="15620" max="15620" width="46.75" style="204" customWidth="1"/>
    <col min="15621" max="15872" width="9" style="204"/>
    <col min="15873" max="15873" width="8.625" style="204" customWidth="1"/>
    <col min="15874" max="15874" width="18.375" style="204" customWidth="1"/>
    <col min="15875" max="15875" width="3.375" style="204" customWidth="1"/>
    <col min="15876" max="15876" width="46.75" style="204" customWidth="1"/>
    <col min="15877" max="16128" width="9" style="204"/>
    <col min="16129" max="16129" width="8.625" style="204" customWidth="1"/>
    <col min="16130" max="16130" width="18.375" style="204" customWidth="1"/>
    <col min="16131" max="16131" width="3.375" style="204" customWidth="1"/>
    <col min="16132" max="16132" width="46.75" style="204" customWidth="1"/>
    <col min="16133" max="16384" width="9" style="204"/>
  </cols>
  <sheetData>
    <row r="1" spans="1:6" ht="14.25">
      <c r="A1" s="202" t="s">
        <v>162</v>
      </c>
      <c r="B1" s="202"/>
      <c r="C1" s="202"/>
      <c r="D1" s="203"/>
      <c r="F1" s="205" t="s">
        <v>163</v>
      </c>
    </row>
    <row r="2" spans="1:6" ht="14.25" customHeight="1">
      <c r="A2" s="402" t="s">
        <v>164</v>
      </c>
      <c r="B2" s="403"/>
      <c r="C2" s="403"/>
      <c r="D2" s="403"/>
      <c r="F2" s="205" t="s">
        <v>165</v>
      </c>
    </row>
    <row r="3" spans="1:6" ht="14.25" customHeight="1">
      <c r="A3" s="403"/>
      <c r="B3" s="403"/>
      <c r="C3" s="403"/>
      <c r="D3" s="403"/>
      <c r="F3" s="205" t="s">
        <v>166</v>
      </c>
    </row>
    <row r="4" spans="1:6" ht="14.25">
      <c r="A4" s="202"/>
      <c r="B4" s="202"/>
      <c r="C4" s="202"/>
      <c r="D4" s="202"/>
      <c r="F4" s="205" t="s">
        <v>167</v>
      </c>
    </row>
    <row r="5" spans="1:6" ht="14.25">
      <c r="A5" s="404" t="s">
        <v>216</v>
      </c>
      <c r="B5" s="404"/>
      <c r="C5" s="404"/>
      <c r="D5" s="404"/>
      <c r="F5" s="205" t="s">
        <v>123</v>
      </c>
    </row>
    <row r="6" spans="1:6" ht="14.25">
      <c r="A6" s="202"/>
      <c r="B6" s="202"/>
      <c r="C6" s="202"/>
      <c r="F6" s="205" t="s">
        <v>168</v>
      </c>
    </row>
    <row r="7" spans="1:6" ht="32.25" customHeight="1">
      <c r="A7" s="405" t="s">
        <v>5</v>
      </c>
      <c r="B7" s="406"/>
      <c r="C7" s="407"/>
      <c r="D7" s="408"/>
      <c r="F7" s="205"/>
    </row>
    <row r="8" spans="1:6" ht="32.25" customHeight="1">
      <c r="A8" s="405" t="s">
        <v>169</v>
      </c>
      <c r="B8" s="406"/>
      <c r="C8" s="409"/>
      <c r="D8" s="410"/>
      <c r="F8" s="205"/>
    </row>
    <row r="9" spans="1:6" ht="32.25" customHeight="1">
      <c r="A9" s="405" t="s">
        <v>170</v>
      </c>
      <c r="B9" s="406"/>
      <c r="C9" s="407"/>
      <c r="D9" s="408"/>
    </row>
    <row r="10" spans="1:6" ht="32.25" customHeight="1">
      <c r="A10" s="405" t="s">
        <v>171</v>
      </c>
      <c r="B10" s="406"/>
      <c r="C10" s="407"/>
      <c r="D10" s="408"/>
    </row>
    <row r="11" spans="1:6" ht="15" customHeight="1">
      <c r="A11" s="411" t="s">
        <v>172</v>
      </c>
      <c r="B11" s="412"/>
      <c r="C11" s="206" t="s">
        <v>173</v>
      </c>
      <c r="D11" s="207"/>
    </row>
    <row r="12" spans="1:6" ht="32.25" customHeight="1">
      <c r="A12" s="413"/>
      <c r="B12" s="414"/>
      <c r="C12" s="415"/>
      <c r="D12" s="416"/>
    </row>
    <row r="13" spans="1:6" ht="32.25" customHeight="1">
      <c r="A13" s="405" t="s">
        <v>6</v>
      </c>
      <c r="B13" s="406"/>
      <c r="C13" s="407"/>
      <c r="D13" s="408"/>
    </row>
    <row r="14" spans="1:6" ht="32.25" customHeight="1">
      <c r="A14" s="405" t="s">
        <v>174</v>
      </c>
      <c r="B14" s="406"/>
      <c r="C14" s="407"/>
      <c r="D14" s="408"/>
    </row>
    <row r="15" spans="1:6" ht="32.25" customHeight="1">
      <c r="A15" s="405" t="s">
        <v>175</v>
      </c>
      <c r="B15" s="406"/>
      <c r="C15" s="407"/>
      <c r="D15" s="408"/>
    </row>
    <row r="16" spans="1:6" ht="32.25" customHeight="1">
      <c r="A16" s="405" t="s">
        <v>176</v>
      </c>
      <c r="B16" s="406"/>
      <c r="C16" s="417"/>
      <c r="D16" s="418"/>
    </row>
    <row r="17" spans="1:4" ht="15" customHeight="1">
      <c r="A17" s="411" t="s">
        <v>177</v>
      </c>
      <c r="B17" s="412"/>
      <c r="C17" s="206" t="s">
        <v>173</v>
      </c>
      <c r="D17" s="207"/>
    </row>
    <row r="18" spans="1:4" ht="32.25" customHeight="1">
      <c r="A18" s="413"/>
      <c r="B18" s="414"/>
      <c r="C18" s="415"/>
      <c r="D18" s="416"/>
    </row>
    <row r="19" spans="1:4" ht="32.25" customHeight="1">
      <c r="A19" s="419" t="s">
        <v>178</v>
      </c>
      <c r="B19" s="208" t="s">
        <v>179</v>
      </c>
      <c r="C19" s="422"/>
      <c r="D19" s="423"/>
    </row>
    <row r="20" spans="1:4" ht="32.25" customHeight="1">
      <c r="A20" s="420"/>
      <c r="B20" s="209" t="s">
        <v>180</v>
      </c>
      <c r="C20" s="407"/>
      <c r="D20" s="408"/>
    </row>
    <row r="21" spans="1:4" ht="32.25" customHeight="1">
      <c r="A21" s="421"/>
      <c r="B21" s="210" t="s">
        <v>181</v>
      </c>
      <c r="C21" s="407"/>
      <c r="D21" s="408"/>
    </row>
    <row r="22" spans="1:4" ht="14.25">
      <c r="A22" s="202"/>
      <c r="B22" s="202"/>
      <c r="C22" s="202"/>
      <c r="D22" s="202"/>
    </row>
    <row r="23" spans="1:4" ht="14.25">
      <c r="A23" s="202"/>
      <c r="B23" s="202"/>
      <c r="C23" s="202"/>
      <c r="D23" s="202"/>
    </row>
    <row r="24" spans="1:4" ht="14.25">
      <c r="A24" s="202"/>
      <c r="B24" s="202"/>
      <c r="C24" s="202"/>
      <c r="D24" s="202"/>
    </row>
    <row r="25" spans="1:4" ht="14.25">
      <c r="A25" s="202"/>
      <c r="B25" s="202"/>
      <c r="C25" s="202"/>
      <c r="D25" s="202"/>
    </row>
    <row r="26" spans="1:4" ht="14.25">
      <c r="A26" s="202"/>
      <c r="B26" s="202"/>
      <c r="C26" s="202"/>
      <c r="D26" s="202"/>
    </row>
    <row r="27" spans="1:4" ht="14.25">
      <c r="A27" s="202"/>
      <c r="B27" s="202"/>
      <c r="C27" s="202"/>
      <c r="D27" s="202"/>
    </row>
    <row r="28" spans="1:4" ht="14.25">
      <c r="A28" s="202"/>
      <c r="B28" s="202"/>
      <c r="C28" s="202"/>
      <c r="D28" s="202"/>
    </row>
    <row r="29" spans="1:4" ht="14.25">
      <c r="A29" s="202"/>
      <c r="B29" s="202"/>
      <c r="C29" s="202"/>
      <c r="D29" s="202"/>
    </row>
    <row r="30" spans="1:4" ht="14.25">
      <c r="A30" s="202"/>
      <c r="B30" s="202"/>
      <c r="C30" s="202"/>
      <c r="D30" s="202"/>
    </row>
  </sheetData>
  <mergeCells count="26">
    <mergeCell ref="A16:B16"/>
    <mergeCell ref="C16:D16"/>
    <mergeCell ref="A17:B18"/>
    <mergeCell ref="C18:D18"/>
    <mergeCell ref="A19:A21"/>
    <mergeCell ref="C19:D19"/>
    <mergeCell ref="C20:D20"/>
    <mergeCell ref="C21:D21"/>
    <mergeCell ref="A13:B13"/>
    <mergeCell ref="C13:D13"/>
    <mergeCell ref="A14:B14"/>
    <mergeCell ref="C14:D14"/>
    <mergeCell ref="A15:B15"/>
    <mergeCell ref="C15:D15"/>
    <mergeCell ref="A9:B9"/>
    <mergeCell ref="C9:D9"/>
    <mergeCell ref="A10:B10"/>
    <mergeCell ref="C10:D10"/>
    <mergeCell ref="A11:B12"/>
    <mergeCell ref="C12:D12"/>
    <mergeCell ref="A2:D3"/>
    <mergeCell ref="A5:D5"/>
    <mergeCell ref="A7:B7"/>
    <mergeCell ref="C7:D7"/>
    <mergeCell ref="A8:B8"/>
    <mergeCell ref="C8:D8"/>
  </mergeCells>
  <phoneticPr fontId="12"/>
  <dataValidations count="4">
    <dataValidation type="textLength" operator="equal" allowBlank="1" showInputMessage="1" showErrorMessage="1" error="10桁の数字で入力してください" sqref="C14:D14 IY14:IZ14 SU14:SV14 ACQ14:ACR14 AMM14:AMN14 AWI14:AWJ14 BGE14:BGF14 BQA14:BQB14 BZW14:BZX14 CJS14:CJT14 CTO14:CTP14 DDK14:DDL14 DNG14:DNH14 DXC14:DXD14 EGY14:EGZ14 EQU14:EQV14 FAQ14:FAR14 FKM14:FKN14 FUI14:FUJ14 GEE14:GEF14 GOA14:GOB14 GXW14:GXX14 HHS14:HHT14 HRO14:HRP14 IBK14:IBL14 ILG14:ILH14 IVC14:IVD14 JEY14:JEZ14 JOU14:JOV14 JYQ14:JYR14 KIM14:KIN14 KSI14:KSJ14 LCE14:LCF14 LMA14:LMB14 LVW14:LVX14 MFS14:MFT14 MPO14:MPP14 MZK14:MZL14 NJG14:NJH14 NTC14:NTD14 OCY14:OCZ14 OMU14:OMV14 OWQ14:OWR14 PGM14:PGN14 PQI14:PQJ14 QAE14:QAF14 QKA14:QKB14 QTW14:QTX14 RDS14:RDT14 RNO14:RNP14 RXK14:RXL14 SHG14:SHH14 SRC14:SRD14 TAY14:TAZ14 TKU14:TKV14 TUQ14:TUR14 UEM14:UEN14 UOI14:UOJ14 UYE14:UYF14 VIA14:VIB14 VRW14:VRX14 WBS14:WBT14 WLO14:WLP14 WVK14:WVL14 C65550:D65550 IY65550:IZ65550 SU65550:SV65550 ACQ65550:ACR65550 AMM65550:AMN65550 AWI65550:AWJ65550 BGE65550:BGF65550 BQA65550:BQB65550 BZW65550:BZX65550 CJS65550:CJT65550 CTO65550:CTP65550 DDK65550:DDL65550 DNG65550:DNH65550 DXC65550:DXD65550 EGY65550:EGZ65550 EQU65550:EQV65550 FAQ65550:FAR65550 FKM65550:FKN65550 FUI65550:FUJ65550 GEE65550:GEF65550 GOA65550:GOB65550 GXW65550:GXX65550 HHS65550:HHT65550 HRO65550:HRP65550 IBK65550:IBL65550 ILG65550:ILH65550 IVC65550:IVD65550 JEY65550:JEZ65550 JOU65550:JOV65550 JYQ65550:JYR65550 KIM65550:KIN65550 KSI65550:KSJ65550 LCE65550:LCF65550 LMA65550:LMB65550 LVW65550:LVX65550 MFS65550:MFT65550 MPO65550:MPP65550 MZK65550:MZL65550 NJG65550:NJH65550 NTC65550:NTD65550 OCY65550:OCZ65550 OMU65550:OMV65550 OWQ65550:OWR65550 PGM65550:PGN65550 PQI65550:PQJ65550 QAE65550:QAF65550 QKA65550:QKB65550 QTW65550:QTX65550 RDS65550:RDT65550 RNO65550:RNP65550 RXK65550:RXL65550 SHG65550:SHH65550 SRC65550:SRD65550 TAY65550:TAZ65550 TKU65550:TKV65550 TUQ65550:TUR65550 UEM65550:UEN65550 UOI65550:UOJ65550 UYE65550:UYF65550 VIA65550:VIB65550 VRW65550:VRX65550 WBS65550:WBT65550 WLO65550:WLP65550 WVK65550:WVL65550 C131086:D131086 IY131086:IZ131086 SU131086:SV131086 ACQ131086:ACR131086 AMM131086:AMN131086 AWI131086:AWJ131086 BGE131086:BGF131086 BQA131086:BQB131086 BZW131086:BZX131086 CJS131086:CJT131086 CTO131086:CTP131086 DDK131086:DDL131086 DNG131086:DNH131086 DXC131086:DXD131086 EGY131086:EGZ131086 EQU131086:EQV131086 FAQ131086:FAR131086 FKM131086:FKN131086 FUI131086:FUJ131086 GEE131086:GEF131086 GOA131086:GOB131086 GXW131086:GXX131086 HHS131086:HHT131086 HRO131086:HRP131086 IBK131086:IBL131086 ILG131086:ILH131086 IVC131086:IVD131086 JEY131086:JEZ131086 JOU131086:JOV131086 JYQ131086:JYR131086 KIM131086:KIN131086 KSI131086:KSJ131086 LCE131086:LCF131086 LMA131086:LMB131086 LVW131086:LVX131086 MFS131086:MFT131086 MPO131086:MPP131086 MZK131086:MZL131086 NJG131086:NJH131086 NTC131086:NTD131086 OCY131086:OCZ131086 OMU131086:OMV131086 OWQ131086:OWR131086 PGM131086:PGN131086 PQI131086:PQJ131086 QAE131086:QAF131086 QKA131086:QKB131086 QTW131086:QTX131086 RDS131086:RDT131086 RNO131086:RNP131086 RXK131086:RXL131086 SHG131086:SHH131086 SRC131086:SRD131086 TAY131086:TAZ131086 TKU131086:TKV131086 TUQ131086:TUR131086 UEM131086:UEN131086 UOI131086:UOJ131086 UYE131086:UYF131086 VIA131086:VIB131086 VRW131086:VRX131086 WBS131086:WBT131086 WLO131086:WLP131086 WVK131086:WVL131086 C196622:D196622 IY196622:IZ196622 SU196622:SV196622 ACQ196622:ACR196622 AMM196622:AMN196622 AWI196622:AWJ196622 BGE196622:BGF196622 BQA196622:BQB196622 BZW196622:BZX196622 CJS196622:CJT196622 CTO196622:CTP196622 DDK196622:DDL196622 DNG196622:DNH196622 DXC196622:DXD196622 EGY196622:EGZ196622 EQU196622:EQV196622 FAQ196622:FAR196622 FKM196622:FKN196622 FUI196622:FUJ196622 GEE196622:GEF196622 GOA196622:GOB196622 GXW196622:GXX196622 HHS196622:HHT196622 HRO196622:HRP196622 IBK196622:IBL196622 ILG196622:ILH196622 IVC196622:IVD196622 JEY196622:JEZ196622 JOU196622:JOV196622 JYQ196622:JYR196622 KIM196622:KIN196622 KSI196622:KSJ196622 LCE196622:LCF196622 LMA196622:LMB196622 LVW196622:LVX196622 MFS196622:MFT196622 MPO196622:MPP196622 MZK196622:MZL196622 NJG196622:NJH196622 NTC196622:NTD196622 OCY196622:OCZ196622 OMU196622:OMV196622 OWQ196622:OWR196622 PGM196622:PGN196622 PQI196622:PQJ196622 QAE196622:QAF196622 QKA196622:QKB196622 QTW196622:QTX196622 RDS196622:RDT196622 RNO196622:RNP196622 RXK196622:RXL196622 SHG196622:SHH196622 SRC196622:SRD196622 TAY196622:TAZ196622 TKU196622:TKV196622 TUQ196622:TUR196622 UEM196622:UEN196622 UOI196622:UOJ196622 UYE196622:UYF196622 VIA196622:VIB196622 VRW196622:VRX196622 WBS196622:WBT196622 WLO196622:WLP196622 WVK196622:WVL196622 C262158:D262158 IY262158:IZ262158 SU262158:SV262158 ACQ262158:ACR262158 AMM262158:AMN262158 AWI262158:AWJ262158 BGE262158:BGF262158 BQA262158:BQB262158 BZW262158:BZX262158 CJS262158:CJT262158 CTO262158:CTP262158 DDK262158:DDL262158 DNG262158:DNH262158 DXC262158:DXD262158 EGY262158:EGZ262158 EQU262158:EQV262158 FAQ262158:FAR262158 FKM262158:FKN262158 FUI262158:FUJ262158 GEE262158:GEF262158 GOA262158:GOB262158 GXW262158:GXX262158 HHS262158:HHT262158 HRO262158:HRP262158 IBK262158:IBL262158 ILG262158:ILH262158 IVC262158:IVD262158 JEY262158:JEZ262158 JOU262158:JOV262158 JYQ262158:JYR262158 KIM262158:KIN262158 KSI262158:KSJ262158 LCE262158:LCF262158 LMA262158:LMB262158 LVW262158:LVX262158 MFS262158:MFT262158 MPO262158:MPP262158 MZK262158:MZL262158 NJG262158:NJH262158 NTC262158:NTD262158 OCY262158:OCZ262158 OMU262158:OMV262158 OWQ262158:OWR262158 PGM262158:PGN262158 PQI262158:PQJ262158 QAE262158:QAF262158 QKA262158:QKB262158 QTW262158:QTX262158 RDS262158:RDT262158 RNO262158:RNP262158 RXK262158:RXL262158 SHG262158:SHH262158 SRC262158:SRD262158 TAY262158:TAZ262158 TKU262158:TKV262158 TUQ262158:TUR262158 UEM262158:UEN262158 UOI262158:UOJ262158 UYE262158:UYF262158 VIA262158:VIB262158 VRW262158:VRX262158 WBS262158:WBT262158 WLO262158:WLP262158 WVK262158:WVL262158 C327694:D327694 IY327694:IZ327694 SU327694:SV327694 ACQ327694:ACR327694 AMM327694:AMN327694 AWI327694:AWJ327694 BGE327694:BGF327694 BQA327694:BQB327694 BZW327694:BZX327694 CJS327694:CJT327694 CTO327694:CTP327694 DDK327694:DDL327694 DNG327694:DNH327694 DXC327694:DXD327694 EGY327694:EGZ327694 EQU327694:EQV327694 FAQ327694:FAR327694 FKM327694:FKN327694 FUI327694:FUJ327694 GEE327694:GEF327694 GOA327694:GOB327694 GXW327694:GXX327694 HHS327694:HHT327694 HRO327694:HRP327694 IBK327694:IBL327694 ILG327694:ILH327694 IVC327694:IVD327694 JEY327694:JEZ327694 JOU327694:JOV327694 JYQ327694:JYR327694 KIM327694:KIN327694 KSI327694:KSJ327694 LCE327694:LCF327694 LMA327694:LMB327694 LVW327694:LVX327694 MFS327694:MFT327694 MPO327694:MPP327694 MZK327694:MZL327694 NJG327694:NJH327694 NTC327694:NTD327694 OCY327694:OCZ327694 OMU327694:OMV327694 OWQ327694:OWR327694 PGM327694:PGN327694 PQI327694:PQJ327694 QAE327694:QAF327694 QKA327694:QKB327694 QTW327694:QTX327694 RDS327694:RDT327694 RNO327694:RNP327694 RXK327694:RXL327694 SHG327694:SHH327694 SRC327694:SRD327694 TAY327694:TAZ327694 TKU327694:TKV327694 TUQ327694:TUR327694 UEM327694:UEN327694 UOI327694:UOJ327694 UYE327694:UYF327694 VIA327694:VIB327694 VRW327694:VRX327694 WBS327694:WBT327694 WLO327694:WLP327694 WVK327694:WVL327694 C393230:D393230 IY393230:IZ393230 SU393230:SV393230 ACQ393230:ACR393230 AMM393230:AMN393230 AWI393230:AWJ393230 BGE393230:BGF393230 BQA393230:BQB393230 BZW393230:BZX393230 CJS393230:CJT393230 CTO393230:CTP393230 DDK393230:DDL393230 DNG393230:DNH393230 DXC393230:DXD393230 EGY393230:EGZ393230 EQU393230:EQV393230 FAQ393230:FAR393230 FKM393230:FKN393230 FUI393230:FUJ393230 GEE393230:GEF393230 GOA393230:GOB393230 GXW393230:GXX393230 HHS393230:HHT393230 HRO393230:HRP393230 IBK393230:IBL393230 ILG393230:ILH393230 IVC393230:IVD393230 JEY393230:JEZ393230 JOU393230:JOV393230 JYQ393230:JYR393230 KIM393230:KIN393230 KSI393230:KSJ393230 LCE393230:LCF393230 LMA393230:LMB393230 LVW393230:LVX393230 MFS393230:MFT393230 MPO393230:MPP393230 MZK393230:MZL393230 NJG393230:NJH393230 NTC393230:NTD393230 OCY393230:OCZ393230 OMU393230:OMV393230 OWQ393230:OWR393230 PGM393230:PGN393230 PQI393230:PQJ393230 QAE393230:QAF393230 QKA393230:QKB393230 QTW393230:QTX393230 RDS393230:RDT393230 RNO393230:RNP393230 RXK393230:RXL393230 SHG393230:SHH393230 SRC393230:SRD393230 TAY393230:TAZ393230 TKU393230:TKV393230 TUQ393230:TUR393230 UEM393230:UEN393230 UOI393230:UOJ393230 UYE393230:UYF393230 VIA393230:VIB393230 VRW393230:VRX393230 WBS393230:WBT393230 WLO393230:WLP393230 WVK393230:WVL393230 C458766:D458766 IY458766:IZ458766 SU458766:SV458766 ACQ458766:ACR458766 AMM458766:AMN458766 AWI458766:AWJ458766 BGE458766:BGF458766 BQA458766:BQB458766 BZW458766:BZX458766 CJS458766:CJT458766 CTO458766:CTP458766 DDK458766:DDL458766 DNG458766:DNH458766 DXC458766:DXD458766 EGY458766:EGZ458766 EQU458766:EQV458766 FAQ458766:FAR458766 FKM458766:FKN458766 FUI458766:FUJ458766 GEE458766:GEF458766 GOA458766:GOB458766 GXW458766:GXX458766 HHS458766:HHT458766 HRO458766:HRP458766 IBK458766:IBL458766 ILG458766:ILH458766 IVC458766:IVD458766 JEY458766:JEZ458766 JOU458766:JOV458766 JYQ458766:JYR458766 KIM458766:KIN458766 KSI458766:KSJ458766 LCE458766:LCF458766 LMA458766:LMB458766 LVW458766:LVX458766 MFS458766:MFT458766 MPO458766:MPP458766 MZK458766:MZL458766 NJG458766:NJH458766 NTC458766:NTD458766 OCY458766:OCZ458766 OMU458766:OMV458766 OWQ458766:OWR458766 PGM458766:PGN458766 PQI458766:PQJ458766 QAE458766:QAF458766 QKA458766:QKB458766 QTW458766:QTX458766 RDS458766:RDT458766 RNO458766:RNP458766 RXK458766:RXL458766 SHG458766:SHH458766 SRC458766:SRD458766 TAY458766:TAZ458766 TKU458766:TKV458766 TUQ458766:TUR458766 UEM458766:UEN458766 UOI458766:UOJ458766 UYE458766:UYF458766 VIA458766:VIB458766 VRW458766:VRX458766 WBS458766:WBT458766 WLO458766:WLP458766 WVK458766:WVL458766 C524302:D524302 IY524302:IZ524302 SU524302:SV524302 ACQ524302:ACR524302 AMM524302:AMN524302 AWI524302:AWJ524302 BGE524302:BGF524302 BQA524302:BQB524302 BZW524302:BZX524302 CJS524302:CJT524302 CTO524302:CTP524302 DDK524302:DDL524302 DNG524302:DNH524302 DXC524302:DXD524302 EGY524302:EGZ524302 EQU524302:EQV524302 FAQ524302:FAR524302 FKM524302:FKN524302 FUI524302:FUJ524302 GEE524302:GEF524302 GOA524302:GOB524302 GXW524302:GXX524302 HHS524302:HHT524302 HRO524302:HRP524302 IBK524302:IBL524302 ILG524302:ILH524302 IVC524302:IVD524302 JEY524302:JEZ524302 JOU524302:JOV524302 JYQ524302:JYR524302 KIM524302:KIN524302 KSI524302:KSJ524302 LCE524302:LCF524302 LMA524302:LMB524302 LVW524302:LVX524302 MFS524302:MFT524302 MPO524302:MPP524302 MZK524302:MZL524302 NJG524302:NJH524302 NTC524302:NTD524302 OCY524302:OCZ524302 OMU524302:OMV524302 OWQ524302:OWR524302 PGM524302:PGN524302 PQI524302:PQJ524302 QAE524302:QAF524302 QKA524302:QKB524302 QTW524302:QTX524302 RDS524302:RDT524302 RNO524302:RNP524302 RXK524302:RXL524302 SHG524302:SHH524302 SRC524302:SRD524302 TAY524302:TAZ524302 TKU524302:TKV524302 TUQ524302:TUR524302 UEM524302:UEN524302 UOI524302:UOJ524302 UYE524302:UYF524302 VIA524302:VIB524302 VRW524302:VRX524302 WBS524302:WBT524302 WLO524302:WLP524302 WVK524302:WVL524302 C589838:D589838 IY589838:IZ589838 SU589838:SV589838 ACQ589838:ACR589838 AMM589838:AMN589838 AWI589838:AWJ589838 BGE589838:BGF589838 BQA589838:BQB589838 BZW589838:BZX589838 CJS589838:CJT589838 CTO589838:CTP589838 DDK589838:DDL589838 DNG589838:DNH589838 DXC589838:DXD589838 EGY589838:EGZ589838 EQU589838:EQV589838 FAQ589838:FAR589838 FKM589838:FKN589838 FUI589838:FUJ589838 GEE589838:GEF589838 GOA589838:GOB589838 GXW589838:GXX589838 HHS589838:HHT589838 HRO589838:HRP589838 IBK589838:IBL589838 ILG589838:ILH589838 IVC589838:IVD589838 JEY589838:JEZ589838 JOU589838:JOV589838 JYQ589838:JYR589838 KIM589838:KIN589838 KSI589838:KSJ589838 LCE589838:LCF589838 LMA589838:LMB589838 LVW589838:LVX589838 MFS589838:MFT589838 MPO589838:MPP589838 MZK589838:MZL589838 NJG589838:NJH589838 NTC589838:NTD589838 OCY589838:OCZ589838 OMU589838:OMV589838 OWQ589838:OWR589838 PGM589838:PGN589838 PQI589838:PQJ589838 QAE589838:QAF589838 QKA589838:QKB589838 QTW589838:QTX589838 RDS589838:RDT589838 RNO589838:RNP589838 RXK589838:RXL589838 SHG589838:SHH589838 SRC589838:SRD589838 TAY589838:TAZ589838 TKU589838:TKV589838 TUQ589838:TUR589838 UEM589838:UEN589838 UOI589838:UOJ589838 UYE589838:UYF589838 VIA589838:VIB589838 VRW589838:VRX589838 WBS589838:WBT589838 WLO589838:WLP589838 WVK589838:WVL589838 C655374:D655374 IY655374:IZ655374 SU655374:SV655374 ACQ655374:ACR655374 AMM655374:AMN655374 AWI655374:AWJ655374 BGE655374:BGF655374 BQA655374:BQB655374 BZW655374:BZX655374 CJS655374:CJT655374 CTO655374:CTP655374 DDK655374:DDL655374 DNG655374:DNH655374 DXC655374:DXD655374 EGY655374:EGZ655374 EQU655374:EQV655374 FAQ655374:FAR655374 FKM655374:FKN655374 FUI655374:FUJ655374 GEE655374:GEF655374 GOA655374:GOB655374 GXW655374:GXX655374 HHS655374:HHT655374 HRO655374:HRP655374 IBK655374:IBL655374 ILG655374:ILH655374 IVC655374:IVD655374 JEY655374:JEZ655374 JOU655374:JOV655374 JYQ655374:JYR655374 KIM655374:KIN655374 KSI655374:KSJ655374 LCE655374:LCF655374 LMA655374:LMB655374 LVW655374:LVX655374 MFS655374:MFT655374 MPO655374:MPP655374 MZK655374:MZL655374 NJG655374:NJH655374 NTC655374:NTD655374 OCY655374:OCZ655374 OMU655374:OMV655374 OWQ655374:OWR655374 PGM655374:PGN655374 PQI655374:PQJ655374 QAE655374:QAF655374 QKA655374:QKB655374 QTW655374:QTX655374 RDS655374:RDT655374 RNO655374:RNP655374 RXK655374:RXL655374 SHG655374:SHH655374 SRC655374:SRD655374 TAY655374:TAZ655374 TKU655374:TKV655374 TUQ655374:TUR655374 UEM655374:UEN655374 UOI655374:UOJ655374 UYE655374:UYF655374 VIA655374:VIB655374 VRW655374:VRX655374 WBS655374:WBT655374 WLO655374:WLP655374 WVK655374:WVL655374 C720910:D720910 IY720910:IZ720910 SU720910:SV720910 ACQ720910:ACR720910 AMM720910:AMN720910 AWI720910:AWJ720910 BGE720910:BGF720910 BQA720910:BQB720910 BZW720910:BZX720910 CJS720910:CJT720910 CTO720910:CTP720910 DDK720910:DDL720910 DNG720910:DNH720910 DXC720910:DXD720910 EGY720910:EGZ720910 EQU720910:EQV720910 FAQ720910:FAR720910 FKM720910:FKN720910 FUI720910:FUJ720910 GEE720910:GEF720910 GOA720910:GOB720910 GXW720910:GXX720910 HHS720910:HHT720910 HRO720910:HRP720910 IBK720910:IBL720910 ILG720910:ILH720910 IVC720910:IVD720910 JEY720910:JEZ720910 JOU720910:JOV720910 JYQ720910:JYR720910 KIM720910:KIN720910 KSI720910:KSJ720910 LCE720910:LCF720910 LMA720910:LMB720910 LVW720910:LVX720910 MFS720910:MFT720910 MPO720910:MPP720910 MZK720910:MZL720910 NJG720910:NJH720910 NTC720910:NTD720910 OCY720910:OCZ720910 OMU720910:OMV720910 OWQ720910:OWR720910 PGM720910:PGN720910 PQI720910:PQJ720910 QAE720910:QAF720910 QKA720910:QKB720910 QTW720910:QTX720910 RDS720910:RDT720910 RNO720910:RNP720910 RXK720910:RXL720910 SHG720910:SHH720910 SRC720910:SRD720910 TAY720910:TAZ720910 TKU720910:TKV720910 TUQ720910:TUR720910 UEM720910:UEN720910 UOI720910:UOJ720910 UYE720910:UYF720910 VIA720910:VIB720910 VRW720910:VRX720910 WBS720910:WBT720910 WLO720910:WLP720910 WVK720910:WVL720910 C786446:D786446 IY786446:IZ786446 SU786446:SV786446 ACQ786446:ACR786446 AMM786446:AMN786446 AWI786446:AWJ786446 BGE786446:BGF786446 BQA786446:BQB786446 BZW786446:BZX786446 CJS786446:CJT786446 CTO786446:CTP786446 DDK786446:DDL786446 DNG786446:DNH786446 DXC786446:DXD786446 EGY786446:EGZ786446 EQU786446:EQV786446 FAQ786446:FAR786446 FKM786446:FKN786446 FUI786446:FUJ786446 GEE786446:GEF786446 GOA786446:GOB786446 GXW786446:GXX786446 HHS786446:HHT786446 HRO786446:HRP786446 IBK786446:IBL786446 ILG786446:ILH786446 IVC786446:IVD786446 JEY786446:JEZ786446 JOU786446:JOV786446 JYQ786446:JYR786446 KIM786446:KIN786446 KSI786446:KSJ786446 LCE786446:LCF786446 LMA786446:LMB786446 LVW786446:LVX786446 MFS786446:MFT786446 MPO786446:MPP786446 MZK786446:MZL786446 NJG786446:NJH786446 NTC786446:NTD786446 OCY786446:OCZ786446 OMU786446:OMV786446 OWQ786446:OWR786446 PGM786446:PGN786446 PQI786446:PQJ786446 QAE786446:QAF786446 QKA786446:QKB786446 QTW786446:QTX786446 RDS786446:RDT786446 RNO786446:RNP786446 RXK786446:RXL786446 SHG786446:SHH786446 SRC786446:SRD786446 TAY786446:TAZ786446 TKU786446:TKV786446 TUQ786446:TUR786446 UEM786446:UEN786446 UOI786446:UOJ786446 UYE786446:UYF786446 VIA786446:VIB786446 VRW786446:VRX786446 WBS786446:WBT786446 WLO786446:WLP786446 WVK786446:WVL786446 C851982:D851982 IY851982:IZ851982 SU851982:SV851982 ACQ851982:ACR851982 AMM851982:AMN851982 AWI851982:AWJ851982 BGE851982:BGF851982 BQA851982:BQB851982 BZW851982:BZX851982 CJS851982:CJT851982 CTO851982:CTP851982 DDK851982:DDL851982 DNG851982:DNH851982 DXC851982:DXD851982 EGY851982:EGZ851982 EQU851982:EQV851982 FAQ851982:FAR851982 FKM851982:FKN851982 FUI851982:FUJ851982 GEE851982:GEF851982 GOA851982:GOB851982 GXW851982:GXX851982 HHS851982:HHT851982 HRO851982:HRP851982 IBK851982:IBL851982 ILG851982:ILH851982 IVC851982:IVD851982 JEY851982:JEZ851982 JOU851982:JOV851982 JYQ851982:JYR851982 KIM851982:KIN851982 KSI851982:KSJ851982 LCE851982:LCF851982 LMA851982:LMB851982 LVW851982:LVX851982 MFS851982:MFT851982 MPO851982:MPP851982 MZK851982:MZL851982 NJG851982:NJH851982 NTC851982:NTD851982 OCY851982:OCZ851982 OMU851982:OMV851982 OWQ851982:OWR851982 PGM851982:PGN851982 PQI851982:PQJ851982 QAE851982:QAF851982 QKA851982:QKB851982 QTW851982:QTX851982 RDS851982:RDT851982 RNO851982:RNP851982 RXK851982:RXL851982 SHG851982:SHH851982 SRC851982:SRD851982 TAY851982:TAZ851982 TKU851982:TKV851982 TUQ851982:TUR851982 UEM851982:UEN851982 UOI851982:UOJ851982 UYE851982:UYF851982 VIA851982:VIB851982 VRW851982:VRX851982 WBS851982:WBT851982 WLO851982:WLP851982 WVK851982:WVL851982 C917518:D917518 IY917518:IZ917518 SU917518:SV917518 ACQ917518:ACR917518 AMM917518:AMN917518 AWI917518:AWJ917518 BGE917518:BGF917518 BQA917518:BQB917518 BZW917518:BZX917518 CJS917518:CJT917518 CTO917518:CTP917518 DDK917518:DDL917518 DNG917518:DNH917518 DXC917518:DXD917518 EGY917518:EGZ917518 EQU917518:EQV917518 FAQ917518:FAR917518 FKM917518:FKN917518 FUI917518:FUJ917518 GEE917518:GEF917518 GOA917518:GOB917518 GXW917518:GXX917518 HHS917518:HHT917518 HRO917518:HRP917518 IBK917518:IBL917518 ILG917518:ILH917518 IVC917518:IVD917518 JEY917518:JEZ917518 JOU917518:JOV917518 JYQ917518:JYR917518 KIM917518:KIN917518 KSI917518:KSJ917518 LCE917518:LCF917518 LMA917518:LMB917518 LVW917518:LVX917518 MFS917518:MFT917518 MPO917518:MPP917518 MZK917518:MZL917518 NJG917518:NJH917518 NTC917518:NTD917518 OCY917518:OCZ917518 OMU917518:OMV917518 OWQ917518:OWR917518 PGM917518:PGN917518 PQI917518:PQJ917518 QAE917518:QAF917518 QKA917518:QKB917518 QTW917518:QTX917518 RDS917518:RDT917518 RNO917518:RNP917518 RXK917518:RXL917518 SHG917518:SHH917518 SRC917518:SRD917518 TAY917518:TAZ917518 TKU917518:TKV917518 TUQ917518:TUR917518 UEM917518:UEN917518 UOI917518:UOJ917518 UYE917518:UYF917518 VIA917518:VIB917518 VRW917518:VRX917518 WBS917518:WBT917518 WLO917518:WLP917518 WVK917518:WVL917518 C983054:D983054 IY983054:IZ983054 SU983054:SV983054 ACQ983054:ACR983054 AMM983054:AMN983054 AWI983054:AWJ983054 BGE983054:BGF983054 BQA983054:BQB983054 BZW983054:BZX983054 CJS983054:CJT983054 CTO983054:CTP983054 DDK983054:DDL983054 DNG983054:DNH983054 DXC983054:DXD983054 EGY983054:EGZ983054 EQU983054:EQV983054 FAQ983054:FAR983054 FKM983054:FKN983054 FUI983054:FUJ983054 GEE983054:GEF983054 GOA983054:GOB983054 GXW983054:GXX983054 HHS983054:HHT983054 HRO983054:HRP983054 IBK983054:IBL983054 ILG983054:ILH983054 IVC983054:IVD983054 JEY983054:JEZ983054 JOU983054:JOV983054 JYQ983054:JYR983054 KIM983054:KIN983054 KSI983054:KSJ983054 LCE983054:LCF983054 LMA983054:LMB983054 LVW983054:LVX983054 MFS983054:MFT983054 MPO983054:MPP983054 MZK983054:MZL983054 NJG983054:NJH983054 NTC983054:NTD983054 OCY983054:OCZ983054 OMU983054:OMV983054 OWQ983054:OWR983054 PGM983054:PGN983054 PQI983054:PQJ983054 QAE983054:QAF983054 QKA983054:QKB983054 QTW983054:QTX983054 RDS983054:RDT983054 RNO983054:RNP983054 RXK983054:RXL983054 SHG983054:SHH983054 SRC983054:SRD983054 TAY983054:TAZ983054 TKU983054:TKV983054 TUQ983054:TUR983054 UEM983054:UEN983054 UOI983054:UOJ983054 UYE983054:UYF983054 VIA983054:VIB983054 VRW983054:VRX983054 WBS983054:WBT983054 WLO983054:WLP983054 WVK983054:WVL983054" xr:uid="{AFB7292E-DAE6-4989-B482-C731B7A02F8F}">
      <formula1>10</formula1>
    </dataValidation>
    <dataValidation imeMode="halfAlpha" allowBlank="1" showInputMessage="1" showErrorMessage="1" sqref="C20:D21 IY20:IZ21 SU20:SV21 ACQ20:ACR21 AMM20:AMN21 AWI20:AWJ21 BGE20:BGF21 BQA20:BQB21 BZW20:BZX21 CJS20:CJT21 CTO20:CTP21 DDK20:DDL21 DNG20:DNH21 DXC20:DXD21 EGY20:EGZ21 EQU20:EQV21 FAQ20:FAR21 FKM20:FKN21 FUI20:FUJ21 GEE20:GEF21 GOA20:GOB21 GXW20:GXX21 HHS20:HHT21 HRO20:HRP21 IBK20:IBL21 ILG20:ILH21 IVC20:IVD21 JEY20:JEZ21 JOU20:JOV21 JYQ20:JYR21 KIM20:KIN21 KSI20:KSJ21 LCE20:LCF21 LMA20:LMB21 LVW20:LVX21 MFS20:MFT21 MPO20:MPP21 MZK20:MZL21 NJG20:NJH21 NTC20:NTD21 OCY20:OCZ21 OMU20:OMV21 OWQ20:OWR21 PGM20:PGN21 PQI20:PQJ21 QAE20:QAF21 QKA20:QKB21 QTW20:QTX21 RDS20:RDT21 RNO20:RNP21 RXK20:RXL21 SHG20:SHH21 SRC20:SRD21 TAY20:TAZ21 TKU20:TKV21 TUQ20:TUR21 UEM20:UEN21 UOI20:UOJ21 UYE20:UYF21 VIA20:VIB21 VRW20:VRX21 WBS20:WBT21 WLO20:WLP21 WVK20:WVL21 C65556:D65557 IY65556:IZ65557 SU65556:SV65557 ACQ65556:ACR65557 AMM65556:AMN65557 AWI65556:AWJ65557 BGE65556:BGF65557 BQA65556:BQB65557 BZW65556:BZX65557 CJS65556:CJT65557 CTO65556:CTP65557 DDK65556:DDL65557 DNG65556:DNH65557 DXC65556:DXD65557 EGY65556:EGZ65557 EQU65556:EQV65557 FAQ65556:FAR65557 FKM65556:FKN65557 FUI65556:FUJ65557 GEE65556:GEF65557 GOA65556:GOB65557 GXW65556:GXX65557 HHS65556:HHT65557 HRO65556:HRP65557 IBK65556:IBL65557 ILG65556:ILH65557 IVC65556:IVD65557 JEY65556:JEZ65557 JOU65556:JOV65557 JYQ65556:JYR65557 KIM65556:KIN65557 KSI65556:KSJ65557 LCE65556:LCF65557 LMA65556:LMB65557 LVW65556:LVX65557 MFS65556:MFT65557 MPO65556:MPP65557 MZK65556:MZL65557 NJG65556:NJH65557 NTC65556:NTD65557 OCY65556:OCZ65557 OMU65556:OMV65557 OWQ65556:OWR65557 PGM65556:PGN65557 PQI65556:PQJ65557 QAE65556:QAF65557 QKA65556:QKB65557 QTW65556:QTX65557 RDS65556:RDT65557 RNO65556:RNP65557 RXK65556:RXL65557 SHG65556:SHH65557 SRC65556:SRD65557 TAY65556:TAZ65557 TKU65556:TKV65557 TUQ65556:TUR65557 UEM65556:UEN65557 UOI65556:UOJ65557 UYE65556:UYF65557 VIA65556:VIB65557 VRW65556:VRX65557 WBS65556:WBT65557 WLO65556:WLP65557 WVK65556:WVL65557 C131092:D131093 IY131092:IZ131093 SU131092:SV131093 ACQ131092:ACR131093 AMM131092:AMN131093 AWI131092:AWJ131093 BGE131092:BGF131093 BQA131092:BQB131093 BZW131092:BZX131093 CJS131092:CJT131093 CTO131092:CTP131093 DDK131092:DDL131093 DNG131092:DNH131093 DXC131092:DXD131093 EGY131092:EGZ131093 EQU131092:EQV131093 FAQ131092:FAR131093 FKM131092:FKN131093 FUI131092:FUJ131093 GEE131092:GEF131093 GOA131092:GOB131093 GXW131092:GXX131093 HHS131092:HHT131093 HRO131092:HRP131093 IBK131092:IBL131093 ILG131092:ILH131093 IVC131092:IVD131093 JEY131092:JEZ131093 JOU131092:JOV131093 JYQ131092:JYR131093 KIM131092:KIN131093 KSI131092:KSJ131093 LCE131092:LCF131093 LMA131092:LMB131093 LVW131092:LVX131093 MFS131092:MFT131093 MPO131092:MPP131093 MZK131092:MZL131093 NJG131092:NJH131093 NTC131092:NTD131093 OCY131092:OCZ131093 OMU131092:OMV131093 OWQ131092:OWR131093 PGM131092:PGN131093 PQI131092:PQJ131093 QAE131092:QAF131093 QKA131092:QKB131093 QTW131092:QTX131093 RDS131092:RDT131093 RNO131092:RNP131093 RXK131092:RXL131093 SHG131092:SHH131093 SRC131092:SRD131093 TAY131092:TAZ131093 TKU131092:TKV131093 TUQ131092:TUR131093 UEM131092:UEN131093 UOI131092:UOJ131093 UYE131092:UYF131093 VIA131092:VIB131093 VRW131092:VRX131093 WBS131092:WBT131093 WLO131092:WLP131093 WVK131092:WVL131093 C196628:D196629 IY196628:IZ196629 SU196628:SV196629 ACQ196628:ACR196629 AMM196628:AMN196629 AWI196628:AWJ196629 BGE196628:BGF196629 BQA196628:BQB196629 BZW196628:BZX196629 CJS196628:CJT196629 CTO196628:CTP196629 DDK196628:DDL196629 DNG196628:DNH196629 DXC196628:DXD196629 EGY196628:EGZ196629 EQU196628:EQV196629 FAQ196628:FAR196629 FKM196628:FKN196629 FUI196628:FUJ196629 GEE196628:GEF196629 GOA196628:GOB196629 GXW196628:GXX196629 HHS196628:HHT196629 HRO196628:HRP196629 IBK196628:IBL196629 ILG196628:ILH196629 IVC196628:IVD196629 JEY196628:JEZ196629 JOU196628:JOV196629 JYQ196628:JYR196629 KIM196628:KIN196629 KSI196628:KSJ196629 LCE196628:LCF196629 LMA196628:LMB196629 LVW196628:LVX196629 MFS196628:MFT196629 MPO196628:MPP196629 MZK196628:MZL196629 NJG196628:NJH196629 NTC196628:NTD196629 OCY196628:OCZ196629 OMU196628:OMV196629 OWQ196628:OWR196629 PGM196628:PGN196629 PQI196628:PQJ196629 QAE196628:QAF196629 QKA196628:QKB196629 QTW196628:QTX196629 RDS196628:RDT196629 RNO196628:RNP196629 RXK196628:RXL196629 SHG196628:SHH196629 SRC196628:SRD196629 TAY196628:TAZ196629 TKU196628:TKV196629 TUQ196628:TUR196629 UEM196628:UEN196629 UOI196628:UOJ196629 UYE196628:UYF196629 VIA196628:VIB196629 VRW196628:VRX196629 WBS196628:WBT196629 WLO196628:WLP196629 WVK196628:WVL196629 C262164:D262165 IY262164:IZ262165 SU262164:SV262165 ACQ262164:ACR262165 AMM262164:AMN262165 AWI262164:AWJ262165 BGE262164:BGF262165 BQA262164:BQB262165 BZW262164:BZX262165 CJS262164:CJT262165 CTO262164:CTP262165 DDK262164:DDL262165 DNG262164:DNH262165 DXC262164:DXD262165 EGY262164:EGZ262165 EQU262164:EQV262165 FAQ262164:FAR262165 FKM262164:FKN262165 FUI262164:FUJ262165 GEE262164:GEF262165 GOA262164:GOB262165 GXW262164:GXX262165 HHS262164:HHT262165 HRO262164:HRP262165 IBK262164:IBL262165 ILG262164:ILH262165 IVC262164:IVD262165 JEY262164:JEZ262165 JOU262164:JOV262165 JYQ262164:JYR262165 KIM262164:KIN262165 KSI262164:KSJ262165 LCE262164:LCF262165 LMA262164:LMB262165 LVW262164:LVX262165 MFS262164:MFT262165 MPO262164:MPP262165 MZK262164:MZL262165 NJG262164:NJH262165 NTC262164:NTD262165 OCY262164:OCZ262165 OMU262164:OMV262165 OWQ262164:OWR262165 PGM262164:PGN262165 PQI262164:PQJ262165 QAE262164:QAF262165 QKA262164:QKB262165 QTW262164:QTX262165 RDS262164:RDT262165 RNO262164:RNP262165 RXK262164:RXL262165 SHG262164:SHH262165 SRC262164:SRD262165 TAY262164:TAZ262165 TKU262164:TKV262165 TUQ262164:TUR262165 UEM262164:UEN262165 UOI262164:UOJ262165 UYE262164:UYF262165 VIA262164:VIB262165 VRW262164:VRX262165 WBS262164:WBT262165 WLO262164:WLP262165 WVK262164:WVL262165 C327700:D327701 IY327700:IZ327701 SU327700:SV327701 ACQ327700:ACR327701 AMM327700:AMN327701 AWI327700:AWJ327701 BGE327700:BGF327701 BQA327700:BQB327701 BZW327700:BZX327701 CJS327700:CJT327701 CTO327700:CTP327701 DDK327700:DDL327701 DNG327700:DNH327701 DXC327700:DXD327701 EGY327700:EGZ327701 EQU327700:EQV327701 FAQ327700:FAR327701 FKM327700:FKN327701 FUI327700:FUJ327701 GEE327700:GEF327701 GOA327700:GOB327701 GXW327700:GXX327701 HHS327700:HHT327701 HRO327700:HRP327701 IBK327700:IBL327701 ILG327700:ILH327701 IVC327700:IVD327701 JEY327700:JEZ327701 JOU327700:JOV327701 JYQ327700:JYR327701 KIM327700:KIN327701 KSI327700:KSJ327701 LCE327700:LCF327701 LMA327700:LMB327701 LVW327700:LVX327701 MFS327700:MFT327701 MPO327700:MPP327701 MZK327700:MZL327701 NJG327700:NJH327701 NTC327700:NTD327701 OCY327700:OCZ327701 OMU327700:OMV327701 OWQ327700:OWR327701 PGM327700:PGN327701 PQI327700:PQJ327701 QAE327700:QAF327701 QKA327700:QKB327701 QTW327700:QTX327701 RDS327700:RDT327701 RNO327700:RNP327701 RXK327700:RXL327701 SHG327700:SHH327701 SRC327700:SRD327701 TAY327700:TAZ327701 TKU327700:TKV327701 TUQ327700:TUR327701 UEM327700:UEN327701 UOI327700:UOJ327701 UYE327700:UYF327701 VIA327700:VIB327701 VRW327700:VRX327701 WBS327700:WBT327701 WLO327700:WLP327701 WVK327700:WVL327701 C393236:D393237 IY393236:IZ393237 SU393236:SV393237 ACQ393236:ACR393237 AMM393236:AMN393237 AWI393236:AWJ393237 BGE393236:BGF393237 BQA393236:BQB393237 BZW393236:BZX393237 CJS393236:CJT393237 CTO393236:CTP393237 DDK393236:DDL393237 DNG393236:DNH393237 DXC393236:DXD393237 EGY393236:EGZ393237 EQU393236:EQV393237 FAQ393236:FAR393237 FKM393236:FKN393237 FUI393236:FUJ393237 GEE393236:GEF393237 GOA393236:GOB393237 GXW393236:GXX393237 HHS393236:HHT393237 HRO393236:HRP393237 IBK393236:IBL393237 ILG393236:ILH393237 IVC393236:IVD393237 JEY393236:JEZ393237 JOU393236:JOV393237 JYQ393236:JYR393237 KIM393236:KIN393237 KSI393236:KSJ393237 LCE393236:LCF393237 LMA393236:LMB393237 LVW393236:LVX393237 MFS393236:MFT393237 MPO393236:MPP393237 MZK393236:MZL393237 NJG393236:NJH393237 NTC393236:NTD393237 OCY393236:OCZ393237 OMU393236:OMV393237 OWQ393236:OWR393237 PGM393236:PGN393237 PQI393236:PQJ393237 QAE393236:QAF393237 QKA393236:QKB393237 QTW393236:QTX393237 RDS393236:RDT393237 RNO393236:RNP393237 RXK393236:RXL393237 SHG393236:SHH393237 SRC393236:SRD393237 TAY393236:TAZ393237 TKU393236:TKV393237 TUQ393236:TUR393237 UEM393236:UEN393237 UOI393236:UOJ393237 UYE393236:UYF393237 VIA393236:VIB393237 VRW393236:VRX393237 WBS393236:WBT393237 WLO393236:WLP393237 WVK393236:WVL393237 C458772:D458773 IY458772:IZ458773 SU458772:SV458773 ACQ458772:ACR458773 AMM458772:AMN458773 AWI458772:AWJ458773 BGE458772:BGF458773 BQA458772:BQB458773 BZW458772:BZX458773 CJS458772:CJT458773 CTO458772:CTP458773 DDK458772:DDL458773 DNG458772:DNH458773 DXC458772:DXD458773 EGY458772:EGZ458773 EQU458772:EQV458773 FAQ458772:FAR458773 FKM458772:FKN458773 FUI458772:FUJ458773 GEE458772:GEF458773 GOA458772:GOB458773 GXW458772:GXX458773 HHS458772:HHT458773 HRO458772:HRP458773 IBK458772:IBL458773 ILG458772:ILH458773 IVC458772:IVD458773 JEY458772:JEZ458773 JOU458772:JOV458773 JYQ458772:JYR458773 KIM458772:KIN458773 KSI458772:KSJ458773 LCE458772:LCF458773 LMA458772:LMB458773 LVW458772:LVX458773 MFS458772:MFT458773 MPO458772:MPP458773 MZK458772:MZL458773 NJG458772:NJH458773 NTC458772:NTD458773 OCY458772:OCZ458773 OMU458772:OMV458773 OWQ458772:OWR458773 PGM458772:PGN458773 PQI458772:PQJ458773 QAE458772:QAF458773 QKA458772:QKB458773 QTW458772:QTX458773 RDS458772:RDT458773 RNO458772:RNP458773 RXK458772:RXL458773 SHG458772:SHH458773 SRC458772:SRD458773 TAY458772:TAZ458773 TKU458772:TKV458773 TUQ458772:TUR458773 UEM458772:UEN458773 UOI458772:UOJ458773 UYE458772:UYF458773 VIA458772:VIB458773 VRW458772:VRX458773 WBS458772:WBT458773 WLO458772:WLP458773 WVK458772:WVL458773 C524308:D524309 IY524308:IZ524309 SU524308:SV524309 ACQ524308:ACR524309 AMM524308:AMN524309 AWI524308:AWJ524309 BGE524308:BGF524309 BQA524308:BQB524309 BZW524308:BZX524309 CJS524308:CJT524309 CTO524308:CTP524309 DDK524308:DDL524309 DNG524308:DNH524309 DXC524308:DXD524309 EGY524308:EGZ524309 EQU524308:EQV524309 FAQ524308:FAR524309 FKM524308:FKN524309 FUI524308:FUJ524309 GEE524308:GEF524309 GOA524308:GOB524309 GXW524308:GXX524309 HHS524308:HHT524309 HRO524308:HRP524309 IBK524308:IBL524309 ILG524308:ILH524309 IVC524308:IVD524309 JEY524308:JEZ524309 JOU524308:JOV524309 JYQ524308:JYR524309 KIM524308:KIN524309 KSI524308:KSJ524309 LCE524308:LCF524309 LMA524308:LMB524309 LVW524308:LVX524309 MFS524308:MFT524309 MPO524308:MPP524309 MZK524308:MZL524309 NJG524308:NJH524309 NTC524308:NTD524309 OCY524308:OCZ524309 OMU524308:OMV524309 OWQ524308:OWR524309 PGM524308:PGN524309 PQI524308:PQJ524309 QAE524308:QAF524309 QKA524308:QKB524309 QTW524308:QTX524309 RDS524308:RDT524309 RNO524308:RNP524309 RXK524308:RXL524309 SHG524308:SHH524309 SRC524308:SRD524309 TAY524308:TAZ524309 TKU524308:TKV524309 TUQ524308:TUR524309 UEM524308:UEN524309 UOI524308:UOJ524309 UYE524308:UYF524309 VIA524308:VIB524309 VRW524308:VRX524309 WBS524308:WBT524309 WLO524308:WLP524309 WVK524308:WVL524309 C589844:D589845 IY589844:IZ589845 SU589844:SV589845 ACQ589844:ACR589845 AMM589844:AMN589845 AWI589844:AWJ589845 BGE589844:BGF589845 BQA589844:BQB589845 BZW589844:BZX589845 CJS589844:CJT589845 CTO589844:CTP589845 DDK589844:DDL589845 DNG589844:DNH589845 DXC589844:DXD589845 EGY589844:EGZ589845 EQU589844:EQV589845 FAQ589844:FAR589845 FKM589844:FKN589845 FUI589844:FUJ589845 GEE589844:GEF589845 GOA589844:GOB589845 GXW589844:GXX589845 HHS589844:HHT589845 HRO589844:HRP589845 IBK589844:IBL589845 ILG589844:ILH589845 IVC589844:IVD589845 JEY589844:JEZ589845 JOU589844:JOV589845 JYQ589844:JYR589845 KIM589844:KIN589845 KSI589844:KSJ589845 LCE589844:LCF589845 LMA589844:LMB589845 LVW589844:LVX589845 MFS589844:MFT589845 MPO589844:MPP589845 MZK589844:MZL589845 NJG589844:NJH589845 NTC589844:NTD589845 OCY589844:OCZ589845 OMU589844:OMV589845 OWQ589844:OWR589845 PGM589844:PGN589845 PQI589844:PQJ589845 QAE589844:QAF589845 QKA589844:QKB589845 QTW589844:QTX589845 RDS589844:RDT589845 RNO589844:RNP589845 RXK589844:RXL589845 SHG589844:SHH589845 SRC589844:SRD589845 TAY589844:TAZ589845 TKU589844:TKV589845 TUQ589844:TUR589845 UEM589844:UEN589845 UOI589844:UOJ589845 UYE589844:UYF589845 VIA589844:VIB589845 VRW589844:VRX589845 WBS589844:WBT589845 WLO589844:WLP589845 WVK589844:WVL589845 C655380:D655381 IY655380:IZ655381 SU655380:SV655381 ACQ655380:ACR655381 AMM655380:AMN655381 AWI655380:AWJ655381 BGE655380:BGF655381 BQA655380:BQB655381 BZW655380:BZX655381 CJS655380:CJT655381 CTO655380:CTP655381 DDK655380:DDL655381 DNG655380:DNH655381 DXC655380:DXD655381 EGY655380:EGZ655381 EQU655380:EQV655381 FAQ655380:FAR655381 FKM655380:FKN655381 FUI655380:FUJ655381 GEE655380:GEF655381 GOA655380:GOB655381 GXW655380:GXX655381 HHS655380:HHT655381 HRO655380:HRP655381 IBK655380:IBL655381 ILG655380:ILH655381 IVC655380:IVD655381 JEY655380:JEZ655381 JOU655380:JOV655381 JYQ655380:JYR655381 KIM655380:KIN655381 KSI655380:KSJ655381 LCE655380:LCF655381 LMA655380:LMB655381 LVW655380:LVX655381 MFS655380:MFT655381 MPO655380:MPP655381 MZK655380:MZL655381 NJG655380:NJH655381 NTC655380:NTD655381 OCY655380:OCZ655381 OMU655380:OMV655381 OWQ655380:OWR655381 PGM655380:PGN655381 PQI655380:PQJ655381 QAE655380:QAF655381 QKA655380:QKB655381 QTW655380:QTX655381 RDS655380:RDT655381 RNO655380:RNP655381 RXK655380:RXL655381 SHG655380:SHH655381 SRC655380:SRD655381 TAY655380:TAZ655381 TKU655380:TKV655381 TUQ655380:TUR655381 UEM655380:UEN655381 UOI655380:UOJ655381 UYE655380:UYF655381 VIA655380:VIB655381 VRW655380:VRX655381 WBS655380:WBT655381 WLO655380:WLP655381 WVK655380:WVL655381 C720916:D720917 IY720916:IZ720917 SU720916:SV720917 ACQ720916:ACR720917 AMM720916:AMN720917 AWI720916:AWJ720917 BGE720916:BGF720917 BQA720916:BQB720917 BZW720916:BZX720917 CJS720916:CJT720917 CTO720916:CTP720917 DDK720916:DDL720917 DNG720916:DNH720917 DXC720916:DXD720917 EGY720916:EGZ720917 EQU720916:EQV720917 FAQ720916:FAR720917 FKM720916:FKN720917 FUI720916:FUJ720917 GEE720916:GEF720917 GOA720916:GOB720917 GXW720916:GXX720917 HHS720916:HHT720917 HRO720916:HRP720917 IBK720916:IBL720917 ILG720916:ILH720917 IVC720916:IVD720917 JEY720916:JEZ720917 JOU720916:JOV720917 JYQ720916:JYR720917 KIM720916:KIN720917 KSI720916:KSJ720917 LCE720916:LCF720917 LMA720916:LMB720917 LVW720916:LVX720917 MFS720916:MFT720917 MPO720916:MPP720917 MZK720916:MZL720917 NJG720916:NJH720917 NTC720916:NTD720917 OCY720916:OCZ720917 OMU720916:OMV720917 OWQ720916:OWR720917 PGM720916:PGN720917 PQI720916:PQJ720917 QAE720916:QAF720917 QKA720916:QKB720917 QTW720916:QTX720917 RDS720916:RDT720917 RNO720916:RNP720917 RXK720916:RXL720917 SHG720916:SHH720917 SRC720916:SRD720917 TAY720916:TAZ720917 TKU720916:TKV720917 TUQ720916:TUR720917 UEM720916:UEN720917 UOI720916:UOJ720917 UYE720916:UYF720917 VIA720916:VIB720917 VRW720916:VRX720917 WBS720916:WBT720917 WLO720916:WLP720917 WVK720916:WVL720917 C786452:D786453 IY786452:IZ786453 SU786452:SV786453 ACQ786452:ACR786453 AMM786452:AMN786453 AWI786452:AWJ786453 BGE786452:BGF786453 BQA786452:BQB786453 BZW786452:BZX786453 CJS786452:CJT786453 CTO786452:CTP786453 DDK786452:DDL786453 DNG786452:DNH786453 DXC786452:DXD786453 EGY786452:EGZ786453 EQU786452:EQV786453 FAQ786452:FAR786453 FKM786452:FKN786453 FUI786452:FUJ786453 GEE786452:GEF786453 GOA786452:GOB786453 GXW786452:GXX786453 HHS786452:HHT786453 HRO786452:HRP786453 IBK786452:IBL786453 ILG786452:ILH786453 IVC786452:IVD786453 JEY786452:JEZ786453 JOU786452:JOV786453 JYQ786452:JYR786453 KIM786452:KIN786453 KSI786452:KSJ786453 LCE786452:LCF786453 LMA786452:LMB786453 LVW786452:LVX786453 MFS786452:MFT786453 MPO786452:MPP786453 MZK786452:MZL786453 NJG786452:NJH786453 NTC786452:NTD786453 OCY786452:OCZ786453 OMU786452:OMV786453 OWQ786452:OWR786453 PGM786452:PGN786453 PQI786452:PQJ786453 QAE786452:QAF786453 QKA786452:QKB786453 QTW786452:QTX786453 RDS786452:RDT786453 RNO786452:RNP786453 RXK786452:RXL786453 SHG786452:SHH786453 SRC786452:SRD786453 TAY786452:TAZ786453 TKU786452:TKV786453 TUQ786452:TUR786453 UEM786452:UEN786453 UOI786452:UOJ786453 UYE786452:UYF786453 VIA786452:VIB786453 VRW786452:VRX786453 WBS786452:WBT786453 WLO786452:WLP786453 WVK786452:WVL786453 C851988:D851989 IY851988:IZ851989 SU851988:SV851989 ACQ851988:ACR851989 AMM851988:AMN851989 AWI851988:AWJ851989 BGE851988:BGF851989 BQA851988:BQB851989 BZW851988:BZX851989 CJS851988:CJT851989 CTO851988:CTP851989 DDK851988:DDL851989 DNG851988:DNH851989 DXC851988:DXD851989 EGY851988:EGZ851989 EQU851988:EQV851989 FAQ851988:FAR851989 FKM851988:FKN851989 FUI851988:FUJ851989 GEE851988:GEF851989 GOA851988:GOB851989 GXW851988:GXX851989 HHS851988:HHT851989 HRO851988:HRP851989 IBK851988:IBL851989 ILG851988:ILH851989 IVC851988:IVD851989 JEY851988:JEZ851989 JOU851988:JOV851989 JYQ851988:JYR851989 KIM851988:KIN851989 KSI851988:KSJ851989 LCE851988:LCF851989 LMA851988:LMB851989 LVW851988:LVX851989 MFS851988:MFT851989 MPO851988:MPP851989 MZK851988:MZL851989 NJG851988:NJH851989 NTC851988:NTD851989 OCY851988:OCZ851989 OMU851988:OMV851989 OWQ851988:OWR851989 PGM851988:PGN851989 PQI851988:PQJ851989 QAE851988:QAF851989 QKA851988:QKB851989 QTW851988:QTX851989 RDS851988:RDT851989 RNO851988:RNP851989 RXK851988:RXL851989 SHG851988:SHH851989 SRC851988:SRD851989 TAY851988:TAZ851989 TKU851988:TKV851989 TUQ851988:TUR851989 UEM851988:UEN851989 UOI851988:UOJ851989 UYE851988:UYF851989 VIA851988:VIB851989 VRW851988:VRX851989 WBS851988:WBT851989 WLO851988:WLP851989 WVK851988:WVL851989 C917524:D917525 IY917524:IZ917525 SU917524:SV917525 ACQ917524:ACR917525 AMM917524:AMN917525 AWI917524:AWJ917525 BGE917524:BGF917525 BQA917524:BQB917525 BZW917524:BZX917525 CJS917524:CJT917525 CTO917524:CTP917525 DDK917524:DDL917525 DNG917524:DNH917525 DXC917524:DXD917525 EGY917524:EGZ917525 EQU917524:EQV917525 FAQ917524:FAR917525 FKM917524:FKN917525 FUI917524:FUJ917525 GEE917524:GEF917525 GOA917524:GOB917525 GXW917524:GXX917525 HHS917524:HHT917525 HRO917524:HRP917525 IBK917524:IBL917525 ILG917524:ILH917525 IVC917524:IVD917525 JEY917524:JEZ917525 JOU917524:JOV917525 JYQ917524:JYR917525 KIM917524:KIN917525 KSI917524:KSJ917525 LCE917524:LCF917525 LMA917524:LMB917525 LVW917524:LVX917525 MFS917524:MFT917525 MPO917524:MPP917525 MZK917524:MZL917525 NJG917524:NJH917525 NTC917524:NTD917525 OCY917524:OCZ917525 OMU917524:OMV917525 OWQ917524:OWR917525 PGM917524:PGN917525 PQI917524:PQJ917525 QAE917524:QAF917525 QKA917524:QKB917525 QTW917524:QTX917525 RDS917524:RDT917525 RNO917524:RNP917525 RXK917524:RXL917525 SHG917524:SHH917525 SRC917524:SRD917525 TAY917524:TAZ917525 TKU917524:TKV917525 TUQ917524:TUR917525 UEM917524:UEN917525 UOI917524:UOJ917525 UYE917524:UYF917525 VIA917524:VIB917525 VRW917524:VRX917525 WBS917524:WBT917525 WLO917524:WLP917525 WVK917524:WVL917525 C983060:D983061 IY983060:IZ983061 SU983060:SV983061 ACQ983060:ACR983061 AMM983060:AMN983061 AWI983060:AWJ983061 BGE983060:BGF983061 BQA983060:BQB983061 BZW983060:BZX983061 CJS983060:CJT983061 CTO983060:CTP983061 DDK983060:DDL983061 DNG983060:DNH983061 DXC983060:DXD983061 EGY983060:EGZ983061 EQU983060:EQV983061 FAQ983060:FAR983061 FKM983060:FKN983061 FUI983060:FUJ983061 GEE983060:GEF983061 GOA983060:GOB983061 GXW983060:GXX983061 HHS983060:HHT983061 HRO983060:HRP983061 IBK983060:IBL983061 ILG983060:ILH983061 IVC983060:IVD983061 JEY983060:JEZ983061 JOU983060:JOV983061 JYQ983060:JYR983061 KIM983060:KIN983061 KSI983060:KSJ983061 LCE983060:LCF983061 LMA983060:LMB983061 LVW983060:LVX983061 MFS983060:MFT983061 MPO983060:MPP983061 MZK983060:MZL983061 NJG983060:NJH983061 NTC983060:NTD983061 OCY983060:OCZ983061 OMU983060:OMV983061 OWQ983060:OWR983061 PGM983060:PGN983061 PQI983060:PQJ983061 QAE983060:QAF983061 QKA983060:QKB983061 QTW983060:QTX983061 RDS983060:RDT983061 RNO983060:RNP983061 RXK983060:RXL983061 SHG983060:SHH983061 SRC983060:SRD983061 TAY983060:TAZ983061 TKU983060:TKV983061 TUQ983060:TUR983061 UEM983060:UEN983061 UOI983060:UOJ983061 UYE983060:UYF983061 VIA983060:VIB983061 VRW983060:VRX983061 WBS983060:WBT983061 WLO983060:WLP983061 WVK983060:WVL983061 C16:D16 IY16:IZ16 SU16:SV16 ACQ16:ACR16 AMM16:AMN16 AWI16:AWJ16 BGE16:BGF16 BQA16:BQB16 BZW16:BZX16 CJS16:CJT16 CTO16:CTP16 DDK16:DDL16 DNG16:DNH16 DXC16:DXD16 EGY16:EGZ16 EQU16:EQV16 FAQ16:FAR16 FKM16:FKN16 FUI16:FUJ16 GEE16:GEF16 GOA16:GOB16 GXW16:GXX16 HHS16:HHT16 HRO16:HRP16 IBK16:IBL16 ILG16:ILH16 IVC16:IVD16 JEY16:JEZ16 JOU16:JOV16 JYQ16:JYR16 KIM16:KIN16 KSI16:KSJ16 LCE16:LCF16 LMA16:LMB16 LVW16:LVX16 MFS16:MFT16 MPO16:MPP16 MZK16:MZL16 NJG16:NJH16 NTC16:NTD16 OCY16:OCZ16 OMU16:OMV16 OWQ16:OWR16 PGM16:PGN16 PQI16:PQJ16 QAE16:QAF16 QKA16:QKB16 QTW16:QTX16 RDS16:RDT16 RNO16:RNP16 RXK16:RXL16 SHG16:SHH16 SRC16:SRD16 TAY16:TAZ16 TKU16:TKV16 TUQ16:TUR16 UEM16:UEN16 UOI16:UOJ16 UYE16:UYF16 VIA16:VIB16 VRW16:VRX16 WBS16:WBT16 WLO16:WLP16 WVK16:WVL16 C65552:D65552 IY65552:IZ65552 SU65552:SV65552 ACQ65552:ACR65552 AMM65552:AMN65552 AWI65552:AWJ65552 BGE65552:BGF65552 BQA65552:BQB65552 BZW65552:BZX65552 CJS65552:CJT65552 CTO65552:CTP65552 DDK65552:DDL65552 DNG65552:DNH65552 DXC65552:DXD65552 EGY65552:EGZ65552 EQU65552:EQV65552 FAQ65552:FAR65552 FKM65552:FKN65552 FUI65552:FUJ65552 GEE65552:GEF65552 GOA65552:GOB65552 GXW65552:GXX65552 HHS65552:HHT65552 HRO65552:HRP65552 IBK65552:IBL65552 ILG65552:ILH65552 IVC65552:IVD65552 JEY65552:JEZ65552 JOU65552:JOV65552 JYQ65552:JYR65552 KIM65552:KIN65552 KSI65552:KSJ65552 LCE65552:LCF65552 LMA65552:LMB65552 LVW65552:LVX65552 MFS65552:MFT65552 MPO65552:MPP65552 MZK65552:MZL65552 NJG65552:NJH65552 NTC65552:NTD65552 OCY65552:OCZ65552 OMU65552:OMV65552 OWQ65552:OWR65552 PGM65552:PGN65552 PQI65552:PQJ65552 QAE65552:QAF65552 QKA65552:QKB65552 QTW65552:QTX65552 RDS65552:RDT65552 RNO65552:RNP65552 RXK65552:RXL65552 SHG65552:SHH65552 SRC65552:SRD65552 TAY65552:TAZ65552 TKU65552:TKV65552 TUQ65552:TUR65552 UEM65552:UEN65552 UOI65552:UOJ65552 UYE65552:UYF65552 VIA65552:VIB65552 VRW65552:VRX65552 WBS65552:WBT65552 WLO65552:WLP65552 WVK65552:WVL65552 C131088:D131088 IY131088:IZ131088 SU131088:SV131088 ACQ131088:ACR131088 AMM131088:AMN131088 AWI131088:AWJ131088 BGE131088:BGF131088 BQA131088:BQB131088 BZW131088:BZX131088 CJS131088:CJT131088 CTO131088:CTP131088 DDK131088:DDL131088 DNG131088:DNH131088 DXC131088:DXD131088 EGY131088:EGZ131088 EQU131088:EQV131088 FAQ131088:FAR131088 FKM131088:FKN131088 FUI131088:FUJ131088 GEE131088:GEF131088 GOA131088:GOB131088 GXW131088:GXX131088 HHS131088:HHT131088 HRO131088:HRP131088 IBK131088:IBL131088 ILG131088:ILH131088 IVC131088:IVD131088 JEY131088:JEZ131088 JOU131088:JOV131088 JYQ131088:JYR131088 KIM131088:KIN131088 KSI131088:KSJ131088 LCE131088:LCF131088 LMA131088:LMB131088 LVW131088:LVX131088 MFS131088:MFT131088 MPO131088:MPP131088 MZK131088:MZL131088 NJG131088:NJH131088 NTC131088:NTD131088 OCY131088:OCZ131088 OMU131088:OMV131088 OWQ131088:OWR131088 PGM131088:PGN131088 PQI131088:PQJ131088 QAE131088:QAF131088 QKA131088:QKB131088 QTW131088:QTX131088 RDS131088:RDT131088 RNO131088:RNP131088 RXK131088:RXL131088 SHG131088:SHH131088 SRC131088:SRD131088 TAY131088:TAZ131088 TKU131088:TKV131088 TUQ131088:TUR131088 UEM131088:UEN131088 UOI131088:UOJ131088 UYE131088:UYF131088 VIA131088:VIB131088 VRW131088:VRX131088 WBS131088:WBT131088 WLO131088:WLP131088 WVK131088:WVL131088 C196624:D196624 IY196624:IZ196624 SU196624:SV196624 ACQ196624:ACR196624 AMM196624:AMN196624 AWI196624:AWJ196624 BGE196624:BGF196624 BQA196624:BQB196624 BZW196624:BZX196624 CJS196624:CJT196624 CTO196624:CTP196624 DDK196624:DDL196624 DNG196624:DNH196624 DXC196624:DXD196624 EGY196624:EGZ196624 EQU196624:EQV196624 FAQ196624:FAR196624 FKM196624:FKN196624 FUI196624:FUJ196624 GEE196624:GEF196624 GOA196624:GOB196624 GXW196624:GXX196624 HHS196624:HHT196624 HRO196624:HRP196624 IBK196624:IBL196624 ILG196624:ILH196624 IVC196624:IVD196624 JEY196624:JEZ196624 JOU196624:JOV196624 JYQ196624:JYR196624 KIM196624:KIN196624 KSI196624:KSJ196624 LCE196624:LCF196624 LMA196624:LMB196624 LVW196624:LVX196624 MFS196624:MFT196624 MPO196624:MPP196624 MZK196624:MZL196624 NJG196624:NJH196624 NTC196624:NTD196624 OCY196624:OCZ196624 OMU196624:OMV196624 OWQ196624:OWR196624 PGM196624:PGN196624 PQI196624:PQJ196624 QAE196624:QAF196624 QKA196624:QKB196624 QTW196624:QTX196624 RDS196624:RDT196624 RNO196624:RNP196624 RXK196624:RXL196624 SHG196624:SHH196624 SRC196624:SRD196624 TAY196624:TAZ196624 TKU196624:TKV196624 TUQ196624:TUR196624 UEM196624:UEN196624 UOI196624:UOJ196624 UYE196624:UYF196624 VIA196624:VIB196624 VRW196624:VRX196624 WBS196624:WBT196624 WLO196624:WLP196624 WVK196624:WVL196624 C262160:D262160 IY262160:IZ262160 SU262160:SV262160 ACQ262160:ACR262160 AMM262160:AMN262160 AWI262160:AWJ262160 BGE262160:BGF262160 BQA262160:BQB262160 BZW262160:BZX262160 CJS262160:CJT262160 CTO262160:CTP262160 DDK262160:DDL262160 DNG262160:DNH262160 DXC262160:DXD262160 EGY262160:EGZ262160 EQU262160:EQV262160 FAQ262160:FAR262160 FKM262160:FKN262160 FUI262160:FUJ262160 GEE262160:GEF262160 GOA262160:GOB262160 GXW262160:GXX262160 HHS262160:HHT262160 HRO262160:HRP262160 IBK262160:IBL262160 ILG262160:ILH262160 IVC262160:IVD262160 JEY262160:JEZ262160 JOU262160:JOV262160 JYQ262160:JYR262160 KIM262160:KIN262160 KSI262160:KSJ262160 LCE262160:LCF262160 LMA262160:LMB262160 LVW262160:LVX262160 MFS262160:MFT262160 MPO262160:MPP262160 MZK262160:MZL262160 NJG262160:NJH262160 NTC262160:NTD262160 OCY262160:OCZ262160 OMU262160:OMV262160 OWQ262160:OWR262160 PGM262160:PGN262160 PQI262160:PQJ262160 QAE262160:QAF262160 QKA262160:QKB262160 QTW262160:QTX262160 RDS262160:RDT262160 RNO262160:RNP262160 RXK262160:RXL262160 SHG262160:SHH262160 SRC262160:SRD262160 TAY262160:TAZ262160 TKU262160:TKV262160 TUQ262160:TUR262160 UEM262160:UEN262160 UOI262160:UOJ262160 UYE262160:UYF262160 VIA262160:VIB262160 VRW262160:VRX262160 WBS262160:WBT262160 WLO262160:WLP262160 WVK262160:WVL262160 C327696:D327696 IY327696:IZ327696 SU327696:SV327696 ACQ327696:ACR327696 AMM327696:AMN327696 AWI327696:AWJ327696 BGE327696:BGF327696 BQA327696:BQB327696 BZW327696:BZX327696 CJS327696:CJT327696 CTO327696:CTP327696 DDK327696:DDL327696 DNG327696:DNH327696 DXC327696:DXD327696 EGY327696:EGZ327696 EQU327696:EQV327696 FAQ327696:FAR327696 FKM327696:FKN327696 FUI327696:FUJ327696 GEE327696:GEF327696 GOA327696:GOB327696 GXW327696:GXX327696 HHS327696:HHT327696 HRO327696:HRP327696 IBK327696:IBL327696 ILG327696:ILH327696 IVC327696:IVD327696 JEY327696:JEZ327696 JOU327696:JOV327696 JYQ327696:JYR327696 KIM327696:KIN327696 KSI327696:KSJ327696 LCE327696:LCF327696 LMA327696:LMB327696 LVW327696:LVX327696 MFS327696:MFT327696 MPO327696:MPP327696 MZK327696:MZL327696 NJG327696:NJH327696 NTC327696:NTD327696 OCY327696:OCZ327696 OMU327696:OMV327696 OWQ327696:OWR327696 PGM327696:PGN327696 PQI327696:PQJ327696 QAE327696:QAF327696 QKA327696:QKB327696 QTW327696:QTX327696 RDS327696:RDT327696 RNO327696:RNP327696 RXK327696:RXL327696 SHG327696:SHH327696 SRC327696:SRD327696 TAY327696:TAZ327696 TKU327696:TKV327696 TUQ327696:TUR327696 UEM327696:UEN327696 UOI327696:UOJ327696 UYE327696:UYF327696 VIA327696:VIB327696 VRW327696:VRX327696 WBS327696:WBT327696 WLO327696:WLP327696 WVK327696:WVL327696 C393232:D393232 IY393232:IZ393232 SU393232:SV393232 ACQ393232:ACR393232 AMM393232:AMN393232 AWI393232:AWJ393232 BGE393232:BGF393232 BQA393232:BQB393232 BZW393232:BZX393232 CJS393232:CJT393232 CTO393232:CTP393232 DDK393232:DDL393232 DNG393232:DNH393232 DXC393232:DXD393232 EGY393232:EGZ393232 EQU393232:EQV393232 FAQ393232:FAR393232 FKM393232:FKN393232 FUI393232:FUJ393232 GEE393232:GEF393232 GOA393232:GOB393232 GXW393232:GXX393232 HHS393232:HHT393232 HRO393232:HRP393232 IBK393232:IBL393232 ILG393232:ILH393232 IVC393232:IVD393232 JEY393232:JEZ393232 JOU393232:JOV393232 JYQ393232:JYR393232 KIM393232:KIN393232 KSI393232:KSJ393232 LCE393232:LCF393232 LMA393232:LMB393232 LVW393232:LVX393232 MFS393232:MFT393232 MPO393232:MPP393232 MZK393232:MZL393232 NJG393232:NJH393232 NTC393232:NTD393232 OCY393232:OCZ393232 OMU393232:OMV393232 OWQ393232:OWR393232 PGM393232:PGN393232 PQI393232:PQJ393232 QAE393232:QAF393232 QKA393232:QKB393232 QTW393232:QTX393232 RDS393232:RDT393232 RNO393232:RNP393232 RXK393232:RXL393232 SHG393232:SHH393232 SRC393232:SRD393232 TAY393232:TAZ393232 TKU393232:TKV393232 TUQ393232:TUR393232 UEM393232:UEN393232 UOI393232:UOJ393232 UYE393232:UYF393232 VIA393232:VIB393232 VRW393232:VRX393232 WBS393232:WBT393232 WLO393232:WLP393232 WVK393232:WVL393232 C458768:D458768 IY458768:IZ458768 SU458768:SV458768 ACQ458768:ACR458768 AMM458768:AMN458768 AWI458768:AWJ458768 BGE458768:BGF458768 BQA458768:BQB458768 BZW458768:BZX458768 CJS458768:CJT458768 CTO458768:CTP458768 DDK458768:DDL458768 DNG458768:DNH458768 DXC458768:DXD458768 EGY458768:EGZ458768 EQU458768:EQV458768 FAQ458768:FAR458768 FKM458768:FKN458768 FUI458768:FUJ458768 GEE458768:GEF458768 GOA458768:GOB458768 GXW458768:GXX458768 HHS458768:HHT458768 HRO458768:HRP458768 IBK458768:IBL458768 ILG458768:ILH458768 IVC458768:IVD458768 JEY458768:JEZ458768 JOU458768:JOV458768 JYQ458768:JYR458768 KIM458768:KIN458768 KSI458768:KSJ458768 LCE458768:LCF458768 LMA458768:LMB458768 LVW458768:LVX458768 MFS458768:MFT458768 MPO458768:MPP458768 MZK458768:MZL458768 NJG458768:NJH458768 NTC458768:NTD458768 OCY458768:OCZ458768 OMU458768:OMV458768 OWQ458768:OWR458768 PGM458768:PGN458768 PQI458768:PQJ458768 QAE458768:QAF458768 QKA458768:QKB458768 QTW458768:QTX458768 RDS458768:RDT458768 RNO458768:RNP458768 RXK458768:RXL458768 SHG458768:SHH458768 SRC458768:SRD458768 TAY458768:TAZ458768 TKU458768:TKV458768 TUQ458768:TUR458768 UEM458768:UEN458768 UOI458768:UOJ458768 UYE458768:UYF458768 VIA458768:VIB458768 VRW458768:VRX458768 WBS458768:WBT458768 WLO458768:WLP458768 WVK458768:WVL458768 C524304:D524304 IY524304:IZ524304 SU524304:SV524304 ACQ524304:ACR524304 AMM524304:AMN524304 AWI524304:AWJ524304 BGE524304:BGF524304 BQA524304:BQB524304 BZW524304:BZX524304 CJS524304:CJT524304 CTO524304:CTP524304 DDK524304:DDL524304 DNG524304:DNH524304 DXC524304:DXD524304 EGY524304:EGZ524304 EQU524304:EQV524304 FAQ524304:FAR524304 FKM524304:FKN524304 FUI524304:FUJ524304 GEE524304:GEF524304 GOA524304:GOB524304 GXW524304:GXX524304 HHS524304:HHT524304 HRO524304:HRP524304 IBK524304:IBL524304 ILG524304:ILH524304 IVC524304:IVD524304 JEY524304:JEZ524304 JOU524304:JOV524304 JYQ524304:JYR524304 KIM524304:KIN524304 KSI524304:KSJ524304 LCE524304:LCF524304 LMA524304:LMB524304 LVW524304:LVX524304 MFS524304:MFT524304 MPO524304:MPP524304 MZK524304:MZL524304 NJG524304:NJH524304 NTC524304:NTD524304 OCY524304:OCZ524304 OMU524304:OMV524304 OWQ524304:OWR524304 PGM524304:PGN524304 PQI524304:PQJ524304 QAE524304:QAF524304 QKA524304:QKB524304 QTW524304:QTX524304 RDS524304:RDT524304 RNO524304:RNP524304 RXK524304:RXL524304 SHG524304:SHH524304 SRC524304:SRD524304 TAY524304:TAZ524304 TKU524304:TKV524304 TUQ524304:TUR524304 UEM524304:UEN524304 UOI524304:UOJ524304 UYE524304:UYF524304 VIA524304:VIB524304 VRW524304:VRX524304 WBS524304:WBT524304 WLO524304:WLP524304 WVK524304:WVL524304 C589840:D589840 IY589840:IZ589840 SU589840:SV589840 ACQ589840:ACR589840 AMM589840:AMN589840 AWI589840:AWJ589840 BGE589840:BGF589840 BQA589840:BQB589840 BZW589840:BZX589840 CJS589840:CJT589840 CTO589840:CTP589840 DDK589840:DDL589840 DNG589840:DNH589840 DXC589840:DXD589840 EGY589840:EGZ589840 EQU589840:EQV589840 FAQ589840:FAR589840 FKM589840:FKN589840 FUI589840:FUJ589840 GEE589840:GEF589840 GOA589840:GOB589840 GXW589840:GXX589840 HHS589840:HHT589840 HRO589840:HRP589840 IBK589840:IBL589840 ILG589840:ILH589840 IVC589840:IVD589840 JEY589840:JEZ589840 JOU589840:JOV589840 JYQ589840:JYR589840 KIM589840:KIN589840 KSI589840:KSJ589840 LCE589840:LCF589840 LMA589840:LMB589840 LVW589840:LVX589840 MFS589840:MFT589840 MPO589840:MPP589840 MZK589840:MZL589840 NJG589840:NJH589840 NTC589840:NTD589840 OCY589840:OCZ589840 OMU589840:OMV589840 OWQ589840:OWR589840 PGM589840:PGN589840 PQI589840:PQJ589840 QAE589840:QAF589840 QKA589840:QKB589840 QTW589840:QTX589840 RDS589840:RDT589840 RNO589840:RNP589840 RXK589840:RXL589840 SHG589840:SHH589840 SRC589840:SRD589840 TAY589840:TAZ589840 TKU589840:TKV589840 TUQ589840:TUR589840 UEM589840:UEN589840 UOI589840:UOJ589840 UYE589840:UYF589840 VIA589840:VIB589840 VRW589840:VRX589840 WBS589840:WBT589840 WLO589840:WLP589840 WVK589840:WVL589840 C655376:D655376 IY655376:IZ655376 SU655376:SV655376 ACQ655376:ACR655376 AMM655376:AMN655376 AWI655376:AWJ655376 BGE655376:BGF655376 BQA655376:BQB655376 BZW655376:BZX655376 CJS655376:CJT655376 CTO655376:CTP655376 DDK655376:DDL655376 DNG655376:DNH655376 DXC655376:DXD655376 EGY655376:EGZ655376 EQU655376:EQV655376 FAQ655376:FAR655376 FKM655376:FKN655376 FUI655376:FUJ655376 GEE655376:GEF655376 GOA655376:GOB655376 GXW655376:GXX655376 HHS655376:HHT655376 HRO655376:HRP655376 IBK655376:IBL655376 ILG655376:ILH655376 IVC655376:IVD655376 JEY655376:JEZ655376 JOU655376:JOV655376 JYQ655376:JYR655376 KIM655376:KIN655376 KSI655376:KSJ655376 LCE655376:LCF655376 LMA655376:LMB655376 LVW655376:LVX655376 MFS655376:MFT655376 MPO655376:MPP655376 MZK655376:MZL655376 NJG655376:NJH655376 NTC655376:NTD655376 OCY655376:OCZ655376 OMU655376:OMV655376 OWQ655376:OWR655376 PGM655376:PGN655376 PQI655376:PQJ655376 QAE655376:QAF655376 QKA655376:QKB655376 QTW655376:QTX655376 RDS655376:RDT655376 RNO655376:RNP655376 RXK655376:RXL655376 SHG655376:SHH655376 SRC655376:SRD655376 TAY655376:TAZ655376 TKU655376:TKV655376 TUQ655376:TUR655376 UEM655376:UEN655376 UOI655376:UOJ655376 UYE655376:UYF655376 VIA655376:VIB655376 VRW655376:VRX655376 WBS655376:WBT655376 WLO655376:WLP655376 WVK655376:WVL655376 C720912:D720912 IY720912:IZ720912 SU720912:SV720912 ACQ720912:ACR720912 AMM720912:AMN720912 AWI720912:AWJ720912 BGE720912:BGF720912 BQA720912:BQB720912 BZW720912:BZX720912 CJS720912:CJT720912 CTO720912:CTP720912 DDK720912:DDL720912 DNG720912:DNH720912 DXC720912:DXD720912 EGY720912:EGZ720912 EQU720912:EQV720912 FAQ720912:FAR720912 FKM720912:FKN720912 FUI720912:FUJ720912 GEE720912:GEF720912 GOA720912:GOB720912 GXW720912:GXX720912 HHS720912:HHT720912 HRO720912:HRP720912 IBK720912:IBL720912 ILG720912:ILH720912 IVC720912:IVD720912 JEY720912:JEZ720912 JOU720912:JOV720912 JYQ720912:JYR720912 KIM720912:KIN720912 KSI720912:KSJ720912 LCE720912:LCF720912 LMA720912:LMB720912 LVW720912:LVX720912 MFS720912:MFT720912 MPO720912:MPP720912 MZK720912:MZL720912 NJG720912:NJH720912 NTC720912:NTD720912 OCY720912:OCZ720912 OMU720912:OMV720912 OWQ720912:OWR720912 PGM720912:PGN720912 PQI720912:PQJ720912 QAE720912:QAF720912 QKA720912:QKB720912 QTW720912:QTX720912 RDS720912:RDT720912 RNO720912:RNP720912 RXK720912:RXL720912 SHG720912:SHH720912 SRC720912:SRD720912 TAY720912:TAZ720912 TKU720912:TKV720912 TUQ720912:TUR720912 UEM720912:UEN720912 UOI720912:UOJ720912 UYE720912:UYF720912 VIA720912:VIB720912 VRW720912:VRX720912 WBS720912:WBT720912 WLO720912:WLP720912 WVK720912:WVL720912 C786448:D786448 IY786448:IZ786448 SU786448:SV786448 ACQ786448:ACR786448 AMM786448:AMN786448 AWI786448:AWJ786448 BGE786448:BGF786448 BQA786448:BQB786448 BZW786448:BZX786448 CJS786448:CJT786448 CTO786448:CTP786448 DDK786448:DDL786448 DNG786448:DNH786448 DXC786448:DXD786448 EGY786448:EGZ786448 EQU786448:EQV786448 FAQ786448:FAR786448 FKM786448:FKN786448 FUI786448:FUJ786448 GEE786448:GEF786448 GOA786448:GOB786448 GXW786448:GXX786448 HHS786448:HHT786448 HRO786448:HRP786448 IBK786448:IBL786448 ILG786448:ILH786448 IVC786448:IVD786448 JEY786448:JEZ786448 JOU786448:JOV786448 JYQ786448:JYR786448 KIM786448:KIN786448 KSI786448:KSJ786448 LCE786448:LCF786448 LMA786448:LMB786448 LVW786448:LVX786448 MFS786448:MFT786448 MPO786448:MPP786448 MZK786448:MZL786448 NJG786448:NJH786448 NTC786448:NTD786448 OCY786448:OCZ786448 OMU786448:OMV786448 OWQ786448:OWR786448 PGM786448:PGN786448 PQI786448:PQJ786448 QAE786448:QAF786448 QKA786448:QKB786448 QTW786448:QTX786448 RDS786448:RDT786448 RNO786448:RNP786448 RXK786448:RXL786448 SHG786448:SHH786448 SRC786448:SRD786448 TAY786448:TAZ786448 TKU786448:TKV786448 TUQ786448:TUR786448 UEM786448:UEN786448 UOI786448:UOJ786448 UYE786448:UYF786448 VIA786448:VIB786448 VRW786448:VRX786448 WBS786448:WBT786448 WLO786448:WLP786448 WVK786448:WVL786448 C851984:D851984 IY851984:IZ851984 SU851984:SV851984 ACQ851984:ACR851984 AMM851984:AMN851984 AWI851984:AWJ851984 BGE851984:BGF851984 BQA851984:BQB851984 BZW851984:BZX851984 CJS851984:CJT851984 CTO851984:CTP851984 DDK851984:DDL851984 DNG851984:DNH851984 DXC851984:DXD851984 EGY851984:EGZ851984 EQU851984:EQV851984 FAQ851984:FAR851984 FKM851984:FKN851984 FUI851984:FUJ851984 GEE851984:GEF851984 GOA851984:GOB851984 GXW851984:GXX851984 HHS851984:HHT851984 HRO851984:HRP851984 IBK851984:IBL851984 ILG851984:ILH851984 IVC851984:IVD851984 JEY851984:JEZ851984 JOU851984:JOV851984 JYQ851984:JYR851984 KIM851984:KIN851984 KSI851984:KSJ851984 LCE851984:LCF851984 LMA851984:LMB851984 LVW851984:LVX851984 MFS851984:MFT851984 MPO851984:MPP851984 MZK851984:MZL851984 NJG851984:NJH851984 NTC851984:NTD851984 OCY851984:OCZ851984 OMU851984:OMV851984 OWQ851984:OWR851984 PGM851984:PGN851984 PQI851984:PQJ851984 QAE851984:QAF851984 QKA851984:QKB851984 QTW851984:QTX851984 RDS851984:RDT851984 RNO851984:RNP851984 RXK851984:RXL851984 SHG851984:SHH851984 SRC851984:SRD851984 TAY851984:TAZ851984 TKU851984:TKV851984 TUQ851984:TUR851984 UEM851984:UEN851984 UOI851984:UOJ851984 UYE851984:UYF851984 VIA851984:VIB851984 VRW851984:VRX851984 WBS851984:WBT851984 WLO851984:WLP851984 WVK851984:WVL851984 C917520:D917520 IY917520:IZ917520 SU917520:SV917520 ACQ917520:ACR917520 AMM917520:AMN917520 AWI917520:AWJ917520 BGE917520:BGF917520 BQA917520:BQB917520 BZW917520:BZX917520 CJS917520:CJT917520 CTO917520:CTP917520 DDK917520:DDL917520 DNG917520:DNH917520 DXC917520:DXD917520 EGY917520:EGZ917520 EQU917520:EQV917520 FAQ917520:FAR917520 FKM917520:FKN917520 FUI917520:FUJ917520 GEE917520:GEF917520 GOA917520:GOB917520 GXW917520:GXX917520 HHS917520:HHT917520 HRO917520:HRP917520 IBK917520:IBL917520 ILG917520:ILH917520 IVC917520:IVD917520 JEY917520:JEZ917520 JOU917520:JOV917520 JYQ917520:JYR917520 KIM917520:KIN917520 KSI917520:KSJ917520 LCE917520:LCF917520 LMA917520:LMB917520 LVW917520:LVX917520 MFS917520:MFT917520 MPO917520:MPP917520 MZK917520:MZL917520 NJG917520:NJH917520 NTC917520:NTD917520 OCY917520:OCZ917520 OMU917520:OMV917520 OWQ917520:OWR917520 PGM917520:PGN917520 PQI917520:PQJ917520 QAE917520:QAF917520 QKA917520:QKB917520 QTW917520:QTX917520 RDS917520:RDT917520 RNO917520:RNP917520 RXK917520:RXL917520 SHG917520:SHH917520 SRC917520:SRD917520 TAY917520:TAZ917520 TKU917520:TKV917520 TUQ917520:TUR917520 UEM917520:UEN917520 UOI917520:UOJ917520 UYE917520:UYF917520 VIA917520:VIB917520 VRW917520:VRX917520 WBS917520:WBT917520 WLO917520:WLP917520 WVK917520:WVL917520 C983056:D983056 IY983056:IZ983056 SU983056:SV983056 ACQ983056:ACR983056 AMM983056:AMN983056 AWI983056:AWJ983056 BGE983056:BGF983056 BQA983056:BQB983056 BZW983056:BZX983056 CJS983056:CJT983056 CTO983056:CTP983056 DDK983056:DDL983056 DNG983056:DNH983056 DXC983056:DXD983056 EGY983056:EGZ983056 EQU983056:EQV983056 FAQ983056:FAR983056 FKM983056:FKN983056 FUI983056:FUJ983056 GEE983056:GEF983056 GOA983056:GOB983056 GXW983056:GXX983056 HHS983056:HHT983056 HRO983056:HRP983056 IBK983056:IBL983056 ILG983056:ILH983056 IVC983056:IVD983056 JEY983056:JEZ983056 JOU983056:JOV983056 JYQ983056:JYR983056 KIM983056:KIN983056 KSI983056:KSJ983056 LCE983056:LCF983056 LMA983056:LMB983056 LVW983056:LVX983056 MFS983056:MFT983056 MPO983056:MPP983056 MZK983056:MZL983056 NJG983056:NJH983056 NTC983056:NTD983056 OCY983056:OCZ983056 OMU983056:OMV983056 OWQ983056:OWR983056 PGM983056:PGN983056 PQI983056:PQJ983056 QAE983056:QAF983056 QKA983056:QKB983056 QTW983056:QTX983056 RDS983056:RDT983056 RNO983056:RNP983056 RXK983056:RXL983056 SHG983056:SHH983056 SRC983056:SRD983056 TAY983056:TAZ983056 TKU983056:TKV983056 TUQ983056:TUR983056 UEM983056:UEN983056 UOI983056:UOJ983056 UYE983056:UYF983056 VIA983056:VIB983056 VRW983056:VRX983056 WBS983056:WBT983056 WLO983056:WLP983056 WVK983056:WVL983056" xr:uid="{500E409D-F722-4B09-81F5-4D930DBBB45A}"/>
    <dataValidation type="list" allowBlank="1" showInputMessage="1" showErrorMessage="1" sqref="C15:D1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xr:uid="{EF292364-9950-43D5-9509-C04E76D644D6}">
      <formula1>$F$1:$F$7</formula1>
    </dataValidation>
    <dataValidation type="textLength" errorStyle="warning" operator="equal" allowBlank="1" showInputMessage="1" showErrorMessage="1" error="7桁の数字（ハイフンなし）で入力してください_x000a_0から始まる郵便番号の場合のみ、ハイフンありで入力してください"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xr:uid="{B74604B0-2BFD-4859-A27E-AFFD1394AEA2}">
      <formula1>7</formula1>
    </dataValidation>
  </dataValidations>
  <pageMargins left="0.75" right="0.75" top="1" bottom="1" header="0.51200000000000001" footer="0.51200000000000001"/>
  <pageSetup paperSize="9" orientation="portrait" r:id="rId1"/>
  <headerFooter alignWithMargins="0"/>
  <colBreaks count="1" manualBreakCount="1">
    <brk id="4"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23D68-B2EE-404B-8838-1FCBF5BE221B}">
  <sheetPr>
    <pageSetUpPr fitToPage="1"/>
  </sheetPr>
  <dimension ref="A1:AB2"/>
  <sheetViews>
    <sheetView topLeftCell="G1" zoomScale="115" zoomScaleNormal="115" workbookViewId="0">
      <selection activeCell="AB4" sqref="AB4"/>
    </sheetView>
  </sheetViews>
  <sheetFormatPr defaultRowHeight="13.5"/>
  <cols>
    <col min="6" max="6" width="11.375" customWidth="1"/>
    <col min="7" max="7" width="11.625" bestFit="1" customWidth="1"/>
    <col min="13" max="13" width="12.125" customWidth="1"/>
  </cols>
  <sheetData>
    <row r="1" spans="1:28" ht="24" customHeight="1">
      <c r="A1" s="211" t="s">
        <v>182</v>
      </c>
      <c r="B1" s="211" t="s">
        <v>183</v>
      </c>
      <c r="C1" s="211" t="s">
        <v>184</v>
      </c>
      <c r="D1" s="211" t="s">
        <v>185</v>
      </c>
      <c r="E1" s="211" t="s">
        <v>186</v>
      </c>
      <c r="F1" s="211" t="s">
        <v>187</v>
      </c>
      <c r="G1" s="211" t="s">
        <v>188</v>
      </c>
      <c r="H1" s="211" t="s">
        <v>189</v>
      </c>
      <c r="I1" s="211" t="s">
        <v>190</v>
      </c>
      <c r="J1" s="211" t="s">
        <v>191</v>
      </c>
      <c r="K1" s="211" t="s">
        <v>192</v>
      </c>
      <c r="L1" s="211" t="s">
        <v>193</v>
      </c>
      <c r="M1" s="211" t="s">
        <v>194</v>
      </c>
      <c r="N1" s="211" t="s">
        <v>195</v>
      </c>
      <c r="O1" s="211" t="s">
        <v>196</v>
      </c>
      <c r="P1" s="212" t="s">
        <v>197</v>
      </c>
      <c r="Q1" s="213" t="s">
        <v>198</v>
      </c>
      <c r="R1" s="213" t="s">
        <v>199</v>
      </c>
      <c r="S1" s="213" t="s">
        <v>200</v>
      </c>
      <c r="T1" s="213" t="s">
        <v>201</v>
      </c>
      <c r="U1" s="214" t="s">
        <v>202</v>
      </c>
      <c r="V1" s="211" t="s">
        <v>203</v>
      </c>
      <c r="W1" s="211" t="s">
        <v>204</v>
      </c>
      <c r="X1" s="211" t="s">
        <v>214</v>
      </c>
      <c r="Y1" s="215" t="s">
        <v>205</v>
      </c>
      <c r="Z1" s="215" t="s">
        <v>206</v>
      </c>
      <c r="AA1" s="216" t="s">
        <v>207</v>
      </c>
      <c r="AB1" s="217" t="s">
        <v>215</v>
      </c>
    </row>
    <row r="2" spans="1:28">
      <c r="A2" s="218">
        <f>参考様式!C7</f>
        <v>0</v>
      </c>
      <c r="B2" s="218">
        <f>参考様式!C10</f>
        <v>0</v>
      </c>
      <c r="C2" s="218">
        <f>参考様式!D11</f>
        <v>0</v>
      </c>
      <c r="D2" s="218">
        <f>参考様式!C12</f>
        <v>0</v>
      </c>
      <c r="E2" s="218">
        <f>参考様式!C13</f>
        <v>0</v>
      </c>
      <c r="F2" s="218">
        <f>参考様式!C14</f>
        <v>0</v>
      </c>
      <c r="G2" s="219">
        <f>参考様式!C8</f>
        <v>0</v>
      </c>
      <c r="H2" s="218">
        <f>参考様式!C15</f>
        <v>0</v>
      </c>
      <c r="I2" s="218">
        <f>参考様式!C16</f>
        <v>0</v>
      </c>
      <c r="J2" s="218">
        <f>参考様式!D17</f>
        <v>0</v>
      </c>
      <c r="K2" s="218">
        <f>参考様式!C18</f>
        <v>0</v>
      </c>
      <c r="L2" s="218">
        <f>参考様式!C19</f>
        <v>0</v>
      </c>
      <c r="M2" s="218">
        <f>参考様式!C20</f>
        <v>0</v>
      </c>
      <c r="N2" s="218">
        <f>参考様式!C21</f>
        <v>0</v>
      </c>
      <c r="O2" s="218"/>
      <c r="P2" s="220">
        <f>'別紙３（３）　パッケージ型導入支援 積算内訳'!E13</f>
        <v>0</v>
      </c>
      <c r="Q2" s="221">
        <f>IF(P2="","",MIN(10000000,P2))</f>
        <v>0</v>
      </c>
      <c r="R2" s="222">
        <f>ROUNDDOWN(Q2*(1/4),-3)</f>
        <v>0</v>
      </c>
      <c r="S2" s="222">
        <f>ROUNDDOWN(Q2*(1/2),-3)</f>
        <v>0</v>
      </c>
      <c r="T2" s="221">
        <f>SUM(R2:S2)</f>
        <v>0</v>
      </c>
      <c r="U2" s="218">
        <f>'別紙３（２）　パッケージ型導入支援 事業計画 '!B56</f>
        <v>0</v>
      </c>
      <c r="V2" s="224"/>
      <c r="W2" s="218">
        <f>'別紙３（２）　パッケージ型導入支援 事業計画 '!B59</f>
        <v>0</v>
      </c>
      <c r="X2" s="218">
        <f>'別紙３（２）　パッケージ型導入支援 事業計画 '!I15</f>
        <v>0</v>
      </c>
      <c r="Y2" s="223" t="e">
        <f>'別紙３（２）　パッケージ型導入支援 事業計画 '!L99</f>
        <v>#DIV/0!</v>
      </c>
      <c r="Z2" s="224"/>
      <c r="AA2" s="218">
        <f>'別紙３（２）　パッケージ型導入支援 事業計画 '!B105</f>
        <v>0</v>
      </c>
      <c r="AB2" s="218">
        <f>'別紙３（２）　パッケージ型導入支援 事業計画 '!B62</f>
        <v>0</v>
      </c>
    </row>
  </sheetData>
  <phoneticPr fontId="12"/>
  <conditionalFormatting sqref="P1:T1">
    <cfRule type="cellIs" dxfId="1" priority="2" operator="equal">
      <formula>"あり"</formula>
    </cfRule>
  </conditionalFormatting>
  <conditionalFormatting sqref="Q2:T2">
    <cfRule type="cellIs" dxfId="0" priority="1" operator="equal">
      <formula>"あり"</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Sheet1</vt:lpstr>
      <vt:lpstr>別紙３（１）パッケージ型導入支援　総表</vt:lpstr>
      <vt:lpstr>別紙３（２）　パッケージ型導入支援 事業計画 </vt:lpstr>
      <vt:lpstr>別紙３（３）　パッケージ型導入支援 積算内訳</vt:lpstr>
      <vt:lpstr>参考様式</vt:lpstr>
      <vt:lpstr>(県集計用)</vt:lpstr>
      <vt:lpstr>参考様式!Print_Area</vt:lpstr>
      <vt:lpstr>'別紙３（１）パッケージ型導入支援　総表'!Print_Area</vt:lpstr>
      <vt:lpstr>'別紙３（２）　パッケージ型導入支援 事業計画 '!Print_Area</vt:lpstr>
      <vt:lpstr>'別紙３（３）　パッケージ型導入支援 積算内訳'!Print_Area</vt:lpstr>
      <vt:lpstr>'別紙３（１）パッケージ型導入支援　総表'!グループホーム</vt:lpstr>
      <vt:lpstr>'別紙３（１）パッケージ型導入支援　総表'!居宅介護</vt:lpstr>
      <vt:lpstr>'別紙３（１）パッケージ型導入支援　総表'!重度障害者等包括支援</vt:lpstr>
      <vt:lpstr>'別紙３（１）パッケージ型導入支援　総表'!重度訪問介護</vt:lpstr>
      <vt:lpstr>'別紙３（１）パッケージ型導入支援　総表'!障害児入所施設</vt:lpstr>
      <vt:lpstr>'別紙３（１）パッケージ型導入支援　総表'!障害者支援施設</vt:lpstr>
      <vt:lpstr>'別紙３（１）パッケージ型導入支援　総表'!短期入所</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2025-09-04T06:56:44Z</dcterms:created>
  <dcterms:modified xsi:type="dcterms:W3CDTF">2025-09-04T06:56:53Z</dcterms:modified>
  <cp:category/>
  <cp:contentStatus/>
</cp:coreProperties>
</file>