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omments5.xml" ContentType="application/vnd.openxmlformats-officedocument.spreadsheetml.comments+xml"/>
  <Override PartName="/xl/drawings/drawing8.xml" ContentType="application/vnd.openxmlformats-officedocument.drawing+xml"/>
  <Override PartName="/xl/comments6.xml" ContentType="application/vnd.openxmlformats-officedocument.spreadsheetml.comments+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updateLinks="never" codeName="ThisWorkbook" defaultThemeVersion="124226"/>
  <mc:AlternateContent xmlns:mc="http://schemas.openxmlformats.org/markup-compatibility/2006">
    <mc:Choice Requires="x15">
      <x15ac:absPath xmlns:x15ac="http://schemas.microsoft.com/office/spreadsheetml/2010/11/ac" url="\\Dstfs01\13180_障害福祉事業課$\01_所属全体フォルダ\療育支援班⇒暮らしの場支援推進班\ICT引き続き(療育)\R6（R5繰越分）変更分\02_追募集\02_HP用\"/>
    </mc:Choice>
  </mc:AlternateContent>
  <xr:revisionPtr revIDLastSave="0" documentId="13_ncr:1_{CA0EC7E5-42B7-40C0-A955-B6357204DD45}" xr6:coauthVersionLast="47" xr6:coauthVersionMax="47" xr10:uidLastSave="{00000000-0000-0000-0000-000000000000}"/>
  <workbookProtection workbookAlgorithmName="SHA-512" workbookHashValue="2jbDRGDJGCJVpLeS8rfrrUWJQYesnjjC18K/d+hcuKG0G9kNGDK+CQjzVUhXOusPiqh+0NSohd2w4GAG6YQsOQ==" workbookSaltValue="6EMb9MqjY9qqtRQk3hdwzA==" workbookSpinCount="100000" lockStructure="1"/>
  <bookViews>
    <workbookView xWindow="28680" yWindow="-120" windowWidth="29040" windowHeight="15720" tabRatio="689" firstSheet="1" activeTab="1" xr2:uid="{00000000-000D-0000-FFFF-FFFF00000000}"/>
  </bookViews>
  <sheets>
    <sheet name="Sheet1" sheetId="145" state="hidden" r:id="rId1"/>
    <sheet name="別紙1（事業者調査票）" sheetId="204" r:id="rId2"/>
    <sheet name="別紙２（事業計画書（総括））" sheetId="209" r:id="rId3"/>
    <sheet name="別紙３（事業計画書）" sheetId="200" r:id="rId4"/>
    <sheet name="別紙４（積算内訳）" sheetId="195" r:id="rId5"/>
    <sheet name="（記載例）別紙1（事業者調査票）" sheetId="211" r:id="rId6"/>
    <sheet name="（記載例）別紙２（事業計画書（総括））" sheetId="210" r:id="rId7"/>
    <sheet name="（記載例）別紙３（事業計画書） " sheetId="205" r:id="rId8"/>
    <sheet name="（記載例）別紙４（積算内訳）" sheetId="207" r:id="rId9"/>
    <sheet name="県使用" sheetId="206" r:id="rId10"/>
    <sheet name="別紙４ (2)" sheetId="203" state="hidden" r:id="rId11"/>
  </sheets>
  <externalReferences>
    <externalReference r:id="rId12"/>
  </externalReferences>
  <definedNames>
    <definedName name="_01_北海道">OFFSET(#REF!,0,0,COUNTA(#REF!)-1,1)</definedName>
    <definedName name="_02_青森県">#REF!</definedName>
    <definedName name="_03_岩手県">#REF!</definedName>
    <definedName name="_04_宮城県">#REF!</definedName>
    <definedName name="_05_秋田県">#REF!</definedName>
    <definedName name="_06_山形県">#REF!</definedName>
    <definedName name="_07_福島県">#REF!</definedName>
    <definedName name="_08_茨城県">#REF!</definedName>
    <definedName name="_09_栃木県">#REF!</definedName>
    <definedName name="_10_群馬県">#REF!</definedName>
    <definedName name="_11_埼玉県">#REF!</definedName>
    <definedName name="_12_千葉県">#REF!</definedName>
    <definedName name="_13_東京都">#REF!</definedName>
    <definedName name="_14_神奈川県">#REF!</definedName>
    <definedName name="_15_新潟県">#REF!</definedName>
    <definedName name="_16_富山県">#REF!</definedName>
    <definedName name="_17_石川県">#REF!</definedName>
    <definedName name="_18_福井県">#REF!</definedName>
    <definedName name="_19_山梨県">#REF!</definedName>
    <definedName name="_20_長野県">#REF!</definedName>
    <definedName name="_21_岐阜県">#REF!</definedName>
    <definedName name="_22_静岡県">#REF!</definedName>
    <definedName name="_23_愛知県">#REF!</definedName>
    <definedName name="_24_三重県">#REF!</definedName>
    <definedName name="_25_滋賀県">#REF!</definedName>
    <definedName name="_26_京都府">#REF!</definedName>
    <definedName name="_27_大阪府">#REF!</definedName>
    <definedName name="_28_兵庫県">#REF!</definedName>
    <definedName name="_29_奈良県">#REF!</definedName>
    <definedName name="_30_和歌山県">#REF!</definedName>
    <definedName name="_31_鳥取県">#REF!</definedName>
    <definedName name="_32_島根県">#REF!</definedName>
    <definedName name="_33_岡山県">#REF!</definedName>
    <definedName name="_34_広島県">#REF!</definedName>
    <definedName name="_35_山口県">#REF!</definedName>
    <definedName name="_36_徳島県">#REF!</definedName>
    <definedName name="_37_香川県">#REF!</definedName>
    <definedName name="_38_愛媛県">#REF!</definedName>
    <definedName name="_39_高知県">#REF!</definedName>
    <definedName name="_40_福岡県">#REF!</definedName>
    <definedName name="_41_佐賀県">#REF!</definedName>
    <definedName name="_42_長崎県">#REF!</definedName>
    <definedName name="_43_熊本県">#REF!</definedName>
    <definedName name="_44_大分県">#REF!</definedName>
    <definedName name="_45_宮崎県">#REF!</definedName>
    <definedName name="_46_鹿児島県">#REF!</definedName>
    <definedName name="_47_沖縄県">#REF!</definedName>
    <definedName name="_Order1" hidden="1">255</definedName>
    <definedName name="_Order2" hidden="1">255</definedName>
    <definedName name="Autoshape1">#REF!</definedName>
    <definedName name="_xlnm.Print_Area" localSheetId="5">'（記載例）別紙1（事業者調査票）'!$A$1:$C$25</definedName>
    <definedName name="_xlnm.Print_Area" localSheetId="6">'（記載例）別紙２（事業計画書（総括））'!$A$1:$I$19</definedName>
    <definedName name="_xlnm.Print_Area" localSheetId="7">'（記載例）別紙３（事業計画書） '!$A$1:$K$99</definedName>
    <definedName name="_xlnm.Print_Area" localSheetId="8">'（記載例）別紙４（積算内訳）'!$A$1:$W$40</definedName>
    <definedName name="_xlnm.Print_Area" localSheetId="1">'別紙1（事業者調査票）'!$A$1:$C$25</definedName>
    <definedName name="_xlnm.Print_Area" localSheetId="2">'別紙２（事業計画書（総括））'!$A$1:$I$19</definedName>
    <definedName name="_xlnm.Print_Area" localSheetId="3">'別紙３（事業計画書）'!$A$1:$K$99</definedName>
    <definedName name="_xlnm.Print_Area" localSheetId="10">'別紙４ (2)'!$A$1:$W$43</definedName>
    <definedName name="_xlnm.Print_Area" localSheetId="4">'別紙４（積算内訳）'!$A$1:$W$40</definedName>
    <definedName name="_xlnm.Print_Area">#REF!</definedName>
    <definedName name="syuukeihyou11">[1]集計表２!$A$3:$AD$109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0" i="209" l="1"/>
  <c r="C20" i="211"/>
  <c r="C20" i="204"/>
  <c r="D90" i="200"/>
  <c r="D14" i="210"/>
  <c r="H22" i="210" s="1"/>
  <c r="D19" i="210" s="1"/>
  <c r="M2" i="206" l="1"/>
  <c r="D31" i="205"/>
  <c r="D10" i="195"/>
  <c r="D9" i="195"/>
  <c r="C13" i="200"/>
  <c r="C11" i="200"/>
  <c r="D35" i="200"/>
  <c r="E65" i="200"/>
  <c r="E64" i="200"/>
  <c r="AA2" i="206"/>
  <c r="Z2" i="206"/>
  <c r="X2" i="206"/>
  <c r="W2" i="206"/>
  <c r="P2" i="206"/>
  <c r="O2" i="206"/>
  <c r="N2" i="206"/>
  <c r="L2" i="206"/>
  <c r="K2" i="206"/>
  <c r="J2" i="206"/>
  <c r="I2" i="206"/>
  <c r="H2" i="206"/>
  <c r="G2" i="206"/>
  <c r="F2" i="206"/>
  <c r="E2" i="206"/>
  <c r="D2" i="206"/>
  <c r="C2" i="206"/>
  <c r="B2" i="206"/>
  <c r="A2" i="206"/>
  <c r="S31" i="207" l="1"/>
  <c r="E18" i="207" s="1"/>
  <c r="P30" i="207"/>
  <c r="P29" i="207"/>
  <c r="P28" i="207"/>
  <c r="P27" i="207"/>
  <c r="P26" i="207"/>
  <c r="P25" i="207"/>
  <c r="P24" i="207"/>
  <c r="P23" i="207"/>
  <c r="P22" i="207"/>
  <c r="P21" i="207"/>
  <c r="C93" i="205"/>
  <c r="D92" i="205"/>
  <c r="D91" i="205"/>
  <c r="D90" i="205"/>
  <c r="C86" i="205"/>
  <c r="D85" i="205"/>
  <c r="D84" i="205"/>
  <c r="D83" i="205"/>
  <c r="F74" i="205"/>
  <c r="D74" i="205"/>
  <c r="G73" i="205"/>
  <c r="H73" i="205" s="1"/>
  <c r="E73" i="205"/>
  <c r="G72" i="205"/>
  <c r="H72" i="205" s="1"/>
  <c r="E72" i="205"/>
  <c r="E71" i="205"/>
  <c r="G71" i="205" s="1"/>
  <c r="F67" i="205"/>
  <c r="D67" i="205"/>
  <c r="E66" i="205"/>
  <c r="G66" i="205" s="1"/>
  <c r="H66" i="205" s="1"/>
  <c r="G65" i="205"/>
  <c r="H65" i="205" s="1"/>
  <c r="E65" i="205"/>
  <c r="E64" i="205"/>
  <c r="E67" i="205" s="1"/>
  <c r="D35" i="205"/>
  <c r="S31" i="203"/>
  <c r="P30" i="203"/>
  <c r="P29" i="203"/>
  <c r="P28" i="203"/>
  <c r="P27" i="203"/>
  <c r="P26" i="203"/>
  <c r="P25" i="203"/>
  <c r="P24" i="203"/>
  <c r="P23" i="203"/>
  <c r="P22" i="203"/>
  <c r="P21" i="203"/>
  <c r="P31" i="203" s="1"/>
  <c r="C18" i="203" s="1"/>
  <c r="E14" i="203" s="1"/>
  <c r="E18" i="203"/>
  <c r="C93" i="200"/>
  <c r="D92" i="200"/>
  <c r="D91" i="200"/>
  <c r="C86" i="200"/>
  <c r="D85" i="200"/>
  <c r="D84" i="200"/>
  <c r="D83" i="200"/>
  <c r="F74" i="200"/>
  <c r="D74" i="200"/>
  <c r="E73" i="200"/>
  <c r="G73" i="200" s="1"/>
  <c r="H73" i="200" s="1"/>
  <c r="E72" i="200"/>
  <c r="G72" i="200" s="1"/>
  <c r="H72" i="200" s="1"/>
  <c r="E71" i="200"/>
  <c r="G71" i="200" s="1"/>
  <c r="F67" i="200"/>
  <c r="D67" i="200"/>
  <c r="E66" i="200"/>
  <c r="G66" i="200" s="1"/>
  <c r="H66" i="200" s="1"/>
  <c r="G65" i="200"/>
  <c r="H65" i="200" s="1"/>
  <c r="D93" i="205" l="1"/>
  <c r="D86" i="205"/>
  <c r="C95" i="205" s="1"/>
  <c r="P31" i="207"/>
  <c r="C18" i="207" s="1"/>
  <c r="E14" i="207" s="1"/>
  <c r="G74" i="205"/>
  <c r="H71" i="205"/>
  <c r="H74" i="205" s="1"/>
  <c r="E74" i="205"/>
  <c r="G64" i="205"/>
  <c r="G74" i="200"/>
  <c r="E74" i="200"/>
  <c r="D86" i="200"/>
  <c r="E67" i="200"/>
  <c r="D93" i="200"/>
  <c r="G64" i="200"/>
  <c r="H71" i="200"/>
  <c r="H74" i="200" s="1"/>
  <c r="H64" i="205" l="1"/>
  <c r="H67" i="205" s="1"/>
  <c r="G67" i="205"/>
  <c r="C76" i="205" s="1"/>
  <c r="C95" i="200"/>
  <c r="H64" i="200"/>
  <c r="H67" i="200" s="1"/>
  <c r="G67" i="200"/>
  <c r="C76" i="200" s="1"/>
  <c r="Y2" i="206" s="1"/>
  <c r="S31" i="195" l="1"/>
  <c r="E18" i="195" s="1"/>
  <c r="P30" i="195"/>
  <c r="P29" i="195"/>
  <c r="P28" i="195"/>
  <c r="P27" i="195"/>
  <c r="P26" i="195"/>
  <c r="P25" i="195"/>
  <c r="P24" i="195"/>
  <c r="P23" i="195"/>
  <c r="P22" i="195"/>
  <c r="P21" i="195"/>
  <c r="P31" i="195" l="1"/>
  <c r="C18" i="195" s="1"/>
  <c r="E14" i="195" s="1"/>
  <c r="D8" i="209" s="1"/>
  <c r="D14" i="209" s="1"/>
  <c r="H22" i="209" s="1"/>
  <c r="D19" i="209" s="1"/>
  <c r="D31" i="200" l="1"/>
  <c r="Q2" i="206" s="1"/>
  <c r="R2" i="206" s="1"/>
  <c r="T2" i="206" s="1"/>
  <c r="S2" i="206" l="1"/>
  <c r="U2" i="20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花島 康太</author>
  </authors>
  <commentList>
    <comment ref="C19" authorId="0" shapeId="0" xr:uid="{C099E90A-2978-4921-A09A-9ED787216563}">
      <text>
        <r>
          <rPr>
            <sz val="9"/>
            <color indexed="81"/>
            <rFont val="MS P ゴシック"/>
            <family val="3"/>
            <charset val="128"/>
          </rPr>
          <t>今回申請を予定している障害児の事業所の同一敷地内に障害者に係る事業所があり、当該障害者事業所において、左記事業に申請する場合は、「あり」を選択してください。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花島 康太</author>
  </authors>
  <commentList>
    <comment ref="C6" authorId="0" shapeId="0" xr:uid="{D81EBB57-CFEB-40C3-A45B-427EAE3BC139}">
      <text>
        <r>
          <rPr>
            <sz val="9"/>
            <color indexed="81"/>
            <rFont val="MS P ゴシック"/>
            <family val="3"/>
            <charset val="128"/>
          </rPr>
          <t>記載不要です。</t>
        </r>
      </text>
    </comment>
    <comment ref="C19" authorId="0" shapeId="0" xr:uid="{AD627951-AFF9-4BB8-8F75-E8FEE5BE4CBD}">
      <text>
        <r>
          <rPr>
            <sz val="9"/>
            <color indexed="81"/>
            <rFont val="MS P ゴシック"/>
            <family val="3"/>
            <charset val="128"/>
          </rPr>
          <t>過去のICT導入モデル事業補助金の受給有無を必ず選択してください。
また、受給していた場合は右欄の補助年度も記載して下さい。
（全てプルダウンとなっています。）</t>
        </r>
      </text>
    </comment>
    <comment ref="B21" authorId="0" shapeId="0" xr:uid="{98A199B6-8507-4898-9EBF-392AC7CB8888}">
      <text>
        <r>
          <rPr>
            <sz val="9"/>
            <color indexed="81"/>
            <rFont val="MS P ゴシック"/>
            <family val="3"/>
            <charset val="128"/>
          </rPr>
          <t>内容を確認いただき、必ず該当箇所をチェックしてください。</t>
        </r>
      </text>
    </comment>
    <comment ref="A27" authorId="0" shapeId="0" xr:uid="{92A9D723-5676-455C-AFBD-FD7270C64D9F}">
      <text>
        <r>
          <rPr>
            <sz val="9"/>
            <color indexed="81"/>
            <rFont val="MS P ゴシック"/>
            <family val="3"/>
            <charset val="128"/>
          </rPr>
          <t>同一敷地内に障害者の事業所がある場合はチェックし、費用を按分してください。</t>
        </r>
      </text>
    </comment>
    <comment ref="D31" authorId="0" shapeId="0" xr:uid="{24584CAB-1C95-4092-8A85-DA54D75660C7}">
      <text>
        <r>
          <rPr>
            <sz val="9"/>
            <color indexed="81"/>
            <rFont val="MS P ゴシック"/>
            <family val="3"/>
            <charset val="128"/>
          </rPr>
          <t>別紙３「積算内訳」の「実支出（予定）額」を記載してください。</t>
        </r>
      </text>
    </comment>
    <comment ref="D33" authorId="0" shapeId="0" xr:uid="{81C1CD7B-D94E-4958-BB61-3F68C64AD2D2}">
      <text>
        <r>
          <rPr>
            <sz val="9"/>
            <color indexed="81"/>
            <rFont val="MS P ゴシック"/>
            <family val="3"/>
            <charset val="128"/>
          </rPr>
          <t>上記の金額が１００万円以下の場合は上記金額を記載してください。
１００万円以上の場合は、「１，０００，０００」と記載してください。
なお、あわせて右記「注意事項」を確認してください。</t>
        </r>
      </text>
    </comment>
    <comment ref="B47" authorId="0" shapeId="0" xr:uid="{BDF089AE-6BFC-4FCC-88D8-52808BB5DF91}">
      <text>
        <r>
          <rPr>
            <sz val="9"/>
            <color indexed="81"/>
            <rFont val="MS P ゴシック"/>
            <family val="3"/>
            <charset val="128"/>
          </rPr>
          <t>（１）は最も当てはまるもの</t>
        </r>
        <r>
          <rPr>
            <b/>
            <sz val="9"/>
            <color indexed="81"/>
            <rFont val="MS P ゴシック"/>
            <family val="3"/>
            <charset val="128"/>
          </rPr>
          <t>１つ</t>
        </r>
        <r>
          <rPr>
            <sz val="9"/>
            <color indexed="81"/>
            <rFont val="MS P ゴシック"/>
            <family val="3"/>
            <charset val="128"/>
          </rPr>
          <t>にチェックしてください。</t>
        </r>
      </text>
    </comment>
    <comment ref="C71" authorId="0" shapeId="0" xr:uid="{CFE7D820-2F17-4CAF-80EF-C754B5D54FEB}">
      <text>
        <r>
          <rPr>
            <sz val="9"/>
            <color indexed="81"/>
            <rFont val="MS P ゴシック"/>
            <family val="3"/>
            <charset val="128"/>
          </rPr>
          <t>業務従事者数は、ICT機器を導入した際の業務削減率を測定するため、導入前の従事者数と同数若しくは同数以下としてください。</t>
        </r>
      </text>
    </comment>
    <comment ref="C76" authorId="0" shapeId="0" xr:uid="{10A1273E-0DC9-411B-8546-19F3ECB935F4}">
      <text>
        <r>
          <rPr>
            <sz val="9"/>
            <color indexed="81"/>
            <rFont val="MS P ゴシック"/>
            <family val="3"/>
            <charset val="128"/>
          </rPr>
          <t>削減率が２０％を超える場合は、下記（５）を記載してください。</t>
        </r>
      </text>
    </comment>
    <comment ref="C95" authorId="0" shapeId="0" xr:uid="{65BC3BB2-FE8D-40FF-80C1-CE88D3DB578F}">
      <text>
        <r>
          <rPr>
            <sz val="9"/>
            <color indexed="81"/>
            <rFont val="MS P ゴシック"/>
            <family val="3"/>
            <charset val="128"/>
          </rPr>
          <t>削減率が２０％を超える場合は、下記（５）を記載してください。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花島 康太</author>
  </authors>
  <commentList>
    <comment ref="C20" authorId="0" shapeId="0" xr:uid="{46EAA93C-E4C9-4BEA-AE81-B46A360DAAFA}">
      <text>
        <r>
          <rPr>
            <sz val="9"/>
            <color indexed="81"/>
            <rFont val="MS P ゴシック"/>
            <family val="3"/>
            <charset val="128"/>
          </rPr>
          <t>「導入内容」には機器の名称及び型番を記載してください。</t>
        </r>
      </text>
    </comment>
    <comment ref="M20" authorId="0" shapeId="0" xr:uid="{02859AC6-A4DB-4A8B-A4D8-690B034FEF48}">
      <text>
        <r>
          <rPr>
            <sz val="9"/>
            <color indexed="81"/>
            <rFont val="MS P ゴシック"/>
            <family val="3"/>
            <charset val="128"/>
          </rPr>
          <t>税込価格で記載してください。</t>
        </r>
      </text>
    </comment>
    <comment ref="S20" authorId="0" shapeId="0" xr:uid="{32739FE9-B513-4787-B023-A96BCFB90817}">
      <text>
        <r>
          <rPr>
            <sz val="9"/>
            <color indexed="81"/>
            <rFont val="MS P ゴシック"/>
            <family val="3"/>
            <charset val="128"/>
          </rPr>
          <t>税込価格で記載してください。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花島 康太</author>
  </authors>
  <commentList>
    <comment ref="C19" authorId="0" shapeId="0" xr:uid="{C314A5B3-A861-4C1B-ABE8-C94BB8CD897F}">
      <text>
        <r>
          <rPr>
            <sz val="9"/>
            <color indexed="81"/>
            <rFont val="MS P ゴシック"/>
            <family val="3"/>
            <charset val="128"/>
          </rPr>
          <t>今回申請を予定している障害児の事業所の同一敷地内に障害者に係る事業所があり、当該障害者事業所において、左記事業に申請する場合は、「あり」を選択してください。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花島 康太</author>
  </authors>
  <commentList>
    <comment ref="C6" authorId="0" shapeId="0" xr:uid="{D6E6DE0B-0ADC-473D-804D-28F52F5B507C}">
      <text>
        <r>
          <rPr>
            <sz val="9"/>
            <color indexed="81"/>
            <rFont val="MS P ゴシック"/>
            <family val="3"/>
            <charset val="128"/>
          </rPr>
          <t>記載不要です。</t>
        </r>
      </text>
    </comment>
    <comment ref="C19" authorId="0" shapeId="0" xr:uid="{34BCA05D-1A75-4815-A003-91F743F7DE6D}">
      <text>
        <r>
          <rPr>
            <sz val="9"/>
            <color indexed="81"/>
            <rFont val="MS P ゴシック"/>
            <family val="3"/>
            <charset val="128"/>
          </rPr>
          <t>過去のICT導入モデル事業補助金の受給有無を必ず選択してください。
また、受給していた場合は右欄の補助年度も記載して下さい。
（全てプルダウンとなっています。）</t>
        </r>
      </text>
    </comment>
    <comment ref="B21" authorId="0" shapeId="0" xr:uid="{4C1DA4CD-E75C-4C32-A601-3C12C71E955A}">
      <text>
        <r>
          <rPr>
            <sz val="9"/>
            <color indexed="81"/>
            <rFont val="MS P ゴシック"/>
            <family val="3"/>
            <charset val="128"/>
          </rPr>
          <t>内容を確認いただき、必ず該当箇所をチェックしてください。</t>
        </r>
      </text>
    </comment>
    <comment ref="A27" authorId="0" shapeId="0" xr:uid="{5FF035AE-0FA7-4F5C-8898-ED70A4BEA3B2}">
      <text>
        <r>
          <rPr>
            <sz val="9"/>
            <color indexed="81"/>
            <rFont val="MS P ゴシック"/>
            <family val="3"/>
            <charset val="128"/>
          </rPr>
          <t>同一敷地内に障害者の事業所がある場合はチェックし、費用を按分してください。</t>
        </r>
      </text>
    </comment>
    <comment ref="D31" authorId="0" shapeId="0" xr:uid="{02DA92B7-15A7-416F-B139-F2E8F06458A9}">
      <text>
        <r>
          <rPr>
            <sz val="9"/>
            <color indexed="81"/>
            <rFont val="MS P ゴシック"/>
            <family val="3"/>
            <charset val="128"/>
          </rPr>
          <t>別紙３「積算内訳」の「実支出（予定）額」を記載してください。</t>
        </r>
      </text>
    </comment>
    <comment ref="D33" authorId="0" shapeId="0" xr:uid="{F9147721-D08B-43EF-A7AF-3227AA46CF11}">
      <text>
        <r>
          <rPr>
            <sz val="9"/>
            <color indexed="81"/>
            <rFont val="MS P ゴシック"/>
            <family val="3"/>
            <charset val="128"/>
          </rPr>
          <t>上記の金額が１００万円以下の場合は上記金額を記載してください。
１００万円以上の場合は、「１，０００，０００」と記載してください。</t>
        </r>
      </text>
    </comment>
    <comment ref="B47" authorId="0" shapeId="0" xr:uid="{701EA9C9-A91F-4E16-8EEA-B1135E2B97B8}">
      <text>
        <r>
          <rPr>
            <sz val="9"/>
            <color indexed="81"/>
            <rFont val="MS P ゴシック"/>
            <family val="3"/>
            <charset val="128"/>
          </rPr>
          <t>（１）は最も当てはまるもの</t>
        </r>
        <r>
          <rPr>
            <b/>
            <sz val="9"/>
            <color indexed="81"/>
            <rFont val="MS P ゴシック"/>
            <family val="3"/>
            <charset val="128"/>
          </rPr>
          <t>１つ</t>
        </r>
        <r>
          <rPr>
            <sz val="9"/>
            <color indexed="81"/>
            <rFont val="MS P ゴシック"/>
            <family val="3"/>
            <charset val="128"/>
          </rPr>
          <t>にチェックしてください。</t>
        </r>
      </text>
    </comment>
    <comment ref="C71" authorId="0" shapeId="0" xr:uid="{0259B8C8-40BF-4F36-B7B0-286C6B58A05B}">
      <text>
        <r>
          <rPr>
            <sz val="9"/>
            <color indexed="81"/>
            <rFont val="MS P ゴシック"/>
            <family val="3"/>
            <charset val="128"/>
          </rPr>
          <t>業務従事者数は、ICT機器を導入した際の業務削減率を測定するため、導入前の従事者数と同数若しくは同数以下としてください。</t>
        </r>
      </text>
    </comment>
    <comment ref="C76" authorId="0" shapeId="0" xr:uid="{7E87CA91-9991-4E56-B2F3-51917970EEB6}">
      <text>
        <r>
          <rPr>
            <sz val="9"/>
            <color indexed="81"/>
            <rFont val="MS P ゴシック"/>
            <family val="3"/>
            <charset val="128"/>
          </rPr>
          <t>削減率が２０％を超える場合は、下記（５）を記載してください。</t>
        </r>
      </text>
    </comment>
    <comment ref="C95" authorId="0" shapeId="0" xr:uid="{DD68DEBA-F33B-4773-9C7E-BB5667CF1C17}">
      <text>
        <r>
          <rPr>
            <sz val="9"/>
            <color indexed="81"/>
            <rFont val="MS P ゴシック"/>
            <family val="3"/>
            <charset val="128"/>
          </rPr>
          <t>削減率が２０％を超える場合は、下記（５）を記載してください。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花島 康太</author>
  </authors>
  <commentList>
    <comment ref="C20" authorId="0" shapeId="0" xr:uid="{9B0BC28F-4E9D-4E5A-9E10-E27EA8C15221}">
      <text>
        <r>
          <rPr>
            <sz val="9"/>
            <color indexed="81"/>
            <rFont val="MS P ゴシック"/>
            <family val="3"/>
            <charset val="128"/>
          </rPr>
          <t>「導入内容」には機器の名称及び型番を記載してください。</t>
        </r>
      </text>
    </comment>
    <comment ref="M20" authorId="0" shapeId="0" xr:uid="{263C9099-5CE7-434F-8D0B-B71F175AF1E0}">
      <text>
        <r>
          <rPr>
            <sz val="9"/>
            <color indexed="81"/>
            <rFont val="MS P ゴシック"/>
            <family val="3"/>
            <charset val="128"/>
          </rPr>
          <t>税込価格で記載してください。</t>
        </r>
      </text>
    </comment>
    <comment ref="S20" authorId="0" shapeId="0" xr:uid="{3B611E3B-6429-4635-9393-9FFDD0A55523}">
      <text>
        <r>
          <rPr>
            <sz val="9"/>
            <color indexed="81"/>
            <rFont val="MS P ゴシック"/>
            <family val="3"/>
            <charset val="128"/>
          </rPr>
          <t>税込価格で記載してください。</t>
        </r>
      </text>
    </comment>
  </commentList>
</comments>
</file>

<file path=xl/sharedStrings.xml><?xml version="1.0" encoding="utf-8"?>
<sst xmlns="http://schemas.openxmlformats.org/spreadsheetml/2006/main" count="409" uniqueCount="201">
  <si>
    <t>合計</t>
    <rPh sb="0" eb="2">
      <t>ゴウケイ</t>
    </rPh>
    <phoneticPr fontId="12"/>
  </si>
  <si>
    <t>円</t>
    <rPh sb="0" eb="1">
      <t>エン</t>
    </rPh>
    <phoneticPr fontId="12"/>
  </si>
  <si>
    <t>単価</t>
    <rPh sb="0" eb="2">
      <t>タンカ</t>
    </rPh>
    <phoneticPr fontId="12"/>
  </si>
  <si>
    <t>初期設定に要する費用</t>
    <rPh sb="0" eb="2">
      <t>ショキ</t>
    </rPh>
    <rPh sb="2" eb="4">
      <t>セッテイ</t>
    </rPh>
    <rPh sb="5" eb="6">
      <t>ヨウ</t>
    </rPh>
    <rPh sb="8" eb="10">
      <t>ヒヨウ</t>
    </rPh>
    <phoneticPr fontId="12"/>
  </si>
  <si>
    <t>法人名</t>
    <rPh sb="0" eb="2">
      <t>ホウジン</t>
    </rPh>
    <rPh sb="2" eb="3">
      <t>メイ</t>
    </rPh>
    <phoneticPr fontId="12"/>
  </si>
  <si>
    <t>【基本情報】</t>
    <rPh sb="1" eb="3">
      <t>キホン</t>
    </rPh>
    <rPh sb="3" eb="5">
      <t>ジョウホウ</t>
    </rPh>
    <phoneticPr fontId="12"/>
  </si>
  <si>
    <t>自治体名</t>
    <rPh sb="0" eb="3">
      <t>ジチタイ</t>
    </rPh>
    <rPh sb="3" eb="4">
      <t>メイ</t>
    </rPh>
    <phoneticPr fontId="12"/>
  </si>
  <si>
    <t>事業所名</t>
    <rPh sb="0" eb="3">
      <t>ジギョウショ</t>
    </rPh>
    <rPh sb="3" eb="4">
      <t>メイ</t>
    </rPh>
    <phoneticPr fontId="12"/>
  </si>
  <si>
    <r>
      <t xml:space="preserve">備考
</t>
    </r>
    <r>
      <rPr>
        <b/>
        <sz val="6"/>
        <rFont val="ＭＳ Ｐゴシック"/>
        <family val="3"/>
        <charset val="128"/>
        <scheme val="minor"/>
      </rPr>
      <t>（特別な事情等があれば記載）</t>
    </r>
    <rPh sb="0" eb="2">
      <t>ビコウ</t>
    </rPh>
    <rPh sb="4" eb="6">
      <t>トクベツ</t>
    </rPh>
    <rPh sb="7" eb="9">
      <t>ジジョウ</t>
    </rPh>
    <rPh sb="9" eb="10">
      <t>トウ</t>
    </rPh>
    <rPh sb="14" eb="16">
      <t>キサイ</t>
    </rPh>
    <phoneticPr fontId="12"/>
  </si>
  <si>
    <t>機器導入費用</t>
    <rPh sb="0" eb="2">
      <t>キキ</t>
    </rPh>
    <rPh sb="2" eb="4">
      <t>ドウニュウ</t>
    </rPh>
    <rPh sb="4" eb="6">
      <t>ヒヨウ</t>
    </rPh>
    <phoneticPr fontId="12"/>
  </si>
  <si>
    <t>数量</t>
    <rPh sb="0" eb="2">
      <t>スウリョウ</t>
    </rPh>
    <phoneticPr fontId="12"/>
  </si>
  <si>
    <t>導入内容</t>
    <rPh sb="0" eb="2">
      <t>ドウニュウ</t>
    </rPh>
    <rPh sb="2" eb="4">
      <t>ナイヨウ</t>
    </rPh>
    <phoneticPr fontId="12"/>
  </si>
  <si>
    <t>No.</t>
    <phoneticPr fontId="12"/>
  </si>
  <si>
    <t>値引額（合計）</t>
    <rPh sb="0" eb="2">
      <t>ネビ</t>
    </rPh>
    <rPh sb="2" eb="3">
      <t>ガク</t>
    </rPh>
    <rPh sb="4" eb="6">
      <t>ゴウケイ</t>
    </rPh>
    <phoneticPr fontId="12"/>
  </si>
  <si>
    <t>初期設定に要する費用（合計）</t>
    <rPh sb="0" eb="2">
      <t>ショキ</t>
    </rPh>
    <rPh sb="2" eb="4">
      <t>セッテイ</t>
    </rPh>
    <rPh sb="5" eb="6">
      <t>ヨウ</t>
    </rPh>
    <rPh sb="8" eb="10">
      <t>ヒヨウ</t>
    </rPh>
    <rPh sb="11" eb="13">
      <t>ゴウケイ</t>
    </rPh>
    <phoneticPr fontId="12"/>
  </si>
  <si>
    <t>機器導入費用（合計）</t>
    <rPh sb="0" eb="2">
      <t>キキ</t>
    </rPh>
    <rPh sb="2" eb="4">
      <t>ドウニュウ</t>
    </rPh>
    <rPh sb="4" eb="6">
      <t>ヒヨウ</t>
    </rPh>
    <rPh sb="7" eb="9">
      <t>ゴウケイ</t>
    </rPh>
    <phoneticPr fontId="12"/>
  </si>
  <si>
    <t>実支出（予定）額：</t>
    <rPh sb="0" eb="1">
      <t>ジツ</t>
    </rPh>
    <rPh sb="4" eb="6">
      <t>ヨテイ</t>
    </rPh>
    <rPh sb="7" eb="8">
      <t>ガク</t>
    </rPh>
    <phoneticPr fontId="12"/>
  </si>
  <si>
    <t>人</t>
    <rPh sb="0" eb="1">
      <t>ヒト</t>
    </rPh>
    <phoneticPr fontId="12"/>
  </si>
  <si>
    <t>施設利用者数</t>
    <rPh sb="0" eb="2">
      <t>シセツ</t>
    </rPh>
    <rPh sb="2" eb="5">
      <t>リヨウシャ</t>
    </rPh>
    <rPh sb="5" eb="6">
      <t>スウ</t>
    </rPh>
    <phoneticPr fontId="12"/>
  </si>
  <si>
    <t>職員数（実数）</t>
    <rPh sb="0" eb="3">
      <t>ショクインスウ</t>
    </rPh>
    <rPh sb="4" eb="6">
      <t>ジッスウ</t>
    </rPh>
    <phoneticPr fontId="12"/>
  </si>
  <si>
    <t>フリガナ</t>
    <phoneticPr fontId="12"/>
  </si>
  <si>
    <r>
      <t>提供サービス</t>
    </r>
    <r>
      <rPr>
        <sz val="9"/>
        <color theme="1"/>
        <rFont val="ＭＳ Ｐゴシック"/>
        <family val="3"/>
        <charset val="128"/>
        <scheme val="minor"/>
      </rPr>
      <t>（複数のサービスを提供している場合は、主たる１つのみ選択）</t>
    </r>
    <rPh sb="0" eb="2">
      <t>テイキョウ</t>
    </rPh>
    <rPh sb="7" eb="9">
      <t>フクスウ</t>
    </rPh>
    <rPh sb="15" eb="17">
      <t>テイキョウ</t>
    </rPh>
    <rPh sb="21" eb="23">
      <t>バアイ</t>
    </rPh>
    <rPh sb="25" eb="26">
      <t>シュ</t>
    </rPh>
    <rPh sb="32" eb="34">
      <t>センタク</t>
    </rPh>
    <phoneticPr fontId="12"/>
  </si>
  <si>
    <t>（補助実績）</t>
    <rPh sb="1" eb="3">
      <t>ホジョ</t>
    </rPh>
    <rPh sb="3" eb="5">
      <t>ジッセキ</t>
    </rPh>
    <phoneticPr fontId="12"/>
  </si>
  <si>
    <t>（補助年度）</t>
    <rPh sb="1" eb="3">
      <t>ホジョ</t>
    </rPh>
    <rPh sb="3" eb="5">
      <t>ネンド</t>
    </rPh>
    <phoneticPr fontId="12"/>
  </si>
  <si>
    <t>　導入経費の算定に当たっては、複数の業者から見積書を徴している。</t>
    <rPh sb="1" eb="3">
      <t>ドウニュウ</t>
    </rPh>
    <rPh sb="15" eb="17">
      <t>フクスウ</t>
    </rPh>
    <rPh sb="18" eb="20">
      <t>ギョウシャ</t>
    </rPh>
    <rPh sb="22" eb="25">
      <t>ミツモリショ</t>
    </rPh>
    <rPh sb="26" eb="27">
      <t>チョウ</t>
    </rPh>
    <phoneticPr fontId="21"/>
  </si>
  <si>
    <t>１．経費計画</t>
    <rPh sb="2" eb="4">
      <t>ケイヒ</t>
    </rPh>
    <rPh sb="4" eb="6">
      <t>ケイカク</t>
    </rPh>
    <phoneticPr fontId="12"/>
  </si>
  <si>
    <t>（１）国庫補助対象経費の実支出（予定）額　</t>
    <rPh sb="3" eb="5">
      <t>コッコ</t>
    </rPh>
    <rPh sb="5" eb="7">
      <t>ホジョ</t>
    </rPh>
    <rPh sb="7" eb="9">
      <t>タイショウ</t>
    </rPh>
    <rPh sb="9" eb="11">
      <t>ケイヒ</t>
    </rPh>
    <rPh sb="12" eb="13">
      <t>ジツ</t>
    </rPh>
    <rPh sb="16" eb="18">
      <t>ヨテイ</t>
    </rPh>
    <rPh sb="19" eb="20">
      <t>ガク</t>
    </rPh>
    <phoneticPr fontId="12"/>
  </si>
  <si>
    <r>
      <t>　　　</t>
    </r>
    <r>
      <rPr>
        <sz val="9"/>
        <color theme="1"/>
        <rFont val="ＭＳ Ｐゴシック"/>
        <family val="3"/>
        <charset val="128"/>
        <scheme val="minor"/>
      </rPr>
      <t>※実際にかかる費用の総額を記載</t>
    </r>
    <phoneticPr fontId="12"/>
  </si>
  <si>
    <r>
      <t>（２）国庫補助基本額</t>
    </r>
    <r>
      <rPr>
        <b/>
        <u val="double"/>
        <sz val="8"/>
        <color theme="1"/>
        <rFont val="ＭＳ Ｐゴシック"/>
        <family val="3"/>
        <charset val="128"/>
        <scheme val="minor"/>
      </rPr>
      <t/>
    </r>
    <rPh sb="3" eb="5">
      <t>コッコ</t>
    </rPh>
    <rPh sb="5" eb="7">
      <t>ホジョ</t>
    </rPh>
    <rPh sb="7" eb="9">
      <t>キホン</t>
    </rPh>
    <rPh sb="9" eb="10">
      <t>ガク</t>
    </rPh>
    <phoneticPr fontId="12"/>
  </si>
  <si>
    <t>（３）国庫補助所要額　</t>
    <rPh sb="3" eb="5">
      <t>コッコ</t>
    </rPh>
    <rPh sb="5" eb="7">
      <t>ホジョ</t>
    </rPh>
    <rPh sb="7" eb="10">
      <t>ショヨウガク</t>
    </rPh>
    <phoneticPr fontId="12"/>
  </si>
  <si>
    <t>２．事業計画</t>
    <rPh sb="2" eb="4">
      <t>ジギョウ</t>
    </rPh>
    <rPh sb="4" eb="6">
      <t>ケイカク</t>
    </rPh>
    <phoneticPr fontId="12"/>
  </si>
  <si>
    <t>（２）事業所が抱える課題</t>
    <rPh sb="3" eb="6">
      <t>ジギョウショ</t>
    </rPh>
    <rPh sb="7" eb="8">
      <t>カカ</t>
    </rPh>
    <rPh sb="10" eb="12">
      <t>カダイ</t>
    </rPh>
    <phoneticPr fontId="12"/>
  </si>
  <si>
    <t>業務内容</t>
    <rPh sb="0" eb="2">
      <t>ギョウム</t>
    </rPh>
    <rPh sb="2" eb="4">
      <t>ナイヨウ</t>
    </rPh>
    <phoneticPr fontId="12"/>
  </si>
  <si>
    <t>発生件数</t>
    <rPh sb="0" eb="2">
      <t>ハッセイ</t>
    </rPh>
    <rPh sb="2" eb="4">
      <t>ケンスウ</t>
    </rPh>
    <phoneticPr fontId="12"/>
  </si>
  <si>
    <t>　年間業務時間数想定削減率（％）</t>
    <rPh sb="1" eb="3">
      <t>ネンカン</t>
    </rPh>
    <rPh sb="3" eb="5">
      <t>ギョウム</t>
    </rPh>
    <rPh sb="5" eb="8">
      <t>ジカンスウ</t>
    </rPh>
    <rPh sb="8" eb="10">
      <t>ソウテイ</t>
    </rPh>
    <rPh sb="10" eb="12">
      <t>サクゲン</t>
    </rPh>
    <rPh sb="12" eb="13">
      <t>リツ</t>
    </rPh>
    <phoneticPr fontId="12"/>
  </si>
  <si>
    <t>（５）想定削減率が20％を超える場合は、その要因について記載すること。</t>
    <rPh sb="3" eb="5">
      <t>ソウテイ</t>
    </rPh>
    <rPh sb="5" eb="8">
      <t>サクゲンリツ</t>
    </rPh>
    <rPh sb="13" eb="14">
      <t>コ</t>
    </rPh>
    <rPh sb="16" eb="18">
      <t>バアイ</t>
    </rPh>
    <rPh sb="22" eb="24">
      <t>ヨウイン</t>
    </rPh>
    <rPh sb="28" eb="30">
      <t>キサイ</t>
    </rPh>
    <phoneticPr fontId="12"/>
  </si>
  <si>
    <t>（４）主な導入機器内容（複数選択可）</t>
    <rPh sb="3" eb="4">
      <t>オモ</t>
    </rPh>
    <rPh sb="5" eb="7">
      <t>ドウニュウ</t>
    </rPh>
    <rPh sb="7" eb="9">
      <t>キキ</t>
    </rPh>
    <rPh sb="9" eb="11">
      <t>ナイヨウ</t>
    </rPh>
    <rPh sb="12" eb="14">
      <t>フクスウ</t>
    </rPh>
    <rPh sb="14" eb="17">
      <t>センタクカ</t>
    </rPh>
    <phoneticPr fontId="12"/>
  </si>
  <si>
    <t>パソコン</t>
    <phoneticPr fontId="12"/>
  </si>
  <si>
    <t>スマートフォン</t>
    <phoneticPr fontId="12"/>
  </si>
  <si>
    <t>タブレット</t>
    <phoneticPr fontId="12"/>
  </si>
  <si>
    <t>インカム</t>
    <phoneticPr fontId="12"/>
  </si>
  <si>
    <t>通信環境機器等（Wi-Fiルーターなど）</t>
    <rPh sb="0" eb="2">
      <t>ツウシン</t>
    </rPh>
    <rPh sb="2" eb="4">
      <t>カンキョウ</t>
    </rPh>
    <rPh sb="4" eb="6">
      <t>キキ</t>
    </rPh>
    <rPh sb="6" eb="7">
      <t>トウ</t>
    </rPh>
    <phoneticPr fontId="12"/>
  </si>
  <si>
    <t>保守経費等（クラウドサービス、保守・サポート費、導入設定、導入研修、セキュリティ対策など）</t>
    <rPh sb="0" eb="2">
      <t>ホシュ</t>
    </rPh>
    <rPh sb="2" eb="4">
      <t>ケイヒ</t>
    </rPh>
    <rPh sb="4" eb="5">
      <t>トウ</t>
    </rPh>
    <rPh sb="15" eb="17">
      <t>ホシュ</t>
    </rPh>
    <rPh sb="22" eb="23">
      <t>ヒ</t>
    </rPh>
    <rPh sb="24" eb="26">
      <t>ドウニュウ</t>
    </rPh>
    <rPh sb="26" eb="28">
      <t>セッテイ</t>
    </rPh>
    <rPh sb="29" eb="31">
      <t>ドウニュウ</t>
    </rPh>
    <rPh sb="31" eb="33">
      <t>ケンシュウ</t>
    </rPh>
    <rPh sb="40" eb="42">
      <t>タイサク</t>
    </rPh>
    <phoneticPr fontId="12"/>
  </si>
  <si>
    <t>その他（　　　　　　　　　　　　　　）</t>
    <phoneticPr fontId="21"/>
  </si>
  <si>
    <t>（１）ICTの導入を計画する分野（特に該当するもの１つに☑）</t>
    <rPh sb="7" eb="9">
      <t>ドウニュウ</t>
    </rPh>
    <rPh sb="10" eb="12">
      <t>ケイカク</t>
    </rPh>
    <rPh sb="14" eb="16">
      <t>ブンヤ</t>
    </rPh>
    <rPh sb="17" eb="18">
      <t>トク</t>
    </rPh>
    <rPh sb="19" eb="21">
      <t>ガイトウ</t>
    </rPh>
    <phoneticPr fontId="12"/>
  </si>
  <si>
    <t>情報の共有化に係る取組（職員間の情報の伝達など）</t>
    <rPh sb="0" eb="2">
      <t>ジョウホウ</t>
    </rPh>
    <rPh sb="3" eb="6">
      <t>キョウユウカ</t>
    </rPh>
    <rPh sb="7" eb="8">
      <t>カカ</t>
    </rPh>
    <rPh sb="9" eb="10">
      <t>ト</t>
    </rPh>
    <rPh sb="10" eb="11">
      <t>ク</t>
    </rPh>
    <rPh sb="12" eb="14">
      <t>ショクイン</t>
    </rPh>
    <rPh sb="14" eb="15">
      <t>カン</t>
    </rPh>
    <rPh sb="16" eb="18">
      <t>ジョウホウ</t>
    </rPh>
    <rPh sb="19" eb="21">
      <t>デンタツ</t>
    </rPh>
    <phoneticPr fontId="21"/>
  </si>
  <si>
    <t>業務の統合化に係る取組（勤怠管理、シフト表作成、人事・給与業務など）</t>
    <rPh sb="0" eb="2">
      <t>ギョウム</t>
    </rPh>
    <phoneticPr fontId="12"/>
  </si>
  <si>
    <t>（３）ICT機器等を導入する業務内容（概要）　</t>
    <rPh sb="6" eb="8">
      <t>キキ</t>
    </rPh>
    <rPh sb="8" eb="9">
      <t>トウ</t>
    </rPh>
    <rPh sb="10" eb="12">
      <t>ドウニュウ</t>
    </rPh>
    <rPh sb="14" eb="16">
      <t>ギョウム</t>
    </rPh>
    <rPh sb="16" eb="18">
      <t>ナイヨウ</t>
    </rPh>
    <rPh sb="19" eb="21">
      <t>ガイヨウ</t>
    </rPh>
    <phoneticPr fontId="12"/>
  </si>
  <si>
    <t>業務従事者数</t>
    <rPh sb="0" eb="2">
      <t>ギョウム</t>
    </rPh>
    <rPh sb="2" eb="5">
      <t>ジュウジシャ</t>
    </rPh>
    <rPh sb="5" eb="6">
      <t>スウ</t>
    </rPh>
    <phoneticPr fontId="21"/>
  </si>
  <si>
    <t>※作成文書量は該当する文書がある場合に限り入力すること。</t>
    <rPh sb="1" eb="3">
      <t>サクセイ</t>
    </rPh>
    <rPh sb="3" eb="6">
      <t>ブンショリョウ</t>
    </rPh>
    <rPh sb="7" eb="9">
      <t>ガイトウ</t>
    </rPh>
    <rPh sb="11" eb="13">
      <t>ブンショ</t>
    </rPh>
    <rPh sb="16" eb="18">
      <t>バアイ</t>
    </rPh>
    <rPh sb="19" eb="20">
      <t>カギ</t>
    </rPh>
    <rPh sb="21" eb="23">
      <t>ニュウリョク</t>
    </rPh>
    <phoneticPr fontId="12"/>
  </si>
  <si>
    <t>作成文書</t>
    <rPh sb="0" eb="2">
      <t>サクセイ</t>
    </rPh>
    <rPh sb="2" eb="4">
      <t>ブンショ</t>
    </rPh>
    <phoneticPr fontId="12"/>
  </si>
  <si>
    <t>作成文書量</t>
    <rPh sb="0" eb="2">
      <t>サクセイ</t>
    </rPh>
    <rPh sb="2" eb="5">
      <t>ブンショリョウ</t>
    </rPh>
    <phoneticPr fontId="12"/>
  </si>
  <si>
    <t>　年間作成文書量想定削減率（％）</t>
    <rPh sb="1" eb="3">
      <t>ネンカン</t>
    </rPh>
    <rPh sb="3" eb="5">
      <t>サクセイ</t>
    </rPh>
    <rPh sb="5" eb="8">
      <t>ブンショリョウ</t>
    </rPh>
    <rPh sb="8" eb="10">
      <t>ソウテイ</t>
    </rPh>
    <rPh sb="10" eb="12">
      <t>サクゲン</t>
    </rPh>
    <rPh sb="12" eb="13">
      <t>リツ</t>
    </rPh>
    <phoneticPr fontId="12"/>
  </si>
  <si>
    <t>　「福祉・介護職員処遇改善加算」を算定しているか、あるいは交付申請後おおむね３ヶ月以内に取得見込みである。</t>
    <rPh sb="2" eb="4">
      <t>フクシ</t>
    </rPh>
    <rPh sb="5" eb="7">
      <t>カイゴ</t>
    </rPh>
    <rPh sb="7" eb="9">
      <t>ショクイン</t>
    </rPh>
    <rPh sb="9" eb="11">
      <t>ショグウ</t>
    </rPh>
    <rPh sb="11" eb="13">
      <t>カイゼン</t>
    </rPh>
    <rPh sb="13" eb="15">
      <t>カサン</t>
    </rPh>
    <rPh sb="17" eb="19">
      <t>サンテイ</t>
    </rPh>
    <rPh sb="29" eb="31">
      <t>コウフ</t>
    </rPh>
    <rPh sb="31" eb="34">
      <t>シンセイゴ</t>
    </rPh>
    <rPh sb="40" eb="41">
      <t>ゲツ</t>
    </rPh>
    <rPh sb="41" eb="43">
      <t>イナイ</t>
    </rPh>
    <rPh sb="44" eb="46">
      <t>シュトク</t>
    </rPh>
    <rPh sb="46" eb="48">
      <t>ミコ</t>
    </rPh>
    <phoneticPr fontId="12"/>
  </si>
  <si>
    <t>　　　　※上限100万円【1(1)が100万円以下の場合は、1(1)の金額を記入】</t>
    <phoneticPr fontId="12"/>
  </si>
  <si>
    <r>
      <t>　　　</t>
    </r>
    <r>
      <rPr>
        <sz val="9"/>
        <color theme="1"/>
        <rFont val="ＭＳ Ｐゴシック"/>
        <family val="3"/>
        <charset val="128"/>
        <scheme val="minor"/>
      </rPr>
      <t>※【1(2)×1/2にて算出（千円未満切捨）】</t>
    </r>
    <phoneticPr fontId="12"/>
  </si>
  <si>
    <t>ソフトウェア（事業所での業務を支援するソフトウェア（記録業務、情報共有業務、請求業務）で、各種業務を一気通貫で行うことが可能なものに限る。）</t>
    <rPh sb="7" eb="10">
      <t>ジギョウショ</t>
    </rPh>
    <rPh sb="12" eb="14">
      <t>ギョウム</t>
    </rPh>
    <rPh sb="15" eb="17">
      <t>シエン</t>
    </rPh>
    <rPh sb="26" eb="28">
      <t>キロク</t>
    </rPh>
    <rPh sb="28" eb="30">
      <t>ギョウム</t>
    </rPh>
    <rPh sb="31" eb="33">
      <t>ジョウホウ</t>
    </rPh>
    <rPh sb="33" eb="35">
      <t>キョウユウ</t>
    </rPh>
    <rPh sb="35" eb="37">
      <t>ギョウム</t>
    </rPh>
    <rPh sb="38" eb="40">
      <t>セイキュウ</t>
    </rPh>
    <rPh sb="40" eb="42">
      <t>ギョウム</t>
    </rPh>
    <rPh sb="45" eb="47">
      <t>カクシュ</t>
    </rPh>
    <rPh sb="47" eb="49">
      <t>ギョウム</t>
    </rPh>
    <rPh sb="50" eb="52">
      <t>イッキ</t>
    </rPh>
    <rPh sb="52" eb="54">
      <t>ツウカン</t>
    </rPh>
    <rPh sb="55" eb="56">
      <t>オコナ</t>
    </rPh>
    <rPh sb="60" eb="62">
      <t>カノウ</t>
    </rPh>
    <rPh sb="66" eb="67">
      <t>カギ</t>
    </rPh>
    <phoneticPr fontId="12"/>
  </si>
  <si>
    <t>ソフトウェア（バックオフィス業務のためのソフトウェア（勤怠管理、シフト表作成、人事、給与などの業務）で、各種業務を一気通貫で行うことが可能なものに限る。）</t>
    <rPh sb="14" eb="16">
      <t>ギョウム</t>
    </rPh>
    <rPh sb="27" eb="29">
      <t>キンタイ</t>
    </rPh>
    <rPh sb="29" eb="31">
      <t>カンリ</t>
    </rPh>
    <rPh sb="35" eb="36">
      <t>ヒョウ</t>
    </rPh>
    <rPh sb="36" eb="38">
      <t>サクセイ</t>
    </rPh>
    <rPh sb="39" eb="41">
      <t>ジンジ</t>
    </rPh>
    <rPh sb="42" eb="44">
      <t>キュウヨ</t>
    </rPh>
    <rPh sb="47" eb="49">
      <t>ギョウム</t>
    </rPh>
    <rPh sb="52" eb="54">
      <t>カクシュ</t>
    </rPh>
    <rPh sb="54" eb="56">
      <t>ギョウム</t>
    </rPh>
    <rPh sb="57" eb="59">
      <t>イッキ</t>
    </rPh>
    <rPh sb="59" eb="61">
      <t>ツウカン</t>
    </rPh>
    <rPh sb="62" eb="63">
      <t>オコナ</t>
    </rPh>
    <rPh sb="67" eb="69">
      <t>カノウ</t>
    </rPh>
    <rPh sb="73" eb="74">
      <t>カギ</t>
    </rPh>
    <phoneticPr fontId="12"/>
  </si>
  <si>
    <t>作業の迅速化に係る取組（現場や外出先での入力支援、支援記録の作成など）</t>
    <rPh sb="5" eb="6">
      <t>カ</t>
    </rPh>
    <rPh sb="25" eb="27">
      <t>シエン</t>
    </rPh>
    <rPh sb="27" eb="29">
      <t>キロク</t>
    </rPh>
    <rPh sb="30" eb="32">
      <t>サクセイ</t>
    </rPh>
    <phoneticPr fontId="12"/>
  </si>
  <si>
    <t>その他</t>
    <phoneticPr fontId="21"/>
  </si>
  <si>
    <t>（４）ICT機器等導入前の定量的指標及びICT機器等導入により想定される定量的指標</t>
    <rPh sb="6" eb="8">
      <t>キキ</t>
    </rPh>
    <rPh sb="8" eb="9">
      <t>トウ</t>
    </rPh>
    <rPh sb="9" eb="12">
      <t>ドウニュウマエ</t>
    </rPh>
    <rPh sb="13" eb="16">
      <t>テイリョウテキ</t>
    </rPh>
    <rPh sb="16" eb="18">
      <t>シヒョウ</t>
    </rPh>
    <rPh sb="18" eb="19">
      <t>オヨ</t>
    </rPh>
    <rPh sb="23" eb="25">
      <t>キキ</t>
    </rPh>
    <rPh sb="25" eb="26">
      <t>トウ</t>
    </rPh>
    <rPh sb="26" eb="28">
      <t>ドウニュウ</t>
    </rPh>
    <rPh sb="31" eb="33">
      <t>ソウテイ</t>
    </rPh>
    <rPh sb="36" eb="39">
      <t>テイリョウテキ</t>
    </rPh>
    <rPh sb="39" eb="41">
      <t>シヒョウ</t>
    </rPh>
    <phoneticPr fontId="12"/>
  </si>
  <si>
    <t>　①　前記２（３）に係る現在（ICT機器等導入前）の業務時間内訳</t>
    <rPh sb="3" eb="5">
      <t>ゼンキ</t>
    </rPh>
    <rPh sb="10" eb="11">
      <t>カカ</t>
    </rPh>
    <rPh sb="12" eb="14">
      <t>ゲンザイ</t>
    </rPh>
    <rPh sb="18" eb="20">
      <t>キキ</t>
    </rPh>
    <rPh sb="20" eb="21">
      <t>トウ</t>
    </rPh>
    <rPh sb="21" eb="24">
      <t>ドウニュウマエ</t>
    </rPh>
    <rPh sb="26" eb="28">
      <t>ギョウム</t>
    </rPh>
    <rPh sb="28" eb="30">
      <t>ジカン</t>
    </rPh>
    <rPh sb="30" eb="32">
      <t>ウチワケ</t>
    </rPh>
    <phoneticPr fontId="12"/>
  </si>
  <si>
    <t>C. 1件当たりの
平均処理時間</t>
    <rPh sb="4" eb="5">
      <t>ケン</t>
    </rPh>
    <rPh sb="5" eb="6">
      <t>ア</t>
    </rPh>
    <rPh sb="10" eb="12">
      <t>ヘイキン</t>
    </rPh>
    <rPh sb="12" eb="14">
      <t>ショリ</t>
    </rPh>
    <rPh sb="14" eb="16">
      <t>ジカン</t>
    </rPh>
    <phoneticPr fontId="12"/>
  </si>
  <si>
    <t>年間業務時間
D（B×C）</t>
    <rPh sb="0" eb="2">
      <t>ネンカン</t>
    </rPh>
    <rPh sb="2" eb="4">
      <t>ギョウム</t>
    </rPh>
    <rPh sb="4" eb="6">
      <t>ジカン</t>
    </rPh>
    <phoneticPr fontId="12"/>
  </si>
  <si>
    <r>
      <rPr>
        <sz val="6"/>
        <color theme="1"/>
        <rFont val="ＭＳ Ｐゴシック"/>
        <family val="3"/>
        <charset val="128"/>
        <scheme val="minor"/>
      </rPr>
      <t>１人あたり
業務時間</t>
    </r>
    <r>
      <rPr>
        <sz val="8"/>
        <color theme="1"/>
        <rFont val="ＭＳ Ｐゴシック"/>
        <family val="3"/>
        <charset val="128"/>
        <scheme val="minor"/>
      </rPr>
      <t xml:space="preserve">
</t>
    </r>
    <r>
      <rPr>
        <sz val="6"/>
        <color theme="1"/>
        <rFont val="ＭＳ Ｐゴシック"/>
        <family val="3"/>
        <charset val="128"/>
        <scheme val="minor"/>
      </rPr>
      <t>（D／業務従事者数）</t>
    </r>
    <rPh sb="1" eb="2">
      <t>ヒト</t>
    </rPh>
    <rPh sb="6" eb="8">
      <t>ギョウム</t>
    </rPh>
    <rPh sb="8" eb="10">
      <t>ジカン</t>
    </rPh>
    <rPh sb="14" eb="16">
      <t>ギョウム</t>
    </rPh>
    <rPh sb="16" eb="19">
      <t>ジュウジシャ</t>
    </rPh>
    <phoneticPr fontId="12"/>
  </si>
  <si>
    <t>A.ひと月当たり</t>
    <rPh sb="4" eb="5">
      <t>ツキ</t>
    </rPh>
    <rPh sb="5" eb="6">
      <t>ア</t>
    </rPh>
    <phoneticPr fontId="12"/>
  </si>
  <si>
    <t>B.年間発生件数
（A×12）</t>
    <rPh sb="2" eb="4">
      <t>ネンカン</t>
    </rPh>
    <rPh sb="4" eb="6">
      <t>ハッセイ</t>
    </rPh>
    <rPh sb="6" eb="8">
      <t>ケンスウ</t>
    </rPh>
    <phoneticPr fontId="12"/>
  </si>
  <si>
    <t>　②　ICT機器等導入後の前記２（３）に係る想定業務時間内訳</t>
    <rPh sb="6" eb="8">
      <t>キキ</t>
    </rPh>
    <rPh sb="8" eb="9">
      <t>トウ</t>
    </rPh>
    <rPh sb="9" eb="12">
      <t>ドウニュウゴ</t>
    </rPh>
    <rPh sb="13" eb="15">
      <t>ゼンキ</t>
    </rPh>
    <rPh sb="20" eb="21">
      <t>カカ</t>
    </rPh>
    <rPh sb="22" eb="24">
      <t>ソウテイ</t>
    </rPh>
    <rPh sb="24" eb="26">
      <t>ギョウム</t>
    </rPh>
    <rPh sb="26" eb="28">
      <t>ジカン</t>
    </rPh>
    <rPh sb="28" eb="30">
      <t>ウチワケ</t>
    </rPh>
    <phoneticPr fontId="12"/>
  </si>
  <si>
    <t>　③　前記２（３）に係る現在（ICT機器等の導入前）の作成文書量</t>
    <rPh sb="3" eb="5">
      <t>ゼンキ</t>
    </rPh>
    <rPh sb="10" eb="11">
      <t>カカ</t>
    </rPh>
    <rPh sb="12" eb="14">
      <t>ゲンザイ</t>
    </rPh>
    <rPh sb="18" eb="20">
      <t>キキ</t>
    </rPh>
    <rPh sb="20" eb="21">
      <t>トウ</t>
    </rPh>
    <rPh sb="22" eb="25">
      <t>ドウニュウマエ</t>
    </rPh>
    <rPh sb="27" eb="29">
      <t>サクセイ</t>
    </rPh>
    <rPh sb="29" eb="32">
      <t>ブンショリョウ</t>
    </rPh>
    <phoneticPr fontId="12"/>
  </si>
  <si>
    <t>B.年間作成文書量
（A×12）</t>
    <rPh sb="2" eb="4">
      <t>ネンカン</t>
    </rPh>
    <rPh sb="4" eb="6">
      <t>サクセイ</t>
    </rPh>
    <rPh sb="6" eb="8">
      <t>ブンショ</t>
    </rPh>
    <rPh sb="8" eb="9">
      <t>リョウ</t>
    </rPh>
    <phoneticPr fontId="12"/>
  </si>
  <si>
    <t>　➃　ICT機器等導入後の前記２（３）に係る想定作成文書量</t>
    <rPh sb="6" eb="8">
      <t>キキ</t>
    </rPh>
    <rPh sb="8" eb="9">
      <t>トウ</t>
    </rPh>
    <rPh sb="9" eb="11">
      <t>ドウニュウ</t>
    </rPh>
    <rPh sb="11" eb="12">
      <t>ゴ</t>
    </rPh>
    <rPh sb="13" eb="15">
      <t>ゼンキ</t>
    </rPh>
    <rPh sb="20" eb="21">
      <t>カカ</t>
    </rPh>
    <rPh sb="22" eb="24">
      <t>ソウテイ</t>
    </rPh>
    <rPh sb="24" eb="26">
      <t>サクセイ</t>
    </rPh>
    <rPh sb="26" eb="29">
      <t>ブンショリョウ</t>
    </rPh>
    <phoneticPr fontId="12"/>
  </si>
  <si>
    <t>　ICT機器等導入によって得られた生産性向上による業務効率化及び職員の業務負担軽減により超過勤務手当等の経費に金銭的剰余が出た場合には、
 当該費用を利用者が受ける障害福祉サービスの質の向上や職員の賃金改善に資する取組に適切に使用するとともに、その旨を職員等に周知する。</t>
    <rPh sb="4" eb="6">
      <t>キキ</t>
    </rPh>
    <rPh sb="6" eb="7">
      <t>トウ</t>
    </rPh>
    <rPh sb="7" eb="9">
      <t>ドウニュウ</t>
    </rPh>
    <rPh sb="13" eb="14">
      <t>エ</t>
    </rPh>
    <rPh sb="17" eb="20">
      <t>セイサンセイ</t>
    </rPh>
    <rPh sb="20" eb="22">
      <t>コウジョウ</t>
    </rPh>
    <rPh sb="25" eb="27">
      <t>ギョウム</t>
    </rPh>
    <rPh sb="27" eb="29">
      <t>コウリツ</t>
    </rPh>
    <rPh sb="29" eb="30">
      <t>カ</t>
    </rPh>
    <rPh sb="30" eb="31">
      <t>オヨ</t>
    </rPh>
    <rPh sb="32" eb="34">
      <t>ショクイン</t>
    </rPh>
    <rPh sb="48" eb="50">
      <t>テアテ</t>
    </rPh>
    <rPh sb="52" eb="54">
      <t>ケイヒ</t>
    </rPh>
    <rPh sb="75" eb="78">
      <t>リヨウシャ</t>
    </rPh>
    <rPh sb="79" eb="80">
      <t>ウ</t>
    </rPh>
    <rPh sb="124" eb="125">
      <t>ムネ</t>
    </rPh>
    <rPh sb="126" eb="128">
      <t>ショクイン</t>
    </rPh>
    <rPh sb="128" eb="129">
      <t>トウ</t>
    </rPh>
    <rPh sb="130" eb="132">
      <t>シュウチ</t>
    </rPh>
    <phoneticPr fontId="21"/>
  </si>
  <si>
    <t>優先順位</t>
    <rPh sb="0" eb="2">
      <t>ユウセン</t>
    </rPh>
    <rPh sb="2" eb="4">
      <t>ジュンイ</t>
    </rPh>
    <phoneticPr fontId="12"/>
  </si>
  <si>
    <t>　</t>
    <phoneticPr fontId="12"/>
  </si>
  <si>
    <t>自治体名：</t>
    <rPh sb="0" eb="3">
      <t>ジチタイ</t>
    </rPh>
    <rPh sb="3" eb="4">
      <t>メイ</t>
    </rPh>
    <phoneticPr fontId="12"/>
  </si>
  <si>
    <t>令和５年度（令和４年度からの繰越分）障害福祉分野のICT導入モデル事業　積算内訳</t>
    <rPh sb="6" eb="8">
      <t>レイワ</t>
    </rPh>
    <rPh sb="9" eb="11">
      <t>ネンド</t>
    </rPh>
    <rPh sb="14" eb="16">
      <t>クリコシ</t>
    </rPh>
    <rPh sb="16" eb="17">
      <t>ブン</t>
    </rPh>
    <rPh sb="36" eb="38">
      <t>セキサン</t>
    </rPh>
    <rPh sb="38" eb="40">
      <t>ウチワケ</t>
    </rPh>
    <phoneticPr fontId="12"/>
  </si>
  <si>
    <t>（別紙４）　※事業所ごとに作成してください。</t>
    <rPh sb="1" eb="3">
      <t>ベッシ</t>
    </rPh>
    <phoneticPr fontId="12"/>
  </si>
  <si>
    <r>
      <t>職員数（常勤換算数）</t>
    </r>
    <r>
      <rPr>
        <sz val="8"/>
        <color theme="1"/>
        <rFont val="ＭＳ Ｐゴシック"/>
        <family val="3"/>
        <charset val="128"/>
        <scheme val="minor"/>
      </rPr>
      <t>　【「従事者の１ヶ月の勤務延時間」／「事業所等が定めている、常勤の従事者が勤務すべき１週間の時間数　×　４（週）」にて算出（産休・育休、休職は除く）】</t>
    </r>
    <rPh sb="0" eb="3">
      <t>ショクインスウ</t>
    </rPh>
    <rPh sb="4" eb="6">
      <t>ジョウキン</t>
    </rPh>
    <rPh sb="6" eb="8">
      <t>カンサン</t>
    </rPh>
    <rPh sb="8" eb="9">
      <t>スウ</t>
    </rPh>
    <rPh sb="13" eb="16">
      <t>ジュウジシャ</t>
    </rPh>
    <rPh sb="19" eb="20">
      <t>ゲツ</t>
    </rPh>
    <rPh sb="21" eb="23">
      <t>キンム</t>
    </rPh>
    <rPh sb="23" eb="24">
      <t>ノブ</t>
    </rPh>
    <rPh sb="24" eb="26">
      <t>ジカン</t>
    </rPh>
    <rPh sb="29" eb="32">
      <t>ジギョウショ</t>
    </rPh>
    <rPh sb="32" eb="33">
      <t>トウ</t>
    </rPh>
    <rPh sb="34" eb="35">
      <t>サダ</t>
    </rPh>
    <rPh sb="40" eb="42">
      <t>ジョウキン</t>
    </rPh>
    <rPh sb="43" eb="46">
      <t>ジュウジシャ</t>
    </rPh>
    <rPh sb="47" eb="49">
      <t>キンム</t>
    </rPh>
    <rPh sb="53" eb="55">
      <t>シュウカン</t>
    </rPh>
    <rPh sb="56" eb="59">
      <t>ジカンスウ</t>
    </rPh>
    <rPh sb="64" eb="65">
      <t>シュウ</t>
    </rPh>
    <rPh sb="69" eb="71">
      <t>サンシュツ</t>
    </rPh>
    <rPh sb="72" eb="74">
      <t>サンキュウ</t>
    </rPh>
    <rPh sb="75" eb="77">
      <t>イクキュウ</t>
    </rPh>
    <rPh sb="78" eb="80">
      <t>キュウショク</t>
    </rPh>
    <rPh sb="81" eb="82">
      <t>ノゾ</t>
    </rPh>
    <phoneticPr fontId="12"/>
  </si>
  <si>
    <t>※必ず記入すること。同順位を複数付けないこと。</t>
    <rPh sb="1" eb="2">
      <t>カナラ</t>
    </rPh>
    <rPh sb="3" eb="5">
      <t>キニュウ</t>
    </rPh>
    <rPh sb="10" eb="11">
      <t>ドウ</t>
    </rPh>
    <rPh sb="11" eb="13">
      <t>ジュンイ</t>
    </rPh>
    <rPh sb="14" eb="16">
      <t>フクスウ</t>
    </rPh>
    <rPh sb="16" eb="17">
      <t>ツ</t>
    </rPh>
    <phoneticPr fontId="12"/>
  </si>
  <si>
    <t>※本内訳書の資料として、複数の業者から徴した見積書の写し（PDFファイルを添付すること。）
   なお、ホームページ上で示されている製品の価格の写しなどではなく、必ず複数の業者から見積書を徴すること。</t>
    <rPh sb="1" eb="2">
      <t>ホン</t>
    </rPh>
    <rPh sb="2" eb="5">
      <t>ウチワケショ</t>
    </rPh>
    <rPh sb="6" eb="8">
      <t>シリョウ</t>
    </rPh>
    <rPh sb="12" eb="14">
      <t>フクスウ</t>
    </rPh>
    <rPh sb="15" eb="17">
      <t>ギョウシャ</t>
    </rPh>
    <rPh sb="19" eb="20">
      <t>チョウ</t>
    </rPh>
    <rPh sb="22" eb="25">
      <t>ミツモリショ</t>
    </rPh>
    <rPh sb="26" eb="27">
      <t>ウツ</t>
    </rPh>
    <rPh sb="37" eb="39">
      <t>テンプ</t>
    </rPh>
    <rPh sb="58" eb="59">
      <t>ジョウ</t>
    </rPh>
    <rPh sb="60" eb="61">
      <t>シメ</t>
    </rPh>
    <rPh sb="66" eb="68">
      <t>セイヒン</t>
    </rPh>
    <rPh sb="69" eb="71">
      <t>カカク</t>
    </rPh>
    <rPh sb="72" eb="73">
      <t>ウツ</t>
    </rPh>
    <rPh sb="81" eb="82">
      <t>カナラ</t>
    </rPh>
    <rPh sb="83" eb="85">
      <t>フクスウ</t>
    </rPh>
    <rPh sb="86" eb="88">
      <t>ギョウシャ</t>
    </rPh>
    <rPh sb="90" eb="93">
      <t>ミツモリショ</t>
    </rPh>
    <rPh sb="94" eb="95">
      <t>チョウ</t>
    </rPh>
    <phoneticPr fontId="21"/>
  </si>
  <si>
    <t>※ソフトウェア（事業所での業務を支援するソフトウェア（記録業務、情報共有業務、請求業務）、バックオフィス業務のためのソフトウェア（業務効率化に
　資する勤怠管理、シフト票作成、人事、給与、ホームページ作成などの業務））の導入について協議を行う場合には、請求業務等を一気通貫　（転記等
　の業務が発生しない）で行うことが可能となっている製品であることが確認できる資料を添付すること。</t>
    <rPh sb="175" eb="177">
      <t>カクニン</t>
    </rPh>
    <rPh sb="180" eb="182">
      <t>シリョウ</t>
    </rPh>
    <rPh sb="183" eb="185">
      <t>テンプ</t>
    </rPh>
    <phoneticPr fontId="12"/>
  </si>
  <si>
    <t>【申請に当たっての確認事項】　以下の事項について記載内容を確認し、チェックすること。</t>
    <rPh sb="1" eb="3">
      <t>シンセイ</t>
    </rPh>
    <rPh sb="4" eb="5">
      <t>ア</t>
    </rPh>
    <rPh sb="9" eb="11">
      <t>カクニン</t>
    </rPh>
    <rPh sb="11" eb="13">
      <t>ジコウ</t>
    </rPh>
    <rPh sb="15" eb="17">
      <t>イカ</t>
    </rPh>
    <rPh sb="18" eb="20">
      <t>ジコウ</t>
    </rPh>
    <rPh sb="24" eb="26">
      <t>キサイ</t>
    </rPh>
    <rPh sb="26" eb="28">
      <t>ナイヨウ</t>
    </rPh>
    <rPh sb="29" eb="31">
      <t>カクニン</t>
    </rPh>
    <phoneticPr fontId="21"/>
  </si>
  <si>
    <t>（該当する場合に、チェックしてください。）</t>
    <rPh sb="1" eb="3">
      <t>ガイトウ</t>
    </rPh>
    <rPh sb="5" eb="7">
      <t>バアイ</t>
    </rPh>
    <phoneticPr fontId="12"/>
  </si>
  <si>
    <t>同一敷地内に障害者を支援する施設・事業所と障害児を支援する施設・事業所が併設されている場合、障害者を支援する施設・事業所に係るICT機器導入の費用のみ計上している（費用を按分している）。</t>
    <rPh sb="0" eb="2">
      <t>ドウイツ</t>
    </rPh>
    <rPh sb="2" eb="4">
      <t>シキチ</t>
    </rPh>
    <rPh sb="4" eb="5">
      <t>ナイ</t>
    </rPh>
    <rPh sb="6" eb="9">
      <t>ショウガイシャ</t>
    </rPh>
    <rPh sb="10" eb="12">
      <t>シエン</t>
    </rPh>
    <rPh sb="14" eb="16">
      <t>シセツ</t>
    </rPh>
    <rPh sb="17" eb="20">
      <t>ジギョウショ</t>
    </rPh>
    <rPh sb="21" eb="24">
      <t>ショウガイジ</t>
    </rPh>
    <rPh sb="25" eb="27">
      <t>シエン</t>
    </rPh>
    <rPh sb="29" eb="31">
      <t>シセツ</t>
    </rPh>
    <rPh sb="32" eb="35">
      <t>ジギョウショ</t>
    </rPh>
    <rPh sb="36" eb="38">
      <t>ヘイセツ</t>
    </rPh>
    <rPh sb="43" eb="45">
      <t>バアイ</t>
    </rPh>
    <rPh sb="46" eb="49">
      <t>ショウガイシャ</t>
    </rPh>
    <rPh sb="50" eb="52">
      <t>シエン</t>
    </rPh>
    <rPh sb="54" eb="56">
      <t>シセツ</t>
    </rPh>
    <rPh sb="57" eb="60">
      <t>ジギョウショ</t>
    </rPh>
    <rPh sb="61" eb="62">
      <t>カカ</t>
    </rPh>
    <rPh sb="66" eb="68">
      <t>キキ</t>
    </rPh>
    <rPh sb="68" eb="70">
      <t>ドウニュウ</t>
    </rPh>
    <rPh sb="71" eb="73">
      <t>ヒヨウ</t>
    </rPh>
    <rPh sb="75" eb="77">
      <t>ケイジョウ</t>
    </rPh>
    <rPh sb="82" eb="84">
      <t>ヒヨウ</t>
    </rPh>
    <rPh sb="85" eb="87">
      <t>アンブン</t>
    </rPh>
    <phoneticPr fontId="12"/>
  </si>
  <si>
    <r>
      <t>参考情報：令和２年度から令和５年度に係るICT導入モデル事業補助実績</t>
    </r>
    <r>
      <rPr>
        <sz val="9"/>
        <color theme="1"/>
        <rFont val="ＭＳ Ｐゴシック"/>
        <family val="3"/>
        <charset val="128"/>
        <scheme val="minor"/>
      </rPr>
      <t>（複数回補助を受けている場合、補助年度は直近を選択）</t>
    </r>
    <rPh sb="0" eb="2">
      <t>サンコウ</t>
    </rPh>
    <rPh sb="2" eb="4">
      <t>ジョウホウ</t>
    </rPh>
    <rPh sb="5" eb="7">
      <t>レイワ</t>
    </rPh>
    <rPh sb="8" eb="10">
      <t>ネンド</t>
    </rPh>
    <rPh sb="12" eb="14">
      <t>レイワ</t>
    </rPh>
    <rPh sb="15" eb="17">
      <t>ネンド</t>
    </rPh>
    <rPh sb="18" eb="19">
      <t>カカ</t>
    </rPh>
    <rPh sb="23" eb="25">
      <t>ドウニュウ</t>
    </rPh>
    <rPh sb="28" eb="30">
      <t>ジギョウ</t>
    </rPh>
    <rPh sb="30" eb="32">
      <t>ホジョ</t>
    </rPh>
    <rPh sb="32" eb="34">
      <t>ジッセキ</t>
    </rPh>
    <rPh sb="35" eb="38">
      <t>フクスウカイ</t>
    </rPh>
    <rPh sb="38" eb="40">
      <t>ホジョ</t>
    </rPh>
    <rPh sb="41" eb="42">
      <t>ウ</t>
    </rPh>
    <rPh sb="46" eb="48">
      <t>バアイ</t>
    </rPh>
    <rPh sb="49" eb="51">
      <t>ホジョ</t>
    </rPh>
    <rPh sb="51" eb="53">
      <t>ネンド</t>
    </rPh>
    <rPh sb="54" eb="56">
      <t>チョッキン</t>
    </rPh>
    <rPh sb="57" eb="59">
      <t>センタク</t>
    </rPh>
    <phoneticPr fontId="12"/>
  </si>
  <si>
    <t>別紙１</t>
    <rPh sb="0" eb="2">
      <t>ベッシ</t>
    </rPh>
    <phoneticPr fontId="12"/>
  </si>
  <si>
    <t>代表者名</t>
    <rPh sb="0" eb="3">
      <t>ダイヒョウシャ</t>
    </rPh>
    <rPh sb="3" eb="4">
      <t>メイ</t>
    </rPh>
    <phoneticPr fontId="12"/>
  </si>
  <si>
    <t>法人所在地</t>
    <rPh sb="0" eb="2">
      <t>ホウジン</t>
    </rPh>
    <rPh sb="2" eb="5">
      <t>ショザイチ</t>
    </rPh>
    <phoneticPr fontId="12"/>
  </si>
  <si>
    <t>〒</t>
  </si>
  <si>
    <t>事業所番号</t>
    <rPh sb="0" eb="5">
      <t>ジギョウショバンゴウ</t>
    </rPh>
    <phoneticPr fontId="12"/>
  </si>
  <si>
    <t>サービス種別</t>
    <rPh sb="4" eb="6">
      <t>シュベツ</t>
    </rPh>
    <phoneticPr fontId="12"/>
  </si>
  <si>
    <t>利用定員</t>
    <rPh sb="0" eb="4">
      <t>リヨウテイイン</t>
    </rPh>
    <phoneticPr fontId="12"/>
  </si>
  <si>
    <t>事業所所在地</t>
    <rPh sb="0" eb="3">
      <t>ジギョウショ</t>
    </rPh>
    <rPh sb="3" eb="6">
      <t>ショザイチ</t>
    </rPh>
    <phoneticPr fontId="12"/>
  </si>
  <si>
    <t>担当者連絡先</t>
    <rPh sb="0" eb="3">
      <t>タントウシャ</t>
    </rPh>
    <rPh sb="3" eb="6">
      <t>レンラクサキ</t>
    </rPh>
    <phoneticPr fontId="12"/>
  </si>
  <si>
    <t>ふりがな</t>
    <phoneticPr fontId="12"/>
  </si>
  <si>
    <t>担当者名</t>
    <rPh sb="0" eb="3">
      <t>タントウシャ</t>
    </rPh>
    <rPh sb="3" eb="4">
      <t>メイ</t>
    </rPh>
    <phoneticPr fontId="12"/>
  </si>
  <si>
    <t>電話番号</t>
    <rPh sb="0" eb="2">
      <t>デンワ</t>
    </rPh>
    <rPh sb="2" eb="4">
      <t>バンゴウ</t>
    </rPh>
    <phoneticPr fontId="12"/>
  </si>
  <si>
    <t>メールアドレス</t>
    <phoneticPr fontId="12"/>
  </si>
  <si>
    <t>千葉県</t>
    <rPh sb="0" eb="3">
      <t>チバケン</t>
    </rPh>
    <phoneticPr fontId="12"/>
  </si>
  <si>
    <t>代表者職名</t>
    <rPh sb="0" eb="3">
      <t>ダイヒョウシャ</t>
    </rPh>
    <rPh sb="3" eb="5">
      <t>ショクメイ</t>
    </rPh>
    <phoneticPr fontId="12"/>
  </si>
  <si>
    <t>事業者調査票</t>
    <rPh sb="0" eb="3">
      <t>ジギョウシャ</t>
    </rPh>
    <phoneticPr fontId="12"/>
  </si>
  <si>
    <t>なし</t>
  </si>
  <si>
    <t>手書きで支援記録等を行っているめ、都度書面を書面を確認しなければならず、情報共有に時間がかかっている。
※上記は例のため、申請時は詳細に記載してください。</t>
    <rPh sb="0" eb="2">
      <t>テガ</t>
    </rPh>
    <rPh sb="4" eb="6">
      <t>シエン</t>
    </rPh>
    <rPh sb="6" eb="8">
      <t>キロク</t>
    </rPh>
    <rPh sb="8" eb="9">
      <t>トウ</t>
    </rPh>
    <rPh sb="10" eb="11">
      <t>オコナ</t>
    </rPh>
    <rPh sb="17" eb="19">
      <t>ツド</t>
    </rPh>
    <rPh sb="19" eb="21">
      <t>ショメン</t>
    </rPh>
    <rPh sb="22" eb="24">
      <t>ショメン</t>
    </rPh>
    <rPh sb="25" eb="27">
      <t>カクニン</t>
    </rPh>
    <rPh sb="36" eb="38">
      <t>ジョウホウ</t>
    </rPh>
    <rPh sb="38" eb="40">
      <t>キョウユウ</t>
    </rPh>
    <rPh sb="41" eb="43">
      <t>ジカン</t>
    </rPh>
    <rPh sb="54" eb="56">
      <t>ジョウキ</t>
    </rPh>
    <rPh sb="57" eb="58">
      <t>レイ</t>
    </rPh>
    <rPh sb="62" eb="65">
      <t>シンセイジ</t>
    </rPh>
    <rPh sb="66" eb="68">
      <t>ショウサイ</t>
    </rPh>
    <rPh sb="69" eb="71">
      <t>キサイ</t>
    </rPh>
    <phoneticPr fontId="12"/>
  </si>
  <si>
    <t>支援記録等を手書きから電子記録とすることで、常に職員間の情報共有が容易になり効率的な業務運用が期待できる。
※上記は例のため、申請時は詳細に記載してください。</t>
    <rPh sb="0" eb="2">
      <t>シエン</t>
    </rPh>
    <rPh sb="2" eb="4">
      <t>キロク</t>
    </rPh>
    <rPh sb="4" eb="5">
      <t>トウ</t>
    </rPh>
    <rPh sb="6" eb="8">
      <t>テガ</t>
    </rPh>
    <rPh sb="11" eb="13">
      <t>デンシ</t>
    </rPh>
    <rPh sb="13" eb="15">
      <t>キロク</t>
    </rPh>
    <rPh sb="22" eb="23">
      <t>ツネ</t>
    </rPh>
    <rPh sb="24" eb="26">
      <t>ショクイン</t>
    </rPh>
    <rPh sb="26" eb="27">
      <t>カン</t>
    </rPh>
    <rPh sb="28" eb="30">
      <t>ジョウホウ</t>
    </rPh>
    <rPh sb="30" eb="32">
      <t>キョウユウ</t>
    </rPh>
    <rPh sb="33" eb="35">
      <t>ヨウイ</t>
    </rPh>
    <rPh sb="38" eb="41">
      <t>コウリツテキ</t>
    </rPh>
    <rPh sb="42" eb="44">
      <t>ギョウム</t>
    </rPh>
    <rPh sb="44" eb="46">
      <t>ウンヨウ</t>
    </rPh>
    <rPh sb="47" eb="49">
      <t>キタイ</t>
    </rPh>
    <rPh sb="56" eb="58">
      <t>ジョウキ</t>
    </rPh>
    <rPh sb="59" eb="60">
      <t>レイ</t>
    </rPh>
    <rPh sb="64" eb="67">
      <t>シンセイジ</t>
    </rPh>
    <rPh sb="68" eb="70">
      <t>ショウサイ</t>
    </rPh>
    <rPh sb="71" eb="73">
      <t>キサイ</t>
    </rPh>
    <phoneticPr fontId="12"/>
  </si>
  <si>
    <t>台</t>
  </si>
  <si>
    <t>パソコン（型番：〇〇〇）</t>
    <rPh sb="5" eb="7">
      <t>カタバン</t>
    </rPh>
    <phoneticPr fontId="12"/>
  </si>
  <si>
    <t>タブレット（型番：〇〇〇）</t>
    <rPh sb="6" eb="8">
      <t>カタバン</t>
    </rPh>
    <phoneticPr fontId="12"/>
  </si>
  <si>
    <t>法人名</t>
    <rPh sb="0" eb="2">
      <t>ホウジン</t>
    </rPh>
    <rPh sb="2" eb="3">
      <t>メイ</t>
    </rPh>
    <phoneticPr fontId="58"/>
  </si>
  <si>
    <t>代表者名</t>
    <rPh sb="0" eb="3">
      <t>ダイヒョウシャ</t>
    </rPh>
    <rPh sb="3" eb="4">
      <t>メイ</t>
    </rPh>
    <phoneticPr fontId="58"/>
  </si>
  <si>
    <t>法人〒</t>
    <rPh sb="0" eb="2">
      <t>ホウジン</t>
    </rPh>
    <phoneticPr fontId="58"/>
  </si>
  <si>
    <t>法人所在地</t>
    <rPh sb="0" eb="5">
      <t>ホウジンショザイチ</t>
    </rPh>
    <phoneticPr fontId="60"/>
  </si>
  <si>
    <t>事業所名</t>
    <rPh sb="0" eb="3">
      <t>ジギョウショ</t>
    </rPh>
    <rPh sb="3" eb="4">
      <t>メイ</t>
    </rPh>
    <phoneticPr fontId="58"/>
  </si>
  <si>
    <t>事業所番号</t>
    <rPh sb="0" eb="5">
      <t>ジギョウショバンゴウ</t>
    </rPh>
    <phoneticPr fontId="58"/>
  </si>
  <si>
    <t>サービス種別</t>
    <rPh sb="4" eb="6">
      <t>シュベツ</t>
    </rPh>
    <phoneticPr fontId="60"/>
  </si>
  <si>
    <t>定員</t>
    <rPh sb="0" eb="2">
      <t>テイイン</t>
    </rPh>
    <phoneticPr fontId="60"/>
  </si>
  <si>
    <t>事業所〒</t>
    <rPh sb="0" eb="3">
      <t>ジギョウショ</t>
    </rPh>
    <phoneticPr fontId="60"/>
  </si>
  <si>
    <t>事業所所在地</t>
    <rPh sb="0" eb="3">
      <t>ジギョウショ</t>
    </rPh>
    <rPh sb="3" eb="6">
      <t>ショザイチ</t>
    </rPh>
    <phoneticPr fontId="58"/>
  </si>
  <si>
    <t>担当者名</t>
    <rPh sb="0" eb="3">
      <t>タントウシャ</t>
    </rPh>
    <rPh sb="3" eb="4">
      <t>メイ</t>
    </rPh>
    <phoneticPr fontId="58"/>
  </si>
  <si>
    <t>電話番号</t>
    <rPh sb="0" eb="2">
      <t>デンワ</t>
    </rPh>
    <rPh sb="2" eb="4">
      <t>バンゴウ</t>
    </rPh>
    <phoneticPr fontId="58"/>
  </si>
  <si>
    <t>メールアドレス</t>
  </si>
  <si>
    <t>実支出予定額(a)</t>
    <rPh sb="0" eb="3">
      <t>ジツシシュツ</t>
    </rPh>
    <rPh sb="3" eb="5">
      <t>ヨテイ</t>
    </rPh>
    <rPh sb="5" eb="6">
      <t>ガク</t>
    </rPh>
    <phoneticPr fontId="60"/>
  </si>
  <si>
    <t>代表者職名</t>
    <rPh sb="0" eb="3">
      <t>ダイヒョウシャ</t>
    </rPh>
    <rPh sb="3" eb="5">
      <t>ショクメイ</t>
    </rPh>
    <phoneticPr fontId="12"/>
  </si>
  <si>
    <t>障害児施設申請有無</t>
    <rPh sb="0" eb="2">
      <t>ショウガイ</t>
    </rPh>
    <rPh sb="2" eb="3">
      <t>ジ</t>
    </rPh>
    <rPh sb="3" eb="5">
      <t>シセツ</t>
    </rPh>
    <rPh sb="5" eb="7">
      <t>シンセイ</t>
    </rPh>
    <rPh sb="7" eb="9">
      <t>ウム</t>
    </rPh>
    <phoneticPr fontId="12"/>
  </si>
  <si>
    <t>補助基本額</t>
    <rPh sb="0" eb="2">
      <t>ホジョ</t>
    </rPh>
    <rPh sb="2" eb="4">
      <t>キホン</t>
    </rPh>
    <rPh sb="4" eb="5">
      <t>ガク</t>
    </rPh>
    <phoneticPr fontId="21"/>
  </si>
  <si>
    <t>うち県補助額</t>
    <rPh sb="2" eb="3">
      <t>ケン</t>
    </rPh>
    <rPh sb="3" eb="5">
      <t>ホジョ</t>
    </rPh>
    <rPh sb="5" eb="6">
      <t>ガク</t>
    </rPh>
    <phoneticPr fontId="21"/>
  </si>
  <si>
    <t>うち国補助額</t>
    <rPh sb="2" eb="3">
      <t>クニ</t>
    </rPh>
    <rPh sb="3" eb="5">
      <t>ホジョ</t>
    </rPh>
    <rPh sb="5" eb="6">
      <t>ガク</t>
    </rPh>
    <phoneticPr fontId="21"/>
  </si>
  <si>
    <t>合計額</t>
    <rPh sb="0" eb="2">
      <t>ゴウケイ</t>
    </rPh>
    <rPh sb="2" eb="3">
      <t>ガク</t>
    </rPh>
    <phoneticPr fontId="12"/>
  </si>
  <si>
    <t>事業所の課題</t>
    <rPh sb="0" eb="3">
      <t>ジギョウショ</t>
    </rPh>
    <rPh sb="4" eb="6">
      <t>カダイ</t>
    </rPh>
    <phoneticPr fontId="12"/>
  </si>
  <si>
    <t>ICT概要</t>
    <rPh sb="3" eb="5">
      <t>ガイヨウ</t>
    </rPh>
    <phoneticPr fontId="12"/>
  </si>
  <si>
    <t>時間削減率</t>
    <rPh sb="0" eb="2">
      <t>ジカン</t>
    </rPh>
    <rPh sb="2" eb="4">
      <t>サクゲン</t>
    </rPh>
    <rPh sb="4" eb="5">
      <t>リツ</t>
    </rPh>
    <phoneticPr fontId="12"/>
  </si>
  <si>
    <t>紙削減率</t>
    <rPh sb="0" eb="1">
      <t>カミ</t>
    </rPh>
    <rPh sb="1" eb="3">
      <t>サクゲン</t>
    </rPh>
    <rPh sb="3" eb="4">
      <t>リツ</t>
    </rPh>
    <phoneticPr fontId="12"/>
  </si>
  <si>
    <t>20％を超える場合</t>
    <rPh sb="4" eb="5">
      <t>コ</t>
    </rPh>
    <rPh sb="7" eb="9">
      <t>バアイ</t>
    </rPh>
    <phoneticPr fontId="12"/>
  </si>
  <si>
    <t>導入機器</t>
    <rPh sb="0" eb="2">
      <t>ドウニュウ</t>
    </rPh>
    <rPh sb="2" eb="4">
      <t>キキ</t>
    </rPh>
    <phoneticPr fontId="12"/>
  </si>
  <si>
    <t>支援記録</t>
    <rPh sb="0" eb="2">
      <t>シエン</t>
    </rPh>
    <rPh sb="2" eb="4">
      <t>キロク</t>
    </rPh>
    <phoneticPr fontId="12"/>
  </si>
  <si>
    <t>個別支援計画</t>
    <rPh sb="0" eb="2">
      <t>コベツ</t>
    </rPh>
    <rPh sb="2" eb="4">
      <t>シエン</t>
    </rPh>
    <rPh sb="4" eb="6">
      <t>ケイカク</t>
    </rPh>
    <phoneticPr fontId="12"/>
  </si>
  <si>
    <t>〇〇　〇〇</t>
    <phoneticPr fontId="12"/>
  </si>
  <si>
    <t>〇〇〇〇</t>
    <phoneticPr fontId="12"/>
  </si>
  <si>
    <t>千葉県習志野市〇〇〇</t>
    <rPh sb="0" eb="3">
      <t>チバケン</t>
    </rPh>
    <rPh sb="3" eb="7">
      <t>ナラシノシ</t>
    </rPh>
    <phoneticPr fontId="12"/>
  </si>
  <si>
    <t>〇〇〇－〇〇〇－〇〇〇〇</t>
    <phoneticPr fontId="12"/>
  </si>
  <si>
    <t>千葉県千葉市中央区市場町1番1号</t>
    <rPh sb="0" eb="3">
      <t>チバケン</t>
    </rPh>
    <rPh sb="3" eb="6">
      <t>チバシ</t>
    </rPh>
    <rPh sb="6" eb="9">
      <t>チュウオウク</t>
    </rPh>
    <rPh sb="9" eb="12">
      <t>イチバチョウ</t>
    </rPh>
    <rPh sb="13" eb="14">
      <t>バン</t>
    </rPh>
    <rPh sb="15" eb="16">
      <t>ゴウ</t>
    </rPh>
    <phoneticPr fontId="12"/>
  </si>
  <si>
    <t>初期設定費用</t>
    <rPh sb="0" eb="2">
      <t>ショキ</t>
    </rPh>
    <rPh sb="2" eb="4">
      <t>セッテイ</t>
    </rPh>
    <rPh sb="4" eb="6">
      <t>ヒヨウ</t>
    </rPh>
    <phoneticPr fontId="12"/>
  </si>
  <si>
    <t>式</t>
  </si>
  <si>
    <t>クラウドサービス（R6.7 ～R7.3）</t>
    <phoneticPr fontId="12"/>
  </si>
  <si>
    <t>パソコンやタブレットを用いることで、紙ベースで行っていた業務を電子化でき、作成文書量を削減できたとともに、支援記録をクラウド上で共有することで常に情報ｌ共有が可能となり、業務の効率化につながった。
※上記は例のため、申請時は詳細に記載してください。</t>
    <rPh sb="11" eb="12">
      <t>モチ</t>
    </rPh>
    <rPh sb="18" eb="19">
      <t>カミ</t>
    </rPh>
    <rPh sb="23" eb="24">
      <t>オコナ</t>
    </rPh>
    <rPh sb="28" eb="30">
      <t>ギョウム</t>
    </rPh>
    <rPh sb="31" eb="33">
      <t>デンシ</t>
    </rPh>
    <rPh sb="33" eb="34">
      <t>カ</t>
    </rPh>
    <rPh sb="37" eb="39">
      <t>サクセイ</t>
    </rPh>
    <rPh sb="39" eb="41">
      <t>ブンショ</t>
    </rPh>
    <rPh sb="41" eb="42">
      <t>リョウ</t>
    </rPh>
    <rPh sb="43" eb="45">
      <t>サクゲン</t>
    </rPh>
    <rPh sb="53" eb="55">
      <t>シエン</t>
    </rPh>
    <rPh sb="55" eb="57">
      <t>キロク</t>
    </rPh>
    <rPh sb="62" eb="63">
      <t>ジョウ</t>
    </rPh>
    <rPh sb="64" eb="66">
      <t>キョウユウ</t>
    </rPh>
    <rPh sb="71" eb="72">
      <t>ツネ</t>
    </rPh>
    <rPh sb="73" eb="75">
      <t>ジョウホウ</t>
    </rPh>
    <rPh sb="76" eb="78">
      <t>キョウユウ</t>
    </rPh>
    <rPh sb="79" eb="81">
      <t>カノウ</t>
    </rPh>
    <rPh sb="85" eb="87">
      <t>ギョウム</t>
    </rPh>
    <rPh sb="88" eb="91">
      <t>コウリツカ</t>
    </rPh>
    <rPh sb="101" eb="103">
      <t>ジョウキ</t>
    </rPh>
    <rPh sb="104" eb="105">
      <t>レイ</t>
    </rPh>
    <rPh sb="109" eb="112">
      <t>シンセイジ</t>
    </rPh>
    <rPh sb="113" eb="115">
      <t>ショウサイ</t>
    </rPh>
    <rPh sb="116" eb="118">
      <t>キサイ</t>
    </rPh>
    <phoneticPr fontId="12"/>
  </si>
  <si>
    <t>対象経費及び基準額按分要否</t>
    <rPh sb="0" eb="2">
      <t>タイショウ</t>
    </rPh>
    <rPh sb="2" eb="4">
      <t>ケイヒ</t>
    </rPh>
    <rPh sb="4" eb="5">
      <t>オヨ</t>
    </rPh>
    <rPh sb="6" eb="8">
      <t>キジュン</t>
    </rPh>
    <rPh sb="8" eb="9">
      <t>ガク</t>
    </rPh>
    <rPh sb="9" eb="11">
      <t>アンブン</t>
    </rPh>
    <rPh sb="11" eb="13">
      <t>ヨウヒ</t>
    </rPh>
    <phoneticPr fontId="12"/>
  </si>
  <si>
    <t>〒〇〇〇-〇〇〇〇</t>
    <phoneticPr fontId="12"/>
  </si>
  <si>
    <t>（１）導入機器数</t>
    <rPh sb="3" eb="5">
      <t>ドウニュウ</t>
    </rPh>
    <rPh sb="5" eb="7">
      <t>キキ</t>
    </rPh>
    <rPh sb="7" eb="8">
      <t>スウ</t>
    </rPh>
    <phoneticPr fontId="12"/>
  </si>
  <si>
    <t>式／台</t>
    <rPh sb="0" eb="1">
      <t>シキ</t>
    </rPh>
    <rPh sb="2" eb="3">
      <t>ダイ</t>
    </rPh>
    <phoneticPr fontId="12"/>
  </si>
  <si>
    <t>（２）実支出（予定）額</t>
    <rPh sb="3" eb="4">
      <t>ジツ</t>
    </rPh>
    <rPh sb="4" eb="6">
      <t>シシュツ</t>
    </rPh>
    <rPh sb="7" eb="9">
      <t>ヨテイ</t>
    </rPh>
    <rPh sb="10" eb="11">
      <t>ガク</t>
    </rPh>
    <phoneticPr fontId="12"/>
  </si>
  <si>
    <t>↑</t>
    <phoneticPr fontId="12"/>
  </si>
  <si>
    <t>　　　　※積算内訳書（別紙４）の実支出額の金額を入力すること。</t>
    <rPh sb="5" eb="7">
      <t>セキサン</t>
    </rPh>
    <rPh sb="7" eb="10">
      <t>ウチワケショ</t>
    </rPh>
    <rPh sb="11" eb="13">
      <t>ベッシ</t>
    </rPh>
    <rPh sb="16" eb="17">
      <t>ジツ</t>
    </rPh>
    <rPh sb="17" eb="20">
      <t>シシュツガク</t>
    </rPh>
    <rPh sb="21" eb="23">
      <t>キンガク</t>
    </rPh>
    <rPh sb="24" eb="26">
      <t>ニュウリョク</t>
    </rPh>
    <phoneticPr fontId="21"/>
  </si>
  <si>
    <t>（３）補助基本（基準）額</t>
    <rPh sb="3" eb="5">
      <t>ホジョ</t>
    </rPh>
    <rPh sb="5" eb="7">
      <t>キホン</t>
    </rPh>
    <rPh sb="8" eb="10">
      <t>キジュン</t>
    </rPh>
    <rPh sb="11" eb="12">
      <t>ガク</t>
    </rPh>
    <phoneticPr fontId="12"/>
  </si>
  <si>
    <t>（４）寄付金その他の収入予定額</t>
    <rPh sb="3" eb="6">
      <t>キフキン</t>
    </rPh>
    <rPh sb="8" eb="9">
      <t>タ</t>
    </rPh>
    <rPh sb="10" eb="12">
      <t>シュウニュウ</t>
    </rPh>
    <rPh sb="12" eb="14">
      <t>ヨテイ</t>
    </rPh>
    <rPh sb="14" eb="15">
      <t>ガク</t>
    </rPh>
    <phoneticPr fontId="12"/>
  </si>
  <si>
    <t>（５）対象経費の合計額</t>
    <rPh sb="3" eb="5">
      <t>タイショウ</t>
    </rPh>
    <rPh sb="5" eb="7">
      <t>ケイヒ</t>
    </rPh>
    <rPh sb="8" eb="10">
      <t>ゴウケイ</t>
    </rPh>
    <rPh sb="10" eb="11">
      <t>ガク</t>
    </rPh>
    <phoneticPr fontId="12"/>
  </si>
  <si>
    <t>（６）補助限度額　</t>
    <rPh sb="3" eb="5">
      <t>ホジョ</t>
    </rPh>
    <rPh sb="5" eb="7">
      <t>ゲンド</t>
    </rPh>
    <rPh sb="7" eb="8">
      <t>ガク</t>
    </rPh>
    <phoneticPr fontId="12"/>
  </si>
  <si>
    <t>（別紙３）　※事業所ごとに作成してください。</t>
    <rPh sb="1" eb="3">
      <t>ベッシ</t>
    </rPh>
    <rPh sb="7" eb="10">
      <t>ジギョウショ</t>
    </rPh>
    <rPh sb="13" eb="15">
      <t>サクセイ</t>
    </rPh>
    <phoneticPr fontId="12"/>
  </si>
  <si>
    <t>（別紙２）</t>
    <rPh sb="1" eb="3">
      <t>ベッシ</t>
    </rPh>
    <phoneticPr fontId="12"/>
  </si>
  <si>
    <t>　　　　※事業計画書（別紙３）の補助基本額の金額を入力すること。</t>
    <rPh sb="5" eb="7">
      <t>ジギョウ</t>
    </rPh>
    <rPh sb="7" eb="10">
      <t>ケイカクショ</t>
    </rPh>
    <rPh sb="11" eb="13">
      <t>ベッシ</t>
    </rPh>
    <rPh sb="16" eb="18">
      <t>ホジョ</t>
    </rPh>
    <rPh sb="18" eb="20">
      <t>キホン</t>
    </rPh>
    <rPh sb="20" eb="21">
      <t>ガク</t>
    </rPh>
    <rPh sb="22" eb="24">
      <t>キンガク</t>
    </rPh>
    <rPh sb="25" eb="27">
      <t>ニュウリョク</t>
    </rPh>
    <phoneticPr fontId="12"/>
  </si>
  <si>
    <t>（公表）</t>
    <rPh sb="1" eb="3">
      <t>コウヒョウ</t>
    </rPh>
    <phoneticPr fontId="12"/>
  </si>
  <si>
    <t>（複数見積）</t>
    <rPh sb="1" eb="3">
      <t>フクスウ</t>
    </rPh>
    <rPh sb="3" eb="5">
      <t>ミツモリ</t>
    </rPh>
    <phoneticPr fontId="12"/>
  </si>
  <si>
    <t>（処遇）</t>
    <rPh sb="1" eb="3">
      <t>ショグウ</t>
    </rPh>
    <phoneticPr fontId="12"/>
  </si>
  <si>
    <t>(周知）</t>
    <rPh sb="1" eb="3">
      <t>シュウチ</t>
    </rPh>
    <phoneticPr fontId="12"/>
  </si>
  <si>
    <t>（同一敷地）</t>
    <rPh sb="1" eb="3">
      <t>ドウイツ</t>
    </rPh>
    <rPh sb="3" eb="5">
      <t>シキチ</t>
    </rPh>
    <phoneticPr fontId="12"/>
  </si>
  <si>
    <t>（パソコン）</t>
    <phoneticPr fontId="12"/>
  </si>
  <si>
    <t>（スマートフォン）</t>
    <phoneticPr fontId="12"/>
  </si>
  <si>
    <t>（タブレット）</t>
    <phoneticPr fontId="12"/>
  </si>
  <si>
    <t>（インカム）</t>
    <phoneticPr fontId="12"/>
  </si>
  <si>
    <t>（ソフトウェア　支援）</t>
    <rPh sb="8" eb="10">
      <t>シエン</t>
    </rPh>
    <phoneticPr fontId="12"/>
  </si>
  <si>
    <t>（ソフトウェア　バックオフィス）</t>
    <phoneticPr fontId="12"/>
  </si>
  <si>
    <t>（通信環境）</t>
    <rPh sb="1" eb="3">
      <t>ツウシン</t>
    </rPh>
    <rPh sb="3" eb="5">
      <t>カンキョウ</t>
    </rPh>
    <phoneticPr fontId="12"/>
  </si>
  <si>
    <t>（保守経費）</t>
    <rPh sb="1" eb="3">
      <t>ホシュ</t>
    </rPh>
    <rPh sb="3" eb="5">
      <t>ケイヒ</t>
    </rPh>
    <phoneticPr fontId="12"/>
  </si>
  <si>
    <t>（その他）</t>
    <rPh sb="3" eb="4">
      <t>タ</t>
    </rPh>
    <phoneticPr fontId="12"/>
  </si>
  <si>
    <t>(迅速化）</t>
    <rPh sb="1" eb="4">
      <t>ジンソクカ</t>
    </rPh>
    <phoneticPr fontId="12"/>
  </si>
  <si>
    <t>(共有化）</t>
    <rPh sb="1" eb="4">
      <t>キョウユウカ</t>
    </rPh>
    <phoneticPr fontId="12"/>
  </si>
  <si>
    <t>（統合化）</t>
    <rPh sb="1" eb="4">
      <t>トウゴウカ</t>
    </rPh>
    <phoneticPr fontId="12"/>
  </si>
  <si>
    <t>補助所要額</t>
    <rPh sb="0" eb="2">
      <t>ホジョ</t>
    </rPh>
    <rPh sb="2" eb="4">
      <t>ショヨウ</t>
    </rPh>
    <rPh sb="4" eb="5">
      <t>ガク</t>
    </rPh>
    <phoneticPr fontId="21"/>
  </si>
  <si>
    <t>　パソコン</t>
    <phoneticPr fontId="12"/>
  </si>
  <si>
    <t>　タブレット</t>
    <phoneticPr fontId="12"/>
  </si>
  <si>
    <t>　こども家庭庁からの求めがあった場合は、ICT機器等導入の効果分析やモデル事例の公表等に対応する。</t>
    <rPh sb="4" eb="7">
      <t>カテイチョウ</t>
    </rPh>
    <phoneticPr fontId="21"/>
  </si>
  <si>
    <t>「障害福祉分野のICT導入モデル事業」
申請有無</t>
    <rPh sb="1" eb="3">
      <t>ショウガイ</t>
    </rPh>
    <rPh sb="3" eb="5">
      <t>フクシ</t>
    </rPh>
    <rPh sb="5" eb="7">
      <t>ブンヤ</t>
    </rPh>
    <rPh sb="11" eb="13">
      <t>ドウニュウ</t>
    </rPh>
    <rPh sb="16" eb="18">
      <t>ジギョウ</t>
    </rPh>
    <rPh sb="20" eb="22">
      <t>シンセイ</t>
    </rPh>
    <rPh sb="22" eb="24">
      <t>ウム</t>
    </rPh>
    <phoneticPr fontId="12"/>
  </si>
  <si>
    <t>障害者事業所との対象経費及び補助基本額の按分要否</t>
    <rPh sb="0" eb="2">
      <t>ショウガイ</t>
    </rPh>
    <rPh sb="2" eb="3">
      <t>シャ</t>
    </rPh>
    <rPh sb="3" eb="6">
      <t>ジギョウショ</t>
    </rPh>
    <rPh sb="8" eb="10">
      <t>タイショウ</t>
    </rPh>
    <rPh sb="10" eb="12">
      <t>ケイヒ</t>
    </rPh>
    <rPh sb="12" eb="13">
      <t>オヨ</t>
    </rPh>
    <rPh sb="14" eb="16">
      <t>ホジョ</t>
    </rPh>
    <rPh sb="16" eb="18">
      <t>キホン</t>
    </rPh>
    <rPh sb="18" eb="19">
      <t>ガク</t>
    </rPh>
    <rPh sb="20" eb="22">
      <t>アンブン</t>
    </rPh>
    <rPh sb="22" eb="24">
      <t>ヨウヒ</t>
    </rPh>
    <phoneticPr fontId="12"/>
  </si>
  <si>
    <t>児童発達支援〇〇</t>
    <rPh sb="0" eb="4">
      <t>ジドウハッタツ</t>
    </rPh>
    <rPh sb="4" eb="6">
      <t>シエン</t>
    </rPh>
    <phoneticPr fontId="12"/>
  </si>
  <si>
    <t>児童発達支援</t>
  </si>
  <si>
    <t>児童発達支援</t>
    <rPh sb="0" eb="4">
      <t>ジドウハッタツ</t>
    </rPh>
    <rPh sb="4" eb="6">
      <t>シエン</t>
    </rPh>
    <phoneticPr fontId="12"/>
  </si>
  <si>
    <t>児童発達支援〇〇</t>
    <phoneticPr fontId="12"/>
  </si>
  <si>
    <t>ｼﾞﾄﾞｳﾊｯﾀﾂｼｴﾝﾏﾙﾏﾙ</t>
    <phoneticPr fontId="12"/>
  </si>
  <si>
    <t>　子ども家庭庁からの求めがあった場合は、ICT機器等導入の効果分析やモデル事例の公表等に対応する。</t>
    <rPh sb="1" eb="2">
      <t>コ</t>
    </rPh>
    <rPh sb="4" eb="7">
      <t>カテイチョウ</t>
    </rPh>
    <phoneticPr fontId="21"/>
  </si>
  <si>
    <t>児童発達支援〇〇</t>
    <rPh sb="0" eb="6">
      <t>ジドウハッタツシエン</t>
    </rPh>
    <phoneticPr fontId="12"/>
  </si>
  <si>
    <t>株式会社〇〇</t>
    <rPh sb="0" eb="4">
      <t>カブシキカイシャ</t>
    </rPh>
    <phoneticPr fontId="12"/>
  </si>
  <si>
    <t>代表取締役</t>
    <rPh sb="0" eb="5">
      <t>ダイヒョウトリシマリヤク</t>
    </rPh>
    <phoneticPr fontId="12"/>
  </si>
  <si>
    <t>ｶﾌﾞｼｷｶﾞｲｼｬﾏﾙﾏﾙ</t>
    <phoneticPr fontId="12"/>
  </si>
  <si>
    <t>株式会社〇〇</t>
    <rPh sb="0" eb="2">
      <t>カブシキ</t>
    </rPh>
    <rPh sb="2" eb="4">
      <t>カイシャ</t>
    </rPh>
    <phoneticPr fontId="12"/>
  </si>
  <si>
    <t>　</t>
    <phoneticPr fontId="12"/>
  </si>
  <si>
    <t>事業名：障害児支援分野のＩＣＴ導入モデル事業</t>
    <rPh sb="0" eb="2">
      <t>ジギョウ</t>
    </rPh>
    <rPh sb="2" eb="3">
      <t>メイ</t>
    </rPh>
    <rPh sb="4" eb="7">
      <t>ショウガイジ</t>
    </rPh>
    <rPh sb="7" eb="11">
      <t>シエンブンヤ</t>
    </rPh>
    <rPh sb="15" eb="17">
      <t>ドウニュウ</t>
    </rPh>
    <rPh sb="20" eb="22">
      <t>ジギョウ</t>
    </rPh>
    <phoneticPr fontId="12"/>
  </si>
  <si>
    <t>障害児支援分野のＩＣＴ導入モデル事業　事業計画書（総括）</t>
    <rPh sb="0" eb="2">
      <t>ショウガイ</t>
    </rPh>
    <rPh sb="2" eb="3">
      <t>ジ</t>
    </rPh>
    <rPh sb="3" eb="5">
      <t>シエン</t>
    </rPh>
    <rPh sb="5" eb="7">
      <t>ブンヤ</t>
    </rPh>
    <rPh sb="11" eb="13">
      <t>ドウニュウ</t>
    </rPh>
    <rPh sb="16" eb="18">
      <t>ジギョウ</t>
    </rPh>
    <rPh sb="19" eb="21">
      <t>ジギョウ</t>
    </rPh>
    <rPh sb="21" eb="24">
      <t>ケイカクショ</t>
    </rPh>
    <rPh sb="25" eb="27">
      <t>ソウカツ</t>
    </rPh>
    <phoneticPr fontId="21"/>
  </si>
  <si>
    <t>障害児支援分野のＩＣＴ導入モデル事業　事業計画書（国庫補助協議用）</t>
    <rPh sb="0" eb="2">
      <t>ショウガイ</t>
    </rPh>
    <rPh sb="2" eb="3">
      <t>ジ</t>
    </rPh>
    <rPh sb="3" eb="5">
      <t>シエン</t>
    </rPh>
    <rPh sb="5" eb="7">
      <t>ブンヤ</t>
    </rPh>
    <rPh sb="11" eb="13">
      <t>ドウニュウ</t>
    </rPh>
    <rPh sb="16" eb="18">
      <t>ジギョウ</t>
    </rPh>
    <rPh sb="19" eb="21">
      <t>ジギョウ</t>
    </rPh>
    <rPh sb="21" eb="23">
      <t>ケイカク</t>
    </rPh>
    <rPh sb="23" eb="24">
      <t>ショ</t>
    </rPh>
    <rPh sb="25" eb="27">
      <t>コッコ</t>
    </rPh>
    <rPh sb="27" eb="29">
      <t>ホジョ</t>
    </rPh>
    <rPh sb="29" eb="31">
      <t>キョウギ</t>
    </rPh>
    <rPh sb="31" eb="32">
      <t>ヨウ</t>
    </rPh>
    <phoneticPr fontId="21"/>
  </si>
  <si>
    <t>障害児支援分野のＩＣＴ導入モデル事業　積算内訳</t>
    <rPh sb="19" eb="21">
      <t>セキサン</t>
    </rPh>
    <rPh sb="21" eb="23">
      <t>ウチワケ</t>
    </rPh>
    <phoneticPr fontId="12"/>
  </si>
  <si>
    <t>事業名：障害児支援分野のＩＣＴ導入モデル事業</t>
    <rPh sb="0" eb="2">
      <t>ジギョウ</t>
    </rPh>
    <rPh sb="2" eb="3">
      <t>メイ</t>
    </rPh>
    <rPh sb="4" eb="6">
      <t>ショウガイ</t>
    </rPh>
    <rPh sb="6" eb="7">
      <t>ジ</t>
    </rPh>
    <rPh sb="7" eb="9">
      <t>シエン</t>
    </rPh>
    <rPh sb="9" eb="11">
      <t>ブンヤ</t>
    </rPh>
    <rPh sb="15" eb="17">
      <t>ドウニュウ</t>
    </rPh>
    <rPh sb="20" eb="22">
      <t>ジギョウ</t>
    </rPh>
    <phoneticPr fontId="12"/>
  </si>
  <si>
    <t>障害児支援分野のＩＣＴ導入モデル事業事業計画書（総括）</t>
    <rPh sb="0" eb="2">
      <t>ショウガイ</t>
    </rPh>
    <rPh sb="2" eb="3">
      <t>ジ</t>
    </rPh>
    <rPh sb="3" eb="5">
      <t>シエン</t>
    </rPh>
    <rPh sb="5" eb="7">
      <t>ブンヤ</t>
    </rPh>
    <rPh sb="11" eb="13">
      <t>ドウニュウ</t>
    </rPh>
    <rPh sb="16" eb="18">
      <t>ジギョウ</t>
    </rPh>
    <rPh sb="18" eb="20">
      <t>ジギョウ</t>
    </rPh>
    <rPh sb="20" eb="23">
      <t>ケイカクショ</t>
    </rPh>
    <rPh sb="24" eb="26">
      <t>ソウカツ</t>
    </rPh>
    <phoneticPr fontId="21"/>
  </si>
  <si>
    <t>【令和６年度追加協議用】</t>
  </si>
  <si>
    <t>【令和６年度追加協議用】</t>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</si>
</sst>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6" formatCode="&quot;¥&quot;#,##0;[Red]&quot;¥&quot;\-#,##0"/>
    <numFmt numFmtId="41" formatCode="_ * #,##0_ ;_ * \-#,##0_ ;_ * &quot;-&quot;_ ;_ @_ "/>
    <numFmt numFmtId="176" formatCode="#,##0_ "/>
    <numFmt numFmtId="177" formatCode="0.0%"/>
    <numFmt numFmtId="178" formatCode="0&quot;人&quot;"/>
    <numFmt numFmtId="179" formatCode="0.0_ &quot;人&quot;"/>
    <numFmt numFmtId="180" formatCode="#,##0_ &quot;人&quot;"/>
    <numFmt numFmtId="181" formatCode="#,##0_ &quot;件&quot;"/>
    <numFmt numFmtId="182" formatCode="#,##0_ &quot;分&quot;"/>
    <numFmt numFmtId="183" formatCode="#,##0_ &quot;時間&quot;"/>
    <numFmt numFmtId="184" formatCode="#,##0_ &quot;ページ&quot;"/>
    <numFmt numFmtId="185" formatCode="[$-411]ggge&quot;年&quot;m&quot;月&quot;d&quot;日&quot;;@"/>
    <numFmt numFmtId="186" formatCode="#,##0_);[Red]\(#,##0\)"/>
  </numFmts>
  <fonts count="6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1"/>
      <color theme="1"/>
      <name val="ＭＳ Ｐゴシック"/>
      <family val="3"/>
      <charset val="128"/>
      <scheme val="minor"/>
    </font>
    <font>
      <sz val="11"/>
      <name val="ＭＳ Ｐゴシック"/>
      <family val="3"/>
      <charset val="128"/>
      <scheme val="minor"/>
    </font>
    <font>
      <sz val="12"/>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0"/>
      <name val="ＭＳ Ｐゴシック"/>
      <family val="3"/>
      <charset val="128"/>
      <scheme val="minor"/>
    </font>
    <font>
      <b/>
      <sz val="12"/>
      <name val="ＭＳ Ｐゴシック"/>
      <family val="3"/>
      <charset val="128"/>
      <scheme val="minor"/>
    </font>
    <font>
      <sz val="6"/>
      <name val="ＭＳ Ｐゴシック"/>
      <family val="2"/>
      <charset val="128"/>
      <scheme val="minor"/>
    </font>
    <font>
      <b/>
      <sz val="11"/>
      <color theme="1"/>
      <name val="ＭＳ Ｐゴシック"/>
      <family val="3"/>
      <charset val="128"/>
      <scheme val="minor"/>
    </font>
    <font>
      <sz val="8"/>
      <color theme="1"/>
      <name val="ＭＳ Ｐゴシック"/>
      <family val="3"/>
      <charset val="128"/>
      <scheme val="minor"/>
    </font>
    <font>
      <sz val="9"/>
      <name val="ＭＳ Ｐゴシック"/>
      <family val="3"/>
      <charset val="128"/>
      <scheme val="minor"/>
    </font>
    <font>
      <b/>
      <u val="double"/>
      <sz val="8"/>
      <color theme="1"/>
      <name val="ＭＳ Ｐゴシック"/>
      <family val="3"/>
      <charset val="128"/>
      <scheme val="minor"/>
    </font>
    <font>
      <sz val="16"/>
      <name val="ＭＳ Ｐゴシック"/>
      <family val="3"/>
      <charset val="128"/>
      <scheme val="minor"/>
    </font>
    <font>
      <b/>
      <sz val="20"/>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b/>
      <sz val="6"/>
      <name val="ＭＳ Ｐゴシック"/>
      <family val="3"/>
      <charset val="128"/>
      <scheme val="minor"/>
    </font>
    <font>
      <b/>
      <sz val="12"/>
      <color theme="1"/>
      <name val="ＭＳ Ｐゴシック"/>
      <family val="3"/>
      <charset val="128"/>
      <scheme val="minor"/>
    </font>
    <font>
      <sz val="16"/>
      <color theme="1"/>
      <name val="ＭＳ Ｐゴシック"/>
      <family val="3"/>
      <charset val="128"/>
      <scheme val="minor"/>
    </font>
    <font>
      <sz val="14"/>
      <color theme="1"/>
      <name val="ＭＳ Ｐゴシック"/>
      <family val="3"/>
      <charset val="128"/>
      <scheme val="minor"/>
    </font>
    <font>
      <sz val="10"/>
      <color theme="1"/>
      <name val="ＭＳ Ｐゴシック"/>
      <family val="3"/>
      <charset val="128"/>
      <scheme val="minor"/>
    </font>
    <font>
      <b/>
      <sz val="14"/>
      <color theme="1"/>
      <name val="ＭＳ Ｐゴシック"/>
      <family val="3"/>
      <charset val="128"/>
      <scheme val="minor"/>
    </font>
    <font>
      <b/>
      <sz val="16"/>
      <color theme="1"/>
      <name val="ＭＳ Ｐゴシック"/>
      <family val="3"/>
      <charset val="128"/>
      <scheme val="minor"/>
    </font>
    <font>
      <b/>
      <sz val="20"/>
      <color theme="1"/>
      <name val="ＭＳ Ｐゴシック"/>
      <family val="3"/>
      <charset val="128"/>
      <scheme val="minor"/>
    </font>
    <font>
      <sz val="14"/>
      <color theme="1"/>
      <name val="ＭＳ Ｐゴシック"/>
      <family val="2"/>
      <charset val="128"/>
      <scheme val="minor"/>
    </font>
    <font>
      <sz val="12"/>
      <color theme="1"/>
      <name val="ＭＳ Ｐゴシック"/>
      <family val="2"/>
      <charset val="128"/>
      <scheme val="minor"/>
    </font>
    <font>
      <sz val="8"/>
      <color theme="1"/>
      <name val="ＭＳ Ｐゴシック"/>
      <family val="2"/>
      <charset val="128"/>
      <scheme val="minor"/>
    </font>
    <font>
      <b/>
      <sz val="12"/>
      <color rgb="FFFF0000"/>
      <name val="ＭＳ Ｐゴシック"/>
      <family val="3"/>
      <charset val="128"/>
      <scheme val="minor"/>
    </font>
    <font>
      <sz val="11"/>
      <color rgb="FFFF0000"/>
      <name val="ＭＳ Ｐゴシック"/>
      <family val="2"/>
      <charset val="128"/>
      <scheme val="minor"/>
    </font>
    <font>
      <sz val="9"/>
      <color theme="1"/>
      <name val="ＭＳ Ｐゴシック"/>
      <family val="2"/>
      <charset val="128"/>
      <scheme val="minor"/>
    </font>
    <font>
      <sz val="11"/>
      <color rgb="FFFF0000"/>
      <name val="ＭＳ Ｐゴシック"/>
      <family val="3"/>
      <charset val="128"/>
      <scheme val="minor"/>
    </font>
    <font>
      <sz val="6"/>
      <color theme="1"/>
      <name val="ＭＳ Ｐゴシック"/>
      <family val="3"/>
      <charset val="128"/>
      <scheme val="minor"/>
    </font>
    <font>
      <b/>
      <sz val="11"/>
      <color rgb="FFFF0000"/>
      <name val="ＭＳ Ｐゴシック"/>
      <family val="3"/>
      <charset val="128"/>
      <scheme val="minor"/>
    </font>
    <font>
      <sz val="10"/>
      <color theme="1"/>
      <name val="ＭＳ Ｐゴシック"/>
      <family val="2"/>
      <charset val="128"/>
      <scheme val="minor"/>
    </font>
    <font>
      <sz val="11"/>
      <color theme="1"/>
      <name val="ＭＳ Ｐゴシック"/>
      <family val="3"/>
      <charset val="128"/>
    </font>
    <font>
      <b/>
      <sz val="18"/>
      <name val="ＭＳ Ｐゴシック"/>
      <family val="3"/>
      <charset val="128"/>
      <scheme val="minor"/>
    </font>
    <font>
      <b/>
      <sz val="18"/>
      <color theme="1"/>
      <name val="ＭＳ Ｐゴシック"/>
      <family val="3"/>
      <charset val="128"/>
      <scheme val="minor"/>
    </font>
    <font>
      <sz val="10"/>
      <color rgb="FFFF0000"/>
      <name val="ＭＳ Ｐゴシック"/>
      <family val="3"/>
      <charset val="128"/>
      <scheme val="minor"/>
    </font>
    <font>
      <sz val="12"/>
      <color rgb="FFFF0000"/>
      <name val="ＭＳ Ｐゴシック"/>
      <family val="3"/>
      <charset val="128"/>
      <scheme val="minor"/>
    </font>
    <font>
      <sz val="11"/>
      <name val="ＭＳ 明朝"/>
      <family val="1"/>
      <charset val="128"/>
    </font>
    <font>
      <sz val="12"/>
      <name val="ＭＳ Ｐゴシック"/>
      <family val="3"/>
      <charset val="128"/>
    </font>
    <font>
      <sz val="24"/>
      <name val="ＭＳ Ｐゴシック"/>
      <family val="3"/>
      <charset val="128"/>
    </font>
    <font>
      <sz val="9"/>
      <color indexed="81"/>
      <name val="MS P ゴシック"/>
      <family val="3"/>
      <charset val="128"/>
    </font>
    <font>
      <b/>
      <sz val="9"/>
      <color indexed="81"/>
      <name val="MS P ゴシック"/>
      <family val="3"/>
      <charset val="128"/>
    </font>
    <font>
      <sz val="18"/>
      <color theme="3"/>
      <name val="ＭＳ Ｐゴシック"/>
      <family val="2"/>
      <charset val="128"/>
      <scheme val="major"/>
    </font>
    <font>
      <b/>
      <sz val="11"/>
      <color theme="1"/>
      <name val="ＭＳ ゴシック"/>
      <family val="3"/>
      <charset val="128"/>
    </font>
    <font>
      <sz val="6"/>
      <name val="ＭＳ Ｐゴシック"/>
      <family val="3"/>
      <charset val="128"/>
      <scheme val="minor"/>
    </font>
    <font>
      <sz val="11"/>
      <color theme="1"/>
      <name val="ＭＳ ゴシック"/>
      <family val="3"/>
      <charset val="128"/>
    </font>
    <font>
      <sz val="11"/>
      <name val="ＭＳ ゴシック"/>
      <family val="3"/>
      <charset val="128"/>
    </font>
    <font>
      <sz val="18"/>
      <name val="ＭＳ Ｐゴシック"/>
      <family val="3"/>
      <charset val="128"/>
      <scheme val="minor"/>
    </font>
    <font>
      <sz val="18"/>
      <color theme="1"/>
      <name val="ＭＳ Ｐゴシック"/>
      <family val="3"/>
      <charset val="128"/>
      <scheme val="minor"/>
    </font>
    <font>
      <sz val="18"/>
      <name val="ＭＳ Ｐゴシック"/>
      <family val="2"/>
      <charset val="128"/>
      <scheme val="minor"/>
    </font>
    <font>
      <sz val="18"/>
      <color theme="0" tint="-0.34998626667073579"/>
      <name val="ＭＳ Ｐゴシック"/>
      <family val="3"/>
      <charset val="128"/>
      <scheme val="minor"/>
    </font>
  </fonts>
  <fills count="10">
    <fill>
      <patternFill patternType="none"/>
    </fill>
    <fill>
      <patternFill patternType="gray125"/>
    </fill>
    <fill>
      <patternFill patternType="solid">
        <fgColor theme="2" tint="-9.9978637043366805E-2"/>
        <bgColor indexed="64"/>
      </patternFill>
    </fill>
    <fill>
      <patternFill patternType="solid">
        <fgColor theme="5" tint="0.79998168889431442"/>
        <bgColor indexed="64"/>
      </patternFill>
    </fill>
    <fill>
      <patternFill patternType="solid">
        <fgColor rgb="FFFFFFCC"/>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rgb="FFFBD9F6"/>
        <bgColor indexed="64"/>
      </patternFill>
    </fill>
    <fill>
      <patternFill patternType="solid">
        <fgColor theme="2"/>
        <bgColor indexed="64"/>
      </patternFill>
    </fill>
    <fill>
      <patternFill patternType="solid">
        <fgColor rgb="FFDAEEF3"/>
        <bgColor indexed="64"/>
      </patternFill>
    </fill>
  </fills>
  <borders count="5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diagonal/>
    </border>
    <border>
      <left/>
      <right/>
      <top/>
      <bottom style="medium">
        <color indexed="64"/>
      </bottom>
      <diagonal/>
    </border>
    <border>
      <left/>
      <right style="medium">
        <color indexed="64"/>
      </right>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style="medium">
        <color indexed="64"/>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thin">
        <color indexed="64"/>
      </top>
      <bottom/>
      <diagonal/>
    </border>
    <border>
      <left/>
      <right style="medium">
        <color indexed="64"/>
      </right>
      <top style="medium">
        <color indexed="64"/>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hair">
        <color indexed="64"/>
      </top>
      <bottom style="thin">
        <color indexed="64"/>
      </bottom>
      <diagonal/>
    </border>
    <border>
      <left/>
      <right/>
      <top style="hair">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style="thin">
        <color indexed="64"/>
      </left>
      <right/>
      <top style="medium">
        <color indexed="64"/>
      </top>
      <bottom style="hair">
        <color indexed="64"/>
      </bottom>
      <diagonal/>
    </border>
    <border>
      <left/>
      <right style="medium">
        <color indexed="64"/>
      </right>
      <top style="thin">
        <color auto="1"/>
      </top>
      <bottom style="medium">
        <color indexed="64"/>
      </bottom>
      <diagonal/>
    </border>
    <border>
      <left/>
      <right/>
      <top style="thin">
        <color auto="1"/>
      </top>
      <bottom style="medium">
        <color auto="1"/>
      </bottom>
      <diagonal/>
    </border>
    <border>
      <left/>
      <right style="medium">
        <color indexed="64"/>
      </right>
      <top style="thin">
        <color auto="1"/>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medium">
        <color indexed="64"/>
      </left>
      <right/>
      <top style="hair">
        <color indexed="64"/>
      </top>
      <bottom style="thin">
        <color indexed="64"/>
      </bottom>
      <diagonal/>
    </border>
    <border>
      <left style="medium">
        <color indexed="64"/>
      </left>
      <right/>
      <top style="thin">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thick">
        <color indexed="64"/>
      </left>
      <right/>
      <top/>
      <bottom/>
      <diagonal/>
    </border>
  </borders>
  <cellStyleXfs count="36">
    <xf numFmtId="0" fontId="0" fillId="0" borderId="0">
      <alignment vertical="center"/>
    </xf>
    <xf numFmtId="0" fontId="13" fillId="0" borderId="0"/>
    <xf numFmtId="38" fontId="13" fillId="0" borderId="0" applyFont="0" applyFill="0" applyBorder="0" applyAlignment="0" applyProtection="0"/>
    <xf numFmtId="0" fontId="13" fillId="0" borderId="0"/>
    <xf numFmtId="0" fontId="14" fillId="0" borderId="0">
      <alignment vertical="center"/>
    </xf>
    <xf numFmtId="38" fontId="14" fillId="0" borderId="0" applyFont="0" applyFill="0" applyBorder="0" applyAlignment="0" applyProtection="0">
      <alignment vertical="center"/>
    </xf>
    <xf numFmtId="9" fontId="14" fillId="0" borderId="0" applyFont="0" applyFill="0" applyBorder="0" applyAlignment="0" applyProtection="0">
      <alignment vertical="center"/>
    </xf>
    <xf numFmtId="0" fontId="13" fillId="0" borderId="0">
      <alignment vertical="center"/>
    </xf>
    <xf numFmtId="0" fontId="11" fillId="0" borderId="0">
      <alignment vertical="center"/>
    </xf>
    <xf numFmtId="0" fontId="14" fillId="0" borderId="0">
      <alignment vertical="center"/>
    </xf>
    <xf numFmtId="0" fontId="13" fillId="0" borderId="0"/>
    <xf numFmtId="6" fontId="14" fillId="0" borderId="0" applyFont="0" applyFill="0" applyBorder="0" applyAlignment="0" applyProtection="0">
      <alignment vertical="center"/>
    </xf>
    <xf numFmtId="38" fontId="14" fillId="0" borderId="0" applyFont="0" applyFill="0" applyBorder="0" applyAlignment="0" applyProtection="0"/>
    <xf numFmtId="0" fontId="10" fillId="0" borderId="0">
      <alignment vertical="center"/>
    </xf>
    <xf numFmtId="0" fontId="9" fillId="0" borderId="0">
      <alignment vertical="center"/>
    </xf>
    <xf numFmtId="38" fontId="9" fillId="0" borderId="0" applyFont="0" applyFill="0" applyBorder="0" applyAlignment="0" applyProtection="0">
      <alignment vertical="center"/>
    </xf>
    <xf numFmtId="9" fontId="9" fillId="0" borderId="0" applyFont="0" applyFill="0" applyBorder="0" applyAlignment="0" applyProtection="0">
      <alignment vertical="center"/>
    </xf>
    <xf numFmtId="0" fontId="8" fillId="0" borderId="0">
      <alignment vertical="center"/>
    </xf>
    <xf numFmtId="0" fontId="7" fillId="0" borderId="0">
      <alignment vertical="center"/>
    </xf>
    <xf numFmtId="38" fontId="7" fillId="0" borderId="0" applyFont="0" applyFill="0" applyBorder="0" applyAlignment="0" applyProtection="0">
      <alignment vertical="center"/>
    </xf>
    <xf numFmtId="0" fontId="13" fillId="0" borderId="0">
      <alignment vertical="center"/>
    </xf>
    <xf numFmtId="0" fontId="13" fillId="0" borderId="0"/>
    <xf numFmtId="0" fontId="13" fillId="0" borderId="0"/>
    <xf numFmtId="0" fontId="13" fillId="0" borderId="0"/>
    <xf numFmtId="0" fontId="6" fillId="0" borderId="0">
      <alignment vertical="center"/>
    </xf>
    <xf numFmtId="38" fontId="6" fillId="0" borderId="0" applyFont="0" applyFill="0" applyBorder="0" applyAlignment="0" applyProtection="0">
      <alignment vertical="center"/>
    </xf>
    <xf numFmtId="0" fontId="13" fillId="0" borderId="0">
      <alignment vertical="center"/>
    </xf>
    <xf numFmtId="0" fontId="5" fillId="0" borderId="0">
      <alignment vertical="center"/>
    </xf>
    <xf numFmtId="0" fontId="4"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4" fillId="0" borderId="0">
      <alignment vertical="center"/>
    </xf>
    <xf numFmtId="0" fontId="3" fillId="0" borderId="0">
      <alignment vertical="center"/>
    </xf>
    <xf numFmtId="0" fontId="53" fillId="0" borderId="0">
      <alignment vertical="center"/>
    </xf>
    <xf numFmtId="38" fontId="13" fillId="0" borderId="0" applyFont="0" applyFill="0" applyBorder="0" applyAlignment="0" applyProtection="0">
      <alignment vertical="center"/>
    </xf>
    <xf numFmtId="0" fontId="2" fillId="0" borderId="0">
      <alignment vertical="center"/>
    </xf>
  </cellStyleXfs>
  <cellXfs count="390">
    <xf numFmtId="0" fontId="0" fillId="0" borderId="0" xfId="0">
      <alignment vertical="center"/>
    </xf>
    <xf numFmtId="0" fontId="17" fillId="0" borderId="0" xfId="9" applyFont="1" applyProtection="1">
      <alignment vertical="center"/>
      <protection locked="0"/>
    </xf>
    <xf numFmtId="0" fontId="28" fillId="0" borderId="0" xfId="9" applyFont="1" applyProtection="1">
      <alignment vertical="center"/>
      <protection locked="0"/>
    </xf>
    <xf numFmtId="0" fontId="16" fillId="0" borderId="0" xfId="9" applyFont="1" applyProtection="1">
      <alignment vertical="center"/>
      <protection locked="0"/>
    </xf>
    <xf numFmtId="0" fontId="28" fillId="3" borderId="3" xfId="9" applyFont="1" applyFill="1" applyBorder="1" applyProtection="1">
      <alignment vertical="center"/>
      <protection locked="0"/>
    </xf>
    <xf numFmtId="0" fontId="28" fillId="0" borderId="4" xfId="9" applyFont="1" applyBorder="1" applyAlignment="1" applyProtection="1">
      <alignment horizontal="right" vertical="center"/>
      <protection locked="0"/>
    </xf>
    <xf numFmtId="0" fontId="16" fillId="0" borderId="1" xfId="9" applyFont="1" applyBorder="1" applyAlignment="1" applyProtection="1">
      <alignment horizontal="center" vertical="center"/>
      <protection locked="0"/>
    </xf>
    <xf numFmtId="0" fontId="31" fillId="0" borderId="0" xfId="9" applyFont="1" applyProtection="1">
      <alignment vertical="center"/>
      <protection locked="0"/>
    </xf>
    <xf numFmtId="0" fontId="20" fillId="0" borderId="0" xfId="9" applyFont="1" applyProtection="1">
      <alignment vertical="center"/>
      <protection locked="0"/>
    </xf>
    <xf numFmtId="6" fontId="16" fillId="0" borderId="0" xfId="11" applyFont="1" applyFill="1" applyBorder="1" applyAlignment="1" applyProtection="1">
      <alignment vertical="center"/>
    </xf>
    <xf numFmtId="0" fontId="14" fillId="0" borderId="0" xfId="9" applyProtection="1">
      <alignment vertical="center"/>
      <protection locked="0"/>
    </xf>
    <xf numFmtId="0" fontId="14" fillId="0" borderId="0" xfId="9">
      <alignment vertical="center"/>
    </xf>
    <xf numFmtId="0" fontId="15" fillId="4" borderId="23" xfId="9" applyFont="1" applyFill="1" applyBorder="1" applyAlignment="1">
      <alignment horizontal="center" vertical="center"/>
    </xf>
    <xf numFmtId="0" fontId="15" fillId="0" borderId="0" xfId="9" applyFont="1">
      <alignment vertical="center"/>
    </xf>
    <xf numFmtId="0" fontId="15" fillId="4" borderId="29" xfId="9" applyFont="1" applyFill="1" applyBorder="1" applyAlignment="1">
      <alignment horizontal="center" vertical="center" shrinkToFit="1"/>
    </xf>
    <xf numFmtId="0" fontId="15" fillId="4" borderId="29" xfId="9" applyFont="1" applyFill="1" applyBorder="1" applyAlignment="1">
      <alignment horizontal="center" vertical="center"/>
    </xf>
    <xf numFmtId="0" fontId="15" fillId="4" borderId="19" xfId="9" applyFont="1" applyFill="1" applyBorder="1" applyAlignment="1">
      <alignment horizontal="center" vertical="center"/>
    </xf>
    <xf numFmtId="0" fontId="20" fillId="0" borderId="0" xfId="9" applyFont="1">
      <alignment vertical="center"/>
    </xf>
    <xf numFmtId="0" fontId="0" fillId="0" borderId="0" xfId="0" applyProtection="1">
      <alignment vertical="center"/>
      <protection locked="0"/>
    </xf>
    <xf numFmtId="0" fontId="0" fillId="0" borderId="0" xfId="0" applyAlignment="1" applyProtection="1">
      <alignment horizontal="left" vertical="center"/>
      <protection locked="0"/>
    </xf>
    <xf numFmtId="0" fontId="22" fillId="0" borderId="0" xfId="0" applyFont="1" applyProtection="1">
      <alignment vertical="center"/>
      <protection locked="0"/>
    </xf>
    <xf numFmtId="0" fontId="22" fillId="0" borderId="0" xfId="0" applyFont="1" applyAlignment="1" applyProtection="1">
      <alignment vertical="center" shrinkToFit="1"/>
      <protection locked="0"/>
    </xf>
    <xf numFmtId="0" fontId="38" fillId="0" borderId="0" xfId="0" applyFont="1">
      <alignment vertical="center"/>
    </xf>
    <xf numFmtId="0" fontId="39" fillId="0" borderId="0" xfId="0" applyFont="1">
      <alignment vertical="center"/>
    </xf>
    <xf numFmtId="0" fontId="36" fillId="0" borderId="0" xfId="0" applyFont="1" applyAlignment="1">
      <alignment horizontal="center" vertical="center"/>
    </xf>
    <xf numFmtId="0" fontId="36" fillId="0" borderId="0" xfId="0" applyFont="1" applyAlignment="1">
      <alignment horizontal="center" vertical="center" shrinkToFit="1"/>
    </xf>
    <xf numFmtId="0" fontId="31" fillId="0" borderId="0" xfId="0" applyFont="1">
      <alignment vertical="center"/>
    </xf>
    <xf numFmtId="0" fontId="40" fillId="5" borderId="14" xfId="0" applyFont="1" applyFill="1" applyBorder="1" applyAlignment="1">
      <alignment horizontal="center" vertical="center"/>
    </xf>
    <xf numFmtId="0" fontId="0" fillId="5" borderId="29" xfId="0" applyFill="1" applyBorder="1" applyAlignment="1">
      <alignment horizontal="center" vertical="center"/>
    </xf>
    <xf numFmtId="0" fontId="40" fillId="5" borderId="6" xfId="0" applyFont="1" applyFill="1" applyBorder="1" applyAlignment="1">
      <alignment horizontal="center" vertical="center"/>
    </xf>
    <xf numFmtId="178" fontId="22" fillId="0" borderId="22" xfId="0" applyNumberFormat="1" applyFont="1" applyBorder="1" applyAlignment="1">
      <alignment horizontal="center" vertical="center"/>
    </xf>
    <xf numFmtId="0" fontId="14" fillId="0" borderId="0" xfId="0" applyFont="1">
      <alignment vertical="center"/>
    </xf>
    <xf numFmtId="0" fontId="42" fillId="0" borderId="0" xfId="0" applyFont="1">
      <alignment vertical="center"/>
    </xf>
    <xf numFmtId="0" fontId="14" fillId="0" borderId="0" xfId="0" applyFont="1" applyAlignment="1">
      <alignment horizontal="left" vertical="center"/>
    </xf>
    <xf numFmtId="0" fontId="44" fillId="0" borderId="0" xfId="0" applyFont="1">
      <alignment vertical="center"/>
    </xf>
    <xf numFmtId="180" fontId="0" fillId="0" borderId="46" xfId="0" applyNumberFormat="1" applyBorder="1" applyAlignment="1">
      <alignment vertical="center" shrinkToFit="1"/>
    </xf>
    <xf numFmtId="181" fontId="0" fillId="0" borderId="46" xfId="0" applyNumberFormat="1" applyBorder="1" applyAlignment="1">
      <alignment vertical="center" shrinkToFit="1"/>
    </xf>
    <xf numFmtId="182" fontId="0" fillId="0" borderId="46" xfId="0" applyNumberFormat="1" applyBorder="1" applyAlignment="1">
      <alignment vertical="center" shrinkToFit="1"/>
    </xf>
    <xf numFmtId="183" fontId="0" fillId="2" borderId="9" xfId="0" applyNumberFormat="1" applyFill="1" applyBorder="1" applyAlignment="1">
      <alignment vertical="center" shrinkToFit="1"/>
    </xf>
    <xf numFmtId="180" fontId="0" fillId="0" borderId="47" xfId="0" applyNumberFormat="1" applyBorder="1" applyAlignment="1">
      <alignment vertical="center" shrinkToFit="1"/>
    </xf>
    <xf numFmtId="181" fontId="0" fillId="0" borderId="47" xfId="0" applyNumberFormat="1" applyBorder="1" applyAlignment="1">
      <alignment vertical="center" shrinkToFit="1"/>
    </xf>
    <xf numFmtId="182" fontId="0" fillId="0" borderId="47" xfId="0" applyNumberFormat="1" applyBorder="1" applyAlignment="1">
      <alignment vertical="center" shrinkToFit="1"/>
    </xf>
    <xf numFmtId="183" fontId="0" fillId="2" borderId="47" xfId="0" applyNumberFormat="1" applyFill="1" applyBorder="1" applyAlignment="1">
      <alignment vertical="center" shrinkToFit="1"/>
    </xf>
    <xf numFmtId="181" fontId="0" fillId="0" borderId="1" xfId="0" applyNumberFormat="1" applyBorder="1" applyAlignment="1">
      <alignment vertical="center" shrinkToFit="1"/>
    </xf>
    <xf numFmtId="182" fontId="0" fillId="0" borderId="1" xfId="0" applyNumberFormat="1" applyBorder="1" applyAlignment="1">
      <alignment vertical="center" shrinkToFit="1"/>
    </xf>
    <xf numFmtId="183" fontId="0" fillId="2" borderId="1" xfId="0" applyNumberFormat="1" applyFill="1" applyBorder="1" applyAlignment="1">
      <alignment vertical="center" shrinkToFit="1"/>
    </xf>
    <xf numFmtId="0" fontId="22" fillId="0" borderId="0" xfId="0" applyFont="1">
      <alignment vertical="center"/>
    </xf>
    <xf numFmtId="177" fontId="22" fillId="2" borderId="1" xfId="0" applyNumberFormat="1" applyFont="1" applyFill="1" applyBorder="1">
      <alignment vertical="center"/>
    </xf>
    <xf numFmtId="0" fontId="29" fillId="0" borderId="0" xfId="0" applyFont="1">
      <alignment vertical="center"/>
    </xf>
    <xf numFmtId="0" fontId="43" fillId="6" borderId="9" xfId="0" applyFont="1" applyFill="1" applyBorder="1" applyAlignment="1">
      <alignment horizontal="center" vertical="center" wrapText="1"/>
    </xf>
    <xf numFmtId="0" fontId="0" fillId="0" borderId="46" xfId="0" applyBorder="1" applyAlignment="1">
      <alignment horizontal="center" vertical="center" shrinkToFit="1"/>
    </xf>
    <xf numFmtId="181" fontId="0" fillId="2" borderId="46" xfId="0" applyNumberFormat="1" applyFill="1" applyBorder="1" applyAlignment="1">
      <alignment vertical="center" shrinkToFit="1"/>
    </xf>
    <xf numFmtId="183" fontId="0" fillId="2" borderId="46" xfId="0" applyNumberFormat="1" applyFill="1" applyBorder="1" applyAlignment="1">
      <alignment vertical="center" shrinkToFit="1"/>
    </xf>
    <xf numFmtId="0" fontId="0" fillId="0" borderId="47" xfId="0" applyBorder="1" applyAlignment="1">
      <alignment horizontal="center" vertical="center" shrinkToFit="1"/>
    </xf>
    <xf numFmtId="181" fontId="0" fillId="2" borderId="47" xfId="0" applyNumberFormat="1" applyFill="1" applyBorder="1" applyAlignment="1">
      <alignment vertical="center" shrinkToFit="1"/>
    </xf>
    <xf numFmtId="183" fontId="0" fillId="2" borderId="48" xfId="0" applyNumberFormat="1" applyFill="1" applyBorder="1" applyAlignment="1">
      <alignment vertical="center" shrinkToFit="1"/>
    </xf>
    <xf numFmtId="181" fontId="0" fillId="2" borderId="1" xfId="0" applyNumberFormat="1" applyFill="1" applyBorder="1" applyAlignment="1">
      <alignment vertical="center" shrinkToFit="1"/>
    </xf>
    <xf numFmtId="183" fontId="0" fillId="2" borderId="11" xfId="0" applyNumberFormat="1" applyFill="1" applyBorder="1" applyAlignment="1">
      <alignment vertical="center" shrinkToFit="1"/>
    </xf>
    <xf numFmtId="0" fontId="43" fillId="7" borderId="9" xfId="0" applyFont="1" applyFill="1" applyBorder="1" applyAlignment="1">
      <alignment horizontal="center" vertical="center" wrapText="1"/>
    </xf>
    <xf numFmtId="184" fontId="0" fillId="0" borderId="46" xfId="0" applyNumberFormat="1" applyBorder="1" applyAlignment="1">
      <alignment vertical="center" shrinkToFit="1"/>
    </xf>
    <xf numFmtId="184" fontId="0" fillId="2" borderId="46" xfId="0" applyNumberFormat="1" applyFill="1" applyBorder="1" applyAlignment="1">
      <alignment vertical="center" shrinkToFit="1"/>
    </xf>
    <xf numFmtId="184" fontId="0" fillId="0" borderId="47" xfId="0" applyNumberFormat="1" applyBorder="1" applyAlignment="1">
      <alignment vertical="center" shrinkToFit="1"/>
    </xf>
    <xf numFmtId="184" fontId="0" fillId="2" borderId="47" xfId="0" applyNumberFormat="1" applyFill="1" applyBorder="1" applyAlignment="1">
      <alignment vertical="center" shrinkToFit="1"/>
    </xf>
    <xf numFmtId="0" fontId="0" fillId="7" borderId="4" xfId="0" applyFill="1" applyBorder="1" applyAlignment="1">
      <alignment vertical="center" shrinkToFit="1"/>
    </xf>
    <xf numFmtId="184" fontId="0" fillId="0" borderId="1" xfId="0" applyNumberFormat="1" applyBorder="1" applyAlignment="1">
      <alignment vertical="center" shrinkToFit="1"/>
    </xf>
    <xf numFmtId="184" fontId="0" fillId="2" borderId="1" xfId="0" applyNumberFormat="1" applyFill="1" applyBorder="1" applyAlignment="1">
      <alignment vertical="center" shrinkToFit="1"/>
    </xf>
    <xf numFmtId="0" fontId="14" fillId="0" borderId="0" xfId="0" applyFont="1" applyAlignment="1" applyProtection="1">
      <alignment horizontal="left" vertical="center" shrinkToFit="1"/>
      <protection locked="0"/>
    </xf>
    <xf numFmtId="0" fontId="20" fillId="4" borderId="1" xfId="9" applyFont="1" applyFill="1" applyBorder="1" applyAlignment="1" applyProtection="1">
      <alignment horizontal="center" vertical="center"/>
      <protection locked="0"/>
    </xf>
    <xf numFmtId="0" fontId="15" fillId="0" borderId="0" xfId="31" applyFont="1">
      <alignment vertical="center"/>
    </xf>
    <xf numFmtId="0" fontId="27" fillId="0" borderId="0" xfId="31" applyFont="1" applyAlignment="1">
      <alignment horizontal="center" vertical="center"/>
    </xf>
    <xf numFmtId="0" fontId="4" fillId="0" borderId="0" xfId="31">
      <alignment vertical="center"/>
    </xf>
    <xf numFmtId="0" fontId="15" fillId="0" borderId="0" xfId="31" applyFont="1" applyProtection="1">
      <alignment vertical="center"/>
      <protection locked="0"/>
    </xf>
    <xf numFmtId="0" fontId="18" fillId="0" borderId="0" xfId="31" applyFont="1" applyAlignment="1" applyProtection="1">
      <alignment horizontal="center" vertical="center"/>
      <protection locked="0"/>
    </xf>
    <xf numFmtId="0" fontId="4" fillId="0" borderId="0" xfId="31" applyProtection="1">
      <alignment vertical="center"/>
      <protection locked="0"/>
    </xf>
    <xf numFmtId="0" fontId="36" fillId="0" borderId="0" xfId="31" applyFont="1" applyAlignment="1" applyProtection="1">
      <alignment horizontal="center" vertical="center" shrinkToFit="1"/>
      <protection locked="0"/>
    </xf>
    <xf numFmtId="0" fontId="35" fillId="0" borderId="0" xfId="31" applyFont="1" applyAlignment="1" applyProtection="1">
      <alignment horizontal="center" vertical="center"/>
      <protection locked="0"/>
    </xf>
    <xf numFmtId="0" fontId="37" fillId="0" borderId="0" xfId="0" applyFont="1" applyAlignment="1">
      <alignment horizontal="center" vertical="center"/>
    </xf>
    <xf numFmtId="0" fontId="0" fillId="6" borderId="9" xfId="0" applyFill="1" applyBorder="1" applyAlignment="1">
      <alignment horizontal="center" vertical="center" wrapText="1"/>
    </xf>
    <xf numFmtId="0" fontId="0" fillId="7" borderId="9" xfId="0" applyFill="1" applyBorder="1" applyAlignment="1">
      <alignment horizontal="center" vertical="center" wrapText="1"/>
    </xf>
    <xf numFmtId="178" fontId="0" fillId="0" borderId="23" xfId="0" applyNumberFormat="1" applyBorder="1" applyAlignment="1">
      <alignment horizontal="center" vertical="center" shrinkToFit="1"/>
    </xf>
    <xf numFmtId="178" fontId="0" fillId="0" borderId="0" xfId="0" applyNumberFormat="1" applyAlignment="1">
      <alignment horizontal="center" vertical="center" shrinkToFit="1"/>
    </xf>
    <xf numFmtId="178" fontId="22" fillId="0" borderId="0" xfId="0" applyNumberFormat="1" applyFont="1" applyAlignment="1">
      <alignment horizontal="center" vertical="center"/>
    </xf>
    <xf numFmtId="0" fontId="14" fillId="0" borderId="0" xfId="0" applyFont="1" applyAlignment="1" applyProtection="1">
      <alignment horizontal="left" vertical="center"/>
      <protection locked="0"/>
    </xf>
    <xf numFmtId="41" fontId="0" fillId="0" borderId="0" xfId="0" applyNumberFormat="1" applyAlignment="1">
      <alignment horizontal="center" vertical="center"/>
    </xf>
    <xf numFmtId="41" fontId="35" fillId="0" borderId="0" xfId="0" applyNumberFormat="1" applyFont="1" applyAlignment="1">
      <alignment horizontal="center" vertical="center"/>
    </xf>
    <xf numFmtId="0" fontId="0" fillId="0" borderId="0" xfId="0" applyAlignment="1">
      <alignment horizontal="left" vertical="center"/>
    </xf>
    <xf numFmtId="0" fontId="48" fillId="0" borderId="0" xfId="0" applyFont="1">
      <alignment vertical="center"/>
    </xf>
    <xf numFmtId="0" fontId="41" fillId="0" borderId="0" xfId="0" applyFont="1" applyAlignment="1">
      <alignment horizontal="center" vertical="center"/>
    </xf>
    <xf numFmtId="177" fontId="46" fillId="0" borderId="0" xfId="0" applyNumberFormat="1" applyFont="1">
      <alignment vertical="center"/>
    </xf>
    <xf numFmtId="0" fontId="35" fillId="0" borderId="0" xfId="0" applyFont="1" applyAlignment="1">
      <alignment horizontal="center" vertical="center"/>
    </xf>
    <xf numFmtId="0" fontId="36" fillId="0" borderId="49" xfId="0" applyFont="1" applyBorder="1" applyAlignment="1">
      <alignment horizontal="center" vertical="center"/>
    </xf>
    <xf numFmtId="0" fontId="34" fillId="0" borderId="0" xfId="0" applyFont="1" applyAlignment="1">
      <alignment horizontal="center" vertical="center"/>
    </xf>
    <xf numFmtId="0" fontId="50" fillId="0" borderId="0" xfId="0" applyFont="1" applyAlignment="1">
      <alignment horizontal="center" vertical="center"/>
    </xf>
    <xf numFmtId="0" fontId="51" fillId="0" borderId="0" xfId="0" applyFont="1" applyAlignment="1">
      <alignment horizontal="left" vertical="center"/>
    </xf>
    <xf numFmtId="0" fontId="14" fillId="0" borderId="0" xfId="0" applyFont="1" applyAlignment="1" applyProtection="1">
      <alignment horizontal="left" vertical="center" wrapText="1" shrinkToFit="1"/>
      <protection locked="0"/>
    </xf>
    <xf numFmtId="0" fontId="54" fillId="0" borderId="4" xfId="33" applyFont="1" applyBorder="1">
      <alignment vertical="center"/>
    </xf>
    <xf numFmtId="0" fontId="54" fillId="0" borderId="50" xfId="33" applyFont="1" applyBorder="1" applyAlignment="1">
      <alignment horizontal="left" vertical="center"/>
    </xf>
    <xf numFmtId="0" fontId="54" fillId="0" borderId="10" xfId="33" applyFont="1" applyBorder="1">
      <alignment vertical="center"/>
    </xf>
    <xf numFmtId="0" fontId="54" fillId="0" borderId="30" xfId="33" applyFont="1" applyBorder="1">
      <alignment vertical="center"/>
    </xf>
    <xf numFmtId="0" fontId="54" fillId="0" borderId="31" xfId="33" applyFont="1" applyBorder="1">
      <alignment vertical="center"/>
    </xf>
    <xf numFmtId="0" fontId="59" fillId="8" borderId="1" xfId="0" applyFont="1" applyFill="1" applyBorder="1" applyAlignment="1">
      <alignment horizontal="center" vertical="center" wrapText="1"/>
    </xf>
    <xf numFmtId="0" fontId="59" fillId="8" borderId="1" xfId="0" applyFont="1" applyFill="1" applyBorder="1" applyAlignment="1">
      <alignment horizontal="center" vertical="center"/>
    </xf>
    <xf numFmtId="38" fontId="59" fillId="8" borderId="1" xfId="34" applyFont="1" applyFill="1" applyBorder="1" applyAlignment="1">
      <alignment horizontal="center" vertical="center" wrapText="1" shrinkToFit="1"/>
    </xf>
    <xf numFmtId="185" fontId="59" fillId="8" borderId="1" xfId="0" applyNumberFormat="1" applyFont="1" applyFill="1" applyBorder="1" applyAlignment="1">
      <alignment horizontal="center" vertical="center" wrapText="1"/>
    </xf>
    <xf numFmtId="38" fontId="59" fillId="8" borderId="1" xfId="34" applyFont="1" applyFill="1" applyBorder="1" applyAlignment="1">
      <alignment horizontal="center" vertical="center" wrapText="1"/>
    </xf>
    <xf numFmtId="0" fontId="62" fillId="0" borderId="1" xfId="0" applyFont="1" applyBorder="1">
      <alignment vertical="center"/>
    </xf>
    <xf numFmtId="41" fontId="62" fillId="0" borderId="1" xfId="0" applyNumberFormat="1" applyFont="1" applyBorder="1">
      <alignment vertical="center"/>
    </xf>
    <xf numFmtId="186" fontId="61" fillId="0" borderId="1" xfId="34" applyNumberFormat="1" applyFont="1" applyFill="1" applyBorder="1" applyAlignment="1">
      <alignment vertical="center" shrinkToFit="1"/>
    </xf>
    <xf numFmtId="38" fontId="61" fillId="0" borderId="1" xfId="34" applyFont="1" applyFill="1" applyBorder="1" applyAlignment="1">
      <alignment vertical="center" wrapText="1"/>
    </xf>
    <xf numFmtId="0" fontId="38" fillId="0" borderId="0" xfId="0" applyFont="1" applyProtection="1">
      <alignment vertical="center"/>
      <protection locked="0"/>
    </xf>
    <xf numFmtId="0" fontId="39" fillId="0" borderId="0" xfId="0" applyFont="1" applyProtection="1">
      <alignment vertical="center"/>
      <protection locked="0"/>
    </xf>
    <xf numFmtId="0" fontId="50" fillId="0" borderId="0" xfId="0" applyFont="1" applyAlignment="1" applyProtection="1">
      <alignment horizontal="center" vertical="center"/>
      <protection locked="0"/>
    </xf>
    <xf numFmtId="0" fontId="37" fillId="0" borderId="0" xfId="0" applyFont="1" applyAlignment="1" applyProtection="1">
      <alignment horizontal="center" vertical="center"/>
      <protection locked="0"/>
    </xf>
    <xf numFmtId="0" fontId="36" fillId="0" borderId="49" xfId="0" applyFont="1" applyBorder="1" applyAlignment="1" applyProtection="1">
      <alignment horizontal="center" vertical="center"/>
      <protection locked="0"/>
    </xf>
    <xf numFmtId="0" fontId="34" fillId="0" borderId="0" xfId="0" applyFont="1" applyAlignment="1" applyProtection="1">
      <alignment horizontal="center" vertical="center"/>
      <protection locked="0"/>
    </xf>
    <xf numFmtId="0" fontId="36" fillId="0" borderId="0" xfId="0" applyFont="1" applyAlignment="1" applyProtection="1">
      <alignment horizontal="center" vertical="center"/>
      <protection locked="0"/>
    </xf>
    <xf numFmtId="0" fontId="36" fillId="0" borderId="0" xfId="0" applyFont="1" applyAlignment="1" applyProtection="1">
      <alignment horizontal="center" vertical="center" shrinkToFit="1"/>
      <protection locked="0"/>
    </xf>
    <xf numFmtId="0" fontId="51" fillId="0" borderId="0" xfId="0" applyFont="1" applyAlignment="1" applyProtection="1">
      <alignment horizontal="left" vertical="center"/>
      <protection locked="0"/>
    </xf>
    <xf numFmtId="0" fontId="35" fillId="0" borderId="0" xfId="0" applyFont="1" applyAlignment="1" applyProtection="1">
      <alignment horizontal="center" vertical="center"/>
      <protection locked="0"/>
    </xf>
    <xf numFmtId="0" fontId="31" fillId="0" borderId="0" xfId="0" applyFont="1" applyProtection="1">
      <alignment vertical="center"/>
      <protection locked="0"/>
    </xf>
    <xf numFmtId="0" fontId="40" fillId="5" borderId="14" xfId="0" applyFont="1" applyFill="1" applyBorder="1" applyAlignment="1" applyProtection="1">
      <alignment horizontal="center" vertical="center"/>
      <protection locked="0"/>
    </xf>
    <xf numFmtId="0" fontId="0" fillId="5" borderId="29" xfId="0" applyFill="1" applyBorder="1" applyAlignment="1" applyProtection="1">
      <alignment horizontal="center" vertical="center"/>
      <protection locked="0"/>
    </xf>
    <xf numFmtId="0" fontId="40" fillId="5" borderId="6" xfId="0" applyFont="1" applyFill="1" applyBorder="1" applyAlignment="1" applyProtection="1">
      <alignment horizontal="center" vertical="center"/>
      <protection locked="0"/>
    </xf>
    <xf numFmtId="178" fontId="0" fillId="0" borderId="23" xfId="0" applyNumberFormat="1" applyBorder="1" applyAlignment="1" applyProtection="1">
      <alignment horizontal="center" vertical="center" shrinkToFit="1"/>
      <protection locked="0"/>
    </xf>
    <xf numFmtId="178" fontId="0" fillId="0" borderId="0" xfId="0" applyNumberFormat="1" applyAlignment="1" applyProtection="1">
      <alignment horizontal="center" vertical="center" shrinkToFit="1"/>
      <protection locked="0"/>
    </xf>
    <xf numFmtId="178" fontId="22" fillId="0" borderId="0" xfId="0" applyNumberFormat="1" applyFont="1" applyAlignment="1" applyProtection="1">
      <alignment horizontal="center" vertical="center"/>
      <protection locked="0"/>
    </xf>
    <xf numFmtId="0" fontId="14" fillId="0" borderId="0" xfId="0" applyFont="1" applyProtection="1">
      <alignment vertical="center"/>
      <protection locked="0"/>
    </xf>
    <xf numFmtId="41" fontId="0" fillId="0" borderId="0" xfId="0" applyNumberFormat="1" applyAlignment="1" applyProtection="1">
      <alignment horizontal="center" vertical="center"/>
      <protection locked="0"/>
    </xf>
    <xf numFmtId="0" fontId="29" fillId="0" borderId="0" xfId="0" applyFont="1" applyProtection="1">
      <alignment vertical="center"/>
      <protection locked="0"/>
    </xf>
    <xf numFmtId="41" fontId="35" fillId="0" borderId="0" xfId="0" applyNumberFormat="1" applyFont="1" applyAlignment="1" applyProtection="1">
      <alignment horizontal="center" vertical="center"/>
      <protection locked="0"/>
    </xf>
    <xf numFmtId="0" fontId="42" fillId="0" borderId="0" xfId="0" applyFont="1" applyProtection="1">
      <alignment vertical="center"/>
      <protection locked="0"/>
    </xf>
    <xf numFmtId="0" fontId="44" fillId="0" borderId="0" xfId="0" applyFont="1" applyProtection="1">
      <alignment vertical="center"/>
      <protection locked="0"/>
    </xf>
    <xf numFmtId="0" fontId="48" fillId="0" borderId="0" xfId="0" applyFont="1" applyProtection="1">
      <alignment vertical="center"/>
      <protection locked="0"/>
    </xf>
    <xf numFmtId="0" fontId="41" fillId="0" borderId="0" xfId="0" applyFont="1" applyAlignment="1" applyProtection="1">
      <alignment horizontal="center" vertical="center"/>
      <protection locked="0"/>
    </xf>
    <xf numFmtId="0" fontId="0" fillId="6" borderId="9" xfId="0" applyFill="1" applyBorder="1" applyAlignment="1" applyProtection="1">
      <alignment horizontal="center" vertical="center" wrapText="1"/>
      <protection locked="0"/>
    </xf>
    <xf numFmtId="0" fontId="43" fillId="6" borderId="9" xfId="0" applyFont="1" applyFill="1" applyBorder="1" applyAlignment="1" applyProtection="1">
      <alignment horizontal="center" vertical="center" wrapText="1"/>
      <protection locked="0"/>
    </xf>
    <xf numFmtId="177" fontId="46" fillId="0" borderId="0" xfId="0" applyNumberFormat="1" applyFont="1" applyProtection="1">
      <alignment vertical="center"/>
      <protection locked="0"/>
    </xf>
    <xf numFmtId="0" fontId="0" fillId="7" borderId="9" xfId="0" applyFill="1" applyBorder="1" applyAlignment="1" applyProtection="1">
      <alignment horizontal="center" vertical="center" wrapText="1"/>
      <protection locked="0"/>
    </xf>
    <xf numFmtId="0" fontId="43" fillId="7" borderId="9" xfId="0" applyFont="1" applyFill="1" applyBorder="1" applyAlignment="1" applyProtection="1">
      <alignment horizontal="center" vertical="center" wrapText="1"/>
      <protection locked="0"/>
    </xf>
    <xf numFmtId="0" fontId="0" fillId="7" borderId="4" xfId="0" applyFill="1" applyBorder="1" applyAlignment="1" applyProtection="1">
      <alignment vertical="center" shrinkToFit="1"/>
      <protection locked="0"/>
    </xf>
    <xf numFmtId="0" fontId="27" fillId="0" borderId="0" xfId="31" applyFont="1" applyAlignment="1" applyProtection="1">
      <alignment horizontal="center" vertical="center"/>
      <protection locked="0"/>
    </xf>
    <xf numFmtId="0" fontId="15" fillId="0" borderId="0" xfId="9" applyFont="1" applyProtection="1">
      <alignment vertical="center"/>
      <protection locked="0"/>
    </xf>
    <xf numFmtId="0" fontId="15" fillId="4" borderId="19" xfId="9" applyFont="1" applyFill="1" applyBorder="1" applyAlignment="1" applyProtection="1">
      <alignment horizontal="center" vertical="center"/>
      <protection locked="0"/>
    </xf>
    <xf numFmtId="0" fontId="15" fillId="4" borderId="29" xfId="9" applyFont="1" applyFill="1" applyBorder="1" applyAlignment="1" applyProtection="1">
      <alignment horizontal="center" vertical="center"/>
      <protection locked="0"/>
    </xf>
    <xf numFmtId="0" fontId="15" fillId="4" borderId="29" xfId="9" applyFont="1" applyFill="1" applyBorder="1" applyAlignment="1" applyProtection="1">
      <alignment horizontal="center" vertical="center" shrinkToFit="1"/>
      <protection locked="0"/>
    </xf>
    <xf numFmtId="0" fontId="15" fillId="4" borderId="23" xfId="9" applyFont="1" applyFill="1" applyBorder="1" applyAlignment="1" applyProtection="1">
      <alignment horizontal="center" vertical="center"/>
      <protection locked="0"/>
    </xf>
    <xf numFmtId="6" fontId="16" fillId="0" borderId="0" xfId="11" applyFont="1" applyFill="1" applyBorder="1" applyAlignment="1" applyProtection="1">
      <alignment vertical="center"/>
      <protection locked="0"/>
    </xf>
    <xf numFmtId="0" fontId="63" fillId="0" borderId="0" xfId="35" applyFont="1" applyProtection="1">
      <alignment vertical="center"/>
      <protection locked="0"/>
    </xf>
    <xf numFmtId="0" fontId="64" fillId="0" borderId="0" xfId="35" applyFont="1" applyProtection="1">
      <alignment vertical="center"/>
      <protection locked="0"/>
    </xf>
    <xf numFmtId="0" fontId="65" fillId="0" borderId="0" xfId="35" applyFont="1" applyProtection="1">
      <alignment vertical="center"/>
      <protection locked="0"/>
    </xf>
    <xf numFmtId="0" fontId="49" fillId="0" borderId="0" xfId="35" applyFont="1" applyAlignment="1" applyProtection="1">
      <alignment horizontal="center" vertical="center"/>
      <protection locked="0"/>
    </xf>
    <xf numFmtId="0" fontId="49" fillId="0" borderId="0" xfId="35" applyFont="1" applyAlignment="1" applyProtection="1">
      <alignment horizontal="center" vertical="center" shrinkToFit="1"/>
      <protection locked="0"/>
    </xf>
    <xf numFmtId="0" fontId="49" fillId="0" borderId="0" xfId="35" applyFont="1" applyProtection="1">
      <alignment vertical="center"/>
      <protection locked="0"/>
    </xf>
    <xf numFmtId="0" fontId="63" fillId="0" borderId="0" xfId="35" applyFont="1" applyAlignment="1" applyProtection="1">
      <alignment horizontal="left" vertical="center" shrinkToFit="1"/>
      <protection locked="0"/>
    </xf>
    <xf numFmtId="0" fontId="63" fillId="0" borderId="0" xfId="35" applyFont="1" applyAlignment="1" applyProtection="1">
      <alignment horizontal="left" vertical="center"/>
      <protection locked="0"/>
    </xf>
    <xf numFmtId="41" fontId="63" fillId="0" borderId="0" xfId="35" applyNumberFormat="1" applyFont="1" applyAlignment="1" applyProtection="1">
      <alignment horizontal="center" vertical="center"/>
      <protection locked="0"/>
    </xf>
    <xf numFmtId="0" fontId="49" fillId="0" borderId="0" xfId="35" applyFont="1" applyAlignment="1" applyProtection="1">
      <alignment horizontal="right" vertical="center"/>
      <protection locked="0"/>
    </xf>
    <xf numFmtId="0" fontId="63" fillId="0" borderId="57" xfId="35" applyFont="1" applyBorder="1" applyProtection="1">
      <alignment vertical="center"/>
      <protection locked="0"/>
    </xf>
    <xf numFmtId="0" fontId="66" fillId="0" borderId="0" xfId="35" applyFont="1" applyProtection="1">
      <alignment vertical="center"/>
      <protection locked="0"/>
    </xf>
    <xf numFmtId="0" fontId="54" fillId="0" borderId="0" xfId="33" applyFont="1" applyProtection="1">
      <alignment vertical="center"/>
      <protection locked="0"/>
    </xf>
    <xf numFmtId="0" fontId="54" fillId="0" borderId="0" xfId="33" applyFont="1" applyAlignment="1" applyProtection="1">
      <alignment horizontal="right" vertical="center"/>
      <protection locked="0"/>
    </xf>
    <xf numFmtId="0" fontId="53" fillId="0" borderId="0" xfId="33" applyProtection="1">
      <alignment vertical="center"/>
      <protection locked="0"/>
    </xf>
    <xf numFmtId="0" fontId="54" fillId="0" borderId="52" xfId="33" applyFont="1" applyBorder="1" applyAlignment="1" applyProtection="1">
      <alignment horizontal="center" vertical="center"/>
      <protection locked="0"/>
    </xf>
    <xf numFmtId="0" fontId="54" fillId="0" borderId="53" xfId="33" applyFont="1" applyBorder="1" applyAlignment="1" applyProtection="1">
      <alignment horizontal="center" vertical="center"/>
      <protection locked="0"/>
    </xf>
    <xf numFmtId="0" fontId="54" fillId="0" borderId="1" xfId="33" applyFont="1" applyBorder="1" applyAlignment="1" applyProtection="1">
      <alignment horizontal="center" vertical="center"/>
      <protection locked="0"/>
    </xf>
    <xf numFmtId="0" fontId="54" fillId="0" borderId="11" xfId="33" applyFont="1" applyBorder="1" applyAlignment="1" applyProtection="1">
      <alignment horizontal="center" vertical="center"/>
      <protection locked="0"/>
    </xf>
    <xf numFmtId="0" fontId="1" fillId="0" borderId="0" xfId="0" applyFont="1" applyProtection="1">
      <alignment vertical="center"/>
      <protection locked="0"/>
    </xf>
    <xf numFmtId="178" fontId="22" fillId="9" borderId="22" xfId="0" applyNumberFormat="1" applyFont="1" applyFill="1" applyBorder="1" applyAlignment="1" applyProtection="1">
      <alignment horizontal="center" vertical="center"/>
      <protection locked="0"/>
    </xf>
    <xf numFmtId="0" fontId="0" fillId="9" borderId="0" xfId="0" applyFill="1" applyProtection="1">
      <alignment vertical="center"/>
      <protection locked="0"/>
    </xf>
    <xf numFmtId="0" fontId="14" fillId="9" borderId="0" xfId="0" applyFont="1" applyFill="1" applyProtection="1">
      <alignment vertical="center"/>
      <protection locked="0"/>
    </xf>
    <xf numFmtId="0" fontId="0" fillId="9" borderId="0" xfId="0" applyFill="1" applyAlignment="1" applyProtection="1">
      <alignment horizontal="left" vertical="center"/>
      <protection locked="0"/>
    </xf>
    <xf numFmtId="0" fontId="0" fillId="9" borderId="46" xfId="0" applyFill="1" applyBorder="1" applyAlignment="1" applyProtection="1">
      <alignment horizontal="center" vertical="center" shrinkToFit="1"/>
      <protection locked="0"/>
    </xf>
    <xf numFmtId="180" fontId="0" fillId="9" borderId="46" xfId="0" applyNumberFormat="1" applyFill="1" applyBorder="1" applyAlignment="1" applyProtection="1">
      <alignment vertical="center" shrinkToFit="1"/>
      <protection locked="0"/>
    </xf>
    <xf numFmtId="181" fontId="0" fillId="9" borderId="46" xfId="0" applyNumberFormat="1" applyFill="1" applyBorder="1" applyAlignment="1" applyProtection="1">
      <alignment vertical="center" shrinkToFit="1"/>
      <protection locked="0"/>
    </xf>
    <xf numFmtId="0" fontId="0" fillId="9" borderId="47" xfId="0" applyFill="1" applyBorder="1" applyAlignment="1" applyProtection="1">
      <alignment horizontal="center" vertical="center" shrinkToFit="1"/>
      <protection locked="0"/>
    </xf>
    <xf numFmtId="180" fontId="0" fillId="9" borderId="47" xfId="0" applyNumberFormat="1" applyFill="1" applyBorder="1" applyAlignment="1" applyProtection="1">
      <alignment vertical="center" shrinkToFit="1"/>
      <protection locked="0"/>
    </xf>
    <xf numFmtId="181" fontId="0" fillId="9" borderId="47" xfId="0" applyNumberFormat="1" applyFill="1" applyBorder="1" applyAlignment="1" applyProtection="1">
      <alignment vertical="center" shrinkToFit="1"/>
      <protection locked="0"/>
    </xf>
    <xf numFmtId="182" fontId="0" fillId="9" borderId="46" xfId="0" applyNumberFormat="1" applyFill="1" applyBorder="1" applyAlignment="1" applyProtection="1">
      <alignment vertical="center" shrinkToFit="1"/>
      <protection locked="0"/>
    </xf>
    <xf numFmtId="182" fontId="0" fillId="9" borderId="47" xfId="0" applyNumberFormat="1" applyFill="1" applyBorder="1" applyAlignment="1" applyProtection="1">
      <alignment vertical="center" shrinkToFit="1"/>
      <protection locked="0"/>
    </xf>
    <xf numFmtId="184" fontId="0" fillId="9" borderId="46" xfId="0" applyNumberFormat="1" applyFill="1" applyBorder="1" applyAlignment="1" applyProtection="1">
      <alignment vertical="center" shrinkToFit="1"/>
      <protection locked="0"/>
    </xf>
    <xf numFmtId="184" fontId="0" fillId="9" borderId="47" xfId="0" applyNumberFormat="1" applyFill="1" applyBorder="1" applyAlignment="1" applyProtection="1">
      <alignment vertical="center" shrinkToFit="1"/>
      <protection locked="0"/>
    </xf>
    <xf numFmtId="0" fontId="28" fillId="9" borderId="4" xfId="9" applyFont="1" applyFill="1" applyBorder="1" applyAlignment="1" applyProtection="1">
      <alignment horizontal="right" vertical="center"/>
      <protection locked="0"/>
    </xf>
    <xf numFmtId="0" fontId="66" fillId="0" borderId="0" xfId="35" applyFont="1">
      <alignment vertical="center"/>
    </xf>
    <xf numFmtId="0" fontId="54" fillId="9" borderId="1" xfId="33" applyFont="1" applyFill="1" applyBorder="1" applyProtection="1">
      <alignment vertical="center"/>
      <protection locked="0"/>
    </xf>
    <xf numFmtId="0" fontId="54" fillId="9" borderId="9" xfId="33" applyFont="1" applyFill="1" applyBorder="1" applyAlignment="1" applyProtection="1">
      <alignment horizontal="left" vertical="center"/>
      <protection locked="0"/>
    </xf>
    <xf numFmtId="0" fontId="54" fillId="9" borderId="11" xfId="33" applyFont="1" applyFill="1" applyBorder="1" applyProtection="1">
      <alignment vertical="center"/>
      <protection locked="0"/>
    </xf>
    <xf numFmtId="0" fontId="54" fillId="9" borderId="9" xfId="33" applyFont="1" applyFill="1" applyBorder="1" applyAlignment="1">
      <alignment vertical="center" wrapText="1"/>
    </xf>
    <xf numFmtId="0" fontId="54" fillId="9" borderId="52" xfId="33" applyFont="1" applyFill="1" applyBorder="1" applyProtection="1">
      <alignment vertical="center"/>
      <protection locked="0"/>
    </xf>
    <xf numFmtId="0" fontId="54" fillId="9" borderId="53" xfId="33" applyFont="1" applyFill="1" applyBorder="1" applyProtection="1">
      <alignment vertical="center"/>
      <protection locked="0"/>
    </xf>
    <xf numFmtId="0" fontId="54" fillId="0" borderId="1" xfId="33" applyFont="1" applyBorder="1" applyProtection="1">
      <alignment vertical="center"/>
      <protection locked="0"/>
    </xf>
    <xf numFmtId="0" fontId="54" fillId="0" borderId="9" xfId="33" applyFont="1" applyBorder="1" applyAlignment="1">
      <alignment vertical="center" wrapText="1"/>
    </xf>
    <xf numFmtId="0" fontId="54" fillId="0" borderId="1" xfId="33" applyFont="1" applyBorder="1" applyAlignment="1" applyProtection="1">
      <alignment horizontal="left" vertical="center"/>
      <protection locked="0"/>
    </xf>
    <xf numFmtId="0" fontId="54" fillId="0" borderId="4" xfId="33" applyFont="1" applyBorder="1" applyAlignment="1" applyProtection="1">
      <alignment horizontal="center" vertical="center"/>
      <protection locked="0"/>
    </xf>
    <xf numFmtId="0" fontId="54" fillId="0" borderId="3" xfId="33" applyFont="1" applyBorder="1" applyAlignment="1" applyProtection="1">
      <alignment horizontal="center" vertical="center"/>
      <protection locked="0"/>
    </xf>
    <xf numFmtId="0" fontId="55" fillId="0" borderId="0" xfId="33" applyFont="1" applyAlignment="1" applyProtection="1">
      <alignment horizontal="center" vertical="center" wrapText="1"/>
      <protection locked="0"/>
    </xf>
    <xf numFmtId="0" fontId="55" fillId="0" borderId="0" xfId="33" applyFont="1" applyAlignment="1" applyProtection="1">
      <alignment horizontal="center" vertical="center"/>
      <protection locked="0"/>
    </xf>
    <xf numFmtId="0" fontId="54" fillId="0" borderId="51" xfId="33" applyFont="1" applyBorder="1" applyAlignment="1" applyProtection="1">
      <alignment horizontal="center" vertical="center"/>
      <protection locked="0"/>
    </xf>
    <xf numFmtId="0" fontId="54" fillId="0" borderId="20" xfId="33" applyFont="1" applyBorder="1" applyAlignment="1" applyProtection="1">
      <alignment horizontal="center" vertical="center"/>
      <protection locked="0"/>
    </xf>
    <xf numFmtId="0" fontId="54" fillId="0" borderId="10" xfId="33" applyFont="1" applyBorder="1" applyAlignment="1" applyProtection="1">
      <alignment horizontal="center" vertical="center"/>
      <protection locked="0"/>
    </xf>
    <xf numFmtId="0" fontId="54" fillId="0" borderId="18" xfId="33" applyFont="1" applyBorder="1" applyAlignment="1" applyProtection="1">
      <alignment horizontal="center" vertical="center"/>
      <protection locked="0"/>
    </xf>
    <xf numFmtId="0" fontId="54" fillId="0" borderId="4" xfId="33" applyFont="1" applyBorder="1" applyAlignment="1" applyProtection="1">
      <alignment horizontal="center" vertical="center" wrapText="1"/>
      <protection locked="0"/>
    </xf>
    <xf numFmtId="0" fontId="54" fillId="0" borderId="3" xfId="33" applyFont="1" applyBorder="1" applyAlignment="1" applyProtection="1">
      <alignment horizontal="center" vertical="center" wrapText="1"/>
      <protection locked="0"/>
    </xf>
    <xf numFmtId="0" fontId="54" fillId="0" borderId="9" xfId="33" applyFont="1" applyBorder="1" applyAlignment="1" applyProtection="1">
      <alignment horizontal="center" vertical="center" textRotation="255"/>
      <protection locked="0"/>
    </xf>
    <xf numFmtId="0" fontId="54" fillId="0" borderId="13" xfId="33" applyFont="1" applyBorder="1" applyAlignment="1" applyProtection="1">
      <alignment horizontal="center" vertical="center" textRotation="255"/>
      <protection locked="0"/>
    </xf>
    <xf numFmtId="0" fontId="54" fillId="0" borderId="11" xfId="33" applyFont="1" applyBorder="1" applyAlignment="1" applyProtection="1">
      <alignment horizontal="center" vertical="center" textRotation="255"/>
      <protection locked="0"/>
    </xf>
    <xf numFmtId="0" fontId="49" fillId="0" borderId="0" xfId="35" applyFont="1" applyAlignment="1" applyProtection="1">
      <alignment horizontal="center" vertical="center"/>
      <protection locked="0"/>
    </xf>
    <xf numFmtId="41" fontId="49" fillId="0" borderId="54" xfId="35" applyNumberFormat="1" applyFont="1" applyBorder="1" applyAlignment="1">
      <alignment horizontal="center" vertical="center"/>
    </xf>
    <xf numFmtId="41" fontId="49" fillId="0" borderId="55" xfId="35" applyNumberFormat="1" applyFont="1" applyBorder="1" applyAlignment="1">
      <alignment horizontal="center" vertical="center"/>
    </xf>
    <xf numFmtId="41" fontId="49" fillId="0" borderId="56" xfId="35" applyNumberFormat="1" applyFont="1" applyBorder="1" applyAlignment="1">
      <alignment horizontal="center" vertical="center"/>
    </xf>
    <xf numFmtId="41" fontId="49" fillId="9" borderId="4" xfId="35" applyNumberFormat="1" applyFont="1" applyFill="1" applyBorder="1" applyAlignment="1" applyProtection="1">
      <alignment horizontal="center" vertical="center"/>
      <protection locked="0"/>
    </xf>
    <xf numFmtId="41" fontId="49" fillId="9" borderId="5" xfId="35" applyNumberFormat="1" applyFont="1" applyFill="1" applyBorder="1" applyAlignment="1" applyProtection="1">
      <alignment horizontal="center" vertical="center"/>
      <protection locked="0"/>
    </xf>
    <xf numFmtId="41" fontId="49" fillId="9" borderId="3" xfId="35" applyNumberFormat="1" applyFont="1" applyFill="1" applyBorder="1" applyAlignment="1" applyProtection="1">
      <alignment horizontal="center" vertical="center"/>
      <protection locked="0"/>
    </xf>
    <xf numFmtId="176" fontId="49" fillId="9" borderId="1" xfId="35" applyNumberFormat="1" applyFont="1" applyFill="1" applyBorder="1" applyAlignment="1" applyProtection="1">
      <alignment horizontal="right" vertical="center"/>
      <protection locked="0"/>
    </xf>
    <xf numFmtId="41" fontId="49" fillId="9" borderId="1" xfId="35" applyNumberFormat="1" applyFont="1" applyFill="1" applyBorder="1" applyAlignment="1" applyProtection="1">
      <alignment horizontal="left" vertical="top"/>
      <protection locked="0"/>
    </xf>
    <xf numFmtId="41" fontId="49" fillId="0" borderId="1" xfId="35" applyNumberFormat="1" applyFont="1" applyBorder="1" applyAlignment="1">
      <alignment horizontal="center" vertical="center"/>
    </xf>
    <xf numFmtId="41" fontId="49" fillId="0" borderId="1" xfId="35" applyNumberFormat="1" applyFont="1" applyBorder="1" applyAlignment="1" applyProtection="1">
      <alignment horizontal="center" vertical="center"/>
      <protection locked="0"/>
    </xf>
    <xf numFmtId="178" fontId="0" fillId="0" borderId="41" xfId="0" applyNumberFormat="1" applyBorder="1" applyAlignment="1" applyProtection="1">
      <alignment horizontal="center" vertical="center" shrinkToFit="1"/>
      <protection locked="0"/>
    </xf>
    <xf numFmtId="178" fontId="0" fillId="0" borderId="40" xfId="0" applyNumberFormat="1" applyBorder="1" applyAlignment="1" applyProtection="1">
      <alignment horizontal="center" vertical="center" shrinkToFit="1"/>
      <protection locked="0"/>
    </xf>
    <xf numFmtId="178" fontId="22" fillId="9" borderId="44" xfId="0" applyNumberFormat="1" applyFont="1" applyFill="1" applyBorder="1" applyAlignment="1" applyProtection="1">
      <alignment horizontal="center" vertical="center"/>
      <protection locked="0"/>
    </xf>
    <xf numFmtId="178" fontId="22" fillId="9" borderId="45" xfId="0" applyNumberFormat="1" applyFont="1" applyFill="1" applyBorder="1" applyAlignment="1" applyProtection="1">
      <alignment horizontal="center" vertical="center"/>
      <protection locked="0"/>
    </xf>
    <xf numFmtId="0" fontId="50" fillId="0" borderId="0" xfId="0" applyFont="1" applyAlignment="1" applyProtection="1">
      <alignment horizontal="center" vertical="center"/>
      <protection locked="0"/>
    </xf>
    <xf numFmtId="0" fontId="35" fillId="0" borderId="2" xfId="0" applyFont="1" applyBorder="1" applyAlignment="1" applyProtection="1">
      <alignment horizontal="center" vertical="center"/>
      <protection locked="0"/>
    </xf>
    <xf numFmtId="0" fontId="0" fillId="9" borderId="34" xfId="0" applyFill="1" applyBorder="1" applyAlignment="1" applyProtection="1">
      <alignment horizontal="left" vertical="center"/>
      <protection locked="0"/>
    </xf>
    <xf numFmtId="0" fontId="0" fillId="9" borderId="33" xfId="0" applyFill="1" applyBorder="1" applyAlignment="1" applyProtection="1">
      <alignment horizontal="left" vertical="center"/>
      <protection locked="0"/>
    </xf>
    <xf numFmtId="0" fontId="0" fillId="9" borderId="32" xfId="0" applyFill="1" applyBorder="1" applyAlignment="1" applyProtection="1">
      <alignment horizontal="left" vertical="center"/>
      <protection locked="0"/>
    </xf>
    <xf numFmtId="0" fontId="0" fillId="0" borderId="31" xfId="0" applyBorder="1" applyAlignment="1">
      <alignment horizontal="left" vertical="center"/>
    </xf>
    <xf numFmtId="0" fontId="0" fillId="0" borderId="27" xfId="0" applyBorder="1" applyAlignment="1">
      <alignment horizontal="left" vertical="center"/>
    </xf>
    <xf numFmtId="0" fontId="0" fillId="0" borderId="26" xfId="0" applyBorder="1" applyAlignment="1">
      <alignment horizontal="left" vertical="center"/>
    </xf>
    <xf numFmtId="0" fontId="0" fillId="9" borderId="30" xfId="0" applyFill="1" applyBorder="1" applyAlignment="1" applyProtection="1">
      <alignment horizontal="left" vertical="center"/>
      <protection locked="0"/>
    </xf>
    <xf numFmtId="0" fontId="0" fillId="9" borderId="25" xfId="0" applyFill="1" applyBorder="1" applyAlignment="1" applyProtection="1">
      <alignment horizontal="left" vertical="center"/>
      <protection locked="0"/>
    </xf>
    <xf numFmtId="0" fontId="0" fillId="9" borderId="24" xfId="0" applyFill="1" applyBorder="1" applyAlignment="1" applyProtection="1">
      <alignment horizontal="left" vertical="center"/>
      <protection locked="0"/>
    </xf>
    <xf numFmtId="0" fontId="0" fillId="0" borderId="10" xfId="0" applyBorder="1" applyAlignment="1">
      <alignment horizontal="left" vertical="center"/>
    </xf>
    <xf numFmtId="0" fontId="0" fillId="0" borderId="2" xfId="0" applyBorder="1" applyAlignment="1">
      <alignment horizontal="left" vertical="center"/>
    </xf>
    <xf numFmtId="0" fontId="0" fillId="0" borderId="28" xfId="0" applyBorder="1" applyAlignment="1">
      <alignment horizontal="left" vertical="center"/>
    </xf>
    <xf numFmtId="0" fontId="0" fillId="5" borderId="6" xfId="0" applyFill="1" applyBorder="1" applyAlignment="1" applyProtection="1">
      <alignment horizontal="left" vertical="center" shrinkToFit="1"/>
      <protection locked="0"/>
    </xf>
    <xf numFmtId="0" fontId="0" fillId="5" borderId="0" xfId="0" applyFill="1" applyAlignment="1" applyProtection="1">
      <alignment horizontal="left" vertical="center" shrinkToFit="1"/>
      <protection locked="0"/>
    </xf>
    <xf numFmtId="0" fontId="0" fillId="5" borderId="8" xfId="0" applyFill="1" applyBorder="1" applyAlignment="1" applyProtection="1">
      <alignment horizontal="left" vertical="center" shrinkToFit="1"/>
      <protection locked="0"/>
    </xf>
    <xf numFmtId="0" fontId="32" fillId="9" borderId="42" xfId="0" applyFont="1" applyFill="1" applyBorder="1" applyAlignment="1" applyProtection="1">
      <alignment horizontal="center" vertical="center"/>
      <protection locked="0"/>
    </xf>
    <xf numFmtId="0" fontId="32" fillId="9" borderId="27" xfId="0" applyFont="1" applyFill="1" applyBorder="1" applyAlignment="1" applyProtection="1">
      <alignment horizontal="center" vertical="center"/>
      <protection locked="0"/>
    </xf>
    <xf numFmtId="0" fontId="32" fillId="9" borderId="26" xfId="0" applyFont="1" applyFill="1" applyBorder="1" applyAlignment="1" applyProtection="1">
      <alignment horizontal="center" vertical="center"/>
      <protection locked="0"/>
    </xf>
    <xf numFmtId="0" fontId="0" fillId="5" borderId="43" xfId="0" applyFill="1" applyBorder="1" applyAlignment="1" applyProtection="1">
      <alignment horizontal="left" vertical="center" shrinkToFit="1"/>
      <protection locked="0"/>
    </xf>
    <xf numFmtId="0" fontId="0" fillId="5" borderId="25" xfId="0" applyFill="1" applyBorder="1" applyAlignment="1" applyProtection="1">
      <alignment horizontal="left" vertical="center" shrinkToFit="1"/>
      <protection locked="0"/>
    </xf>
    <xf numFmtId="0" fontId="0" fillId="5" borderId="24" xfId="0" applyFill="1" applyBorder="1" applyAlignment="1" applyProtection="1">
      <alignment horizontal="left" vertical="center" shrinkToFit="1"/>
      <protection locked="0"/>
    </xf>
    <xf numFmtId="179" fontId="35" fillId="9" borderId="42" xfId="0" applyNumberFormat="1" applyFont="1" applyFill="1" applyBorder="1" applyAlignment="1" applyProtection="1">
      <alignment horizontal="center" vertical="center"/>
      <protection locked="0"/>
    </xf>
    <xf numFmtId="179" fontId="35" fillId="9" borderId="27" xfId="0" applyNumberFormat="1" applyFont="1" applyFill="1" applyBorder="1" applyAlignment="1" applyProtection="1">
      <alignment horizontal="center" vertical="center"/>
      <protection locked="0"/>
    </xf>
    <xf numFmtId="179" fontId="35" fillId="9" borderId="26" xfId="0" applyNumberFormat="1" applyFont="1" applyFill="1" applyBorder="1" applyAlignment="1" applyProtection="1">
      <alignment horizontal="center" vertical="center"/>
      <protection locked="0"/>
    </xf>
    <xf numFmtId="0" fontId="14" fillId="0" borderId="0" xfId="0" applyFont="1" applyAlignment="1" applyProtection="1">
      <alignment horizontal="left" vertical="center" wrapText="1" shrinkToFit="1"/>
      <protection locked="0"/>
    </xf>
    <xf numFmtId="0" fontId="14" fillId="0" borderId="0" xfId="0" applyFont="1" applyAlignment="1" applyProtection="1">
      <alignment horizontal="left" vertical="center" shrinkToFit="1"/>
      <protection locked="0"/>
    </xf>
    <xf numFmtId="41" fontId="33" fillId="0" borderId="4" xfId="0" applyNumberFormat="1" applyFont="1" applyBorder="1" applyAlignment="1">
      <alignment horizontal="center" vertical="center"/>
    </xf>
    <xf numFmtId="41" fontId="33" fillId="0" borderId="5" xfId="0" applyNumberFormat="1" applyFont="1" applyBorder="1" applyAlignment="1">
      <alignment horizontal="center" vertical="center"/>
    </xf>
    <xf numFmtId="41" fontId="33" fillId="0" borderId="3" xfId="0" applyNumberFormat="1" applyFont="1" applyBorder="1" applyAlignment="1">
      <alignment horizontal="center" vertical="center"/>
    </xf>
    <xf numFmtId="41" fontId="33" fillId="9" borderId="4" xfId="0" applyNumberFormat="1" applyFont="1" applyFill="1" applyBorder="1" applyAlignment="1" applyProtection="1">
      <alignment horizontal="center" vertical="center"/>
      <protection locked="0"/>
    </xf>
    <xf numFmtId="41" fontId="33" fillId="9" borderId="5" xfId="0" applyNumberFormat="1" applyFont="1" applyFill="1" applyBorder="1" applyAlignment="1" applyProtection="1">
      <alignment horizontal="center" vertical="center"/>
      <protection locked="0"/>
    </xf>
    <xf numFmtId="41" fontId="33" fillId="9" borderId="3" xfId="0" applyNumberFormat="1" applyFont="1" applyFill="1" applyBorder="1" applyAlignment="1" applyProtection="1">
      <alignment horizontal="center" vertical="center"/>
      <protection locked="0"/>
    </xf>
    <xf numFmtId="41" fontId="35" fillId="2" borderId="16" xfId="0" applyNumberFormat="1" applyFont="1" applyFill="1" applyBorder="1" applyAlignment="1">
      <alignment horizontal="center" vertical="center"/>
    </xf>
    <xf numFmtId="41" fontId="35" fillId="2" borderId="17" xfId="0" applyNumberFormat="1" applyFont="1" applyFill="1" applyBorder="1" applyAlignment="1">
      <alignment horizontal="center" vertical="center"/>
    </xf>
    <xf numFmtId="41" fontId="35" fillId="2" borderId="21" xfId="0" applyNumberFormat="1" applyFont="1" applyFill="1" applyBorder="1" applyAlignment="1">
      <alignment horizontal="center" vertical="center"/>
    </xf>
    <xf numFmtId="0" fontId="43" fillId="9" borderId="1" xfId="0" applyFont="1" applyFill="1" applyBorder="1" applyAlignment="1" applyProtection="1">
      <alignment horizontal="left" vertical="top" wrapText="1"/>
      <protection locked="0"/>
    </xf>
    <xf numFmtId="0" fontId="47" fillId="9" borderId="1" xfId="0" applyFont="1" applyFill="1" applyBorder="1" applyAlignment="1" applyProtection="1">
      <alignment horizontal="left" vertical="top" wrapText="1"/>
      <protection locked="0"/>
    </xf>
    <xf numFmtId="0" fontId="23" fillId="6" borderId="9" xfId="0" applyFont="1" applyFill="1" applyBorder="1" applyAlignment="1" applyProtection="1">
      <alignment horizontal="center" vertical="center" wrapText="1"/>
      <protection locked="0"/>
    </xf>
    <xf numFmtId="0" fontId="0" fillId="6" borderId="13" xfId="0" applyFill="1" applyBorder="1" applyAlignment="1" applyProtection="1">
      <alignment horizontal="center" vertical="center" wrapText="1"/>
      <protection locked="0"/>
    </xf>
    <xf numFmtId="0" fontId="0" fillId="6" borderId="4" xfId="0" applyFill="1" applyBorder="1" applyAlignment="1" applyProtection="1">
      <alignment horizontal="center" vertical="center" shrinkToFit="1"/>
      <protection locked="0"/>
    </xf>
    <xf numFmtId="0" fontId="0" fillId="6" borderId="5" xfId="0" applyFill="1" applyBorder="1" applyAlignment="1" applyProtection="1">
      <alignment horizontal="center" vertical="center" shrinkToFit="1"/>
      <protection locked="0"/>
    </xf>
    <xf numFmtId="0" fontId="0" fillId="7" borderId="9" xfId="0" applyFill="1" applyBorder="1" applyAlignment="1" applyProtection="1">
      <alignment horizontal="center" vertical="center" wrapText="1"/>
      <protection locked="0"/>
    </xf>
    <xf numFmtId="0" fontId="0" fillId="7" borderId="11" xfId="0" applyFill="1" applyBorder="1" applyAlignment="1" applyProtection="1">
      <alignment horizontal="center" vertical="center" wrapText="1"/>
      <protection locked="0"/>
    </xf>
    <xf numFmtId="0" fontId="0" fillId="7" borderId="5" xfId="0" applyFill="1" applyBorder="1" applyAlignment="1" applyProtection="1">
      <alignment horizontal="center" vertical="center" wrapText="1"/>
      <protection locked="0"/>
    </xf>
    <xf numFmtId="0" fontId="0" fillId="7" borderId="3" xfId="0" applyFill="1" applyBorder="1" applyAlignment="1" applyProtection="1">
      <alignment horizontal="center" vertical="center" wrapText="1"/>
      <protection locked="0"/>
    </xf>
    <xf numFmtId="0" fontId="23" fillId="6" borderId="11" xfId="0" applyFont="1" applyFill="1" applyBorder="1" applyAlignment="1" applyProtection="1">
      <alignment horizontal="center" vertical="center" wrapText="1"/>
      <protection locked="0"/>
    </xf>
    <xf numFmtId="0" fontId="0" fillId="6" borderId="9" xfId="0" applyFill="1" applyBorder="1" applyAlignment="1" applyProtection="1">
      <alignment horizontal="center" vertical="center" wrapText="1"/>
      <protection locked="0"/>
    </xf>
    <xf numFmtId="0" fontId="0" fillId="6" borderId="11" xfId="0" applyFill="1" applyBorder="1" applyAlignment="1" applyProtection="1">
      <alignment horizontal="center" vertical="center" wrapText="1"/>
      <protection locked="0"/>
    </xf>
    <xf numFmtId="0" fontId="0" fillId="6" borderId="20" xfId="0" applyFill="1" applyBorder="1" applyAlignment="1" applyProtection="1">
      <alignment horizontal="center" vertical="center" wrapText="1"/>
      <protection locked="0"/>
    </xf>
    <xf numFmtId="0" fontId="0" fillId="6" borderId="18" xfId="0" applyFill="1" applyBorder="1" applyAlignment="1" applyProtection="1">
      <alignment horizontal="center" vertical="center" wrapText="1"/>
      <protection locked="0"/>
    </xf>
    <xf numFmtId="0" fontId="0" fillId="6" borderId="4" xfId="0" applyFill="1" applyBorder="1" applyAlignment="1" applyProtection="1">
      <alignment horizontal="center" vertical="center" wrapText="1"/>
      <protection locked="0"/>
    </xf>
    <xf numFmtId="0" fontId="0" fillId="6" borderId="3" xfId="0" applyFill="1" applyBorder="1" applyAlignment="1" applyProtection="1">
      <alignment horizontal="center" vertical="center" wrapText="1"/>
      <protection locked="0"/>
    </xf>
    <xf numFmtId="0" fontId="52" fillId="0" borderId="50" xfId="9" applyFont="1" applyBorder="1" applyAlignment="1" applyProtection="1">
      <alignment horizontal="left" vertical="center" wrapText="1"/>
      <protection locked="0"/>
    </xf>
    <xf numFmtId="0" fontId="52" fillId="0" borderId="0" xfId="9" applyFont="1" applyAlignment="1" applyProtection="1">
      <alignment horizontal="left" vertical="center" wrapText="1"/>
      <protection locked="0"/>
    </xf>
    <xf numFmtId="0" fontId="16" fillId="9" borderId="1" xfId="9" applyFont="1" applyFill="1" applyBorder="1" applyProtection="1">
      <alignment vertical="center"/>
      <protection locked="0"/>
    </xf>
    <xf numFmtId="38" fontId="28" fillId="9" borderId="1" xfId="12" applyFont="1" applyFill="1" applyBorder="1" applyAlignment="1" applyProtection="1">
      <alignment horizontal="right" vertical="center"/>
      <protection locked="0"/>
    </xf>
    <xf numFmtId="38" fontId="28" fillId="2" borderId="1" xfId="12" applyFont="1" applyFill="1" applyBorder="1" applyAlignment="1" applyProtection="1">
      <alignment horizontal="right" vertical="center"/>
    </xf>
    <xf numFmtId="0" fontId="20" fillId="4" borderId="1" xfId="9" applyFont="1" applyFill="1" applyBorder="1" applyAlignment="1" applyProtection="1">
      <alignment horizontal="center" vertical="center" wrapText="1"/>
      <protection locked="0"/>
    </xf>
    <xf numFmtId="0" fontId="20" fillId="4" borderId="1" xfId="9" applyFont="1" applyFill="1" applyBorder="1" applyAlignment="1" applyProtection="1">
      <alignment horizontal="center" vertical="center"/>
      <protection locked="0"/>
    </xf>
    <xf numFmtId="0" fontId="24" fillId="9" borderId="1" xfId="9" applyFont="1" applyFill="1" applyBorder="1" applyAlignment="1" applyProtection="1">
      <alignment horizontal="left" vertical="top" wrapText="1"/>
      <protection locked="0"/>
    </xf>
    <xf numFmtId="0" fontId="29" fillId="9" borderId="1" xfId="9" applyFont="1" applyFill="1" applyBorder="1" applyAlignment="1" applyProtection="1">
      <alignment horizontal="left" vertical="top" wrapText="1"/>
      <protection locked="0"/>
    </xf>
    <xf numFmtId="0" fontId="31" fillId="4" borderId="1" xfId="9" applyFont="1" applyFill="1" applyBorder="1" applyAlignment="1" applyProtection="1">
      <alignment horizontal="center" vertical="center"/>
      <protection locked="0"/>
    </xf>
    <xf numFmtId="41" fontId="28" fillId="2" borderId="4" xfId="11" applyNumberFormat="1" applyFont="1" applyFill="1" applyBorder="1" applyAlignment="1" applyProtection="1">
      <alignment horizontal="right" vertical="center"/>
    </xf>
    <xf numFmtId="41" fontId="28" fillId="2" borderId="5" xfId="11" applyNumberFormat="1" applyFont="1" applyFill="1" applyBorder="1" applyAlignment="1" applyProtection="1">
      <alignment horizontal="right" vertical="center"/>
    </xf>
    <xf numFmtId="41" fontId="28" fillId="2" borderId="3" xfId="11" applyNumberFormat="1" applyFont="1" applyFill="1" applyBorder="1" applyAlignment="1" applyProtection="1">
      <alignment horizontal="right" vertical="center"/>
    </xf>
    <xf numFmtId="0" fontId="31" fillId="4" borderId="1" xfId="9" applyFont="1" applyFill="1" applyBorder="1" applyAlignment="1" applyProtection="1">
      <alignment horizontal="center" vertical="center" shrinkToFit="1"/>
      <protection locked="0"/>
    </xf>
    <xf numFmtId="0" fontId="49" fillId="0" borderId="0" xfId="9" applyFont="1" applyAlignment="1" applyProtection="1">
      <alignment horizontal="center" vertical="center"/>
      <protection locked="0"/>
    </xf>
    <xf numFmtId="0" fontId="50" fillId="0" borderId="0" xfId="9" applyFont="1" applyAlignment="1" applyProtection="1">
      <alignment horizontal="center" vertical="center"/>
      <protection locked="0"/>
    </xf>
    <xf numFmtId="0" fontId="19" fillId="0" borderId="39" xfId="9" applyFont="1" applyBorder="1" applyAlignment="1">
      <alignment horizontal="left" vertical="top" shrinkToFit="1"/>
    </xf>
    <xf numFmtId="0" fontId="19" fillId="0" borderId="12" xfId="9" applyFont="1" applyBorder="1" applyAlignment="1">
      <alignment horizontal="left" vertical="top" shrinkToFit="1"/>
    </xf>
    <xf numFmtId="0" fontId="34" fillId="0" borderId="38" xfId="9" applyFont="1" applyBorder="1" applyAlignment="1">
      <alignment horizontal="left" vertical="top" shrinkToFit="1"/>
    </xf>
    <xf numFmtId="0" fontId="19" fillId="0" borderId="10" xfId="9" applyFont="1" applyBorder="1" applyAlignment="1">
      <alignment horizontal="left" vertical="top" shrinkToFit="1"/>
    </xf>
    <xf numFmtId="0" fontId="19" fillId="0" borderId="2" xfId="9" applyFont="1" applyBorder="1" applyAlignment="1">
      <alignment horizontal="left" vertical="top" shrinkToFit="1"/>
    </xf>
    <xf numFmtId="0" fontId="34" fillId="0" borderId="28" xfId="9" applyFont="1" applyBorder="1" applyAlignment="1">
      <alignment horizontal="left" vertical="top" shrinkToFit="1"/>
    </xf>
    <xf numFmtId="176" fontId="17" fillId="9" borderId="4" xfId="9" applyNumberFormat="1" applyFont="1" applyFill="1" applyBorder="1" applyAlignment="1" applyProtection="1">
      <alignment horizontal="center" vertical="center"/>
      <protection locked="0"/>
    </xf>
    <xf numFmtId="176" fontId="17" fillId="9" borderId="5" xfId="9" applyNumberFormat="1" applyFont="1" applyFill="1" applyBorder="1" applyAlignment="1" applyProtection="1">
      <alignment horizontal="center" vertical="center"/>
      <protection locked="0"/>
    </xf>
    <xf numFmtId="178" fontId="17" fillId="0" borderId="5" xfId="9" applyNumberFormat="1" applyFont="1" applyBorder="1" applyAlignment="1" applyProtection="1">
      <alignment horizontal="left" vertical="center"/>
      <protection locked="0"/>
    </xf>
    <xf numFmtId="178" fontId="33" fillId="0" borderId="37" xfId="9" applyNumberFormat="1" applyFont="1" applyBorder="1" applyAlignment="1" applyProtection="1">
      <alignment horizontal="left" vertical="center"/>
      <protection locked="0"/>
    </xf>
    <xf numFmtId="0" fontId="36" fillId="0" borderId="0" xfId="31" applyFont="1" applyAlignment="1" applyProtection="1">
      <alignment horizontal="center" vertical="center" shrinkToFit="1"/>
      <protection locked="0"/>
    </xf>
    <xf numFmtId="0" fontId="36" fillId="0" borderId="2" xfId="31" applyFont="1" applyBorder="1" applyAlignment="1" applyProtection="1">
      <alignment horizontal="center" vertical="center" shrinkToFit="1"/>
      <protection locked="0"/>
    </xf>
    <xf numFmtId="0" fontId="28" fillId="0" borderId="0" xfId="9" applyFont="1" applyProtection="1">
      <alignment vertical="center"/>
      <protection locked="0"/>
    </xf>
    <xf numFmtId="176" fontId="17" fillId="9" borderId="15" xfId="9" applyNumberFormat="1" applyFont="1" applyFill="1" applyBorder="1" applyAlignment="1" applyProtection="1">
      <alignment horizontal="center" vertical="center"/>
      <protection locked="0"/>
    </xf>
    <xf numFmtId="176" fontId="17" fillId="9" borderId="36" xfId="9" applyNumberFormat="1" applyFont="1" applyFill="1" applyBorder="1" applyAlignment="1" applyProtection="1">
      <alignment horizontal="center" vertical="center"/>
      <protection locked="0"/>
    </xf>
    <xf numFmtId="178" fontId="17" fillId="0" borderId="36" xfId="9" applyNumberFormat="1" applyFont="1" applyBorder="1" applyAlignment="1" applyProtection="1">
      <alignment horizontal="left" vertical="center"/>
      <protection locked="0"/>
    </xf>
    <xf numFmtId="178" fontId="33" fillId="0" borderId="35" xfId="9" applyNumberFormat="1" applyFont="1" applyBorder="1" applyAlignment="1" applyProtection="1">
      <alignment horizontal="left" vertical="center"/>
      <protection locked="0"/>
    </xf>
    <xf numFmtId="0" fontId="18" fillId="0" borderId="0" xfId="9" applyFont="1" applyAlignment="1" applyProtection="1">
      <alignment horizontal="right" vertical="center" shrinkToFit="1"/>
      <protection locked="0"/>
    </xf>
    <xf numFmtId="41" fontId="18" fillId="2" borderId="0" xfId="11" applyNumberFormat="1" applyFont="1" applyFill="1" applyBorder="1" applyAlignment="1" applyProtection="1">
      <alignment horizontal="right" vertical="center"/>
    </xf>
    <xf numFmtId="6" fontId="18" fillId="2" borderId="0" xfId="11" applyFont="1" applyFill="1" applyBorder="1" applyAlignment="1" applyProtection="1">
      <alignment horizontal="right" vertical="center"/>
    </xf>
    <xf numFmtId="6" fontId="18" fillId="2" borderId="7" xfId="11" applyFont="1" applyFill="1" applyBorder="1" applyAlignment="1" applyProtection="1">
      <alignment horizontal="right" vertical="center"/>
    </xf>
    <xf numFmtId="0" fontId="26" fillId="0" borderId="0" xfId="9" applyFont="1" applyAlignment="1" applyProtection="1">
      <alignment horizontal="center" vertical="center"/>
      <protection locked="0"/>
    </xf>
    <xf numFmtId="0" fontId="32" fillId="0" borderId="0" xfId="9" applyFont="1" applyAlignment="1" applyProtection="1">
      <alignment horizontal="center" vertical="center"/>
      <protection locked="0"/>
    </xf>
    <xf numFmtId="0" fontId="20" fillId="4" borderId="4" xfId="9" applyFont="1" applyFill="1" applyBorder="1" applyAlignment="1" applyProtection="1">
      <alignment horizontal="center" vertical="center" shrinkToFit="1"/>
      <protection locked="0"/>
    </xf>
    <xf numFmtId="0" fontId="20" fillId="4" borderId="3" xfId="9" applyFont="1" applyFill="1" applyBorder="1" applyAlignment="1" applyProtection="1">
      <alignment horizontal="center" vertical="center" shrinkToFit="1"/>
      <protection locked="0"/>
    </xf>
    <xf numFmtId="41" fontId="16" fillId="2" borderId="1" xfId="11" applyNumberFormat="1" applyFont="1" applyFill="1" applyBorder="1" applyAlignment="1" applyProtection="1">
      <alignment vertical="center"/>
    </xf>
    <xf numFmtId="6" fontId="16" fillId="2" borderId="1" xfId="11" applyFont="1" applyFill="1" applyBorder="1" applyAlignment="1" applyProtection="1">
      <alignment vertical="center"/>
    </xf>
    <xf numFmtId="41" fontId="16" fillId="2" borderId="4" xfId="11" applyNumberFormat="1" applyFont="1" applyFill="1" applyBorder="1" applyAlignment="1" applyProtection="1">
      <alignment vertical="center"/>
    </xf>
    <xf numFmtId="6" fontId="16" fillId="2" borderId="3" xfId="11" applyFont="1" applyFill="1" applyBorder="1" applyAlignment="1" applyProtection="1">
      <alignment vertical="center"/>
    </xf>
    <xf numFmtId="38" fontId="16" fillId="9" borderId="4" xfId="11" applyNumberFormat="1" applyFont="1" applyFill="1" applyBorder="1" applyAlignment="1" applyProtection="1">
      <alignment vertical="center" shrinkToFit="1"/>
      <protection locked="0"/>
    </xf>
    <xf numFmtId="38" fontId="16" fillId="9" borderId="3" xfId="11" applyNumberFormat="1" applyFont="1" applyFill="1" applyBorder="1" applyAlignment="1" applyProtection="1">
      <alignment vertical="center" shrinkToFit="1"/>
      <protection locked="0"/>
    </xf>
    <xf numFmtId="0" fontId="20" fillId="4" borderId="1" xfId="9" applyFont="1" applyFill="1" applyBorder="1" applyAlignment="1" applyProtection="1">
      <alignment horizontal="center" vertical="center" shrinkToFit="1"/>
      <protection locked="0"/>
    </xf>
    <xf numFmtId="0" fontId="16" fillId="4" borderId="4" xfId="9" applyFont="1" applyFill="1" applyBorder="1" applyAlignment="1" applyProtection="1">
      <alignment horizontal="center" vertical="center" shrinkToFit="1"/>
      <protection locked="0"/>
    </xf>
    <xf numFmtId="0" fontId="16" fillId="4" borderId="3" xfId="9" applyFont="1" applyFill="1" applyBorder="1" applyAlignment="1" applyProtection="1">
      <alignment horizontal="center" vertical="center" shrinkToFit="1"/>
      <protection locked="0"/>
    </xf>
    <xf numFmtId="41" fontId="49" fillId="0" borderId="54" xfId="35" applyNumberFormat="1" applyFont="1" applyBorder="1" applyAlignment="1" applyProtection="1">
      <alignment horizontal="center" vertical="center"/>
      <protection locked="0"/>
    </xf>
    <xf numFmtId="41" fontId="49" fillId="0" borderId="55" xfId="35" applyNumberFormat="1" applyFont="1" applyBorder="1" applyAlignment="1" applyProtection="1">
      <alignment horizontal="center" vertical="center"/>
      <protection locked="0"/>
    </xf>
    <xf numFmtId="41" fontId="49" fillId="0" borderId="56" xfId="35" applyNumberFormat="1" applyFont="1" applyBorder="1" applyAlignment="1" applyProtection="1">
      <alignment horizontal="center" vertical="center"/>
      <protection locked="0"/>
    </xf>
    <xf numFmtId="176" fontId="49" fillId="5" borderId="1" xfId="35" applyNumberFormat="1" applyFont="1" applyFill="1" applyBorder="1" applyAlignment="1" applyProtection="1">
      <alignment horizontal="right" vertical="center"/>
      <protection locked="0"/>
    </xf>
    <xf numFmtId="41" fontId="49" fillId="5" borderId="1" xfId="35" applyNumberFormat="1" applyFont="1" applyFill="1" applyBorder="1" applyAlignment="1" applyProtection="1">
      <alignment horizontal="left" vertical="top"/>
      <protection locked="0"/>
    </xf>
    <xf numFmtId="41" fontId="49" fillId="5" borderId="4" xfId="35" applyNumberFormat="1" applyFont="1" applyFill="1" applyBorder="1" applyAlignment="1" applyProtection="1">
      <alignment horizontal="center" vertical="center"/>
      <protection locked="0"/>
    </xf>
    <xf numFmtId="41" fontId="49" fillId="5" borderId="5" xfId="35" applyNumberFormat="1" applyFont="1" applyFill="1" applyBorder="1" applyAlignment="1" applyProtection="1">
      <alignment horizontal="center" vertical="center"/>
      <protection locked="0"/>
    </xf>
    <xf numFmtId="41" fontId="49" fillId="5" borderId="3" xfId="35" applyNumberFormat="1" applyFont="1" applyFill="1" applyBorder="1" applyAlignment="1" applyProtection="1">
      <alignment horizontal="center" vertical="center"/>
      <protection locked="0"/>
    </xf>
    <xf numFmtId="0" fontId="50" fillId="0" borderId="0" xfId="0" applyFont="1" applyAlignment="1">
      <alignment horizontal="center" vertical="center"/>
    </xf>
    <xf numFmtId="0" fontId="35" fillId="0" borderId="2" xfId="0" applyFont="1" applyBorder="1" applyAlignment="1">
      <alignment horizontal="center" vertical="center"/>
    </xf>
    <xf numFmtId="0" fontId="0" fillId="0" borderId="34" xfId="0" applyBorder="1" applyAlignment="1">
      <alignment horizontal="left" vertical="center"/>
    </xf>
    <xf numFmtId="0" fontId="0" fillId="0" borderId="33" xfId="0" applyBorder="1" applyAlignment="1">
      <alignment horizontal="left" vertical="center"/>
    </xf>
    <xf numFmtId="0" fontId="0" fillId="0" borderId="32" xfId="0" applyBorder="1" applyAlignment="1">
      <alignment horizontal="left" vertical="center"/>
    </xf>
    <xf numFmtId="0" fontId="0" fillId="0" borderId="30" xfId="0" applyBorder="1" applyAlignment="1">
      <alignment horizontal="left" vertical="center"/>
    </xf>
    <xf numFmtId="0" fontId="0" fillId="0" borderId="25" xfId="0" applyBorder="1" applyAlignment="1">
      <alignment horizontal="left" vertical="center"/>
    </xf>
    <xf numFmtId="0" fontId="0" fillId="0" borderId="24" xfId="0" applyBorder="1" applyAlignment="1">
      <alignment horizontal="left" vertical="center"/>
    </xf>
    <xf numFmtId="0" fontId="43" fillId="0" borderId="1" xfId="0" applyFont="1" applyBorder="1" applyAlignment="1">
      <alignment horizontal="left" vertical="top" wrapText="1"/>
    </xf>
    <xf numFmtId="0" fontId="0" fillId="5" borderId="6" xfId="0" applyFill="1" applyBorder="1" applyAlignment="1">
      <alignment horizontal="left" vertical="center" shrinkToFit="1"/>
    </xf>
    <xf numFmtId="0" fontId="0" fillId="5" borderId="0" xfId="0" applyFill="1" applyAlignment="1">
      <alignment horizontal="left" vertical="center" shrinkToFit="1"/>
    </xf>
    <xf numFmtId="0" fontId="0" fillId="5" borderId="8" xfId="0" applyFill="1" applyBorder="1" applyAlignment="1">
      <alignment horizontal="left" vertical="center" shrinkToFit="1"/>
    </xf>
    <xf numFmtId="0" fontId="32" fillId="0" borderId="42" xfId="0" applyFont="1" applyBorder="1" applyAlignment="1">
      <alignment horizontal="center" vertical="center"/>
    </xf>
    <xf numFmtId="0" fontId="32" fillId="0" borderId="27" xfId="0" applyFont="1" applyBorder="1" applyAlignment="1">
      <alignment horizontal="center" vertical="center"/>
    </xf>
    <xf numFmtId="0" fontId="32" fillId="0" borderId="26" xfId="0" applyFont="1" applyBorder="1" applyAlignment="1">
      <alignment horizontal="center" vertical="center"/>
    </xf>
    <xf numFmtId="0" fontId="0" fillId="5" borderId="43" xfId="0" applyFill="1" applyBorder="1" applyAlignment="1">
      <alignment horizontal="left" vertical="center" shrinkToFit="1"/>
    </xf>
    <xf numFmtId="0" fontId="0" fillId="5" borderId="25" xfId="0" applyFill="1" applyBorder="1" applyAlignment="1">
      <alignment horizontal="left" vertical="center" shrinkToFit="1"/>
    </xf>
    <xf numFmtId="0" fontId="0" fillId="5" borderId="24" xfId="0" applyFill="1" applyBorder="1" applyAlignment="1">
      <alignment horizontal="left" vertical="center" shrinkToFit="1"/>
    </xf>
    <xf numFmtId="179" fontId="35" fillId="0" borderId="42" xfId="0" applyNumberFormat="1" applyFont="1" applyBorder="1" applyAlignment="1">
      <alignment horizontal="center" vertical="center"/>
    </xf>
    <xf numFmtId="179" fontId="35" fillId="0" borderId="27" xfId="0" applyNumberFormat="1" applyFont="1" applyBorder="1" applyAlignment="1">
      <alignment horizontal="center" vertical="center"/>
    </xf>
    <xf numFmtId="179" fontId="35" fillId="0" borderId="26" xfId="0" applyNumberFormat="1" applyFont="1" applyBorder="1" applyAlignment="1">
      <alignment horizontal="center" vertical="center"/>
    </xf>
    <xf numFmtId="178" fontId="0" fillId="0" borderId="41" xfId="0" applyNumberFormat="1" applyBorder="1" applyAlignment="1">
      <alignment horizontal="center" vertical="center" shrinkToFit="1"/>
    </xf>
    <xf numFmtId="178" fontId="0" fillId="0" borderId="40" xfId="0" applyNumberFormat="1" applyBorder="1" applyAlignment="1">
      <alignment horizontal="center" vertical="center" shrinkToFit="1"/>
    </xf>
    <xf numFmtId="178" fontId="22" fillId="0" borderId="44" xfId="0" applyNumberFormat="1" applyFont="1" applyBorder="1" applyAlignment="1">
      <alignment horizontal="center" vertical="center"/>
    </xf>
    <xf numFmtId="178" fontId="22" fillId="0" borderId="45" xfId="0" applyNumberFormat="1" applyFont="1" applyBorder="1" applyAlignment="1">
      <alignment horizontal="center" vertical="center"/>
    </xf>
    <xf numFmtId="0" fontId="0" fillId="6" borderId="9" xfId="0" applyFill="1" applyBorder="1" applyAlignment="1">
      <alignment horizontal="center" vertical="center" wrapText="1"/>
    </xf>
    <xf numFmtId="0" fontId="0" fillId="6" borderId="11"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18" xfId="0" applyFill="1" applyBorder="1" applyAlignment="1">
      <alignment horizontal="center" vertical="center" wrapText="1"/>
    </xf>
    <xf numFmtId="0" fontId="0" fillId="6" borderId="4" xfId="0" applyFill="1" applyBorder="1" applyAlignment="1">
      <alignment horizontal="center" vertical="center" wrapText="1"/>
    </xf>
    <xf numFmtId="0" fontId="0" fillId="6" borderId="3" xfId="0" applyFill="1" applyBorder="1" applyAlignment="1">
      <alignment horizontal="center" vertical="center" wrapText="1"/>
    </xf>
    <xf numFmtId="0" fontId="23" fillId="6" borderId="9" xfId="0" applyFont="1" applyFill="1" applyBorder="1" applyAlignment="1">
      <alignment horizontal="center" vertical="center" wrapText="1"/>
    </xf>
    <xf numFmtId="0" fontId="0" fillId="6" borderId="13" xfId="0" applyFill="1" applyBorder="1" applyAlignment="1">
      <alignment horizontal="center" vertical="center" wrapText="1"/>
    </xf>
    <xf numFmtId="0" fontId="23" fillId="6" borderId="11" xfId="0" applyFont="1" applyFill="1" applyBorder="1" applyAlignment="1">
      <alignment horizontal="center" vertical="center" wrapText="1"/>
    </xf>
    <xf numFmtId="0" fontId="0" fillId="6" borderId="4" xfId="0" applyFill="1" applyBorder="1" applyAlignment="1">
      <alignment horizontal="center" vertical="center" shrinkToFit="1"/>
    </xf>
    <xf numFmtId="0" fontId="0" fillId="6" borderId="5" xfId="0" applyFill="1" applyBorder="1" applyAlignment="1">
      <alignment horizontal="center" vertical="center" shrinkToFit="1"/>
    </xf>
    <xf numFmtId="0" fontId="47" fillId="0" borderId="1" xfId="0" applyFont="1" applyBorder="1" applyAlignment="1">
      <alignment horizontal="left" vertical="top" wrapText="1"/>
    </xf>
    <xf numFmtId="0" fontId="0" fillId="7" borderId="9" xfId="0" applyFill="1" applyBorder="1" applyAlignment="1">
      <alignment horizontal="center" vertical="center" wrapText="1"/>
    </xf>
    <xf numFmtId="0" fontId="0" fillId="7" borderId="11" xfId="0" applyFill="1" applyBorder="1" applyAlignment="1">
      <alignment horizontal="center" vertical="center" wrapText="1"/>
    </xf>
    <xf numFmtId="0" fontId="0" fillId="7" borderId="5" xfId="0" applyFill="1" applyBorder="1" applyAlignment="1">
      <alignment horizontal="center" vertical="center" wrapText="1"/>
    </xf>
    <xf numFmtId="0" fontId="0" fillId="7" borderId="3" xfId="0" applyFill="1" applyBorder="1" applyAlignment="1">
      <alignment horizontal="center" vertical="center" wrapText="1"/>
    </xf>
    <xf numFmtId="176" fontId="17" fillId="0" borderId="4" xfId="9" applyNumberFormat="1" applyFont="1" applyBorder="1" applyAlignment="1">
      <alignment horizontal="center" vertical="center"/>
    </xf>
    <xf numFmtId="176" fontId="17" fillId="0" borderId="5" xfId="9" applyNumberFormat="1" applyFont="1" applyBorder="1" applyAlignment="1">
      <alignment horizontal="center" vertical="center"/>
    </xf>
    <xf numFmtId="178" fontId="17" fillId="0" borderId="5" xfId="9" applyNumberFormat="1" applyFont="1" applyBorder="1" applyAlignment="1">
      <alignment horizontal="left" vertical="center"/>
    </xf>
    <xf numFmtId="178" fontId="33" fillId="0" borderId="37" xfId="9" applyNumberFormat="1" applyFont="1" applyBorder="1" applyAlignment="1">
      <alignment horizontal="left" vertical="center"/>
    </xf>
    <xf numFmtId="176" fontId="17" fillId="0" borderId="15" xfId="9" applyNumberFormat="1" applyFont="1" applyBorder="1" applyAlignment="1">
      <alignment horizontal="center" vertical="center"/>
    </xf>
    <xf numFmtId="176" fontId="17" fillId="0" borderId="36" xfId="9" applyNumberFormat="1" applyFont="1" applyBorder="1" applyAlignment="1">
      <alignment horizontal="center" vertical="center"/>
    </xf>
    <xf numFmtId="178" fontId="17" fillId="0" borderId="36" xfId="9" applyNumberFormat="1" applyFont="1" applyBorder="1" applyAlignment="1">
      <alignment horizontal="left" vertical="center"/>
    </xf>
    <xf numFmtId="178" fontId="33" fillId="0" borderId="35" xfId="9" applyNumberFormat="1" applyFont="1" applyBorder="1" applyAlignment="1">
      <alignment horizontal="left" vertical="center"/>
    </xf>
    <xf numFmtId="0" fontId="16" fillId="0" borderId="1" xfId="9" applyFont="1" applyBorder="1" applyProtection="1">
      <alignment vertical="center"/>
      <protection locked="0"/>
    </xf>
    <xf numFmtId="38" fontId="28" fillId="0" borderId="1" xfId="12" applyFont="1" applyBorder="1" applyAlignment="1" applyProtection="1">
      <alignment horizontal="right" vertical="center"/>
      <protection locked="0"/>
    </xf>
    <xf numFmtId="38" fontId="28" fillId="2" borderId="1" xfId="12" applyFont="1" applyFill="1" applyBorder="1" applyAlignment="1" applyProtection="1">
      <alignment horizontal="right" vertical="center"/>
      <protection locked="0"/>
    </xf>
    <xf numFmtId="41" fontId="16" fillId="2" borderId="4" xfId="11" applyNumberFormat="1" applyFont="1" applyFill="1" applyBorder="1" applyAlignment="1" applyProtection="1">
      <alignment vertical="center"/>
      <protection locked="0"/>
    </xf>
    <xf numFmtId="6" fontId="16" fillId="2" borderId="3" xfId="11" applyFont="1" applyFill="1" applyBorder="1" applyAlignment="1" applyProtection="1">
      <alignment vertical="center"/>
      <protection locked="0"/>
    </xf>
    <xf numFmtId="38" fontId="16" fillId="0" borderId="4" xfId="11" applyNumberFormat="1" applyFont="1" applyBorder="1" applyAlignment="1" applyProtection="1">
      <alignment vertical="center" shrinkToFit="1"/>
      <protection locked="0"/>
    </xf>
    <xf numFmtId="38" fontId="16" fillId="0" borderId="3" xfId="11" applyNumberFormat="1" applyFont="1" applyBorder="1" applyAlignment="1" applyProtection="1">
      <alignment vertical="center" shrinkToFit="1"/>
      <protection locked="0"/>
    </xf>
    <xf numFmtId="0" fontId="24" fillId="0" borderId="1" xfId="9" applyFont="1" applyBorder="1" applyAlignment="1" applyProtection="1">
      <alignment horizontal="left" vertical="top" wrapText="1"/>
      <protection locked="0"/>
    </xf>
    <xf numFmtId="0" fontId="29" fillId="0" borderId="1" xfId="9" applyFont="1" applyBorder="1" applyAlignment="1" applyProtection="1">
      <alignment horizontal="left" vertical="top" wrapText="1"/>
      <protection locked="0"/>
    </xf>
  </cellXfs>
  <cellStyles count="36">
    <cellStyle name="パーセント 2" xfId="6" xr:uid="{00000000-0005-0000-0000-000000000000}"/>
    <cellStyle name="パーセント 3" xfId="16" xr:uid="{00000000-0005-0000-0000-000001000000}"/>
    <cellStyle name="パーセント 3 2" xfId="30" xr:uid="{00000000-0005-0000-0000-000002000000}"/>
    <cellStyle name="桁区切り" xfId="34" builtinId="6"/>
    <cellStyle name="桁区切り 2" xfId="2" xr:uid="{00000000-0005-0000-0000-000005000000}"/>
    <cellStyle name="桁区切り 2 2" xfId="12" xr:uid="{00000000-0005-0000-0000-000006000000}"/>
    <cellStyle name="桁区切り 3" xfId="5" xr:uid="{00000000-0005-0000-0000-000007000000}"/>
    <cellStyle name="桁区切り 4" xfId="15" xr:uid="{00000000-0005-0000-0000-000008000000}"/>
    <cellStyle name="桁区切り 4 2" xfId="29" xr:uid="{00000000-0005-0000-0000-000009000000}"/>
    <cellStyle name="桁区切り 5" xfId="19" xr:uid="{00000000-0005-0000-0000-00000A000000}"/>
    <cellStyle name="桁区切り 6" xfId="25" xr:uid="{00000000-0005-0000-0000-00000B000000}"/>
    <cellStyle name="通貨 2" xfId="11" xr:uid="{00000000-0005-0000-0000-00000C000000}"/>
    <cellStyle name="標準" xfId="0" builtinId="0"/>
    <cellStyle name="標準 10" xfId="22" xr:uid="{00000000-0005-0000-0000-00000E000000}"/>
    <cellStyle name="標準 12" xfId="23" xr:uid="{00000000-0005-0000-0000-00000F000000}"/>
    <cellStyle name="標準 13" xfId="21" xr:uid="{00000000-0005-0000-0000-000010000000}"/>
    <cellStyle name="標準 2" xfId="1" xr:uid="{00000000-0005-0000-0000-000011000000}"/>
    <cellStyle name="標準 2 2" xfId="9" xr:uid="{00000000-0005-0000-0000-000012000000}"/>
    <cellStyle name="標準 2 2 2" xfId="10" xr:uid="{00000000-0005-0000-0000-000013000000}"/>
    <cellStyle name="標準 2 2 3" xfId="18" xr:uid="{00000000-0005-0000-0000-000014000000}"/>
    <cellStyle name="標準 2 3" xfId="20" xr:uid="{00000000-0005-0000-0000-000015000000}"/>
    <cellStyle name="標準 27" xfId="26" xr:uid="{00000000-0005-0000-0000-000016000000}"/>
    <cellStyle name="標準 3" xfId="3" xr:uid="{00000000-0005-0000-0000-000017000000}"/>
    <cellStyle name="標準 3 2" xfId="7" xr:uid="{00000000-0005-0000-0000-000018000000}"/>
    <cellStyle name="標準 3 3" xfId="33" xr:uid="{27478709-7538-45A0-B8F6-09C5D16A7B2B}"/>
    <cellStyle name="標準 4" xfId="4" xr:uid="{00000000-0005-0000-0000-000019000000}"/>
    <cellStyle name="標準 5" xfId="8" xr:uid="{00000000-0005-0000-0000-00001A000000}"/>
    <cellStyle name="標準 5 2" xfId="13" xr:uid="{00000000-0005-0000-0000-00001B000000}"/>
    <cellStyle name="標準 5 3" xfId="17" xr:uid="{00000000-0005-0000-0000-00001C000000}"/>
    <cellStyle name="標準 5 4" xfId="27" xr:uid="{00000000-0005-0000-0000-00001D000000}"/>
    <cellStyle name="標準 5 5" xfId="31" xr:uid="{00000000-0005-0000-0000-00001E000000}"/>
    <cellStyle name="標準 5 6" xfId="32" xr:uid="{00000000-0005-0000-0000-00001F000000}"/>
    <cellStyle name="標準 5 7" xfId="35" xr:uid="{BEA1124D-0484-4031-865D-7856E48408BB}"/>
    <cellStyle name="標準 6" xfId="14" xr:uid="{00000000-0005-0000-0000-000020000000}"/>
    <cellStyle name="標準 6 2" xfId="28" xr:uid="{00000000-0005-0000-0000-000021000000}"/>
    <cellStyle name="標準 7" xfId="24" xr:uid="{00000000-0005-0000-0000-000022000000}"/>
  </cellStyles>
  <dxfs count="1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b/>
        <i val="0"/>
        <color theme="4"/>
      </font>
      <fill>
        <patternFill>
          <bgColor theme="4" tint="0.79998168889431442"/>
        </patternFill>
      </fill>
    </dxf>
    <dxf>
      <fill>
        <patternFill patternType="none">
          <bgColor auto="1"/>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b/>
        <i val="0"/>
        <color theme="4"/>
      </font>
      <fill>
        <patternFill>
          <bgColor theme="4" tint="0.79998168889431442"/>
        </patternFill>
      </fill>
    </dxf>
    <dxf>
      <fill>
        <patternFill patternType="none">
          <bgColor auto="1"/>
        </patternFill>
      </fill>
    </dxf>
  </dxfs>
  <tableStyles count="0" defaultTableStyle="TableStyleMedium9" defaultPivotStyle="PivotStyleLight16"/>
  <colors>
    <mruColors>
      <color rgb="FFDAEEF3"/>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CheckBox" fmlaLink="$L$37" lockText="1" noThreeD="1"/>
</file>

<file path=xl/ctrlProps/ctrlProp2.xml><?xml version="1.0" encoding="utf-8"?>
<formControlPr xmlns="http://schemas.microsoft.com/office/spreadsheetml/2009/9/main" objectType="CheckBox" fmlaLink="$L$41" lockText="1" noThreeD="1"/>
</file>

<file path=xl/ctrlProps/ctrlProp3.xml><?xml version="1.0" encoding="utf-8"?>
<formControlPr xmlns="http://schemas.microsoft.com/office/spreadsheetml/2009/9/main" objectType="CheckBox" fmlaLink="$L$39" lockText="1" noThreeD="1"/>
</file>

<file path=xl/ctrlProps/ctrlProp4.xml><?xml version="1.0" encoding="utf-8"?>
<formControlPr xmlns="http://schemas.microsoft.com/office/spreadsheetml/2009/9/main" objectType="CheckBox" fmlaLink="$L$42" lockText="1" noThreeD="1"/>
</file>

<file path=xl/ctrlProps/ctrlProp5.xml><?xml version="1.0" encoding="utf-8"?>
<formControlPr xmlns="http://schemas.microsoft.com/office/spreadsheetml/2009/9/main" objectType="CheckBox" fmlaLink="$L$50" lockText="1" noThreeD="1"/>
</file>

<file path=xl/ctrlProps/ctrlProp6.xml><?xml version="1.0" encoding="utf-8"?>
<formControlPr xmlns="http://schemas.microsoft.com/office/spreadsheetml/2009/9/main" objectType="CheckBox" fmlaLink="$L$40" lockText="1" noThreeD="1"/>
</file>

<file path=xl/ctrlProps/ctrlProp7.xml><?xml version="1.0" encoding="utf-8"?>
<formControlPr xmlns="http://schemas.microsoft.com/office/spreadsheetml/2009/9/main" objectType="CheckBox" fmlaLink="$L$38" lockText="1" noThreeD="1"/>
</file>

<file path=xl/ctrlProps/ctrlProp8.xml><?xml version="1.0" encoding="utf-8"?>
<formControlPr xmlns="http://schemas.microsoft.com/office/spreadsheetml/2009/9/main" objectType="CheckBox" fmlaLink="$L$45" lockText="1" noThreeD="1"/>
</file>

<file path=xl/ctrlProps/ctrlProp9.xml><?xml version="1.0" encoding="utf-8"?>
<formControlPr xmlns="http://schemas.microsoft.com/office/spreadsheetml/2009/9/main" objectType="CheckBox" fmlaLink="$L$52" lockText="1" noThreeD="1"/>
</file>

<file path=xl/ctrlProps/ctrlProp10.xml><?xml version="1.0" encoding="utf-8"?>
<formControlPr xmlns="http://schemas.microsoft.com/office/spreadsheetml/2009/9/main" objectType="CheckBox" fmlaLink="$L$49" lockText="1" noThreeD="1"/>
</file>

<file path=xl/ctrlProps/ctrlProp11.xml><?xml version="1.0" encoding="utf-8"?>
<formControlPr xmlns="http://schemas.microsoft.com/office/spreadsheetml/2009/9/main" objectType="CheckBox" fmlaLink="$L$51" lockText="1" noThreeD="1"/>
</file>

<file path=xl/ctrlProps/ctrlProp12.xml><?xml version="1.0" encoding="utf-8"?>
<formControlPr xmlns="http://schemas.microsoft.com/office/spreadsheetml/2009/9/main" objectType="CheckBox" fmlaLink="$L$43" lockText="1" noThreeD="1"/>
</file>

<file path=xl/ctrlProps/ctrlProp13.xml><?xml version="1.0" encoding="utf-8"?>
<formControlPr xmlns="http://schemas.microsoft.com/office/spreadsheetml/2009/9/main" objectType="CheckBox" fmlaLink="$L$44" lockText="1" noThreeD="1"/>
</file>

<file path=xl/ctrlProps/ctrlProp14.xml><?xml version="1.0" encoding="utf-8"?>
<formControlPr xmlns="http://schemas.microsoft.com/office/spreadsheetml/2009/9/main" objectType="CheckBox" fmlaLink="$L$24" lockText="1" noThreeD="1"/>
</file>

<file path=xl/ctrlProps/ctrlProp15.xml><?xml version="1.0" encoding="utf-8"?>
<formControlPr xmlns="http://schemas.microsoft.com/office/spreadsheetml/2009/9/main" objectType="CheckBox" fmlaLink="$L$23" lockText="1" noThreeD="1"/>
</file>

<file path=xl/ctrlProps/ctrlProp16.xml><?xml version="1.0" encoding="utf-8"?>
<formControlPr xmlns="http://schemas.microsoft.com/office/spreadsheetml/2009/9/main" objectType="CheckBox" fmlaLink="$L$22" lockText="1" noThreeD="1"/>
</file>

<file path=xl/ctrlProps/ctrlProp17.xml><?xml version="1.0" encoding="utf-8"?>
<formControlPr xmlns="http://schemas.microsoft.com/office/spreadsheetml/2009/9/main" objectType="CheckBox" fmlaLink="$L$25" lockText="1" noThreeD="1"/>
</file>

<file path=xl/ctrlProps/ctrlProp18.xml><?xml version="1.0" encoding="utf-8"?>
<formControlPr xmlns="http://schemas.microsoft.com/office/spreadsheetml/2009/9/main" objectType="CheckBox" fmlaLink="$L$27"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checked="Checked"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checked="Checked"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checked="Checked" lockText="1" noThreeD="1"/>
</file>

<file path=xl/ctrlProps/ctrlProp34.xml><?xml version="1.0" encoding="utf-8"?>
<formControlPr xmlns="http://schemas.microsoft.com/office/spreadsheetml/2009/9/main" objectType="CheckBox" checked="Checked" lockText="1" noThreeD="1"/>
</file>

<file path=xl/ctrlProps/ctrlProp35.xml><?xml version="1.0" encoding="utf-8"?>
<formControlPr xmlns="http://schemas.microsoft.com/office/spreadsheetml/2009/9/main" objectType="CheckBox" checked="Checked" lockText="1" noThreeD="1"/>
</file>

<file path=xl/ctrlProps/ctrlProp36.xml><?xml version="1.0" encoding="utf-8"?>
<formControlPr xmlns="http://schemas.microsoft.com/office/spreadsheetml/2009/9/main" objectType="CheckBox" lockText="1" noThreeD="1"/>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8.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3</xdr:col>
      <xdr:colOff>466725</xdr:colOff>
      <xdr:row>5</xdr:row>
      <xdr:rowOff>85725</xdr:rowOff>
    </xdr:from>
    <xdr:to>
      <xdr:col>8</xdr:col>
      <xdr:colOff>466725</xdr:colOff>
      <xdr:row>10</xdr:row>
      <xdr:rowOff>123825</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5905500" y="990600"/>
          <a:ext cx="3429000" cy="1543050"/>
        </a:xfrm>
        <a:prstGeom prst="rect">
          <a:avLst/>
        </a:prstGeom>
        <a:solidFill>
          <a:srgbClr val="FFC0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solidFill>
                <a:schemeClr val="tx1"/>
              </a:solidFill>
            </a:rPr>
            <a:t>青色塗りつぶし部分が記載箇所になります。</a:t>
          </a:r>
          <a:endParaRPr kumimoji="1" lang="en-US" altLang="ja-JP" sz="2000">
            <a:solidFill>
              <a:schemeClr val="tx1"/>
            </a:solidFill>
          </a:endParaRPr>
        </a:p>
        <a:p>
          <a:pPr algn="l"/>
          <a:r>
            <a:rPr kumimoji="1" lang="ja-JP" altLang="en-US" sz="2000">
              <a:solidFill>
                <a:schemeClr val="tx1"/>
              </a:solidFill>
            </a:rPr>
            <a:t>内容を確認のうえ、必要事項を記載してください。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330459</xdr:colOff>
      <xdr:row>2</xdr:row>
      <xdr:rowOff>77755</xdr:rowOff>
    </xdr:from>
    <xdr:to>
      <xdr:col>15</xdr:col>
      <xdr:colOff>309076</xdr:colOff>
      <xdr:row>5</xdr:row>
      <xdr:rowOff>250372</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2168673" y="894184"/>
          <a:ext cx="3429000" cy="1543050"/>
        </a:xfrm>
        <a:prstGeom prst="rect">
          <a:avLst/>
        </a:prstGeom>
        <a:solidFill>
          <a:srgbClr val="FFC0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solidFill>
                <a:schemeClr val="tx1"/>
              </a:solidFill>
            </a:rPr>
            <a:t>青色塗りつぶし部分が記載箇所になります。</a:t>
          </a:r>
          <a:endParaRPr kumimoji="1" lang="en-US" altLang="ja-JP" sz="2000">
            <a:solidFill>
              <a:schemeClr val="tx1"/>
            </a:solidFill>
          </a:endParaRPr>
        </a:p>
        <a:p>
          <a:pPr algn="l"/>
          <a:r>
            <a:rPr kumimoji="1" lang="ja-JP" altLang="en-US" sz="2000">
              <a:solidFill>
                <a:schemeClr val="tx1"/>
              </a:solidFill>
            </a:rPr>
            <a:t>内容を確認のうえ、必要事項を記載してください。</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1668780</xdr:colOff>
          <xdr:row>36</xdr:row>
          <xdr:rowOff>106680</xdr:rowOff>
        </xdr:from>
        <xdr:to>
          <xdr:col>2</xdr:col>
          <xdr:colOff>106680</xdr:colOff>
          <xdr:row>38</xdr:row>
          <xdr:rowOff>152400</xdr:rowOff>
        </xdr:to>
        <xdr:sp macro="" textlink="">
          <xdr:nvSpPr>
            <xdr:cNvPr id="73729" name="Check Box 1" hidden="1">
              <a:extLst>
                <a:ext uri="{63B3BB69-23CF-44E3-9099-C40C66FF867C}">
                  <a14:compatExt spid="_x0000_s73729"/>
                </a:ext>
                <a:ext uri="{FF2B5EF4-FFF2-40B4-BE49-F238E27FC236}">
                  <a16:creationId xmlns:a16="http://schemas.microsoft.com/office/drawing/2014/main" id="{00000000-0008-0000-0300-000001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1645920</xdr:colOff>
          <xdr:row>38</xdr:row>
          <xdr:rowOff>160020</xdr:rowOff>
        </xdr:from>
        <xdr:to>
          <xdr:col>2</xdr:col>
          <xdr:colOff>38100</xdr:colOff>
          <xdr:row>40</xdr:row>
          <xdr:rowOff>106680</xdr:rowOff>
        </xdr:to>
        <xdr:sp macro="" textlink="">
          <xdr:nvSpPr>
            <xdr:cNvPr id="73730" name="Check Box 2" hidden="1">
              <a:extLst>
                <a:ext uri="{63B3BB69-23CF-44E3-9099-C40C66FF867C}">
                  <a14:compatExt spid="_x0000_s73730"/>
                </a:ext>
                <a:ext uri="{FF2B5EF4-FFF2-40B4-BE49-F238E27FC236}">
                  <a16:creationId xmlns:a16="http://schemas.microsoft.com/office/drawing/2014/main" id="{00000000-0008-0000-0300-000002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1699260</xdr:colOff>
          <xdr:row>37</xdr:row>
          <xdr:rowOff>106680</xdr:rowOff>
        </xdr:from>
        <xdr:to>
          <xdr:col>2</xdr:col>
          <xdr:colOff>205740</xdr:colOff>
          <xdr:row>39</xdr:row>
          <xdr:rowOff>76200</xdr:rowOff>
        </xdr:to>
        <xdr:sp macro="" textlink="">
          <xdr:nvSpPr>
            <xdr:cNvPr id="73731" name="Check Box 3" hidden="1">
              <a:extLst>
                <a:ext uri="{63B3BB69-23CF-44E3-9099-C40C66FF867C}">
                  <a14:compatExt spid="_x0000_s73731"/>
                </a:ext>
                <a:ext uri="{FF2B5EF4-FFF2-40B4-BE49-F238E27FC236}">
                  <a16:creationId xmlns:a16="http://schemas.microsoft.com/office/drawing/2014/main" id="{00000000-0008-0000-0300-000003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1661160</xdr:colOff>
          <xdr:row>39</xdr:row>
          <xdr:rowOff>114300</xdr:rowOff>
        </xdr:from>
        <xdr:to>
          <xdr:col>2</xdr:col>
          <xdr:colOff>114300</xdr:colOff>
          <xdr:row>41</xdr:row>
          <xdr:rowOff>76200</xdr:rowOff>
        </xdr:to>
        <xdr:sp macro="" textlink="">
          <xdr:nvSpPr>
            <xdr:cNvPr id="73732" name="Check Box 4" hidden="1">
              <a:extLst>
                <a:ext uri="{63B3BB69-23CF-44E3-9099-C40C66FF867C}">
                  <a14:compatExt spid="_x0000_s73732"/>
                </a:ext>
                <a:ext uri="{FF2B5EF4-FFF2-40B4-BE49-F238E27FC236}">
                  <a16:creationId xmlns:a16="http://schemas.microsoft.com/office/drawing/2014/main" id="{00000000-0008-0000-0300-000004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1630680</xdr:colOff>
          <xdr:row>49</xdr:row>
          <xdr:rowOff>0</xdr:rowOff>
        </xdr:from>
        <xdr:to>
          <xdr:col>2</xdr:col>
          <xdr:colOff>38100</xdr:colOff>
          <xdr:row>50</xdr:row>
          <xdr:rowOff>7620</xdr:rowOff>
        </xdr:to>
        <xdr:sp macro="" textlink="">
          <xdr:nvSpPr>
            <xdr:cNvPr id="73733" name="Check Box 5" hidden="1">
              <a:extLst>
                <a:ext uri="{63B3BB69-23CF-44E3-9099-C40C66FF867C}">
                  <a14:compatExt spid="_x0000_s73733"/>
                </a:ext>
                <a:ext uri="{FF2B5EF4-FFF2-40B4-BE49-F238E27FC236}">
                  <a16:creationId xmlns:a16="http://schemas.microsoft.com/office/drawing/2014/main" id="{00000000-0008-0000-0300-000005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746760</xdr:colOff>
          <xdr:row>37</xdr:row>
          <xdr:rowOff>152400</xdr:rowOff>
        </xdr:from>
        <xdr:to>
          <xdr:col>3</xdr:col>
          <xdr:colOff>990600</xdr:colOff>
          <xdr:row>39</xdr:row>
          <xdr:rowOff>22860</xdr:rowOff>
        </xdr:to>
        <xdr:sp macro="" textlink="">
          <xdr:nvSpPr>
            <xdr:cNvPr id="73734" name="Check Box 6" hidden="1">
              <a:extLst>
                <a:ext uri="{63B3BB69-23CF-44E3-9099-C40C66FF867C}">
                  <a14:compatExt spid="_x0000_s73734"/>
                </a:ext>
                <a:ext uri="{FF2B5EF4-FFF2-40B4-BE49-F238E27FC236}">
                  <a16:creationId xmlns:a16="http://schemas.microsoft.com/office/drawing/2014/main" id="{00000000-0008-0000-0300-000006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746760</xdr:colOff>
          <xdr:row>36</xdr:row>
          <xdr:rowOff>144780</xdr:rowOff>
        </xdr:from>
        <xdr:to>
          <xdr:col>3</xdr:col>
          <xdr:colOff>990600</xdr:colOff>
          <xdr:row>38</xdr:row>
          <xdr:rowOff>99060</xdr:rowOff>
        </xdr:to>
        <xdr:sp macro="" textlink="">
          <xdr:nvSpPr>
            <xdr:cNvPr id="73735" name="Check Box 7" hidden="1">
              <a:extLst>
                <a:ext uri="{63B3BB69-23CF-44E3-9099-C40C66FF867C}">
                  <a14:compatExt spid="_x0000_s73735"/>
                </a:ext>
                <a:ext uri="{FF2B5EF4-FFF2-40B4-BE49-F238E27FC236}">
                  <a16:creationId xmlns:a16="http://schemas.microsoft.com/office/drawing/2014/main" id="{00000000-0008-0000-0300-000007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1645920</xdr:colOff>
          <xdr:row>43</xdr:row>
          <xdr:rowOff>213360</xdr:rowOff>
        </xdr:from>
        <xdr:to>
          <xdr:col>2</xdr:col>
          <xdr:colOff>38100</xdr:colOff>
          <xdr:row>44</xdr:row>
          <xdr:rowOff>228600</xdr:rowOff>
        </xdr:to>
        <xdr:sp macro="" textlink="">
          <xdr:nvSpPr>
            <xdr:cNvPr id="73736" name="Check Box 8" hidden="1">
              <a:extLst>
                <a:ext uri="{63B3BB69-23CF-44E3-9099-C40C66FF867C}">
                  <a14:compatExt spid="_x0000_s73736"/>
                </a:ext>
                <a:ext uri="{FF2B5EF4-FFF2-40B4-BE49-F238E27FC236}">
                  <a16:creationId xmlns:a16="http://schemas.microsoft.com/office/drawing/2014/main" id="{00000000-0008-0000-0300-000008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1638300</xdr:colOff>
          <xdr:row>50</xdr:row>
          <xdr:rowOff>198120</xdr:rowOff>
        </xdr:from>
        <xdr:to>
          <xdr:col>2</xdr:col>
          <xdr:colOff>38100</xdr:colOff>
          <xdr:row>52</xdr:row>
          <xdr:rowOff>45720</xdr:rowOff>
        </xdr:to>
        <xdr:sp macro="" textlink="">
          <xdr:nvSpPr>
            <xdr:cNvPr id="73737" name="Check Box 9" hidden="1">
              <a:extLst>
                <a:ext uri="{63B3BB69-23CF-44E3-9099-C40C66FF867C}">
                  <a14:compatExt spid="_x0000_s73737"/>
                </a:ext>
                <a:ext uri="{FF2B5EF4-FFF2-40B4-BE49-F238E27FC236}">
                  <a16:creationId xmlns:a16="http://schemas.microsoft.com/office/drawing/2014/main" id="{00000000-0008-0000-0300-000009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1638300</xdr:colOff>
          <xdr:row>47</xdr:row>
          <xdr:rowOff>137160</xdr:rowOff>
        </xdr:from>
        <xdr:to>
          <xdr:col>2</xdr:col>
          <xdr:colOff>38100</xdr:colOff>
          <xdr:row>49</xdr:row>
          <xdr:rowOff>45720</xdr:rowOff>
        </xdr:to>
        <xdr:sp macro="" textlink="">
          <xdr:nvSpPr>
            <xdr:cNvPr id="73738" name="Check Box 10" hidden="1">
              <a:extLst>
                <a:ext uri="{63B3BB69-23CF-44E3-9099-C40C66FF867C}">
                  <a14:compatExt spid="_x0000_s73738"/>
                </a:ext>
                <a:ext uri="{FF2B5EF4-FFF2-40B4-BE49-F238E27FC236}">
                  <a16:creationId xmlns:a16="http://schemas.microsoft.com/office/drawing/2014/main" id="{00000000-0008-0000-0300-00000A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1638300</xdr:colOff>
          <xdr:row>50</xdr:row>
          <xdr:rowOff>22860</xdr:rowOff>
        </xdr:from>
        <xdr:to>
          <xdr:col>2</xdr:col>
          <xdr:colOff>38100</xdr:colOff>
          <xdr:row>50</xdr:row>
          <xdr:rowOff>228600</xdr:rowOff>
        </xdr:to>
        <xdr:sp macro="" textlink="">
          <xdr:nvSpPr>
            <xdr:cNvPr id="73739" name="Check Box 11" hidden="1">
              <a:extLst>
                <a:ext uri="{63B3BB69-23CF-44E3-9099-C40C66FF867C}">
                  <a14:compatExt spid="_x0000_s73739"/>
                </a:ext>
                <a:ext uri="{FF2B5EF4-FFF2-40B4-BE49-F238E27FC236}">
                  <a16:creationId xmlns:a16="http://schemas.microsoft.com/office/drawing/2014/main" id="{00000000-0008-0000-0300-00000B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1638300</xdr:colOff>
          <xdr:row>41</xdr:row>
          <xdr:rowOff>960120</xdr:rowOff>
        </xdr:from>
        <xdr:to>
          <xdr:col>2</xdr:col>
          <xdr:colOff>38100</xdr:colOff>
          <xdr:row>43</xdr:row>
          <xdr:rowOff>45720</xdr:rowOff>
        </xdr:to>
        <xdr:sp macro="" textlink="">
          <xdr:nvSpPr>
            <xdr:cNvPr id="73740" name="Check Box 12" hidden="1">
              <a:extLst>
                <a:ext uri="{63B3BB69-23CF-44E3-9099-C40C66FF867C}">
                  <a14:compatExt spid="_x0000_s73740"/>
                </a:ext>
                <a:ext uri="{FF2B5EF4-FFF2-40B4-BE49-F238E27FC236}">
                  <a16:creationId xmlns:a16="http://schemas.microsoft.com/office/drawing/2014/main" id="{00000000-0008-0000-0300-00000C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1645920</xdr:colOff>
          <xdr:row>42</xdr:row>
          <xdr:rowOff>190500</xdr:rowOff>
        </xdr:from>
        <xdr:to>
          <xdr:col>2</xdr:col>
          <xdr:colOff>38100</xdr:colOff>
          <xdr:row>44</xdr:row>
          <xdr:rowOff>22860</xdr:rowOff>
        </xdr:to>
        <xdr:sp macro="" textlink="">
          <xdr:nvSpPr>
            <xdr:cNvPr id="73741" name="Check Box 13" hidden="1">
              <a:extLst>
                <a:ext uri="{63B3BB69-23CF-44E3-9099-C40C66FF867C}">
                  <a14:compatExt spid="_x0000_s73741"/>
                </a:ext>
                <a:ext uri="{FF2B5EF4-FFF2-40B4-BE49-F238E27FC236}">
                  <a16:creationId xmlns:a16="http://schemas.microsoft.com/office/drawing/2014/main" id="{00000000-0008-0000-0300-00000D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1685925</xdr:colOff>
      <xdr:row>37</xdr:row>
      <xdr:rowOff>0</xdr:rowOff>
    </xdr:from>
    <xdr:to>
      <xdr:col>5</xdr:col>
      <xdr:colOff>257175</xdr:colOff>
      <xdr:row>38</xdr:row>
      <xdr:rowOff>219075</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1943100" y="8401050"/>
          <a:ext cx="3848100" cy="390525"/>
        </a:xfrm>
        <a:prstGeom prst="rect">
          <a:avLst/>
        </a:prstGeom>
        <a:noFill/>
        <a:ln w="1905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1676399</xdr:colOff>
      <xdr:row>39</xdr:row>
      <xdr:rowOff>9525</xdr:rowOff>
    </xdr:from>
    <xdr:to>
      <xdr:col>10</xdr:col>
      <xdr:colOff>104775</xdr:colOff>
      <xdr:row>41</xdr:row>
      <xdr:rowOff>66675</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1933574" y="9944100"/>
          <a:ext cx="10906126" cy="400050"/>
        </a:xfrm>
        <a:prstGeom prst="rect">
          <a:avLst/>
        </a:prstGeom>
        <a:noFill/>
        <a:ln w="1905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83820</xdr:colOff>
          <xdr:row>22</xdr:row>
          <xdr:rowOff>144780</xdr:rowOff>
        </xdr:from>
        <xdr:to>
          <xdr:col>1</xdr:col>
          <xdr:colOff>236220</xdr:colOff>
          <xdr:row>24</xdr:row>
          <xdr:rowOff>144780</xdr:rowOff>
        </xdr:to>
        <xdr:sp macro="" textlink="">
          <xdr:nvSpPr>
            <xdr:cNvPr id="73742" name="Check Box 14" hidden="1">
              <a:extLst>
                <a:ext uri="{63B3BB69-23CF-44E3-9099-C40C66FF867C}">
                  <a14:compatExt spid="_x0000_s73742"/>
                </a:ext>
                <a:ext uri="{FF2B5EF4-FFF2-40B4-BE49-F238E27FC236}">
                  <a16:creationId xmlns:a16="http://schemas.microsoft.com/office/drawing/2014/main" id="{00000000-0008-0000-0300-00000E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99060</xdr:colOff>
          <xdr:row>22</xdr:row>
          <xdr:rowOff>0</xdr:rowOff>
        </xdr:from>
        <xdr:to>
          <xdr:col>1</xdr:col>
          <xdr:colOff>121920</xdr:colOff>
          <xdr:row>23</xdr:row>
          <xdr:rowOff>22860</xdr:rowOff>
        </xdr:to>
        <xdr:sp macro="" textlink="">
          <xdr:nvSpPr>
            <xdr:cNvPr id="73743" name="Check Box 15" hidden="1">
              <a:extLst>
                <a:ext uri="{63B3BB69-23CF-44E3-9099-C40C66FF867C}">
                  <a14:compatExt spid="_x0000_s73743"/>
                </a:ext>
                <a:ext uri="{FF2B5EF4-FFF2-40B4-BE49-F238E27FC236}">
                  <a16:creationId xmlns:a16="http://schemas.microsoft.com/office/drawing/2014/main" id="{00000000-0008-0000-0300-00000F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1057275</xdr:colOff>
      <xdr:row>41</xdr:row>
      <xdr:rowOff>171450</xdr:rowOff>
    </xdr:from>
    <xdr:to>
      <xdr:col>7</xdr:col>
      <xdr:colOff>1019175</xdr:colOff>
      <xdr:row>43</xdr:row>
      <xdr:rowOff>57149</xdr:rowOff>
    </xdr:to>
    <xdr:grpSp>
      <xdr:nvGrpSpPr>
        <xdr:cNvPr id="21" name="グループ化 20">
          <a:extLst>
            <a:ext uri="{FF2B5EF4-FFF2-40B4-BE49-F238E27FC236}">
              <a16:creationId xmlns:a16="http://schemas.microsoft.com/office/drawing/2014/main" id="{00000000-0008-0000-0300-000015000000}"/>
            </a:ext>
          </a:extLst>
        </xdr:cNvPr>
        <xdr:cNvGrpSpPr/>
      </xdr:nvGrpSpPr>
      <xdr:grpSpPr>
        <a:xfrm>
          <a:off x="3064279" y="10376708"/>
          <a:ext cx="4672446" cy="1148887"/>
          <a:chOff x="3295650" y="8934450"/>
          <a:chExt cx="5181600" cy="1133474"/>
        </a:xfrm>
      </xdr:grpSpPr>
      <xdr:sp macro="" textlink="">
        <xdr:nvSpPr>
          <xdr:cNvPr id="22" name="テキスト ボックス 21">
            <a:extLst>
              <a:ext uri="{FF2B5EF4-FFF2-40B4-BE49-F238E27FC236}">
                <a16:creationId xmlns:a16="http://schemas.microsoft.com/office/drawing/2014/main" id="{00000000-0008-0000-0300-000016000000}"/>
              </a:ext>
            </a:extLst>
          </xdr:cNvPr>
          <xdr:cNvSpPr txBox="1"/>
        </xdr:nvSpPr>
        <xdr:spPr>
          <a:xfrm>
            <a:off x="3295650" y="9429749"/>
            <a:ext cx="5181600" cy="638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b="1">
                <a:latin typeface="メイリオ" panose="020B0604030504040204" pitchFamily="50" charset="-128"/>
                <a:ea typeface="メイリオ" panose="020B0604030504040204" pitchFamily="50" charset="-128"/>
              </a:rPr>
              <a:t>＜点線内の機器等の導入に際し、必要な場合のみチェックすること＞</a:t>
            </a:r>
          </a:p>
        </xdr:txBody>
      </xdr:sp>
      <xdr:sp macro="" textlink="">
        <xdr:nvSpPr>
          <xdr:cNvPr id="23" name="下矢印 3">
            <a:extLst>
              <a:ext uri="{FF2B5EF4-FFF2-40B4-BE49-F238E27FC236}">
                <a16:creationId xmlns:a16="http://schemas.microsoft.com/office/drawing/2014/main" id="{00000000-0008-0000-0300-000017000000}"/>
              </a:ext>
            </a:extLst>
          </xdr:cNvPr>
          <xdr:cNvSpPr/>
        </xdr:nvSpPr>
        <xdr:spPr>
          <a:xfrm>
            <a:off x="4581525" y="8934450"/>
            <a:ext cx="571500" cy="457200"/>
          </a:xfrm>
          <a:prstGeom prst="downArrow">
            <a:avLst/>
          </a:prstGeom>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0</xdr:col>
          <xdr:colOff>99060</xdr:colOff>
          <xdr:row>20</xdr:row>
          <xdr:rowOff>220980</xdr:rowOff>
        </xdr:from>
        <xdr:to>
          <xdr:col>1</xdr:col>
          <xdr:colOff>114300</xdr:colOff>
          <xdr:row>22</xdr:row>
          <xdr:rowOff>45720</xdr:rowOff>
        </xdr:to>
        <xdr:sp macro="" textlink="">
          <xdr:nvSpPr>
            <xdr:cNvPr id="73746" name="Check Box 18" hidden="1">
              <a:extLst>
                <a:ext uri="{63B3BB69-23CF-44E3-9099-C40C66FF867C}">
                  <a14:compatExt spid="_x0000_s73746"/>
                </a:ext>
                <a:ext uri="{FF2B5EF4-FFF2-40B4-BE49-F238E27FC236}">
                  <a16:creationId xmlns:a16="http://schemas.microsoft.com/office/drawing/2014/main" id="{00000000-0008-0000-0300-000012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83820</xdr:colOff>
          <xdr:row>24</xdr:row>
          <xdr:rowOff>45720</xdr:rowOff>
        </xdr:from>
        <xdr:to>
          <xdr:col>1</xdr:col>
          <xdr:colOff>121920</xdr:colOff>
          <xdr:row>24</xdr:row>
          <xdr:rowOff>457200</xdr:rowOff>
        </xdr:to>
        <xdr:sp macro="" textlink="">
          <xdr:nvSpPr>
            <xdr:cNvPr id="73748" name="Check Box 20" hidden="1">
              <a:extLst>
                <a:ext uri="{63B3BB69-23CF-44E3-9099-C40C66FF867C}">
                  <a14:compatExt spid="_x0000_s73748"/>
                </a:ext>
                <a:ext uri="{FF2B5EF4-FFF2-40B4-BE49-F238E27FC236}">
                  <a16:creationId xmlns:a16="http://schemas.microsoft.com/office/drawing/2014/main" id="{00000000-0008-0000-0300-000014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99060</xdr:colOff>
          <xdr:row>26</xdr:row>
          <xdr:rowOff>0</xdr:rowOff>
        </xdr:from>
        <xdr:to>
          <xdr:col>1</xdr:col>
          <xdr:colOff>137160</xdr:colOff>
          <xdr:row>27</xdr:row>
          <xdr:rowOff>0</xdr:rowOff>
        </xdr:to>
        <xdr:sp macro="" textlink="">
          <xdr:nvSpPr>
            <xdr:cNvPr id="73755" name="Check Box 27" hidden="1">
              <a:extLst>
                <a:ext uri="{63B3BB69-23CF-44E3-9099-C40C66FF867C}">
                  <a14:compatExt spid="_x0000_s73755"/>
                </a:ext>
                <a:ext uri="{FF2B5EF4-FFF2-40B4-BE49-F238E27FC236}">
                  <a16:creationId xmlns:a16="http://schemas.microsoft.com/office/drawing/2014/main" id="{00000000-0008-0000-0300-00001B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14</xdr:col>
      <xdr:colOff>390525</xdr:colOff>
      <xdr:row>25</xdr:row>
      <xdr:rowOff>152400</xdr:rowOff>
    </xdr:from>
    <xdr:to>
      <xdr:col>19</xdr:col>
      <xdr:colOff>57150</xdr:colOff>
      <xdr:row>41</xdr:row>
      <xdr:rowOff>180975</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13296900" y="6810375"/>
          <a:ext cx="3095625" cy="3648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注意事項（「１</a:t>
          </a:r>
          <a:r>
            <a:rPr kumimoji="1" lang="en-US" altLang="ja-JP" sz="1100">
              <a:solidFill>
                <a:srgbClr val="FF0000"/>
              </a:solidFill>
            </a:rPr>
            <a:t>.</a:t>
          </a:r>
          <a:r>
            <a:rPr kumimoji="1" lang="ja-JP" altLang="en-US" sz="1100">
              <a:solidFill>
                <a:srgbClr val="FF0000"/>
              </a:solidFill>
            </a:rPr>
            <a:t>経費計画　（２）」）</a:t>
          </a:r>
          <a:endParaRPr kumimoji="1" lang="en-US" altLang="ja-JP" sz="1100">
            <a:solidFill>
              <a:srgbClr val="FF0000"/>
            </a:solidFill>
          </a:endParaRPr>
        </a:p>
        <a:p>
          <a:r>
            <a:rPr kumimoji="1" lang="ja-JP" altLang="en-US" sz="1100"/>
            <a:t>同一敷地内に複数事業所が運営されている場合でも</a:t>
          </a:r>
          <a:r>
            <a:rPr kumimoji="1" lang="en-US" altLang="ja-JP" sz="1100"/>
            <a:t>1</a:t>
          </a:r>
          <a:r>
            <a:rPr kumimoji="1" lang="ja-JP" altLang="en-US" sz="1100"/>
            <a:t>つの事業所として扱い、補助基準額は</a:t>
          </a:r>
          <a:r>
            <a:rPr kumimoji="1" lang="en-US" altLang="ja-JP" sz="1100"/>
            <a:t>100</a:t>
          </a:r>
          <a:r>
            <a:rPr kumimoji="1" lang="ja-JP" altLang="en-US" sz="1100"/>
            <a:t>万円になります。</a:t>
          </a:r>
          <a:endParaRPr kumimoji="1" lang="en-US" altLang="ja-JP" sz="1100"/>
        </a:p>
        <a:p>
          <a:r>
            <a:rPr kumimoji="1" lang="ja-JP" altLang="en-US" sz="1100"/>
            <a:t>上記の場合は、補助基本（基準）額を按分してください。</a:t>
          </a:r>
          <a:endParaRPr kumimoji="1" lang="en-US" altLang="ja-JP" sz="1100"/>
        </a:p>
        <a:p>
          <a:r>
            <a:rPr kumimoji="1" lang="ja-JP" altLang="en-US" sz="1100"/>
            <a:t>（国</a:t>
          </a:r>
          <a:r>
            <a:rPr kumimoji="1" lang="en-US" altLang="ja-JP" sz="1100"/>
            <a:t>Q</a:t>
          </a:r>
          <a:r>
            <a:rPr kumimoji="1" lang="ja-JP" altLang="en-US" sz="1100"/>
            <a:t>＆</a:t>
          </a:r>
          <a:r>
            <a:rPr kumimoji="1" lang="en-US" altLang="ja-JP" sz="1100"/>
            <a:t>A</a:t>
          </a:r>
          <a:r>
            <a:rPr kumimoji="1" lang="ja-JP" altLang="en-US" sz="1100"/>
            <a:t>　</a:t>
          </a:r>
          <a:r>
            <a:rPr kumimoji="1" lang="en-US" altLang="ja-JP" sz="1100"/>
            <a:t>No.4</a:t>
          </a:r>
          <a:r>
            <a:rPr kumimoji="1" lang="ja-JP" altLang="en-US" sz="1100"/>
            <a:t>を参照）</a:t>
          </a:r>
          <a:endParaRPr kumimoji="1" lang="en-US" altLang="ja-JP" sz="1100"/>
        </a:p>
        <a:p>
          <a:endParaRPr kumimoji="1" lang="en-US" altLang="ja-JP" sz="1100"/>
        </a:p>
        <a:p>
          <a:r>
            <a:rPr kumimoji="1" lang="ja-JP" altLang="en-US" sz="1100"/>
            <a:t>（例）</a:t>
          </a:r>
          <a:endParaRPr kumimoji="1" lang="en-US" altLang="ja-JP" sz="1100"/>
        </a:p>
        <a:p>
          <a:r>
            <a:rPr kumimoji="1" lang="ja-JP" altLang="en-US" sz="1100"/>
            <a:t>・同一敷地内に</a:t>
          </a:r>
          <a:r>
            <a:rPr kumimoji="1" lang="en-US" altLang="ja-JP" sz="1100"/>
            <a:t>3</a:t>
          </a:r>
          <a:r>
            <a:rPr kumimoji="1" lang="ja-JP" altLang="en-US" sz="1100"/>
            <a:t>事業所あり（</a:t>
          </a:r>
          <a:r>
            <a:rPr kumimoji="1" lang="en-US" altLang="ja-JP" sz="1100"/>
            <a:t>3</a:t>
          </a:r>
          <a:r>
            <a:rPr kumimoji="1" lang="ja-JP" altLang="en-US" sz="1100"/>
            <a:t>事業所とも申請）</a:t>
          </a:r>
          <a:endParaRPr kumimoji="1" lang="en-US" altLang="ja-JP" sz="1100"/>
        </a:p>
        <a:p>
          <a:r>
            <a:rPr kumimoji="1" lang="ja-JP" altLang="en-US" sz="1100"/>
            <a:t>・事業所の対象経費は以下のとおり</a:t>
          </a:r>
          <a:endParaRPr kumimoji="1" lang="en-US" altLang="ja-JP" sz="1100"/>
        </a:p>
        <a:p>
          <a:r>
            <a:rPr kumimoji="1" lang="ja-JP" altLang="en-US" sz="1100"/>
            <a:t>　①</a:t>
          </a:r>
          <a:r>
            <a:rPr kumimoji="1" lang="en-US" altLang="ja-JP" sz="1100"/>
            <a:t>400</a:t>
          </a:r>
          <a:r>
            <a:rPr kumimoji="1" lang="ja-JP" altLang="en-US" sz="1100"/>
            <a:t>千円</a:t>
          </a:r>
          <a:endParaRPr kumimoji="1" lang="en-US" altLang="ja-JP" sz="1100"/>
        </a:p>
        <a:p>
          <a:r>
            <a:rPr kumimoji="1" lang="ja-JP" altLang="en-US" sz="1100"/>
            <a:t>　②</a:t>
          </a:r>
          <a:r>
            <a:rPr kumimoji="1" lang="en-US" altLang="ja-JP" sz="1100"/>
            <a:t>500</a:t>
          </a:r>
          <a:r>
            <a:rPr kumimoji="1" lang="ja-JP" altLang="en-US" sz="1100"/>
            <a:t>千円</a:t>
          </a:r>
          <a:endParaRPr kumimoji="1" lang="en-US" altLang="ja-JP" sz="1100"/>
        </a:p>
        <a:p>
          <a:r>
            <a:rPr kumimoji="1" lang="ja-JP" altLang="en-US" sz="1100"/>
            <a:t>　③</a:t>
          </a:r>
          <a:r>
            <a:rPr kumimoji="1" lang="en-US" altLang="ja-JP" sz="1100"/>
            <a:t>500</a:t>
          </a:r>
          <a:r>
            <a:rPr kumimoji="1" lang="ja-JP" altLang="en-US" sz="1100"/>
            <a:t>千円</a:t>
          </a:r>
          <a:endParaRPr kumimoji="1" lang="en-US" altLang="ja-JP" sz="1100"/>
        </a:p>
        <a:p>
          <a:r>
            <a:rPr kumimoji="1" lang="ja-JP" altLang="en-US" sz="1100"/>
            <a:t>　計</a:t>
          </a:r>
          <a:r>
            <a:rPr kumimoji="1" lang="en-US" altLang="ja-JP" sz="1100"/>
            <a:t>1,400</a:t>
          </a:r>
          <a:r>
            <a:rPr kumimoji="1" lang="ja-JP" altLang="en-US" sz="1100"/>
            <a:t>千円</a:t>
          </a:r>
          <a:endParaRPr kumimoji="1" lang="en-US" altLang="ja-JP" sz="1100"/>
        </a:p>
        <a:p>
          <a:endParaRPr kumimoji="1" lang="en-US" altLang="ja-JP" sz="1100"/>
        </a:p>
        <a:p>
          <a:r>
            <a:rPr kumimoji="1" lang="ja-JP" altLang="en-US" sz="1100"/>
            <a:t>（補助基本（基準）額　計算）</a:t>
          </a:r>
          <a:endParaRPr kumimoji="1" lang="en-US" altLang="ja-JP" sz="1100"/>
        </a:p>
        <a:p>
          <a:r>
            <a:rPr kumimoji="1" lang="ja-JP" altLang="en-US" sz="1100"/>
            <a:t>①</a:t>
          </a:r>
          <a:r>
            <a:rPr kumimoji="1" lang="en-US" altLang="ja-JP" sz="1100"/>
            <a:t>1,000</a:t>
          </a:r>
          <a:r>
            <a:rPr kumimoji="1" lang="ja-JP" altLang="en-US" sz="1100"/>
            <a:t>千円</a:t>
          </a:r>
          <a:r>
            <a:rPr kumimoji="1" lang="en-US" altLang="ja-JP" sz="1100"/>
            <a:t>×</a:t>
          </a:r>
          <a:r>
            <a:rPr kumimoji="1" lang="ja-JP" altLang="en-US" sz="1100"/>
            <a:t>（</a:t>
          </a:r>
          <a:r>
            <a:rPr kumimoji="1" lang="en-US" altLang="ja-JP" sz="1100"/>
            <a:t>400</a:t>
          </a:r>
          <a:r>
            <a:rPr kumimoji="1" lang="ja-JP" altLang="en-US" sz="1100"/>
            <a:t>千円</a:t>
          </a:r>
          <a:r>
            <a:rPr kumimoji="1" lang="en-US" altLang="ja-JP" sz="1100"/>
            <a:t>/1,400</a:t>
          </a:r>
          <a:r>
            <a:rPr kumimoji="1" lang="ja-JP" altLang="en-US" sz="1100"/>
            <a:t>千円）＝</a:t>
          </a:r>
          <a:r>
            <a:rPr kumimoji="1" lang="en-US" altLang="ja-JP" sz="1100"/>
            <a:t>286</a:t>
          </a:r>
          <a:r>
            <a:rPr kumimoji="1" lang="ja-JP" altLang="en-US" sz="1100"/>
            <a:t>千円</a:t>
          </a:r>
          <a:endParaRPr kumimoji="1" lang="en-US" altLang="ja-JP" sz="1100"/>
        </a:p>
        <a:p>
          <a:r>
            <a:rPr kumimoji="1" lang="ja-JP" altLang="en-US" sz="1100"/>
            <a:t>②</a:t>
          </a:r>
          <a:r>
            <a:rPr kumimoji="1" lang="en-US" altLang="ja-JP" sz="1100"/>
            <a:t>1,000</a:t>
          </a:r>
          <a:r>
            <a:rPr kumimoji="1" lang="ja-JP" altLang="en-US" sz="1100"/>
            <a:t>千円</a:t>
          </a:r>
          <a:r>
            <a:rPr kumimoji="1" lang="en-US" altLang="ja-JP" sz="1100"/>
            <a:t>×</a:t>
          </a:r>
          <a:r>
            <a:rPr kumimoji="1" lang="ja-JP" altLang="en-US" sz="1100"/>
            <a:t>（</a:t>
          </a:r>
          <a:r>
            <a:rPr kumimoji="1" lang="en-US" altLang="ja-JP" sz="1100"/>
            <a:t>500</a:t>
          </a:r>
          <a:r>
            <a:rPr kumimoji="1" lang="ja-JP" altLang="en-US" sz="1100"/>
            <a:t>千円</a:t>
          </a:r>
          <a:r>
            <a:rPr kumimoji="1" lang="en-US" altLang="ja-JP" sz="1100"/>
            <a:t>/1,400</a:t>
          </a:r>
          <a:r>
            <a:rPr kumimoji="1" lang="ja-JP" altLang="en-US" sz="1100"/>
            <a:t>千円）＝</a:t>
          </a:r>
          <a:r>
            <a:rPr kumimoji="1" lang="en-US" altLang="ja-JP" sz="1100"/>
            <a:t>357</a:t>
          </a:r>
          <a:r>
            <a:rPr kumimoji="1" lang="ja-JP" altLang="en-US" sz="1100"/>
            <a:t>千円</a:t>
          </a:r>
          <a:endParaRPr kumimoji="1" lang="en-US" altLang="ja-JP" sz="11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③</a:t>
          </a:r>
          <a:r>
            <a:rPr kumimoji="1" lang="en-US" altLang="ja-JP" sz="1100">
              <a:solidFill>
                <a:schemeClr val="dk1"/>
              </a:solidFill>
              <a:effectLst/>
              <a:latin typeface="+mn-lt"/>
              <a:ea typeface="+mn-ea"/>
              <a:cs typeface="+mn-cs"/>
            </a:rPr>
            <a:t>1,000</a:t>
          </a:r>
          <a:r>
            <a:rPr kumimoji="1" lang="ja-JP" altLang="ja-JP" sz="1100">
              <a:solidFill>
                <a:schemeClr val="dk1"/>
              </a:solidFill>
              <a:effectLst/>
              <a:latin typeface="+mn-lt"/>
              <a:ea typeface="+mn-ea"/>
              <a:cs typeface="+mn-cs"/>
            </a:rPr>
            <a:t>千円</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500</a:t>
          </a:r>
          <a:r>
            <a:rPr kumimoji="1" lang="ja-JP" altLang="ja-JP" sz="1100">
              <a:solidFill>
                <a:schemeClr val="dk1"/>
              </a:solidFill>
              <a:effectLst/>
              <a:latin typeface="+mn-lt"/>
              <a:ea typeface="+mn-ea"/>
              <a:cs typeface="+mn-cs"/>
            </a:rPr>
            <a:t>千円</a:t>
          </a:r>
          <a:r>
            <a:rPr kumimoji="1" lang="en-US" altLang="ja-JP" sz="1100">
              <a:solidFill>
                <a:schemeClr val="dk1"/>
              </a:solidFill>
              <a:effectLst/>
              <a:latin typeface="+mn-lt"/>
              <a:ea typeface="+mn-ea"/>
              <a:cs typeface="+mn-cs"/>
            </a:rPr>
            <a:t>/1,400</a:t>
          </a:r>
          <a:r>
            <a:rPr kumimoji="1" lang="ja-JP" altLang="ja-JP" sz="1100">
              <a:solidFill>
                <a:schemeClr val="dk1"/>
              </a:solidFill>
              <a:effectLst/>
              <a:latin typeface="+mn-lt"/>
              <a:ea typeface="+mn-ea"/>
              <a:cs typeface="+mn-cs"/>
            </a:rPr>
            <a:t>千円）＝</a:t>
          </a:r>
          <a:r>
            <a:rPr kumimoji="1" lang="en-US" altLang="ja-JP" sz="1100">
              <a:solidFill>
                <a:schemeClr val="dk1"/>
              </a:solidFill>
              <a:effectLst/>
              <a:latin typeface="+mn-lt"/>
              <a:ea typeface="+mn-ea"/>
              <a:cs typeface="+mn-cs"/>
            </a:rPr>
            <a:t>357</a:t>
          </a:r>
          <a:r>
            <a:rPr kumimoji="1" lang="ja-JP" altLang="ja-JP" sz="1100">
              <a:solidFill>
                <a:schemeClr val="dk1"/>
              </a:solidFill>
              <a:effectLst/>
              <a:latin typeface="+mn-lt"/>
              <a:ea typeface="+mn-ea"/>
              <a:cs typeface="+mn-cs"/>
            </a:rPr>
            <a:t>千円</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計</a:t>
          </a:r>
          <a:r>
            <a:rPr kumimoji="1" lang="en-US" altLang="ja-JP" sz="1100">
              <a:solidFill>
                <a:schemeClr val="dk1"/>
              </a:solidFill>
              <a:effectLst/>
              <a:latin typeface="+mn-lt"/>
              <a:ea typeface="+mn-ea"/>
              <a:cs typeface="+mn-cs"/>
            </a:rPr>
            <a:t>1,000</a:t>
          </a:r>
          <a:r>
            <a:rPr kumimoji="1" lang="ja-JP" altLang="en-US" sz="1100">
              <a:solidFill>
                <a:schemeClr val="dk1"/>
              </a:solidFill>
              <a:effectLst/>
              <a:latin typeface="+mn-lt"/>
              <a:ea typeface="+mn-ea"/>
              <a:cs typeface="+mn-cs"/>
            </a:rPr>
            <a:t>千円（</a:t>
          </a:r>
          <a:r>
            <a:rPr kumimoji="1" lang="en-US" altLang="ja-JP" sz="1100">
              <a:solidFill>
                <a:schemeClr val="dk1"/>
              </a:solidFill>
              <a:effectLst/>
              <a:latin typeface="+mn-lt"/>
              <a:ea typeface="+mn-ea"/>
              <a:cs typeface="+mn-cs"/>
            </a:rPr>
            <a:t>100</a:t>
          </a:r>
          <a:r>
            <a:rPr kumimoji="1" lang="ja-JP" altLang="en-US" sz="1100">
              <a:solidFill>
                <a:schemeClr val="dk1"/>
              </a:solidFill>
              <a:effectLst/>
              <a:latin typeface="+mn-lt"/>
              <a:ea typeface="+mn-ea"/>
              <a:cs typeface="+mn-cs"/>
            </a:rPr>
            <a:t>万円）</a:t>
          </a:r>
          <a:endParaRPr lang="ja-JP" altLang="ja-JP">
            <a:effectLst/>
          </a:endParaRPr>
        </a:p>
        <a:p>
          <a:endParaRPr kumimoji="1" lang="en-US" altLang="ja-JP" sz="1100"/>
        </a:p>
        <a:p>
          <a:endParaRPr kumimoji="1" lang="en-US" altLang="ja-JP" sz="1100"/>
        </a:p>
        <a:p>
          <a:endParaRPr kumimoji="1" lang="en-US" altLang="ja-JP" sz="1100"/>
        </a:p>
        <a:p>
          <a:endParaRPr kumimoji="1" lang="en-US" altLang="ja-JP" sz="1100"/>
        </a:p>
        <a:p>
          <a:endParaRPr kumimoji="1" lang="ja-JP" altLang="en-US" sz="1100"/>
        </a:p>
      </xdr:txBody>
    </xdr:sp>
    <xdr:clientData/>
  </xdr:twoCellAnchor>
  <xdr:twoCellAnchor>
    <xdr:from>
      <xdr:col>14</xdr:col>
      <xdr:colOff>400050</xdr:colOff>
      <xdr:row>2</xdr:row>
      <xdr:rowOff>209550</xdr:rowOff>
    </xdr:from>
    <xdr:to>
      <xdr:col>19</xdr:col>
      <xdr:colOff>400050</xdr:colOff>
      <xdr:row>9</xdr:row>
      <xdr:rowOff>28575</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13306425" y="647700"/>
          <a:ext cx="3429000" cy="1543050"/>
        </a:xfrm>
        <a:prstGeom prst="rect">
          <a:avLst/>
        </a:prstGeom>
        <a:solidFill>
          <a:srgbClr val="FFC0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solidFill>
                <a:schemeClr val="tx1"/>
              </a:solidFill>
            </a:rPr>
            <a:t>青色塗りつぶし部分が記載箇所になります。</a:t>
          </a:r>
          <a:endParaRPr kumimoji="1" lang="en-US" altLang="ja-JP" sz="2000">
            <a:solidFill>
              <a:schemeClr val="tx1"/>
            </a:solidFill>
          </a:endParaRPr>
        </a:p>
        <a:p>
          <a:pPr algn="l"/>
          <a:r>
            <a:rPr kumimoji="1" lang="ja-JP" altLang="en-US" sz="2000">
              <a:solidFill>
                <a:schemeClr val="tx1"/>
              </a:solidFill>
            </a:rPr>
            <a:t>内容を確認のうえ、必要事項を記載してください。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76200</xdr:colOff>
      <xdr:row>10</xdr:row>
      <xdr:rowOff>19050</xdr:rowOff>
    </xdr:from>
    <xdr:to>
      <xdr:col>11</xdr:col>
      <xdr:colOff>419100</xdr:colOff>
      <xdr:row>11</xdr:row>
      <xdr:rowOff>266700</xdr:rowOff>
    </xdr:to>
    <xdr:sp macro="" textlink="">
      <xdr:nvSpPr>
        <xdr:cNvPr id="2" name="右大かっこ 1">
          <a:extLst>
            <a:ext uri="{FF2B5EF4-FFF2-40B4-BE49-F238E27FC236}">
              <a16:creationId xmlns:a16="http://schemas.microsoft.com/office/drawing/2014/main" id="{00000000-0008-0000-0400-000002000000}"/>
            </a:ext>
          </a:extLst>
        </xdr:cNvPr>
        <xdr:cNvSpPr/>
      </xdr:nvSpPr>
      <xdr:spPr>
        <a:xfrm>
          <a:off x="6153150" y="2228850"/>
          <a:ext cx="342900" cy="533400"/>
        </a:xfrm>
        <a:prstGeom prst="rightBracket">
          <a:avLst/>
        </a:prstGeom>
        <a:ln w="285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19050</xdr:colOff>
      <xdr:row>10</xdr:row>
      <xdr:rowOff>133350</xdr:rowOff>
    </xdr:from>
    <xdr:to>
      <xdr:col>21</xdr:col>
      <xdr:colOff>276225</xdr:colOff>
      <xdr:row>11</xdr:row>
      <xdr:rowOff>123825</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6524625" y="2343150"/>
          <a:ext cx="411480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u="sng"/>
            <a:t>機器台数等との著しい矛盾が生じていないか確認します。</a:t>
          </a:r>
          <a:endParaRPr kumimoji="1" lang="en-US" altLang="ja-JP" sz="1100" u="sng"/>
        </a:p>
        <a:p>
          <a:endParaRPr kumimoji="1" lang="ja-JP" altLang="en-US" sz="1100"/>
        </a:p>
      </xdr:txBody>
    </xdr:sp>
    <xdr:clientData/>
  </xdr:twoCellAnchor>
  <xdr:twoCellAnchor editAs="oneCell">
    <xdr:from>
      <xdr:col>0</xdr:col>
      <xdr:colOff>226219</xdr:colOff>
      <xdr:row>36</xdr:row>
      <xdr:rowOff>226218</xdr:rowOff>
    </xdr:from>
    <xdr:to>
      <xdr:col>21</xdr:col>
      <xdr:colOff>59531</xdr:colOff>
      <xdr:row>39</xdr:row>
      <xdr:rowOff>201925</xdr:rowOff>
    </xdr:to>
    <xdr:pic>
      <xdr:nvPicPr>
        <xdr:cNvPr id="7" name="図 6">
          <a:extLst>
            <a:ext uri="{FF2B5EF4-FFF2-40B4-BE49-F238E27FC236}">
              <a16:creationId xmlns:a16="http://schemas.microsoft.com/office/drawing/2014/main" id="{00000000-0008-0000-04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6219" y="10525124"/>
          <a:ext cx="10191750" cy="111870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24</xdr:col>
      <xdr:colOff>104775</xdr:colOff>
      <xdr:row>2</xdr:row>
      <xdr:rowOff>28575</xdr:rowOff>
    </xdr:from>
    <xdr:to>
      <xdr:col>32</xdr:col>
      <xdr:colOff>104775</xdr:colOff>
      <xdr:row>8</xdr:row>
      <xdr:rowOff>152400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1401425" y="466725"/>
          <a:ext cx="3429000" cy="1543050"/>
        </a:xfrm>
        <a:prstGeom prst="rect">
          <a:avLst/>
        </a:prstGeom>
        <a:solidFill>
          <a:srgbClr val="FFC0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solidFill>
                <a:schemeClr val="tx1"/>
              </a:solidFill>
            </a:rPr>
            <a:t>青色塗りつぶし部分が記載箇所になります。</a:t>
          </a:r>
          <a:endParaRPr kumimoji="1" lang="en-US" altLang="ja-JP" sz="2000">
            <a:solidFill>
              <a:schemeClr val="tx1"/>
            </a:solidFill>
          </a:endParaRPr>
        </a:p>
        <a:p>
          <a:pPr algn="l"/>
          <a:r>
            <a:rPr kumimoji="1" lang="ja-JP" altLang="en-US" sz="2000">
              <a:solidFill>
                <a:schemeClr val="tx1"/>
              </a:solidFill>
            </a:rPr>
            <a:t>内容を確認のうえ、必要事項を記載してください。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415290</xdr:colOff>
      <xdr:row>1</xdr:row>
      <xdr:rowOff>57150</xdr:rowOff>
    </xdr:from>
    <xdr:to>
      <xdr:col>1</xdr:col>
      <xdr:colOff>291465</xdr:colOff>
      <xdr:row>2</xdr:row>
      <xdr:rowOff>148590</xdr:rowOff>
    </xdr:to>
    <xdr:sp macro="" textlink="">
      <xdr:nvSpPr>
        <xdr:cNvPr id="2" name="テキスト ボックス 1">
          <a:extLst>
            <a:ext uri="{FF2B5EF4-FFF2-40B4-BE49-F238E27FC236}">
              <a16:creationId xmlns:a16="http://schemas.microsoft.com/office/drawing/2014/main" id="{3C26D321-23A7-0DBE-4A57-E8EFF35FA751}"/>
            </a:ext>
          </a:extLst>
        </xdr:cNvPr>
        <xdr:cNvSpPr txBox="1"/>
      </xdr:nvSpPr>
      <xdr:spPr>
        <a:xfrm>
          <a:off x="415290" y="238125"/>
          <a:ext cx="609600" cy="26289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記載例</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122464</xdr:colOff>
      <xdr:row>1</xdr:row>
      <xdr:rowOff>64226</xdr:rowOff>
    </xdr:from>
    <xdr:to>
      <xdr:col>1</xdr:col>
      <xdr:colOff>728254</xdr:colOff>
      <xdr:row>1</xdr:row>
      <xdr:rowOff>330926</xdr:rowOff>
    </xdr:to>
    <xdr:sp macro="" textlink="">
      <xdr:nvSpPr>
        <xdr:cNvPr id="2" name="テキスト ボックス 1">
          <a:extLst>
            <a:ext uri="{FF2B5EF4-FFF2-40B4-BE49-F238E27FC236}">
              <a16:creationId xmlns:a16="http://schemas.microsoft.com/office/drawing/2014/main" id="{61FD7F06-6206-41BC-9199-6864FE0C20B1}"/>
            </a:ext>
          </a:extLst>
        </xdr:cNvPr>
        <xdr:cNvSpPr txBox="1"/>
      </xdr:nvSpPr>
      <xdr:spPr>
        <a:xfrm>
          <a:off x="353785" y="458833"/>
          <a:ext cx="605790" cy="266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記載例</a:t>
          </a:r>
        </a:p>
      </xdr:txBody>
    </xdr: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1775460</xdr:colOff>
          <xdr:row>36</xdr:row>
          <xdr:rowOff>106680</xdr:rowOff>
        </xdr:from>
        <xdr:to>
          <xdr:col>2</xdr:col>
          <xdr:colOff>38100</xdr:colOff>
          <xdr:row>38</xdr:row>
          <xdr:rowOff>152400</xdr:rowOff>
        </xdr:to>
        <xdr:sp macro="" textlink="">
          <xdr:nvSpPr>
            <xdr:cNvPr id="78849" name="Check Box 1" hidden="1">
              <a:extLst>
                <a:ext uri="{63B3BB69-23CF-44E3-9099-C40C66FF867C}">
                  <a14:compatExt spid="_x0000_s78849"/>
                </a:ext>
                <a:ext uri="{FF2B5EF4-FFF2-40B4-BE49-F238E27FC236}">
                  <a16:creationId xmlns:a16="http://schemas.microsoft.com/office/drawing/2014/main" id="{00000000-0008-0000-0700-0000013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1775460</xdr:colOff>
          <xdr:row>38</xdr:row>
          <xdr:rowOff>160020</xdr:rowOff>
        </xdr:from>
        <xdr:to>
          <xdr:col>2</xdr:col>
          <xdr:colOff>38100</xdr:colOff>
          <xdr:row>40</xdr:row>
          <xdr:rowOff>106680</xdr:rowOff>
        </xdr:to>
        <xdr:sp macro="" textlink="">
          <xdr:nvSpPr>
            <xdr:cNvPr id="78850" name="Check Box 2" hidden="1">
              <a:extLst>
                <a:ext uri="{63B3BB69-23CF-44E3-9099-C40C66FF867C}">
                  <a14:compatExt spid="_x0000_s78850"/>
                </a:ext>
                <a:ext uri="{FF2B5EF4-FFF2-40B4-BE49-F238E27FC236}">
                  <a16:creationId xmlns:a16="http://schemas.microsoft.com/office/drawing/2014/main" id="{00000000-0008-0000-0700-0000023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1775460</xdr:colOff>
          <xdr:row>37</xdr:row>
          <xdr:rowOff>106680</xdr:rowOff>
        </xdr:from>
        <xdr:to>
          <xdr:col>2</xdr:col>
          <xdr:colOff>38100</xdr:colOff>
          <xdr:row>39</xdr:row>
          <xdr:rowOff>76200</xdr:rowOff>
        </xdr:to>
        <xdr:sp macro="" textlink="">
          <xdr:nvSpPr>
            <xdr:cNvPr id="78851" name="Check Box 3" hidden="1">
              <a:extLst>
                <a:ext uri="{63B3BB69-23CF-44E3-9099-C40C66FF867C}">
                  <a14:compatExt spid="_x0000_s78851"/>
                </a:ext>
                <a:ext uri="{FF2B5EF4-FFF2-40B4-BE49-F238E27FC236}">
                  <a16:creationId xmlns:a16="http://schemas.microsoft.com/office/drawing/2014/main" id="{00000000-0008-0000-0700-0000033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1775460</xdr:colOff>
          <xdr:row>39</xdr:row>
          <xdr:rowOff>114300</xdr:rowOff>
        </xdr:from>
        <xdr:to>
          <xdr:col>2</xdr:col>
          <xdr:colOff>38100</xdr:colOff>
          <xdr:row>41</xdr:row>
          <xdr:rowOff>76200</xdr:rowOff>
        </xdr:to>
        <xdr:sp macro="" textlink="">
          <xdr:nvSpPr>
            <xdr:cNvPr id="78852" name="Check Box 4" hidden="1">
              <a:extLst>
                <a:ext uri="{63B3BB69-23CF-44E3-9099-C40C66FF867C}">
                  <a14:compatExt spid="_x0000_s78852"/>
                </a:ext>
                <a:ext uri="{FF2B5EF4-FFF2-40B4-BE49-F238E27FC236}">
                  <a16:creationId xmlns:a16="http://schemas.microsoft.com/office/drawing/2014/main" id="{00000000-0008-0000-0700-0000043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1775460</xdr:colOff>
          <xdr:row>49</xdr:row>
          <xdr:rowOff>0</xdr:rowOff>
        </xdr:from>
        <xdr:to>
          <xdr:col>2</xdr:col>
          <xdr:colOff>38100</xdr:colOff>
          <xdr:row>50</xdr:row>
          <xdr:rowOff>7620</xdr:rowOff>
        </xdr:to>
        <xdr:sp macro="" textlink="">
          <xdr:nvSpPr>
            <xdr:cNvPr id="78853" name="Check Box 5" hidden="1">
              <a:extLst>
                <a:ext uri="{63B3BB69-23CF-44E3-9099-C40C66FF867C}">
                  <a14:compatExt spid="_x0000_s78853"/>
                </a:ext>
                <a:ext uri="{FF2B5EF4-FFF2-40B4-BE49-F238E27FC236}">
                  <a16:creationId xmlns:a16="http://schemas.microsoft.com/office/drawing/2014/main" id="{00000000-0008-0000-0700-0000053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746760</xdr:colOff>
          <xdr:row>37</xdr:row>
          <xdr:rowOff>152400</xdr:rowOff>
        </xdr:from>
        <xdr:to>
          <xdr:col>3</xdr:col>
          <xdr:colOff>990600</xdr:colOff>
          <xdr:row>39</xdr:row>
          <xdr:rowOff>22860</xdr:rowOff>
        </xdr:to>
        <xdr:sp macro="" textlink="">
          <xdr:nvSpPr>
            <xdr:cNvPr id="78854" name="Check Box 6" hidden="1">
              <a:extLst>
                <a:ext uri="{63B3BB69-23CF-44E3-9099-C40C66FF867C}">
                  <a14:compatExt spid="_x0000_s78854"/>
                </a:ext>
                <a:ext uri="{FF2B5EF4-FFF2-40B4-BE49-F238E27FC236}">
                  <a16:creationId xmlns:a16="http://schemas.microsoft.com/office/drawing/2014/main" id="{00000000-0008-0000-0700-0000063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746760</xdr:colOff>
          <xdr:row>36</xdr:row>
          <xdr:rowOff>144780</xdr:rowOff>
        </xdr:from>
        <xdr:to>
          <xdr:col>3</xdr:col>
          <xdr:colOff>990600</xdr:colOff>
          <xdr:row>38</xdr:row>
          <xdr:rowOff>99060</xdr:rowOff>
        </xdr:to>
        <xdr:sp macro="" textlink="">
          <xdr:nvSpPr>
            <xdr:cNvPr id="78855" name="Check Box 7" hidden="1">
              <a:extLst>
                <a:ext uri="{63B3BB69-23CF-44E3-9099-C40C66FF867C}">
                  <a14:compatExt spid="_x0000_s78855"/>
                </a:ext>
                <a:ext uri="{FF2B5EF4-FFF2-40B4-BE49-F238E27FC236}">
                  <a16:creationId xmlns:a16="http://schemas.microsoft.com/office/drawing/2014/main" id="{00000000-0008-0000-0700-0000073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1775460</xdr:colOff>
          <xdr:row>43</xdr:row>
          <xdr:rowOff>213360</xdr:rowOff>
        </xdr:from>
        <xdr:to>
          <xdr:col>2</xdr:col>
          <xdr:colOff>38100</xdr:colOff>
          <xdr:row>44</xdr:row>
          <xdr:rowOff>228600</xdr:rowOff>
        </xdr:to>
        <xdr:sp macro="" textlink="">
          <xdr:nvSpPr>
            <xdr:cNvPr id="78856" name="Check Box 8" hidden="1">
              <a:extLst>
                <a:ext uri="{63B3BB69-23CF-44E3-9099-C40C66FF867C}">
                  <a14:compatExt spid="_x0000_s78856"/>
                </a:ext>
                <a:ext uri="{FF2B5EF4-FFF2-40B4-BE49-F238E27FC236}">
                  <a16:creationId xmlns:a16="http://schemas.microsoft.com/office/drawing/2014/main" id="{00000000-0008-0000-0700-0000083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1775460</xdr:colOff>
          <xdr:row>50</xdr:row>
          <xdr:rowOff>198120</xdr:rowOff>
        </xdr:from>
        <xdr:to>
          <xdr:col>2</xdr:col>
          <xdr:colOff>38100</xdr:colOff>
          <xdr:row>52</xdr:row>
          <xdr:rowOff>45720</xdr:rowOff>
        </xdr:to>
        <xdr:sp macro="" textlink="">
          <xdr:nvSpPr>
            <xdr:cNvPr id="78857" name="Check Box 9" hidden="1">
              <a:extLst>
                <a:ext uri="{63B3BB69-23CF-44E3-9099-C40C66FF867C}">
                  <a14:compatExt spid="_x0000_s78857"/>
                </a:ext>
                <a:ext uri="{FF2B5EF4-FFF2-40B4-BE49-F238E27FC236}">
                  <a16:creationId xmlns:a16="http://schemas.microsoft.com/office/drawing/2014/main" id="{00000000-0008-0000-0700-0000093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1775460</xdr:colOff>
          <xdr:row>47</xdr:row>
          <xdr:rowOff>137160</xdr:rowOff>
        </xdr:from>
        <xdr:to>
          <xdr:col>2</xdr:col>
          <xdr:colOff>38100</xdr:colOff>
          <xdr:row>49</xdr:row>
          <xdr:rowOff>45720</xdr:rowOff>
        </xdr:to>
        <xdr:sp macro="" textlink="">
          <xdr:nvSpPr>
            <xdr:cNvPr id="78858" name="Check Box 10" hidden="1">
              <a:extLst>
                <a:ext uri="{63B3BB69-23CF-44E3-9099-C40C66FF867C}">
                  <a14:compatExt spid="_x0000_s78858"/>
                </a:ext>
                <a:ext uri="{FF2B5EF4-FFF2-40B4-BE49-F238E27FC236}">
                  <a16:creationId xmlns:a16="http://schemas.microsoft.com/office/drawing/2014/main" id="{00000000-0008-0000-0700-00000A3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1775460</xdr:colOff>
          <xdr:row>50</xdr:row>
          <xdr:rowOff>22860</xdr:rowOff>
        </xdr:from>
        <xdr:to>
          <xdr:col>2</xdr:col>
          <xdr:colOff>38100</xdr:colOff>
          <xdr:row>50</xdr:row>
          <xdr:rowOff>228600</xdr:rowOff>
        </xdr:to>
        <xdr:sp macro="" textlink="">
          <xdr:nvSpPr>
            <xdr:cNvPr id="78859" name="Check Box 11" hidden="1">
              <a:extLst>
                <a:ext uri="{63B3BB69-23CF-44E3-9099-C40C66FF867C}">
                  <a14:compatExt spid="_x0000_s78859"/>
                </a:ext>
                <a:ext uri="{FF2B5EF4-FFF2-40B4-BE49-F238E27FC236}">
                  <a16:creationId xmlns:a16="http://schemas.microsoft.com/office/drawing/2014/main" id="{00000000-0008-0000-0700-00000B3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1775460</xdr:colOff>
          <xdr:row>41</xdr:row>
          <xdr:rowOff>960120</xdr:rowOff>
        </xdr:from>
        <xdr:to>
          <xdr:col>2</xdr:col>
          <xdr:colOff>38100</xdr:colOff>
          <xdr:row>43</xdr:row>
          <xdr:rowOff>45720</xdr:rowOff>
        </xdr:to>
        <xdr:sp macro="" textlink="">
          <xdr:nvSpPr>
            <xdr:cNvPr id="78860" name="Check Box 12" hidden="1">
              <a:extLst>
                <a:ext uri="{63B3BB69-23CF-44E3-9099-C40C66FF867C}">
                  <a14:compatExt spid="_x0000_s78860"/>
                </a:ext>
                <a:ext uri="{FF2B5EF4-FFF2-40B4-BE49-F238E27FC236}">
                  <a16:creationId xmlns:a16="http://schemas.microsoft.com/office/drawing/2014/main" id="{00000000-0008-0000-0700-00000C3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1775460</xdr:colOff>
          <xdr:row>42</xdr:row>
          <xdr:rowOff>190500</xdr:rowOff>
        </xdr:from>
        <xdr:to>
          <xdr:col>2</xdr:col>
          <xdr:colOff>38100</xdr:colOff>
          <xdr:row>44</xdr:row>
          <xdr:rowOff>22860</xdr:rowOff>
        </xdr:to>
        <xdr:sp macro="" textlink="">
          <xdr:nvSpPr>
            <xdr:cNvPr id="78861" name="Check Box 13" hidden="1">
              <a:extLst>
                <a:ext uri="{63B3BB69-23CF-44E3-9099-C40C66FF867C}">
                  <a14:compatExt spid="_x0000_s78861"/>
                </a:ext>
                <a:ext uri="{FF2B5EF4-FFF2-40B4-BE49-F238E27FC236}">
                  <a16:creationId xmlns:a16="http://schemas.microsoft.com/office/drawing/2014/main" id="{00000000-0008-0000-0700-00000D3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1685925</xdr:colOff>
      <xdr:row>37</xdr:row>
      <xdr:rowOff>0</xdr:rowOff>
    </xdr:from>
    <xdr:to>
      <xdr:col>5</xdr:col>
      <xdr:colOff>257175</xdr:colOff>
      <xdr:row>38</xdr:row>
      <xdr:rowOff>219075</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1943100" y="9525000"/>
          <a:ext cx="3848100" cy="390525"/>
        </a:xfrm>
        <a:prstGeom prst="rect">
          <a:avLst/>
        </a:prstGeom>
        <a:noFill/>
        <a:ln w="1905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1676399</xdr:colOff>
      <xdr:row>39</xdr:row>
      <xdr:rowOff>19050</xdr:rowOff>
    </xdr:from>
    <xdr:to>
      <xdr:col>10</xdr:col>
      <xdr:colOff>104775</xdr:colOff>
      <xdr:row>41</xdr:row>
      <xdr:rowOff>76200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33574" y="9953625"/>
          <a:ext cx="10906126" cy="400050"/>
        </a:xfrm>
        <a:prstGeom prst="rect">
          <a:avLst/>
        </a:prstGeom>
        <a:noFill/>
        <a:ln w="1905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83820</xdr:colOff>
          <xdr:row>22</xdr:row>
          <xdr:rowOff>144780</xdr:rowOff>
        </xdr:from>
        <xdr:to>
          <xdr:col>1</xdr:col>
          <xdr:colOff>236220</xdr:colOff>
          <xdr:row>24</xdr:row>
          <xdr:rowOff>144780</xdr:rowOff>
        </xdr:to>
        <xdr:sp macro="" textlink="">
          <xdr:nvSpPr>
            <xdr:cNvPr id="78862" name="Check Box 14" hidden="1">
              <a:extLst>
                <a:ext uri="{63B3BB69-23CF-44E3-9099-C40C66FF867C}">
                  <a14:compatExt spid="_x0000_s78862"/>
                </a:ext>
                <a:ext uri="{FF2B5EF4-FFF2-40B4-BE49-F238E27FC236}">
                  <a16:creationId xmlns:a16="http://schemas.microsoft.com/office/drawing/2014/main" id="{00000000-0008-0000-0700-00000E3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99060</xdr:colOff>
          <xdr:row>22</xdr:row>
          <xdr:rowOff>0</xdr:rowOff>
        </xdr:from>
        <xdr:to>
          <xdr:col>1</xdr:col>
          <xdr:colOff>121920</xdr:colOff>
          <xdr:row>23</xdr:row>
          <xdr:rowOff>22860</xdr:rowOff>
        </xdr:to>
        <xdr:sp macro="" textlink="">
          <xdr:nvSpPr>
            <xdr:cNvPr id="78863" name="Check Box 15" hidden="1">
              <a:extLst>
                <a:ext uri="{63B3BB69-23CF-44E3-9099-C40C66FF867C}">
                  <a14:compatExt spid="_x0000_s78863"/>
                </a:ext>
                <a:ext uri="{FF2B5EF4-FFF2-40B4-BE49-F238E27FC236}">
                  <a16:creationId xmlns:a16="http://schemas.microsoft.com/office/drawing/2014/main" id="{00000000-0008-0000-0700-00000F3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1057275</xdr:colOff>
      <xdr:row>41</xdr:row>
      <xdr:rowOff>171450</xdr:rowOff>
    </xdr:from>
    <xdr:to>
      <xdr:col>7</xdr:col>
      <xdr:colOff>1019175</xdr:colOff>
      <xdr:row>43</xdr:row>
      <xdr:rowOff>57149</xdr:rowOff>
    </xdr:to>
    <xdr:grpSp>
      <xdr:nvGrpSpPr>
        <xdr:cNvPr id="4" name="グループ化 3">
          <a:extLst>
            <a:ext uri="{FF2B5EF4-FFF2-40B4-BE49-F238E27FC236}">
              <a16:creationId xmlns:a16="http://schemas.microsoft.com/office/drawing/2014/main" id="{00000000-0008-0000-0700-000004000000}"/>
            </a:ext>
          </a:extLst>
        </xdr:cNvPr>
        <xdr:cNvGrpSpPr/>
      </xdr:nvGrpSpPr>
      <xdr:grpSpPr>
        <a:xfrm>
          <a:off x="3065145" y="10359390"/>
          <a:ext cx="4667250" cy="1141094"/>
          <a:chOff x="3295650" y="8934450"/>
          <a:chExt cx="5181600" cy="1133474"/>
        </a:xfrm>
      </xdr:grpSpPr>
      <xdr:sp macro="" textlink="">
        <xdr:nvSpPr>
          <xdr:cNvPr id="5" name="テキスト ボックス 4">
            <a:extLst>
              <a:ext uri="{FF2B5EF4-FFF2-40B4-BE49-F238E27FC236}">
                <a16:creationId xmlns:a16="http://schemas.microsoft.com/office/drawing/2014/main" id="{00000000-0008-0000-0700-000005000000}"/>
              </a:ext>
            </a:extLst>
          </xdr:cNvPr>
          <xdr:cNvSpPr txBox="1"/>
        </xdr:nvSpPr>
        <xdr:spPr>
          <a:xfrm>
            <a:off x="3295650" y="9429749"/>
            <a:ext cx="5181600" cy="638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b="1">
                <a:latin typeface="メイリオ" panose="020B0604030504040204" pitchFamily="50" charset="-128"/>
                <a:ea typeface="メイリオ" panose="020B0604030504040204" pitchFamily="50" charset="-128"/>
              </a:rPr>
              <a:t>＜点線内の機器等の導入に際し、必要な場合のみチェックすること＞</a:t>
            </a:r>
          </a:p>
        </xdr:txBody>
      </xdr:sp>
      <xdr:sp macro="" textlink="">
        <xdr:nvSpPr>
          <xdr:cNvPr id="6" name="下矢印 3">
            <a:extLst>
              <a:ext uri="{FF2B5EF4-FFF2-40B4-BE49-F238E27FC236}">
                <a16:creationId xmlns:a16="http://schemas.microsoft.com/office/drawing/2014/main" id="{00000000-0008-0000-0700-000006000000}"/>
              </a:ext>
            </a:extLst>
          </xdr:cNvPr>
          <xdr:cNvSpPr/>
        </xdr:nvSpPr>
        <xdr:spPr>
          <a:xfrm>
            <a:off x="4581525" y="8934450"/>
            <a:ext cx="571500" cy="457200"/>
          </a:xfrm>
          <a:prstGeom prst="downArrow">
            <a:avLst/>
          </a:prstGeom>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0</xdr:col>
          <xdr:colOff>99060</xdr:colOff>
          <xdr:row>20</xdr:row>
          <xdr:rowOff>220980</xdr:rowOff>
        </xdr:from>
        <xdr:to>
          <xdr:col>1</xdr:col>
          <xdr:colOff>114300</xdr:colOff>
          <xdr:row>22</xdr:row>
          <xdr:rowOff>45720</xdr:rowOff>
        </xdr:to>
        <xdr:sp macro="" textlink="">
          <xdr:nvSpPr>
            <xdr:cNvPr id="78864" name="Check Box 16" hidden="1">
              <a:extLst>
                <a:ext uri="{63B3BB69-23CF-44E3-9099-C40C66FF867C}">
                  <a14:compatExt spid="_x0000_s78864"/>
                </a:ext>
                <a:ext uri="{FF2B5EF4-FFF2-40B4-BE49-F238E27FC236}">
                  <a16:creationId xmlns:a16="http://schemas.microsoft.com/office/drawing/2014/main" id="{00000000-0008-0000-0700-0000103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83820</xdr:colOff>
          <xdr:row>24</xdr:row>
          <xdr:rowOff>45720</xdr:rowOff>
        </xdr:from>
        <xdr:to>
          <xdr:col>1</xdr:col>
          <xdr:colOff>121920</xdr:colOff>
          <xdr:row>24</xdr:row>
          <xdr:rowOff>457200</xdr:rowOff>
        </xdr:to>
        <xdr:sp macro="" textlink="">
          <xdr:nvSpPr>
            <xdr:cNvPr id="78865" name="Check Box 17" hidden="1">
              <a:extLst>
                <a:ext uri="{63B3BB69-23CF-44E3-9099-C40C66FF867C}">
                  <a14:compatExt spid="_x0000_s78865"/>
                </a:ext>
                <a:ext uri="{FF2B5EF4-FFF2-40B4-BE49-F238E27FC236}">
                  <a16:creationId xmlns:a16="http://schemas.microsoft.com/office/drawing/2014/main" id="{00000000-0008-0000-0700-0000113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99060</xdr:colOff>
          <xdr:row>26</xdr:row>
          <xdr:rowOff>0</xdr:rowOff>
        </xdr:from>
        <xdr:to>
          <xdr:col>1</xdr:col>
          <xdr:colOff>137160</xdr:colOff>
          <xdr:row>27</xdr:row>
          <xdr:rowOff>0</xdr:rowOff>
        </xdr:to>
        <xdr:sp macro="" textlink="">
          <xdr:nvSpPr>
            <xdr:cNvPr id="78866" name="Check Box 18" hidden="1">
              <a:extLst>
                <a:ext uri="{63B3BB69-23CF-44E3-9099-C40C66FF867C}">
                  <a14:compatExt spid="_x0000_s78866"/>
                </a:ext>
                <a:ext uri="{FF2B5EF4-FFF2-40B4-BE49-F238E27FC236}">
                  <a16:creationId xmlns:a16="http://schemas.microsoft.com/office/drawing/2014/main" id="{00000000-0008-0000-0700-0000123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0</xdr:colOff>
      <xdr:row>1</xdr:row>
      <xdr:rowOff>38100</xdr:rowOff>
    </xdr:from>
    <xdr:to>
      <xdr:col>1</xdr:col>
      <xdr:colOff>605790</xdr:colOff>
      <xdr:row>2</xdr:row>
      <xdr:rowOff>91440</xdr:rowOff>
    </xdr:to>
    <xdr:sp macro="" textlink="">
      <xdr:nvSpPr>
        <xdr:cNvPr id="7" name="テキスト ボックス 6">
          <a:extLst>
            <a:ext uri="{FF2B5EF4-FFF2-40B4-BE49-F238E27FC236}">
              <a16:creationId xmlns:a16="http://schemas.microsoft.com/office/drawing/2014/main" id="{FB7E2105-10A0-4B23-B277-4AA7C3F3FBCA}"/>
            </a:ext>
          </a:extLst>
        </xdr:cNvPr>
        <xdr:cNvSpPr txBox="1"/>
      </xdr:nvSpPr>
      <xdr:spPr>
        <a:xfrm>
          <a:off x="228600" y="247650"/>
          <a:ext cx="605790" cy="26289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記載例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11</xdr:col>
      <xdr:colOff>76200</xdr:colOff>
      <xdr:row>10</xdr:row>
      <xdr:rowOff>19050</xdr:rowOff>
    </xdr:from>
    <xdr:to>
      <xdr:col>11</xdr:col>
      <xdr:colOff>419100</xdr:colOff>
      <xdr:row>11</xdr:row>
      <xdr:rowOff>266700</xdr:rowOff>
    </xdr:to>
    <xdr:sp macro="" textlink="">
      <xdr:nvSpPr>
        <xdr:cNvPr id="2" name="右大かっこ 1">
          <a:extLst>
            <a:ext uri="{FF2B5EF4-FFF2-40B4-BE49-F238E27FC236}">
              <a16:creationId xmlns:a16="http://schemas.microsoft.com/office/drawing/2014/main" id="{00000000-0008-0000-0800-000002000000}"/>
            </a:ext>
          </a:extLst>
        </xdr:cNvPr>
        <xdr:cNvSpPr/>
      </xdr:nvSpPr>
      <xdr:spPr>
        <a:xfrm>
          <a:off x="6153150" y="2447925"/>
          <a:ext cx="342900" cy="533400"/>
        </a:xfrm>
        <a:prstGeom prst="rightBracket">
          <a:avLst/>
        </a:prstGeom>
        <a:ln w="285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19050</xdr:colOff>
      <xdr:row>10</xdr:row>
      <xdr:rowOff>133350</xdr:rowOff>
    </xdr:from>
    <xdr:to>
      <xdr:col>21</xdr:col>
      <xdr:colOff>276225</xdr:colOff>
      <xdr:row>11</xdr:row>
      <xdr:rowOff>123825</xdr:rowOff>
    </xdr:to>
    <xdr:sp macro="" textlink="">
      <xdr:nvSpPr>
        <xdr:cNvPr id="3" name="テキスト ボックス 2">
          <a:extLst>
            <a:ext uri="{FF2B5EF4-FFF2-40B4-BE49-F238E27FC236}">
              <a16:creationId xmlns:a16="http://schemas.microsoft.com/office/drawing/2014/main" id="{00000000-0008-0000-0800-000003000000}"/>
            </a:ext>
          </a:extLst>
        </xdr:cNvPr>
        <xdr:cNvSpPr txBox="1"/>
      </xdr:nvSpPr>
      <xdr:spPr>
        <a:xfrm>
          <a:off x="6524625" y="2562225"/>
          <a:ext cx="411480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u="sng"/>
            <a:t>機器台数等との著しい矛盾が生じていないか確認します。</a:t>
          </a:r>
          <a:endParaRPr kumimoji="1" lang="en-US" altLang="ja-JP" sz="1100" u="sng"/>
        </a:p>
        <a:p>
          <a:endParaRPr kumimoji="1" lang="ja-JP" altLang="en-US" sz="1100"/>
        </a:p>
      </xdr:txBody>
    </xdr:sp>
    <xdr:clientData/>
  </xdr:twoCellAnchor>
  <xdr:twoCellAnchor editAs="oneCell">
    <xdr:from>
      <xdr:col>0</xdr:col>
      <xdr:colOff>226219</xdr:colOff>
      <xdr:row>36</xdr:row>
      <xdr:rowOff>226218</xdr:rowOff>
    </xdr:from>
    <xdr:to>
      <xdr:col>21</xdr:col>
      <xdr:colOff>59531</xdr:colOff>
      <xdr:row>39</xdr:row>
      <xdr:rowOff>201925</xdr:rowOff>
    </xdr:to>
    <xdr:pic>
      <xdr:nvPicPr>
        <xdr:cNvPr id="4" name="図 3">
          <a:extLst>
            <a:ext uri="{FF2B5EF4-FFF2-40B4-BE49-F238E27FC236}">
              <a16:creationId xmlns:a16="http://schemas.microsoft.com/office/drawing/2014/main" id="{00000000-0008-0000-08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6219" y="10522743"/>
          <a:ext cx="10196512" cy="111870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133350</xdr:colOff>
      <xdr:row>2</xdr:row>
      <xdr:rowOff>95250</xdr:rowOff>
    </xdr:from>
    <xdr:to>
      <xdr:col>2</xdr:col>
      <xdr:colOff>348615</xdr:colOff>
      <xdr:row>3</xdr:row>
      <xdr:rowOff>45720</xdr:rowOff>
    </xdr:to>
    <xdr:sp macro="" textlink="">
      <xdr:nvSpPr>
        <xdr:cNvPr id="5" name="テキスト ボックス 4">
          <a:extLst>
            <a:ext uri="{FF2B5EF4-FFF2-40B4-BE49-F238E27FC236}">
              <a16:creationId xmlns:a16="http://schemas.microsoft.com/office/drawing/2014/main" id="{77F902C1-B7B5-40DC-805B-2C927827E620}"/>
            </a:ext>
          </a:extLst>
        </xdr:cNvPr>
        <xdr:cNvSpPr txBox="1"/>
      </xdr:nvSpPr>
      <xdr:spPr>
        <a:xfrm>
          <a:off x="400050" y="514350"/>
          <a:ext cx="605790" cy="26479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記載例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11</xdr:col>
      <xdr:colOff>76200</xdr:colOff>
      <xdr:row>10</xdr:row>
      <xdr:rowOff>19050</xdr:rowOff>
    </xdr:from>
    <xdr:to>
      <xdr:col>11</xdr:col>
      <xdr:colOff>419100</xdr:colOff>
      <xdr:row>11</xdr:row>
      <xdr:rowOff>266700</xdr:rowOff>
    </xdr:to>
    <xdr:sp macro="" textlink="">
      <xdr:nvSpPr>
        <xdr:cNvPr id="2" name="右大かっこ 1">
          <a:extLst>
            <a:ext uri="{FF2B5EF4-FFF2-40B4-BE49-F238E27FC236}">
              <a16:creationId xmlns:a16="http://schemas.microsoft.com/office/drawing/2014/main" id="{00000000-0008-0000-0A00-000002000000}"/>
            </a:ext>
          </a:extLst>
        </xdr:cNvPr>
        <xdr:cNvSpPr/>
      </xdr:nvSpPr>
      <xdr:spPr>
        <a:xfrm>
          <a:off x="6153150" y="2447925"/>
          <a:ext cx="342900" cy="533400"/>
        </a:xfrm>
        <a:prstGeom prst="rightBracket">
          <a:avLst/>
        </a:prstGeom>
        <a:ln w="285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19050</xdr:colOff>
      <xdr:row>10</xdr:row>
      <xdr:rowOff>133350</xdr:rowOff>
    </xdr:from>
    <xdr:to>
      <xdr:col>21</xdr:col>
      <xdr:colOff>276225</xdr:colOff>
      <xdr:row>11</xdr:row>
      <xdr:rowOff>123825</xdr:rowOff>
    </xdr:to>
    <xdr:sp macro="" textlink="">
      <xdr:nvSpPr>
        <xdr:cNvPr id="3" name="テキスト ボックス 2">
          <a:extLst>
            <a:ext uri="{FF2B5EF4-FFF2-40B4-BE49-F238E27FC236}">
              <a16:creationId xmlns:a16="http://schemas.microsoft.com/office/drawing/2014/main" id="{00000000-0008-0000-0A00-000003000000}"/>
            </a:ext>
          </a:extLst>
        </xdr:cNvPr>
        <xdr:cNvSpPr txBox="1"/>
      </xdr:nvSpPr>
      <xdr:spPr>
        <a:xfrm>
          <a:off x="6524625" y="2562225"/>
          <a:ext cx="411480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u="sng"/>
            <a:t>機器台数等との著しい矛盾が生じていないか確認します。</a:t>
          </a:r>
          <a:endParaRPr kumimoji="1" lang="en-US" altLang="ja-JP" sz="1100" u="sng"/>
        </a:p>
        <a:p>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enlsv\&#29983;&#28079;&#23398;&#32722;&#35506;&#20849;&#36890;\&#23478;&#24237;&#25391;&#33288;\&#12415;&#12406;&#65306;&#12487;&#12473;&#12463;&#12488;&#12483;&#12503;&#12501;&#12457;&#12523;&#12480;&#12540;\&#37117;&#36947;&#24220;&#30476;&#29031;&#20250;\&#20877;&#22996;&#35351;&#21332;&#35696;&#20250;&#35519;&#12409;\&#65296;&#65304;&#33576;&#22478;&#30476;&#65306;&#21029;&#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集計表１"/>
      <sheetName val="集計表２"/>
      <sheetName val="Sheet2"/>
      <sheetName val="リスト参照"/>
      <sheetName val="Sheet1"/>
      <sheetName val="様式2-1-①・②"/>
      <sheetName val="リスト"/>
      <sheetName val="参考"/>
      <sheetName val="Sheet3"/>
    </sheetNames>
    <sheetDataSet>
      <sheetData sheetId="0" refreshError="1"/>
      <sheetData sheetId="1" refreshError="1">
        <row r="4">
          <cell r="E4" t="str">
            <v>協議会</v>
          </cell>
          <cell r="F4" t="str">
            <v>サポーターリーダー</v>
          </cell>
          <cell r="G4">
            <v>0</v>
          </cell>
          <cell r="H4">
            <v>0</v>
          </cell>
          <cell r="I4">
            <v>0</v>
          </cell>
          <cell r="J4">
            <v>0</v>
          </cell>
          <cell r="K4">
            <v>0</v>
          </cell>
          <cell r="L4">
            <v>0</v>
          </cell>
          <cell r="M4">
            <v>0</v>
          </cell>
          <cell r="N4">
            <v>0</v>
          </cell>
          <cell r="O4">
            <v>0</v>
          </cell>
          <cell r="P4">
            <v>0</v>
          </cell>
          <cell r="Q4">
            <v>0</v>
          </cell>
          <cell r="R4" t="str">
            <v>サポーターリーダー</v>
          </cell>
        </row>
        <row r="5">
          <cell r="C5" t="str">
            <v>諸謝金</v>
          </cell>
          <cell r="D5" t="str">
            <v>旅費</v>
          </cell>
          <cell r="E5" t="str">
            <v>消耗品費</v>
          </cell>
          <cell r="F5" t="str">
            <v>印刷製本</v>
          </cell>
          <cell r="G5" t="str">
            <v>通信運搬</v>
          </cell>
          <cell r="H5" t="str">
            <v>借料損料</v>
          </cell>
          <cell r="I5" t="str">
            <v>会議費</v>
          </cell>
          <cell r="J5" t="str">
            <v>賃金</v>
          </cell>
          <cell r="K5" t="str">
            <v>保険料</v>
          </cell>
          <cell r="L5" t="str">
            <v>雑役務</v>
          </cell>
          <cell r="M5" t="str">
            <v>小計</v>
          </cell>
          <cell r="N5" t="str">
            <v>講座数</v>
          </cell>
          <cell r="O5" t="str">
            <v>リーダー</v>
          </cell>
          <cell r="P5" t="str">
            <v>諸謝金</v>
          </cell>
          <cell r="Q5" t="str">
            <v>旅費</v>
          </cell>
          <cell r="R5" t="str">
            <v>消耗品費</v>
          </cell>
          <cell r="S5" t="str">
            <v>印刷製本</v>
          </cell>
          <cell r="T5" t="str">
            <v>通信運搬</v>
          </cell>
          <cell r="U5" t="str">
            <v>借料損料</v>
          </cell>
          <cell r="V5" t="str">
            <v>会議費</v>
          </cell>
          <cell r="W5" t="str">
            <v>賃金</v>
          </cell>
          <cell r="X5" t="str">
            <v>保険料</v>
          </cell>
          <cell r="Y5" t="str">
            <v>雑役務</v>
          </cell>
          <cell r="Z5" t="str">
            <v>小計</v>
          </cell>
          <cell r="AA5" t="str">
            <v>講座数</v>
          </cell>
          <cell r="AB5" t="str">
            <v>総回数</v>
          </cell>
          <cell r="AC5" t="str">
            <v>諸謝金</v>
          </cell>
          <cell r="AD5" t="str">
            <v>旅費</v>
          </cell>
        </row>
        <row r="6">
          <cell r="A6">
            <v>1</v>
          </cell>
          <cell r="B6" t="str">
            <v>　水戸市</v>
          </cell>
          <cell r="C6">
            <v>0</v>
          </cell>
          <cell r="D6">
            <v>0</v>
          </cell>
          <cell r="E6">
            <v>0</v>
          </cell>
          <cell r="F6">
            <v>0</v>
          </cell>
          <cell r="G6">
            <v>0</v>
          </cell>
          <cell r="H6">
            <v>0</v>
          </cell>
          <cell r="I6">
            <v>0</v>
          </cell>
          <cell r="J6">
            <v>0</v>
          </cell>
          <cell r="K6">
            <v>0</v>
          </cell>
          <cell r="L6">
            <v>0</v>
          </cell>
          <cell r="M6">
            <v>0</v>
          </cell>
          <cell r="N6">
            <v>0</v>
          </cell>
          <cell r="O6">
            <v>0</v>
          </cell>
          <cell r="P6">
            <v>0</v>
          </cell>
          <cell r="Q6">
            <v>0</v>
          </cell>
          <cell r="R6">
            <v>0</v>
          </cell>
          <cell r="S6">
            <v>0</v>
          </cell>
          <cell r="T6">
            <v>0</v>
          </cell>
          <cell r="U6">
            <v>0</v>
          </cell>
          <cell r="V6">
            <v>0</v>
          </cell>
          <cell r="W6">
            <v>0</v>
          </cell>
          <cell r="X6">
            <v>0</v>
          </cell>
          <cell r="Y6">
            <v>0</v>
          </cell>
          <cell r="Z6">
            <v>0</v>
          </cell>
        </row>
        <row r="7">
          <cell r="A7">
            <v>2</v>
          </cell>
          <cell r="B7" t="str">
            <v>　日立市</v>
          </cell>
          <cell r="C7">
            <v>0</v>
          </cell>
          <cell r="D7">
            <v>0</v>
          </cell>
          <cell r="E7">
            <v>0</v>
          </cell>
          <cell r="F7">
            <v>0</v>
          </cell>
          <cell r="G7">
            <v>0</v>
          </cell>
          <cell r="H7">
            <v>0</v>
          </cell>
          <cell r="I7">
            <v>0</v>
          </cell>
          <cell r="J7">
            <v>0</v>
          </cell>
          <cell r="K7">
            <v>0</v>
          </cell>
          <cell r="L7">
            <v>0</v>
          </cell>
          <cell r="M7">
            <v>0</v>
          </cell>
          <cell r="N7">
            <v>0</v>
          </cell>
          <cell r="O7">
            <v>0</v>
          </cell>
          <cell r="P7">
            <v>0</v>
          </cell>
          <cell r="Q7">
            <v>0</v>
          </cell>
          <cell r="R7">
            <v>0</v>
          </cell>
          <cell r="S7">
            <v>0</v>
          </cell>
          <cell r="T7">
            <v>0</v>
          </cell>
          <cell r="U7">
            <v>0</v>
          </cell>
          <cell r="V7">
            <v>0</v>
          </cell>
          <cell r="W7">
            <v>0</v>
          </cell>
          <cell r="X7">
            <v>0</v>
          </cell>
          <cell r="Y7">
            <v>0</v>
          </cell>
          <cell r="Z7">
            <v>0</v>
          </cell>
        </row>
        <row r="8">
          <cell r="A8">
            <v>3</v>
          </cell>
          <cell r="B8" t="str">
            <v>　土浦市</v>
          </cell>
          <cell r="C8">
            <v>18000</v>
          </cell>
          <cell r="D8">
            <v>10600</v>
          </cell>
          <cell r="E8">
            <v>10600</v>
          </cell>
          <cell r="F8">
            <v>37217</v>
          </cell>
          <cell r="G8">
            <v>0</v>
          </cell>
          <cell r="H8">
            <v>17</v>
          </cell>
          <cell r="I8">
            <v>8617</v>
          </cell>
          <cell r="J8">
            <v>119000</v>
          </cell>
          <cell r="K8">
            <v>0</v>
          </cell>
          <cell r="L8">
            <v>0</v>
          </cell>
          <cell r="M8">
            <v>37217</v>
          </cell>
          <cell r="N8">
            <v>0</v>
          </cell>
          <cell r="O8">
            <v>0</v>
          </cell>
          <cell r="P8">
            <v>0</v>
          </cell>
          <cell r="Q8">
            <v>0</v>
          </cell>
          <cell r="R8">
            <v>0</v>
          </cell>
          <cell r="S8">
            <v>0</v>
          </cell>
          <cell r="T8">
            <v>0</v>
          </cell>
          <cell r="U8">
            <v>0</v>
          </cell>
          <cell r="V8">
            <v>0</v>
          </cell>
          <cell r="W8">
            <v>0</v>
          </cell>
          <cell r="X8">
            <v>0</v>
          </cell>
          <cell r="Y8">
            <v>0</v>
          </cell>
          <cell r="Z8">
            <v>0</v>
          </cell>
          <cell r="AA8">
            <v>17</v>
          </cell>
          <cell r="AB8">
            <v>17</v>
          </cell>
          <cell r="AC8">
            <v>119000</v>
          </cell>
        </row>
        <row r="9">
          <cell r="A9">
            <v>4</v>
          </cell>
          <cell r="B9" t="str">
            <v>　古河市</v>
          </cell>
          <cell r="C9">
            <v>0</v>
          </cell>
          <cell r="D9">
            <v>0</v>
          </cell>
          <cell r="E9">
            <v>0</v>
          </cell>
          <cell r="F9">
            <v>0</v>
          </cell>
          <cell r="G9">
            <v>0</v>
          </cell>
          <cell r="H9">
            <v>0</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row>
        <row r="10">
          <cell r="A10">
            <v>5</v>
          </cell>
          <cell r="B10" t="str">
            <v>　石岡市</v>
          </cell>
          <cell r="C10">
            <v>18000</v>
          </cell>
          <cell r="D10">
            <v>2000</v>
          </cell>
          <cell r="E10">
            <v>2000</v>
          </cell>
          <cell r="F10">
            <v>0</v>
          </cell>
          <cell r="G10">
            <v>13</v>
          </cell>
          <cell r="H10">
            <v>13</v>
          </cell>
          <cell r="I10">
            <v>195000</v>
          </cell>
          <cell r="J10">
            <v>0</v>
          </cell>
          <cell r="K10">
            <v>0</v>
          </cell>
          <cell r="L10">
            <v>0</v>
          </cell>
          <cell r="M10">
            <v>20000</v>
          </cell>
          <cell r="N10">
            <v>0</v>
          </cell>
          <cell r="O10">
            <v>0</v>
          </cell>
          <cell r="P10">
            <v>0</v>
          </cell>
          <cell r="Q10">
            <v>0</v>
          </cell>
          <cell r="R10">
            <v>0</v>
          </cell>
          <cell r="S10">
            <v>0</v>
          </cell>
          <cell r="T10">
            <v>0</v>
          </cell>
          <cell r="U10">
            <v>0</v>
          </cell>
          <cell r="V10">
            <v>0</v>
          </cell>
          <cell r="W10">
            <v>0</v>
          </cell>
          <cell r="X10">
            <v>0</v>
          </cell>
          <cell r="Y10">
            <v>0</v>
          </cell>
          <cell r="Z10">
            <v>0</v>
          </cell>
          <cell r="AA10">
            <v>13</v>
          </cell>
          <cell r="AB10">
            <v>13</v>
          </cell>
          <cell r="AC10">
            <v>195000</v>
          </cell>
        </row>
        <row r="11">
          <cell r="A11">
            <v>6</v>
          </cell>
          <cell r="B11" t="str">
            <v>　下館市</v>
          </cell>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row>
        <row r="12">
          <cell r="A12">
            <v>7</v>
          </cell>
          <cell r="B12" t="str">
            <v>　結城市</v>
          </cell>
          <cell r="C12">
            <v>4000</v>
          </cell>
          <cell r="D12">
            <v>4000</v>
          </cell>
          <cell r="E12">
            <v>4000</v>
          </cell>
          <cell r="F12">
            <v>18000</v>
          </cell>
          <cell r="G12">
            <v>4000</v>
          </cell>
          <cell r="H12">
            <v>2000</v>
          </cell>
          <cell r="I12">
            <v>18000</v>
          </cell>
          <cell r="J12">
            <v>10</v>
          </cell>
          <cell r="K12">
            <v>50000</v>
          </cell>
          <cell r="L12">
            <v>2000</v>
          </cell>
          <cell r="M12">
            <v>28000</v>
          </cell>
          <cell r="N12">
            <v>0</v>
          </cell>
          <cell r="O12">
            <v>0</v>
          </cell>
          <cell r="P12">
            <v>0</v>
          </cell>
          <cell r="Q12">
            <v>0</v>
          </cell>
          <cell r="R12">
            <v>0</v>
          </cell>
          <cell r="S12">
            <v>0</v>
          </cell>
          <cell r="T12">
            <v>0</v>
          </cell>
          <cell r="U12">
            <v>0</v>
          </cell>
          <cell r="V12">
            <v>0</v>
          </cell>
          <cell r="W12">
            <v>0</v>
          </cell>
          <cell r="X12">
            <v>0</v>
          </cell>
          <cell r="Y12">
            <v>0</v>
          </cell>
          <cell r="Z12">
            <v>0</v>
          </cell>
          <cell r="AA12">
            <v>10</v>
          </cell>
          <cell r="AB12">
            <v>10</v>
          </cell>
          <cell r="AC12">
            <v>50000</v>
          </cell>
          <cell r="AD12">
            <v>2000</v>
          </cell>
        </row>
        <row r="13">
          <cell r="A13">
            <v>8</v>
          </cell>
          <cell r="B13" t="str">
            <v>　龍ヶ崎市</v>
          </cell>
          <cell r="C13">
            <v>8000</v>
          </cell>
          <cell r="D13">
            <v>8000</v>
          </cell>
          <cell r="E13">
            <v>35000</v>
          </cell>
          <cell r="F13">
            <v>100000</v>
          </cell>
          <cell r="G13">
            <v>18240</v>
          </cell>
          <cell r="H13">
            <v>0</v>
          </cell>
          <cell r="I13">
            <v>17</v>
          </cell>
          <cell r="J13">
            <v>17</v>
          </cell>
          <cell r="K13">
            <v>340000</v>
          </cell>
          <cell r="L13">
            <v>0</v>
          </cell>
          <cell r="M13">
            <v>161240</v>
          </cell>
          <cell r="N13">
            <v>0</v>
          </cell>
          <cell r="O13">
            <v>0</v>
          </cell>
          <cell r="P13">
            <v>0</v>
          </cell>
          <cell r="Q13">
            <v>0</v>
          </cell>
          <cell r="R13">
            <v>0</v>
          </cell>
          <cell r="S13">
            <v>0</v>
          </cell>
          <cell r="T13">
            <v>0</v>
          </cell>
          <cell r="U13">
            <v>0</v>
          </cell>
          <cell r="V13">
            <v>0</v>
          </cell>
          <cell r="W13">
            <v>0</v>
          </cell>
          <cell r="X13">
            <v>0</v>
          </cell>
          <cell r="Y13">
            <v>0</v>
          </cell>
          <cell r="Z13">
            <v>0</v>
          </cell>
          <cell r="AA13">
            <v>17</v>
          </cell>
          <cell r="AB13">
            <v>17</v>
          </cell>
          <cell r="AC13">
            <v>340000</v>
          </cell>
        </row>
        <row r="14">
          <cell r="A14">
            <v>9</v>
          </cell>
          <cell r="B14" t="str">
            <v>　下妻市</v>
          </cell>
          <cell r="C14">
            <v>32000</v>
          </cell>
          <cell r="D14">
            <v>20000</v>
          </cell>
          <cell r="E14">
            <v>4800</v>
          </cell>
          <cell r="F14">
            <v>20000</v>
          </cell>
          <cell r="G14">
            <v>0</v>
          </cell>
          <cell r="H14">
            <v>2</v>
          </cell>
          <cell r="I14">
            <v>4800</v>
          </cell>
          <cell r="J14">
            <v>52000</v>
          </cell>
          <cell r="K14">
            <v>0</v>
          </cell>
          <cell r="L14">
            <v>0</v>
          </cell>
          <cell r="M14">
            <v>56800</v>
          </cell>
          <cell r="N14">
            <v>0</v>
          </cell>
          <cell r="O14">
            <v>0</v>
          </cell>
          <cell r="P14">
            <v>0</v>
          </cell>
          <cell r="Q14">
            <v>0</v>
          </cell>
          <cell r="R14">
            <v>0</v>
          </cell>
          <cell r="S14">
            <v>0</v>
          </cell>
          <cell r="T14">
            <v>0</v>
          </cell>
          <cell r="U14">
            <v>0</v>
          </cell>
          <cell r="V14">
            <v>0</v>
          </cell>
          <cell r="W14">
            <v>0</v>
          </cell>
          <cell r="X14">
            <v>0</v>
          </cell>
          <cell r="Y14">
            <v>0</v>
          </cell>
          <cell r="Z14">
            <v>0</v>
          </cell>
          <cell r="AA14">
            <v>2</v>
          </cell>
          <cell r="AB14">
            <v>2</v>
          </cell>
          <cell r="AC14">
            <v>52000</v>
          </cell>
        </row>
        <row r="15">
          <cell r="A15">
            <v>10</v>
          </cell>
          <cell r="B15" t="str">
            <v>　水海道市</v>
          </cell>
          <cell r="C15">
            <v>30000</v>
          </cell>
          <cell r="D15">
            <v>3000</v>
          </cell>
          <cell r="E15">
            <v>3000</v>
          </cell>
          <cell r="F15">
            <v>0</v>
          </cell>
          <cell r="G15">
            <v>32</v>
          </cell>
          <cell r="H15">
            <v>32</v>
          </cell>
          <cell r="I15">
            <v>420000</v>
          </cell>
          <cell r="J15">
            <v>0</v>
          </cell>
          <cell r="K15">
            <v>0</v>
          </cell>
          <cell r="L15">
            <v>0</v>
          </cell>
          <cell r="M15">
            <v>33000</v>
          </cell>
          <cell r="N15">
            <v>0</v>
          </cell>
          <cell r="O15">
            <v>0</v>
          </cell>
          <cell r="P15">
            <v>0</v>
          </cell>
          <cell r="Q15">
            <v>0</v>
          </cell>
          <cell r="R15">
            <v>0</v>
          </cell>
          <cell r="S15">
            <v>0</v>
          </cell>
          <cell r="T15">
            <v>0</v>
          </cell>
          <cell r="U15">
            <v>0</v>
          </cell>
          <cell r="V15">
            <v>0</v>
          </cell>
          <cell r="W15">
            <v>0</v>
          </cell>
          <cell r="X15">
            <v>0</v>
          </cell>
          <cell r="Y15">
            <v>0</v>
          </cell>
          <cell r="Z15">
            <v>0</v>
          </cell>
          <cell r="AA15">
            <v>32</v>
          </cell>
          <cell r="AB15">
            <v>32</v>
          </cell>
          <cell r="AC15">
            <v>420000</v>
          </cell>
        </row>
        <row r="16">
          <cell r="A16">
            <v>11</v>
          </cell>
          <cell r="B16" t="str">
            <v>　常陸太田市</v>
          </cell>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row>
        <row r="17">
          <cell r="A17">
            <v>12</v>
          </cell>
          <cell r="B17" t="str">
            <v xml:space="preserve">  高萩市</v>
          </cell>
          <cell r="C17">
            <v>65600</v>
          </cell>
          <cell r="D17">
            <v>3200</v>
          </cell>
          <cell r="E17">
            <v>8400</v>
          </cell>
          <cell r="F17">
            <v>77200</v>
          </cell>
          <cell r="G17">
            <v>3200</v>
          </cell>
          <cell r="H17">
            <v>15</v>
          </cell>
          <cell r="I17">
            <v>8400</v>
          </cell>
          <cell r="J17">
            <v>75000</v>
          </cell>
          <cell r="K17">
            <v>0</v>
          </cell>
          <cell r="L17">
            <v>0</v>
          </cell>
          <cell r="M17">
            <v>77200</v>
          </cell>
          <cell r="N17">
            <v>0</v>
          </cell>
          <cell r="O17">
            <v>0</v>
          </cell>
          <cell r="P17">
            <v>0</v>
          </cell>
          <cell r="Q17">
            <v>0</v>
          </cell>
          <cell r="R17">
            <v>0</v>
          </cell>
          <cell r="S17">
            <v>0</v>
          </cell>
          <cell r="T17">
            <v>0</v>
          </cell>
          <cell r="U17">
            <v>0</v>
          </cell>
          <cell r="V17">
            <v>0</v>
          </cell>
          <cell r="W17">
            <v>0</v>
          </cell>
          <cell r="X17">
            <v>0</v>
          </cell>
          <cell r="Y17">
            <v>0</v>
          </cell>
          <cell r="Z17">
            <v>0</v>
          </cell>
          <cell r="AA17">
            <v>15</v>
          </cell>
          <cell r="AB17">
            <v>15</v>
          </cell>
          <cell r="AC17">
            <v>75000</v>
          </cell>
        </row>
        <row r="18">
          <cell r="A18">
            <v>13</v>
          </cell>
          <cell r="B18" t="str">
            <v>　北茨城市</v>
          </cell>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row>
        <row r="19">
          <cell r="A19">
            <v>14</v>
          </cell>
          <cell r="B19" t="str">
            <v>　笠間市</v>
          </cell>
          <cell r="C19">
            <v>0</v>
          </cell>
          <cell r="D19">
            <v>0</v>
          </cell>
          <cell r="E19">
            <v>15</v>
          </cell>
          <cell r="F19">
            <v>15</v>
          </cell>
          <cell r="G19">
            <v>100000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15</v>
          </cell>
          <cell r="AB19">
            <v>15</v>
          </cell>
          <cell r="AC19">
            <v>100000</v>
          </cell>
        </row>
        <row r="20">
          <cell r="A20">
            <v>15</v>
          </cell>
          <cell r="B20" t="str">
            <v>　取手市</v>
          </cell>
          <cell r="C20">
            <v>21600</v>
          </cell>
          <cell r="D20">
            <v>21600</v>
          </cell>
          <cell r="E20">
            <v>0</v>
          </cell>
          <cell r="F20">
            <v>36</v>
          </cell>
          <cell r="G20">
            <v>36</v>
          </cell>
          <cell r="H20">
            <v>303000</v>
          </cell>
          <cell r="I20">
            <v>21600</v>
          </cell>
          <cell r="J20">
            <v>0</v>
          </cell>
          <cell r="K20">
            <v>0</v>
          </cell>
          <cell r="L20">
            <v>0</v>
          </cell>
          <cell r="M20">
            <v>21600</v>
          </cell>
          <cell r="N20">
            <v>0</v>
          </cell>
          <cell r="O20">
            <v>0</v>
          </cell>
          <cell r="P20">
            <v>0</v>
          </cell>
          <cell r="Q20">
            <v>0</v>
          </cell>
          <cell r="R20">
            <v>0</v>
          </cell>
          <cell r="S20">
            <v>0</v>
          </cell>
          <cell r="T20">
            <v>0</v>
          </cell>
          <cell r="U20">
            <v>0</v>
          </cell>
          <cell r="V20">
            <v>0</v>
          </cell>
          <cell r="W20">
            <v>0</v>
          </cell>
          <cell r="X20">
            <v>0</v>
          </cell>
          <cell r="Y20">
            <v>0</v>
          </cell>
          <cell r="Z20">
            <v>0</v>
          </cell>
          <cell r="AA20">
            <v>36</v>
          </cell>
          <cell r="AB20">
            <v>36</v>
          </cell>
          <cell r="AC20">
            <v>303000</v>
          </cell>
        </row>
        <row r="21">
          <cell r="A21">
            <v>16</v>
          </cell>
          <cell r="B21" t="str">
            <v>　岩井市</v>
          </cell>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row>
        <row r="22">
          <cell r="A22">
            <v>17</v>
          </cell>
          <cell r="B22" t="str">
            <v>　牛久市</v>
          </cell>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row>
        <row r="23">
          <cell r="A23">
            <v>18</v>
          </cell>
          <cell r="B23" t="str">
            <v>　つくば市</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row>
        <row r="24">
          <cell r="A24">
            <v>19</v>
          </cell>
          <cell r="B24" t="str">
            <v>　ひたちなか市</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row>
        <row r="25">
          <cell r="A25">
            <v>20</v>
          </cell>
          <cell r="B25" t="str">
            <v>　鹿嶋市</v>
          </cell>
          <cell r="C25">
            <v>2000</v>
          </cell>
          <cell r="D25">
            <v>2000</v>
          </cell>
          <cell r="E25">
            <v>2000</v>
          </cell>
          <cell r="F25">
            <v>21</v>
          </cell>
          <cell r="G25">
            <v>21</v>
          </cell>
          <cell r="H25">
            <v>392000</v>
          </cell>
          <cell r="I25">
            <v>0</v>
          </cell>
          <cell r="J25">
            <v>0</v>
          </cell>
          <cell r="K25">
            <v>0</v>
          </cell>
          <cell r="L25">
            <v>0</v>
          </cell>
          <cell r="M25">
            <v>2000</v>
          </cell>
          <cell r="N25">
            <v>0</v>
          </cell>
          <cell r="O25">
            <v>0</v>
          </cell>
          <cell r="P25">
            <v>0</v>
          </cell>
          <cell r="Q25">
            <v>0</v>
          </cell>
          <cell r="R25">
            <v>0</v>
          </cell>
          <cell r="S25">
            <v>0</v>
          </cell>
          <cell r="T25">
            <v>0</v>
          </cell>
          <cell r="U25">
            <v>0</v>
          </cell>
          <cell r="V25">
            <v>0</v>
          </cell>
          <cell r="W25">
            <v>0</v>
          </cell>
          <cell r="X25">
            <v>0</v>
          </cell>
          <cell r="Y25">
            <v>0</v>
          </cell>
          <cell r="Z25">
            <v>0</v>
          </cell>
          <cell r="AA25">
            <v>21</v>
          </cell>
          <cell r="AB25">
            <v>21</v>
          </cell>
          <cell r="AC25">
            <v>392000</v>
          </cell>
        </row>
        <row r="26">
          <cell r="A26">
            <v>21</v>
          </cell>
          <cell r="B26" t="str">
            <v>　潮来市</v>
          </cell>
          <cell r="C26">
            <v>18000</v>
          </cell>
          <cell r="D26">
            <v>10000</v>
          </cell>
          <cell r="E26">
            <v>28000</v>
          </cell>
          <cell r="F26">
            <v>0</v>
          </cell>
          <cell r="G26">
            <v>15</v>
          </cell>
          <cell r="H26">
            <v>16</v>
          </cell>
          <cell r="I26">
            <v>10000</v>
          </cell>
          <cell r="J26">
            <v>0</v>
          </cell>
          <cell r="K26">
            <v>0</v>
          </cell>
          <cell r="L26">
            <v>0</v>
          </cell>
          <cell r="M26">
            <v>28000</v>
          </cell>
          <cell r="N26">
            <v>0</v>
          </cell>
          <cell r="O26">
            <v>0</v>
          </cell>
          <cell r="P26">
            <v>0</v>
          </cell>
          <cell r="Q26">
            <v>0</v>
          </cell>
          <cell r="R26">
            <v>0</v>
          </cell>
          <cell r="S26">
            <v>0</v>
          </cell>
          <cell r="T26">
            <v>0</v>
          </cell>
          <cell r="U26">
            <v>0</v>
          </cell>
          <cell r="V26">
            <v>0</v>
          </cell>
          <cell r="W26">
            <v>0</v>
          </cell>
          <cell r="X26">
            <v>0</v>
          </cell>
          <cell r="Y26">
            <v>0</v>
          </cell>
          <cell r="Z26">
            <v>0</v>
          </cell>
          <cell r="AA26">
            <v>15</v>
          </cell>
          <cell r="AB26">
            <v>16</v>
          </cell>
          <cell r="AC26">
            <v>100000</v>
          </cell>
        </row>
        <row r="27">
          <cell r="A27">
            <v>22</v>
          </cell>
          <cell r="B27" t="str">
            <v>　守谷市</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row>
        <row r="28">
          <cell r="B28" t="str">
            <v>小　　計</v>
          </cell>
          <cell r="C28">
            <v>181600</v>
          </cell>
          <cell r="D28">
            <v>8000</v>
          </cell>
          <cell r="E28">
            <v>56600</v>
          </cell>
          <cell r="F28">
            <v>120000</v>
          </cell>
          <cell r="G28">
            <v>25440</v>
          </cell>
          <cell r="H28">
            <v>2000</v>
          </cell>
          <cell r="I28">
            <v>71417</v>
          </cell>
          <cell r="J28">
            <v>0</v>
          </cell>
          <cell r="K28">
            <v>0</v>
          </cell>
          <cell r="L28">
            <v>0</v>
          </cell>
          <cell r="M28">
            <v>465057</v>
          </cell>
          <cell r="N28">
            <v>0</v>
          </cell>
          <cell r="O28">
            <v>0</v>
          </cell>
          <cell r="P28">
            <v>0</v>
          </cell>
          <cell r="Q28">
            <v>0</v>
          </cell>
          <cell r="R28">
            <v>0</v>
          </cell>
          <cell r="S28">
            <v>0</v>
          </cell>
          <cell r="T28">
            <v>0</v>
          </cell>
          <cell r="U28">
            <v>0</v>
          </cell>
          <cell r="V28">
            <v>0</v>
          </cell>
          <cell r="W28">
            <v>0</v>
          </cell>
          <cell r="X28">
            <v>0</v>
          </cell>
          <cell r="Y28">
            <v>0</v>
          </cell>
          <cell r="Z28">
            <v>0</v>
          </cell>
          <cell r="AA28">
            <v>193</v>
          </cell>
          <cell r="AB28">
            <v>194</v>
          </cell>
          <cell r="AC28">
            <v>2146000</v>
          </cell>
          <cell r="AD28">
            <v>2000</v>
          </cell>
        </row>
        <row r="29">
          <cell r="M29">
            <v>0</v>
          </cell>
          <cell r="N29">
            <v>0</v>
          </cell>
          <cell r="O29">
            <v>0</v>
          </cell>
          <cell r="P29">
            <v>0</v>
          </cell>
          <cell r="Q29">
            <v>0</v>
          </cell>
          <cell r="R29">
            <v>0</v>
          </cell>
          <cell r="S29">
            <v>0</v>
          </cell>
          <cell r="T29">
            <v>0</v>
          </cell>
          <cell r="U29">
            <v>0</v>
          </cell>
          <cell r="V29">
            <v>0</v>
          </cell>
          <cell r="W29">
            <v>0</v>
          </cell>
          <cell r="X29">
            <v>0</v>
          </cell>
          <cell r="Y29">
            <v>0</v>
          </cell>
          <cell r="Z29">
            <v>0</v>
          </cell>
        </row>
        <row r="30">
          <cell r="M30">
            <v>0</v>
          </cell>
          <cell r="N30">
            <v>0</v>
          </cell>
          <cell r="O30">
            <v>0</v>
          </cell>
          <cell r="P30">
            <v>0</v>
          </cell>
          <cell r="Q30">
            <v>0</v>
          </cell>
          <cell r="R30">
            <v>0</v>
          </cell>
          <cell r="S30">
            <v>0</v>
          </cell>
          <cell r="T30">
            <v>0</v>
          </cell>
          <cell r="U30">
            <v>0</v>
          </cell>
          <cell r="V30">
            <v>0</v>
          </cell>
          <cell r="W30">
            <v>0</v>
          </cell>
          <cell r="X30">
            <v>0</v>
          </cell>
          <cell r="Y30">
            <v>0</v>
          </cell>
          <cell r="Z30">
            <v>0</v>
          </cell>
        </row>
        <row r="31">
          <cell r="M31">
            <v>0</v>
          </cell>
          <cell r="N31">
            <v>0</v>
          </cell>
          <cell r="O31">
            <v>0</v>
          </cell>
          <cell r="P31">
            <v>0</v>
          </cell>
          <cell r="Q31">
            <v>0</v>
          </cell>
          <cell r="R31">
            <v>0</v>
          </cell>
          <cell r="S31">
            <v>0</v>
          </cell>
          <cell r="T31">
            <v>0</v>
          </cell>
          <cell r="U31">
            <v>0</v>
          </cell>
          <cell r="V31">
            <v>0</v>
          </cell>
          <cell r="W31">
            <v>0</v>
          </cell>
          <cell r="X31">
            <v>0</v>
          </cell>
          <cell r="Y31">
            <v>0</v>
          </cell>
          <cell r="Z31">
            <v>0</v>
          </cell>
        </row>
        <row r="32">
          <cell r="A32">
            <v>23</v>
          </cell>
          <cell r="B32" t="str">
            <v>　茨城町</v>
          </cell>
          <cell r="C32">
            <v>16000</v>
          </cell>
          <cell r="D32">
            <v>2000</v>
          </cell>
          <cell r="E32">
            <v>2000</v>
          </cell>
          <cell r="F32">
            <v>20000</v>
          </cell>
          <cell r="G32">
            <v>0</v>
          </cell>
          <cell r="H32">
            <v>13</v>
          </cell>
          <cell r="I32">
            <v>2000</v>
          </cell>
          <cell r="J32">
            <v>190000</v>
          </cell>
          <cell r="K32">
            <v>0</v>
          </cell>
          <cell r="L32">
            <v>0</v>
          </cell>
          <cell r="M32">
            <v>20000</v>
          </cell>
          <cell r="N32">
            <v>0</v>
          </cell>
          <cell r="O32">
            <v>0</v>
          </cell>
          <cell r="P32">
            <v>0</v>
          </cell>
          <cell r="Q32">
            <v>0</v>
          </cell>
          <cell r="R32">
            <v>0</v>
          </cell>
          <cell r="S32">
            <v>0</v>
          </cell>
          <cell r="T32">
            <v>0</v>
          </cell>
          <cell r="U32">
            <v>0</v>
          </cell>
          <cell r="V32">
            <v>0</v>
          </cell>
          <cell r="W32">
            <v>0</v>
          </cell>
          <cell r="X32">
            <v>0</v>
          </cell>
          <cell r="Y32">
            <v>0</v>
          </cell>
          <cell r="Z32">
            <v>0</v>
          </cell>
          <cell r="AA32">
            <v>13</v>
          </cell>
          <cell r="AB32">
            <v>13</v>
          </cell>
          <cell r="AC32">
            <v>190000</v>
          </cell>
        </row>
        <row r="33">
          <cell r="A33">
            <v>24</v>
          </cell>
          <cell r="B33" t="str">
            <v>　小川町</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row>
        <row r="34">
          <cell r="A34">
            <v>25</v>
          </cell>
          <cell r="B34" t="str">
            <v>　美野里町</v>
          </cell>
          <cell r="C34">
            <v>157500</v>
          </cell>
          <cell r="D34">
            <v>16754</v>
          </cell>
          <cell r="E34">
            <v>16754</v>
          </cell>
          <cell r="F34">
            <v>6300</v>
          </cell>
          <cell r="G34">
            <v>4000</v>
          </cell>
          <cell r="H34">
            <v>0</v>
          </cell>
          <cell r="I34">
            <v>6300</v>
          </cell>
          <cell r="J34">
            <v>4</v>
          </cell>
          <cell r="K34">
            <v>40000</v>
          </cell>
          <cell r="L34">
            <v>4400</v>
          </cell>
          <cell r="M34">
            <v>184554</v>
          </cell>
          <cell r="N34">
            <v>0</v>
          </cell>
          <cell r="O34">
            <v>0</v>
          </cell>
          <cell r="P34">
            <v>0</v>
          </cell>
          <cell r="Q34">
            <v>0</v>
          </cell>
          <cell r="R34">
            <v>0</v>
          </cell>
          <cell r="S34">
            <v>0</v>
          </cell>
          <cell r="T34">
            <v>0</v>
          </cell>
          <cell r="U34">
            <v>0</v>
          </cell>
          <cell r="V34">
            <v>0</v>
          </cell>
          <cell r="W34">
            <v>0</v>
          </cell>
          <cell r="X34">
            <v>0</v>
          </cell>
          <cell r="Y34">
            <v>0</v>
          </cell>
          <cell r="Z34">
            <v>0</v>
          </cell>
          <cell r="AA34">
            <v>1</v>
          </cell>
          <cell r="AB34">
            <v>4</v>
          </cell>
          <cell r="AC34">
            <v>40000</v>
          </cell>
          <cell r="AD34">
            <v>4400</v>
          </cell>
        </row>
        <row r="35">
          <cell r="A35">
            <v>26</v>
          </cell>
          <cell r="B35" t="str">
            <v>　内原町</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row>
        <row r="36">
          <cell r="A36">
            <v>27</v>
          </cell>
          <cell r="B36" t="str">
            <v>　常北町</v>
          </cell>
          <cell r="C36">
            <v>7200</v>
          </cell>
          <cell r="D36">
            <v>7200</v>
          </cell>
          <cell r="E36">
            <v>0</v>
          </cell>
          <cell r="F36">
            <v>4</v>
          </cell>
          <cell r="G36">
            <v>4</v>
          </cell>
          <cell r="H36">
            <v>28000</v>
          </cell>
          <cell r="I36">
            <v>7200</v>
          </cell>
          <cell r="J36">
            <v>0</v>
          </cell>
          <cell r="K36">
            <v>0</v>
          </cell>
          <cell r="L36">
            <v>0</v>
          </cell>
          <cell r="M36">
            <v>7200</v>
          </cell>
          <cell r="N36">
            <v>0</v>
          </cell>
          <cell r="O36">
            <v>0</v>
          </cell>
          <cell r="P36">
            <v>0</v>
          </cell>
          <cell r="Q36">
            <v>0</v>
          </cell>
          <cell r="R36">
            <v>0</v>
          </cell>
          <cell r="S36">
            <v>0</v>
          </cell>
          <cell r="T36">
            <v>0</v>
          </cell>
          <cell r="U36">
            <v>0</v>
          </cell>
          <cell r="V36">
            <v>0</v>
          </cell>
          <cell r="W36">
            <v>0</v>
          </cell>
          <cell r="X36">
            <v>0</v>
          </cell>
          <cell r="Y36">
            <v>0</v>
          </cell>
          <cell r="Z36">
            <v>0</v>
          </cell>
          <cell r="AA36">
            <v>4</v>
          </cell>
          <cell r="AB36">
            <v>4</v>
          </cell>
          <cell r="AC36">
            <v>28000</v>
          </cell>
        </row>
        <row r="37">
          <cell r="A37">
            <v>28</v>
          </cell>
          <cell r="B37" t="str">
            <v>　大洗町</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row>
        <row r="38">
          <cell r="A38">
            <v>29</v>
          </cell>
          <cell r="B38" t="str">
            <v>　友部町</v>
          </cell>
          <cell r="C38">
            <v>0</v>
          </cell>
          <cell r="D38">
            <v>0</v>
          </cell>
          <cell r="E38">
            <v>7</v>
          </cell>
          <cell r="F38">
            <v>7</v>
          </cell>
          <cell r="G38">
            <v>120000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7</v>
          </cell>
          <cell r="AB38">
            <v>7</v>
          </cell>
          <cell r="AC38">
            <v>120000</v>
          </cell>
        </row>
        <row r="39">
          <cell r="A39">
            <v>30</v>
          </cell>
          <cell r="B39" t="str">
            <v>　岩間町</v>
          </cell>
          <cell r="C39">
            <v>2000</v>
          </cell>
          <cell r="D39">
            <v>2400</v>
          </cell>
          <cell r="E39">
            <v>2000</v>
          </cell>
          <cell r="F39">
            <v>0</v>
          </cell>
          <cell r="G39">
            <v>2400</v>
          </cell>
          <cell r="H39">
            <v>25</v>
          </cell>
          <cell r="I39">
            <v>232000</v>
          </cell>
          <cell r="J39">
            <v>0</v>
          </cell>
          <cell r="K39">
            <v>0</v>
          </cell>
          <cell r="L39">
            <v>0</v>
          </cell>
          <cell r="M39">
            <v>4400</v>
          </cell>
          <cell r="N39">
            <v>0</v>
          </cell>
          <cell r="O39">
            <v>0</v>
          </cell>
          <cell r="P39">
            <v>0</v>
          </cell>
          <cell r="Q39">
            <v>0</v>
          </cell>
          <cell r="R39">
            <v>0</v>
          </cell>
          <cell r="S39">
            <v>0</v>
          </cell>
          <cell r="T39">
            <v>0</v>
          </cell>
          <cell r="U39">
            <v>0</v>
          </cell>
          <cell r="V39">
            <v>0</v>
          </cell>
          <cell r="W39">
            <v>0</v>
          </cell>
          <cell r="X39">
            <v>0</v>
          </cell>
          <cell r="Y39">
            <v>0</v>
          </cell>
          <cell r="Z39">
            <v>0</v>
          </cell>
          <cell r="AA39">
            <v>25</v>
          </cell>
          <cell r="AB39">
            <v>25</v>
          </cell>
          <cell r="AC39">
            <v>232000</v>
          </cell>
        </row>
        <row r="40">
          <cell r="A40">
            <v>31</v>
          </cell>
          <cell r="B40" t="str">
            <v>　岩瀬町</v>
          </cell>
          <cell r="C40">
            <v>0</v>
          </cell>
          <cell r="D40">
            <v>0</v>
          </cell>
          <cell r="E40">
            <v>5</v>
          </cell>
          <cell r="F40">
            <v>5</v>
          </cell>
          <cell r="G40">
            <v>50000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5</v>
          </cell>
          <cell r="AB40">
            <v>5</v>
          </cell>
          <cell r="AC40">
            <v>50000</v>
          </cell>
        </row>
        <row r="41">
          <cell r="A41">
            <v>32</v>
          </cell>
          <cell r="B41" t="str">
            <v>　那珂町</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row>
        <row r="42">
          <cell r="A42">
            <v>33</v>
          </cell>
          <cell r="B42" t="str">
            <v>　瓜連町</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row>
        <row r="43">
          <cell r="A43">
            <v>34</v>
          </cell>
          <cell r="B43" t="str">
            <v>　大宮町</v>
          </cell>
          <cell r="C43">
            <v>0</v>
          </cell>
          <cell r="D43">
            <v>0</v>
          </cell>
          <cell r="E43">
            <v>15</v>
          </cell>
          <cell r="F43">
            <v>15</v>
          </cell>
          <cell r="G43">
            <v>490000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15</v>
          </cell>
          <cell r="AB43">
            <v>15</v>
          </cell>
          <cell r="AC43">
            <v>490000</v>
          </cell>
        </row>
        <row r="44">
          <cell r="A44">
            <v>35</v>
          </cell>
          <cell r="B44" t="str">
            <v>　山方町</v>
          </cell>
          <cell r="C44">
            <v>47000</v>
          </cell>
          <cell r="D44">
            <v>12000</v>
          </cell>
          <cell r="E44">
            <v>47000</v>
          </cell>
          <cell r="F44">
            <v>87500</v>
          </cell>
          <cell r="G44">
            <v>12000</v>
          </cell>
          <cell r="H44">
            <v>6</v>
          </cell>
          <cell r="I44">
            <v>28500</v>
          </cell>
          <cell r="J44">
            <v>180000</v>
          </cell>
          <cell r="K44">
            <v>0</v>
          </cell>
          <cell r="L44">
            <v>0</v>
          </cell>
          <cell r="M44">
            <v>87500</v>
          </cell>
          <cell r="N44">
            <v>0</v>
          </cell>
          <cell r="O44">
            <v>0</v>
          </cell>
          <cell r="P44">
            <v>0</v>
          </cell>
          <cell r="Q44">
            <v>0</v>
          </cell>
          <cell r="R44">
            <v>0</v>
          </cell>
          <cell r="S44">
            <v>0</v>
          </cell>
          <cell r="T44">
            <v>0</v>
          </cell>
          <cell r="U44">
            <v>0</v>
          </cell>
          <cell r="V44">
            <v>0</v>
          </cell>
          <cell r="W44">
            <v>0</v>
          </cell>
          <cell r="X44">
            <v>0</v>
          </cell>
          <cell r="Y44">
            <v>0</v>
          </cell>
          <cell r="Z44">
            <v>0</v>
          </cell>
          <cell r="AA44">
            <v>6</v>
          </cell>
          <cell r="AB44">
            <v>6</v>
          </cell>
          <cell r="AC44">
            <v>180000</v>
          </cell>
        </row>
        <row r="45">
          <cell r="A45">
            <v>36</v>
          </cell>
          <cell r="B45" t="str">
            <v>　金砂郷町</v>
          </cell>
          <cell r="C45">
            <v>0</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row>
        <row r="46">
          <cell r="A46">
            <v>37</v>
          </cell>
          <cell r="B46" t="str">
            <v>　大子町</v>
          </cell>
          <cell r="C46">
            <v>151500</v>
          </cell>
          <cell r="D46">
            <v>10000</v>
          </cell>
          <cell r="E46">
            <v>10000</v>
          </cell>
          <cell r="F46">
            <v>3000</v>
          </cell>
          <cell r="G46">
            <v>2600</v>
          </cell>
          <cell r="H46">
            <v>197100</v>
          </cell>
          <cell r="I46">
            <v>30000</v>
          </cell>
          <cell r="J46">
            <v>22</v>
          </cell>
          <cell r="K46">
            <v>34</v>
          </cell>
          <cell r="L46">
            <v>340000</v>
          </cell>
          <cell r="M46">
            <v>197100</v>
          </cell>
          <cell r="N46">
            <v>0</v>
          </cell>
          <cell r="O46">
            <v>0</v>
          </cell>
          <cell r="P46">
            <v>0</v>
          </cell>
          <cell r="Q46">
            <v>0</v>
          </cell>
          <cell r="R46">
            <v>0</v>
          </cell>
          <cell r="S46">
            <v>0</v>
          </cell>
          <cell r="T46">
            <v>0</v>
          </cell>
          <cell r="U46">
            <v>0</v>
          </cell>
          <cell r="V46">
            <v>0</v>
          </cell>
          <cell r="W46">
            <v>0</v>
          </cell>
          <cell r="X46">
            <v>0</v>
          </cell>
          <cell r="Y46">
            <v>0</v>
          </cell>
          <cell r="Z46">
            <v>0</v>
          </cell>
          <cell r="AA46">
            <v>22</v>
          </cell>
          <cell r="AB46">
            <v>34</v>
          </cell>
          <cell r="AC46">
            <v>340000</v>
          </cell>
          <cell r="AD46">
            <v>170000</v>
          </cell>
        </row>
        <row r="47">
          <cell r="A47">
            <v>38</v>
          </cell>
          <cell r="B47" t="str">
            <v>　十王町</v>
          </cell>
          <cell r="C47">
            <v>0</v>
          </cell>
          <cell r="D47">
            <v>0</v>
          </cell>
          <cell r="E47">
            <v>0</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row>
        <row r="48">
          <cell r="A48">
            <v>39</v>
          </cell>
          <cell r="B48" t="str">
            <v>　鉾田町</v>
          </cell>
          <cell r="C48">
            <v>8600</v>
          </cell>
          <cell r="D48">
            <v>15200</v>
          </cell>
          <cell r="E48">
            <v>8600</v>
          </cell>
          <cell r="F48">
            <v>0</v>
          </cell>
          <cell r="G48">
            <v>17</v>
          </cell>
          <cell r="H48">
            <v>17</v>
          </cell>
          <cell r="I48">
            <v>15200</v>
          </cell>
          <cell r="J48">
            <v>0</v>
          </cell>
          <cell r="K48">
            <v>0</v>
          </cell>
          <cell r="L48">
            <v>0</v>
          </cell>
          <cell r="M48">
            <v>23800</v>
          </cell>
          <cell r="N48">
            <v>0</v>
          </cell>
          <cell r="O48">
            <v>0</v>
          </cell>
          <cell r="P48">
            <v>0</v>
          </cell>
          <cell r="Q48">
            <v>0</v>
          </cell>
          <cell r="R48">
            <v>0</v>
          </cell>
          <cell r="S48">
            <v>0</v>
          </cell>
          <cell r="T48">
            <v>0</v>
          </cell>
          <cell r="U48">
            <v>0</v>
          </cell>
          <cell r="V48">
            <v>0</v>
          </cell>
          <cell r="W48">
            <v>0</v>
          </cell>
          <cell r="X48">
            <v>0</v>
          </cell>
          <cell r="Y48">
            <v>0</v>
          </cell>
          <cell r="Z48">
            <v>0</v>
          </cell>
          <cell r="AA48">
            <v>17</v>
          </cell>
          <cell r="AB48">
            <v>17</v>
          </cell>
          <cell r="AC48">
            <v>176000</v>
          </cell>
        </row>
        <row r="49">
          <cell r="A49">
            <v>40</v>
          </cell>
          <cell r="B49" t="str">
            <v>　神栖町</v>
          </cell>
          <cell r="C49">
            <v>46500</v>
          </cell>
          <cell r="D49">
            <v>45000</v>
          </cell>
          <cell r="E49">
            <v>1000</v>
          </cell>
          <cell r="F49">
            <v>3600</v>
          </cell>
          <cell r="G49">
            <v>3600</v>
          </cell>
          <cell r="H49">
            <v>100600</v>
          </cell>
          <cell r="I49">
            <v>4500</v>
          </cell>
          <cell r="J49">
            <v>11</v>
          </cell>
          <cell r="K49">
            <v>11</v>
          </cell>
          <cell r="L49">
            <v>210640</v>
          </cell>
          <cell r="M49">
            <v>100600</v>
          </cell>
          <cell r="N49">
            <v>0</v>
          </cell>
          <cell r="O49">
            <v>0</v>
          </cell>
          <cell r="P49">
            <v>0</v>
          </cell>
          <cell r="Q49">
            <v>0</v>
          </cell>
          <cell r="R49">
            <v>0</v>
          </cell>
          <cell r="S49">
            <v>0</v>
          </cell>
          <cell r="T49">
            <v>0</v>
          </cell>
          <cell r="U49">
            <v>0</v>
          </cell>
          <cell r="V49">
            <v>0</v>
          </cell>
          <cell r="W49">
            <v>0</v>
          </cell>
          <cell r="X49">
            <v>0</v>
          </cell>
          <cell r="Y49">
            <v>0</v>
          </cell>
          <cell r="Z49">
            <v>0</v>
          </cell>
          <cell r="AA49">
            <v>11</v>
          </cell>
          <cell r="AB49">
            <v>11</v>
          </cell>
          <cell r="AC49">
            <v>210640</v>
          </cell>
          <cell r="AD49">
            <v>11000</v>
          </cell>
        </row>
        <row r="50">
          <cell r="A50">
            <v>41</v>
          </cell>
          <cell r="B50" t="str">
            <v>　波崎町</v>
          </cell>
          <cell r="C50">
            <v>18000</v>
          </cell>
          <cell r="D50">
            <v>3000</v>
          </cell>
          <cell r="E50">
            <v>3000</v>
          </cell>
          <cell r="F50">
            <v>1280</v>
          </cell>
          <cell r="G50">
            <v>1280</v>
          </cell>
          <cell r="H50">
            <v>29280</v>
          </cell>
          <cell r="I50">
            <v>4000</v>
          </cell>
          <cell r="J50">
            <v>16</v>
          </cell>
          <cell r="K50">
            <v>16</v>
          </cell>
          <cell r="L50">
            <v>228900</v>
          </cell>
          <cell r="M50">
            <v>29280</v>
          </cell>
          <cell r="N50">
            <v>0</v>
          </cell>
          <cell r="O50">
            <v>0</v>
          </cell>
          <cell r="P50">
            <v>0</v>
          </cell>
          <cell r="Q50">
            <v>0</v>
          </cell>
          <cell r="R50">
            <v>0</v>
          </cell>
          <cell r="S50">
            <v>0</v>
          </cell>
          <cell r="T50">
            <v>0</v>
          </cell>
          <cell r="U50">
            <v>0</v>
          </cell>
          <cell r="V50">
            <v>0</v>
          </cell>
          <cell r="W50">
            <v>0</v>
          </cell>
          <cell r="X50">
            <v>0</v>
          </cell>
          <cell r="Y50">
            <v>0</v>
          </cell>
          <cell r="Z50">
            <v>0</v>
          </cell>
          <cell r="AA50">
            <v>16</v>
          </cell>
          <cell r="AB50">
            <v>16</v>
          </cell>
          <cell r="AC50">
            <v>228900</v>
          </cell>
        </row>
        <row r="51">
          <cell r="A51">
            <v>42</v>
          </cell>
          <cell r="B51" t="str">
            <v>　麻生町</v>
          </cell>
          <cell r="C51">
            <v>18000</v>
          </cell>
          <cell r="D51">
            <v>480</v>
          </cell>
          <cell r="E51">
            <v>10000</v>
          </cell>
          <cell r="F51">
            <v>28480</v>
          </cell>
          <cell r="G51">
            <v>480</v>
          </cell>
          <cell r="H51">
            <v>17</v>
          </cell>
          <cell r="I51">
            <v>10000</v>
          </cell>
          <cell r="J51">
            <v>100000</v>
          </cell>
          <cell r="K51">
            <v>0</v>
          </cell>
          <cell r="L51">
            <v>0</v>
          </cell>
          <cell r="M51">
            <v>28480</v>
          </cell>
          <cell r="N51">
            <v>0</v>
          </cell>
          <cell r="O51">
            <v>0</v>
          </cell>
          <cell r="P51">
            <v>0</v>
          </cell>
          <cell r="Q51">
            <v>0</v>
          </cell>
          <cell r="R51">
            <v>0</v>
          </cell>
          <cell r="S51">
            <v>0</v>
          </cell>
          <cell r="T51">
            <v>0</v>
          </cell>
          <cell r="U51">
            <v>0</v>
          </cell>
          <cell r="V51">
            <v>0</v>
          </cell>
          <cell r="W51">
            <v>0</v>
          </cell>
          <cell r="X51">
            <v>0</v>
          </cell>
          <cell r="Y51">
            <v>0</v>
          </cell>
          <cell r="Z51">
            <v>0</v>
          </cell>
          <cell r="AA51">
            <v>17</v>
          </cell>
          <cell r="AB51">
            <v>17</v>
          </cell>
          <cell r="AC51">
            <v>100000</v>
          </cell>
        </row>
        <row r="52">
          <cell r="A52">
            <v>43</v>
          </cell>
          <cell r="B52" t="str">
            <v>　北浦町</v>
          </cell>
          <cell r="C52">
            <v>40000</v>
          </cell>
          <cell r="D52">
            <v>5250</v>
          </cell>
          <cell r="E52">
            <v>5250</v>
          </cell>
          <cell r="F52">
            <v>21000</v>
          </cell>
          <cell r="G52">
            <v>1600</v>
          </cell>
          <cell r="H52">
            <v>0</v>
          </cell>
          <cell r="I52">
            <v>21000</v>
          </cell>
          <cell r="J52">
            <v>7</v>
          </cell>
          <cell r="K52">
            <v>110000</v>
          </cell>
          <cell r="L52">
            <v>14000</v>
          </cell>
          <cell r="M52">
            <v>67850</v>
          </cell>
          <cell r="N52">
            <v>0</v>
          </cell>
          <cell r="O52">
            <v>0</v>
          </cell>
          <cell r="P52">
            <v>0</v>
          </cell>
          <cell r="Q52">
            <v>0</v>
          </cell>
          <cell r="R52">
            <v>0</v>
          </cell>
          <cell r="S52">
            <v>0</v>
          </cell>
          <cell r="T52">
            <v>0</v>
          </cell>
          <cell r="U52">
            <v>0</v>
          </cell>
          <cell r="V52">
            <v>0</v>
          </cell>
          <cell r="W52">
            <v>0</v>
          </cell>
          <cell r="X52">
            <v>0</v>
          </cell>
          <cell r="Y52">
            <v>0</v>
          </cell>
          <cell r="Z52">
            <v>0</v>
          </cell>
          <cell r="AA52">
            <v>7</v>
          </cell>
          <cell r="AB52">
            <v>7</v>
          </cell>
          <cell r="AC52">
            <v>110000</v>
          </cell>
          <cell r="AD52">
            <v>14000</v>
          </cell>
        </row>
        <row r="53">
          <cell r="A53">
            <v>44</v>
          </cell>
          <cell r="B53" t="str">
            <v>　玉造町</v>
          </cell>
          <cell r="C53">
            <v>0</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row>
        <row r="54">
          <cell r="A54">
            <v>45</v>
          </cell>
          <cell r="B54" t="str">
            <v>　江戸崎町</v>
          </cell>
          <cell r="C54">
            <v>20000</v>
          </cell>
          <cell r="D54">
            <v>20000</v>
          </cell>
          <cell r="E54">
            <v>5</v>
          </cell>
          <cell r="F54">
            <v>20</v>
          </cell>
          <cell r="G54">
            <v>75000</v>
          </cell>
          <cell r="H54">
            <v>75000</v>
          </cell>
          <cell r="I54">
            <v>20000</v>
          </cell>
          <cell r="J54">
            <v>7</v>
          </cell>
          <cell r="K54">
            <v>105000</v>
          </cell>
          <cell r="L54">
            <v>0</v>
          </cell>
          <cell r="M54">
            <v>20000</v>
          </cell>
          <cell r="N54">
            <v>5</v>
          </cell>
          <cell r="O54">
            <v>20</v>
          </cell>
          <cell r="P54">
            <v>75000</v>
          </cell>
          <cell r="Q54">
            <v>0</v>
          </cell>
          <cell r="R54">
            <v>0</v>
          </cell>
          <cell r="S54">
            <v>0</v>
          </cell>
          <cell r="T54">
            <v>0</v>
          </cell>
          <cell r="U54">
            <v>0</v>
          </cell>
          <cell r="V54">
            <v>0</v>
          </cell>
          <cell r="W54">
            <v>0</v>
          </cell>
          <cell r="X54">
            <v>0</v>
          </cell>
          <cell r="Y54">
            <v>0</v>
          </cell>
          <cell r="Z54">
            <v>75000</v>
          </cell>
          <cell r="AA54">
            <v>7</v>
          </cell>
          <cell r="AB54">
            <v>7</v>
          </cell>
          <cell r="AC54">
            <v>105000</v>
          </cell>
        </row>
        <row r="55">
          <cell r="A55">
            <v>46</v>
          </cell>
          <cell r="B55" t="str">
            <v>　阿見町</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row>
        <row r="56">
          <cell r="A56">
            <v>47</v>
          </cell>
          <cell r="B56" t="str">
            <v>　新利根町</v>
          </cell>
          <cell r="C56">
            <v>500</v>
          </cell>
          <cell r="D56">
            <v>800</v>
          </cell>
          <cell r="E56">
            <v>500</v>
          </cell>
          <cell r="F56">
            <v>5300</v>
          </cell>
          <cell r="G56">
            <v>800</v>
          </cell>
          <cell r="H56">
            <v>3</v>
          </cell>
          <cell r="I56">
            <v>4000</v>
          </cell>
          <cell r="J56">
            <v>18000</v>
          </cell>
          <cell r="K56">
            <v>0</v>
          </cell>
          <cell r="L56">
            <v>0</v>
          </cell>
          <cell r="M56">
            <v>5300</v>
          </cell>
          <cell r="N56">
            <v>0</v>
          </cell>
          <cell r="O56">
            <v>0</v>
          </cell>
          <cell r="P56">
            <v>0</v>
          </cell>
          <cell r="Q56">
            <v>0</v>
          </cell>
          <cell r="R56">
            <v>0</v>
          </cell>
          <cell r="S56">
            <v>0</v>
          </cell>
          <cell r="T56">
            <v>0</v>
          </cell>
          <cell r="U56">
            <v>0</v>
          </cell>
          <cell r="V56">
            <v>0</v>
          </cell>
          <cell r="W56">
            <v>0</v>
          </cell>
          <cell r="X56">
            <v>0</v>
          </cell>
          <cell r="Y56">
            <v>0</v>
          </cell>
          <cell r="Z56">
            <v>0</v>
          </cell>
          <cell r="AA56">
            <v>3</v>
          </cell>
          <cell r="AB56">
            <v>3</v>
          </cell>
          <cell r="AC56">
            <v>18000</v>
          </cell>
        </row>
        <row r="57">
          <cell r="A57">
            <v>48</v>
          </cell>
          <cell r="B57" t="str">
            <v>　河内町</v>
          </cell>
          <cell r="C57">
            <v>52000</v>
          </cell>
          <cell r="D57">
            <v>30000</v>
          </cell>
          <cell r="E57">
            <v>52000</v>
          </cell>
          <cell r="F57">
            <v>30000</v>
          </cell>
          <cell r="G57">
            <v>0</v>
          </cell>
          <cell r="H57">
            <v>9</v>
          </cell>
          <cell r="I57">
            <v>6000</v>
          </cell>
          <cell r="J57">
            <v>80000</v>
          </cell>
          <cell r="K57">
            <v>0</v>
          </cell>
          <cell r="L57">
            <v>0</v>
          </cell>
          <cell r="M57">
            <v>88000</v>
          </cell>
          <cell r="N57">
            <v>0</v>
          </cell>
          <cell r="O57">
            <v>0</v>
          </cell>
          <cell r="P57">
            <v>0</v>
          </cell>
          <cell r="Q57">
            <v>0</v>
          </cell>
          <cell r="R57">
            <v>0</v>
          </cell>
          <cell r="S57">
            <v>0</v>
          </cell>
          <cell r="T57">
            <v>0</v>
          </cell>
          <cell r="U57">
            <v>0</v>
          </cell>
          <cell r="V57">
            <v>0</v>
          </cell>
          <cell r="W57">
            <v>0</v>
          </cell>
          <cell r="X57">
            <v>0</v>
          </cell>
          <cell r="Y57">
            <v>0</v>
          </cell>
          <cell r="Z57">
            <v>0</v>
          </cell>
          <cell r="AA57">
            <v>9</v>
          </cell>
          <cell r="AB57">
            <v>9</v>
          </cell>
          <cell r="AC57">
            <v>80000</v>
          </cell>
        </row>
        <row r="58">
          <cell r="A58">
            <v>49</v>
          </cell>
          <cell r="B58" t="str">
            <v>　東町</v>
          </cell>
          <cell r="C58">
            <v>0</v>
          </cell>
          <cell r="D58">
            <v>0</v>
          </cell>
          <cell r="E58">
            <v>5</v>
          </cell>
          <cell r="F58">
            <v>5</v>
          </cell>
          <cell r="G58">
            <v>100000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5</v>
          </cell>
          <cell r="AB58">
            <v>5</v>
          </cell>
          <cell r="AC58">
            <v>100000</v>
          </cell>
        </row>
        <row r="59">
          <cell r="A59">
            <v>50</v>
          </cell>
          <cell r="B59" t="str">
            <v>　霞ヶ浦町</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row>
        <row r="60">
          <cell r="A60">
            <v>51</v>
          </cell>
          <cell r="B60" t="str">
            <v>　八郷町</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row>
        <row r="61">
          <cell r="A61">
            <v>52</v>
          </cell>
          <cell r="B61" t="str">
            <v>　千代田町</v>
          </cell>
          <cell r="C61">
            <v>0</v>
          </cell>
          <cell r="D61">
            <v>0</v>
          </cell>
          <cell r="E61">
            <v>6</v>
          </cell>
          <cell r="F61">
            <v>6</v>
          </cell>
          <cell r="G61">
            <v>60000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6</v>
          </cell>
          <cell r="AB61">
            <v>6</v>
          </cell>
          <cell r="AC61">
            <v>60000</v>
          </cell>
        </row>
        <row r="62">
          <cell r="A62">
            <v>53</v>
          </cell>
          <cell r="B62" t="str">
            <v>　伊奈町</v>
          </cell>
          <cell r="C62">
            <v>0</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row>
        <row r="63">
          <cell r="A63">
            <v>54</v>
          </cell>
          <cell r="B63" t="str">
            <v>　関城町</v>
          </cell>
          <cell r="C63">
            <v>0</v>
          </cell>
          <cell r="D63">
            <v>0</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row>
        <row r="64">
          <cell r="A64">
            <v>55</v>
          </cell>
          <cell r="B64" t="str">
            <v>　明野町</v>
          </cell>
          <cell r="C64">
            <v>0</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row>
        <row r="65">
          <cell r="A65">
            <v>56</v>
          </cell>
          <cell r="B65" t="str">
            <v>　真壁町</v>
          </cell>
          <cell r="C65">
            <v>0</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row>
        <row r="66">
          <cell r="A66">
            <v>57</v>
          </cell>
          <cell r="B66" t="str">
            <v>　協和町</v>
          </cell>
          <cell r="C66">
            <v>0</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row>
        <row r="67">
          <cell r="A67">
            <v>58</v>
          </cell>
          <cell r="B67" t="str">
            <v>　八千代町</v>
          </cell>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row>
        <row r="68">
          <cell r="A68">
            <v>59</v>
          </cell>
          <cell r="B68" t="str">
            <v>　石下町</v>
          </cell>
          <cell r="C68">
            <v>0</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row>
        <row r="69">
          <cell r="A69">
            <v>60</v>
          </cell>
          <cell r="B69" t="str">
            <v>　総和町</v>
          </cell>
          <cell r="C69">
            <v>2400</v>
          </cell>
          <cell r="D69">
            <v>1600</v>
          </cell>
          <cell r="E69">
            <v>2400</v>
          </cell>
          <cell r="F69">
            <v>29600</v>
          </cell>
          <cell r="G69">
            <v>1600</v>
          </cell>
          <cell r="H69">
            <v>14</v>
          </cell>
          <cell r="I69">
            <v>25600</v>
          </cell>
          <cell r="J69">
            <v>220000</v>
          </cell>
          <cell r="K69">
            <v>0</v>
          </cell>
          <cell r="L69">
            <v>0</v>
          </cell>
          <cell r="M69">
            <v>29600</v>
          </cell>
          <cell r="N69">
            <v>0</v>
          </cell>
          <cell r="O69">
            <v>0</v>
          </cell>
          <cell r="P69">
            <v>0</v>
          </cell>
          <cell r="Q69">
            <v>0</v>
          </cell>
          <cell r="R69">
            <v>0</v>
          </cell>
          <cell r="S69">
            <v>0</v>
          </cell>
          <cell r="T69">
            <v>0</v>
          </cell>
          <cell r="U69">
            <v>0</v>
          </cell>
          <cell r="V69">
            <v>0</v>
          </cell>
          <cell r="W69">
            <v>0</v>
          </cell>
          <cell r="X69">
            <v>0</v>
          </cell>
          <cell r="Y69">
            <v>0</v>
          </cell>
          <cell r="Z69">
            <v>0</v>
          </cell>
          <cell r="AA69">
            <v>14</v>
          </cell>
          <cell r="AB69">
            <v>22</v>
          </cell>
          <cell r="AC69">
            <v>220000</v>
          </cell>
        </row>
        <row r="70">
          <cell r="A70">
            <v>61</v>
          </cell>
          <cell r="B70" t="str">
            <v>　五霞町</v>
          </cell>
          <cell r="C70">
            <v>0</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row>
        <row r="71">
          <cell r="A71">
            <v>62</v>
          </cell>
          <cell r="B71" t="str">
            <v>　三和町</v>
          </cell>
          <cell r="C71">
            <v>11000</v>
          </cell>
          <cell r="D71">
            <v>9000</v>
          </cell>
          <cell r="E71">
            <v>11000</v>
          </cell>
          <cell r="F71">
            <v>0</v>
          </cell>
          <cell r="G71">
            <v>10</v>
          </cell>
          <cell r="H71">
            <v>10</v>
          </cell>
          <cell r="I71">
            <v>9000</v>
          </cell>
          <cell r="J71">
            <v>0</v>
          </cell>
          <cell r="K71">
            <v>0</v>
          </cell>
          <cell r="L71">
            <v>0</v>
          </cell>
          <cell r="M71">
            <v>20000</v>
          </cell>
          <cell r="N71">
            <v>0</v>
          </cell>
          <cell r="O71">
            <v>0</v>
          </cell>
          <cell r="P71">
            <v>0</v>
          </cell>
          <cell r="Q71">
            <v>0</v>
          </cell>
          <cell r="R71">
            <v>0</v>
          </cell>
          <cell r="S71">
            <v>0</v>
          </cell>
          <cell r="T71">
            <v>0</v>
          </cell>
          <cell r="U71">
            <v>0</v>
          </cell>
          <cell r="V71">
            <v>0</v>
          </cell>
          <cell r="W71">
            <v>0</v>
          </cell>
          <cell r="X71">
            <v>0</v>
          </cell>
          <cell r="Y71">
            <v>0</v>
          </cell>
          <cell r="Z71">
            <v>0</v>
          </cell>
          <cell r="AA71">
            <v>10</v>
          </cell>
          <cell r="AB71">
            <v>10</v>
          </cell>
          <cell r="AC71">
            <v>200000</v>
          </cell>
        </row>
        <row r="72">
          <cell r="A72">
            <v>63</v>
          </cell>
          <cell r="B72" t="str">
            <v>　猿島町</v>
          </cell>
          <cell r="C72">
            <v>0</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row>
        <row r="73">
          <cell r="A73">
            <v>64</v>
          </cell>
          <cell r="B73" t="str">
            <v>　境町</v>
          </cell>
          <cell r="C73">
            <v>42000</v>
          </cell>
          <cell r="D73">
            <v>5000</v>
          </cell>
          <cell r="E73">
            <v>5000</v>
          </cell>
          <cell r="F73">
            <v>42000</v>
          </cell>
          <cell r="G73">
            <v>4000</v>
          </cell>
          <cell r="H73">
            <v>0</v>
          </cell>
          <cell r="I73">
            <v>42000</v>
          </cell>
          <cell r="J73">
            <v>10</v>
          </cell>
          <cell r="K73">
            <v>310000</v>
          </cell>
          <cell r="L73">
            <v>22000</v>
          </cell>
          <cell r="M73">
            <v>93000</v>
          </cell>
          <cell r="N73">
            <v>0</v>
          </cell>
          <cell r="O73">
            <v>0</v>
          </cell>
          <cell r="P73">
            <v>0</v>
          </cell>
          <cell r="Q73">
            <v>0</v>
          </cell>
          <cell r="R73">
            <v>0</v>
          </cell>
          <cell r="S73">
            <v>0</v>
          </cell>
          <cell r="T73">
            <v>0</v>
          </cell>
          <cell r="U73">
            <v>0</v>
          </cell>
          <cell r="V73">
            <v>0</v>
          </cell>
          <cell r="W73">
            <v>0</v>
          </cell>
          <cell r="X73">
            <v>0</v>
          </cell>
          <cell r="Y73">
            <v>0</v>
          </cell>
          <cell r="Z73">
            <v>0</v>
          </cell>
          <cell r="AA73">
            <v>10</v>
          </cell>
          <cell r="AB73">
            <v>10</v>
          </cell>
          <cell r="AC73">
            <v>310000</v>
          </cell>
          <cell r="AD73">
            <v>22000</v>
          </cell>
        </row>
        <row r="74">
          <cell r="A74">
            <v>65</v>
          </cell>
          <cell r="B74" t="str">
            <v>　藤代町</v>
          </cell>
          <cell r="C74">
            <v>0</v>
          </cell>
          <cell r="D74">
            <v>0</v>
          </cell>
          <cell r="E74">
            <v>9</v>
          </cell>
          <cell r="F74">
            <v>9</v>
          </cell>
          <cell r="G74">
            <v>180000</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9</v>
          </cell>
          <cell r="AB74">
            <v>9</v>
          </cell>
          <cell r="AC74">
            <v>180000</v>
          </cell>
        </row>
        <row r="75">
          <cell r="A75">
            <v>66</v>
          </cell>
          <cell r="B75" t="str">
            <v>　利根町</v>
          </cell>
          <cell r="C75">
            <v>0</v>
          </cell>
          <cell r="D75">
            <v>0</v>
          </cell>
          <cell r="E75">
            <v>0</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0</v>
          </cell>
          <cell r="X75">
            <v>0</v>
          </cell>
          <cell r="Y75">
            <v>0</v>
          </cell>
          <cell r="Z75">
            <v>0</v>
          </cell>
        </row>
        <row r="76">
          <cell r="B76" t="str">
            <v>小　　計</v>
          </cell>
          <cell r="C76">
            <v>489500</v>
          </cell>
          <cell r="D76">
            <v>48000</v>
          </cell>
          <cell r="E76">
            <v>166504</v>
          </cell>
          <cell r="F76">
            <v>33000</v>
          </cell>
          <cell r="G76">
            <v>34360</v>
          </cell>
          <cell r="H76">
            <v>0</v>
          </cell>
          <cell r="I76">
            <v>235300</v>
          </cell>
          <cell r="J76">
            <v>0</v>
          </cell>
          <cell r="K76">
            <v>0</v>
          </cell>
          <cell r="L76">
            <v>0</v>
          </cell>
          <cell r="M76">
            <v>1006664</v>
          </cell>
          <cell r="N76">
            <v>5</v>
          </cell>
          <cell r="O76">
            <v>20</v>
          </cell>
          <cell r="P76">
            <v>75000</v>
          </cell>
          <cell r="Q76">
            <v>0</v>
          </cell>
          <cell r="R76">
            <v>0</v>
          </cell>
          <cell r="S76">
            <v>0</v>
          </cell>
          <cell r="T76">
            <v>0</v>
          </cell>
          <cell r="U76">
            <v>0</v>
          </cell>
          <cell r="V76">
            <v>0</v>
          </cell>
          <cell r="W76">
            <v>0</v>
          </cell>
          <cell r="X76">
            <v>0</v>
          </cell>
          <cell r="Y76">
            <v>0</v>
          </cell>
          <cell r="Z76">
            <v>75000</v>
          </cell>
          <cell r="AA76">
            <v>239</v>
          </cell>
          <cell r="AB76">
            <v>262</v>
          </cell>
          <cell r="AC76">
            <v>3768540</v>
          </cell>
          <cell r="AD76">
            <v>221400</v>
          </cell>
        </row>
        <row r="77">
          <cell r="M77">
            <v>0</v>
          </cell>
          <cell r="N77">
            <v>0</v>
          </cell>
          <cell r="O77">
            <v>0</v>
          </cell>
          <cell r="P77">
            <v>0</v>
          </cell>
          <cell r="Q77">
            <v>0</v>
          </cell>
          <cell r="R77">
            <v>0</v>
          </cell>
          <cell r="S77">
            <v>0</v>
          </cell>
          <cell r="T77">
            <v>0</v>
          </cell>
          <cell r="U77">
            <v>0</v>
          </cell>
          <cell r="V77">
            <v>0</v>
          </cell>
          <cell r="W77">
            <v>0</v>
          </cell>
          <cell r="X77">
            <v>0</v>
          </cell>
          <cell r="Y77">
            <v>0</v>
          </cell>
          <cell r="Z77">
            <v>0</v>
          </cell>
        </row>
        <row r="78">
          <cell r="M78">
            <v>0</v>
          </cell>
          <cell r="N78">
            <v>0</v>
          </cell>
          <cell r="O78">
            <v>0</v>
          </cell>
          <cell r="P78">
            <v>0</v>
          </cell>
          <cell r="Q78">
            <v>0</v>
          </cell>
          <cell r="R78">
            <v>0</v>
          </cell>
          <cell r="S78">
            <v>0</v>
          </cell>
          <cell r="T78">
            <v>0</v>
          </cell>
          <cell r="U78">
            <v>0</v>
          </cell>
          <cell r="V78">
            <v>0</v>
          </cell>
          <cell r="W78">
            <v>0</v>
          </cell>
          <cell r="X78">
            <v>0</v>
          </cell>
          <cell r="Y78">
            <v>0</v>
          </cell>
          <cell r="Z78">
            <v>0</v>
          </cell>
        </row>
        <row r="79">
          <cell r="M79">
            <v>0</v>
          </cell>
          <cell r="N79">
            <v>0</v>
          </cell>
          <cell r="O79">
            <v>0</v>
          </cell>
          <cell r="P79">
            <v>0</v>
          </cell>
          <cell r="Q79">
            <v>0</v>
          </cell>
          <cell r="R79">
            <v>0</v>
          </cell>
          <cell r="S79">
            <v>0</v>
          </cell>
          <cell r="T79">
            <v>0</v>
          </cell>
          <cell r="U79">
            <v>0</v>
          </cell>
          <cell r="V79">
            <v>0</v>
          </cell>
          <cell r="W79">
            <v>0</v>
          </cell>
          <cell r="X79">
            <v>0</v>
          </cell>
          <cell r="Y79">
            <v>0</v>
          </cell>
          <cell r="Z79">
            <v>0</v>
          </cell>
        </row>
        <row r="80">
          <cell r="A80">
            <v>67</v>
          </cell>
          <cell r="B80" t="str">
            <v>　桂村</v>
          </cell>
          <cell r="C80">
            <v>0</v>
          </cell>
          <cell r="D80">
            <v>0</v>
          </cell>
          <cell r="E80">
            <v>0</v>
          </cell>
          <cell r="F80">
            <v>0</v>
          </cell>
          <cell r="G80">
            <v>0</v>
          </cell>
          <cell r="H80">
            <v>0</v>
          </cell>
          <cell r="I80">
            <v>0</v>
          </cell>
          <cell r="J80">
            <v>0</v>
          </cell>
          <cell r="K80">
            <v>0</v>
          </cell>
          <cell r="L80">
            <v>0</v>
          </cell>
          <cell r="M80">
            <v>0</v>
          </cell>
          <cell r="N80">
            <v>0</v>
          </cell>
          <cell r="O80">
            <v>0</v>
          </cell>
          <cell r="P80">
            <v>0</v>
          </cell>
          <cell r="Q80">
            <v>0</v>
          </cell>
          <cell r="R80">
            <v>0</v>
          </cell>
          <cell r="S80">
            <v>0</v>
          </cell>
          <cell r="T80">
            <v>0</v>
          </cell>
          <cell r="U80">
            <v>0</v>
          </cell>
          <cell r="V80">
            <v>0</v>
          </cell>
          <cell r="W80">
            <v>0</v>
          </cell>
          <cell r="X80">
            <v>0</v>
          </cell>
          <cell r="Y80">
            <v>0</v>
          </cell>
          <cell r="Z80">
            <v>0</v>
          </cell>
        </row>
        <row r="81">
          <cell r="A81">
            <v>68</v>
          </cell>
          <cell r="B81" t="str">
            <v>　御前山村</v>
          </cell>
          <cell r="C81">
            <v>0</v>
          </cell>
          <cell r="D81">
            <v>0</v>
          </cell>
          <cell r="E81">
            <v>0</v>
          </cell>
          <cell r="F81">
            <v>0</v>
          </cell>
          <cell r="G81">
            <v>0</v>
          </cell>
          <cell r="H81">
            <v>0</v>
          </cell>
          <cell r="I81">
            <v>0</v>
          </cell>
          <cell r="J81">
            <v>0</v>
          </cell>
          <cell r="K81">
            <v>0</v>
          </cell>
          <cell r="L81">
            <v>0</v>
          </cell>
          <cell r="M81">
            <v>0</v>
          </cell>
          <cell r="N81">
            <v>0</v>
          </cell>
          <cell r="O81">
            <v>0</v>
          </cell>
          <cell r="P81">
            <v>0</v>
          </cell>
          <cell r="Q81">
            <v>0</v>
          </cell>
          <cell r="R81">
            <v>0</v>
          </cell>
          <cell r="S81">
            <v>0</v>
          </cell>
          <cell r="T81">
            <v>0</v>
          </cell>
          <cell r="U81">
            <v>0</v>
          </cell>
          <cell r="V81">
            <v>0</v>
          </cell>
          <cell r="W81">
            <v>0</v>
          </cell>
          <cell r="X81">
            <v>0</v>
          </cell>
          <cell r="Y81">
            <v>0</v>
          </cell>
          <cell r="Z81">
            <v>0</v>
          </cell>
        </row>
        <row r="82">
          <cell r="A82">
            <v>69</v>
          </cell>
          <cell r="B82" t="str">
            <v>　七会村</v>
          </cell>
          <cell r="C82">
            <v>0</v>
          </cell>
          <cell r="D82">
            <v>0</v>
          </cell>
          <cell r="E82">
            <v>0</v>
          </cell>
          <cell r="F82">
            <v>0</v>
          </cell>
          <cell r="G82">
            <v>0</v>
          </cell>
          <cell r="H82">
            <v>0</v>
          </cell>
          <cell r="I82">
            <v>0</v>
          </cell>
          <cell r="J82">
            <v>0</v>
          </cell>
          <cell r="K82">
            <v>0</v>
          </cell>
          <cell r="L82">
            <v>0</v>
          </cell>
          <cell r="M82">
            <v>0</v>
          </cell>
          <cell r="N82">
            <v>0</v>
          </cell>
          <cell r="O82">
            <v>0</v>
          </cell>
          <cell r="P82">
            <v>0</v>
          </cell>
          <cell r="Q82">
            <v>0</v>
          </cell>
          <cell r="R82">
            <v>0</v>
          </cell>
          <cell r="S82">
            <v>0</v>
          </cell>
          <cell r="T82">
            <v>0</v>
          </cell>
          <cell r="U82">
            <v>0</v>
          </cell>
          <cell r="V82">
            <v>0</v>
          </cell>
          <cell r="W82">
            <v>0</v>
          </cell>
          <cell r="X82">
            <v>0</v>
          </cell>
          <cell r="Y82">
            <v>0</v>
          </cell>
          <cell r="Z82">
            <v>0</v>
          </cell>
        </row>
        <row r="83">
          <cell r="A83">
            <v>70</v>
          </cell>
          <cell r="B83" t="str">
            <v>　東海村</v>
          </cell>
          <cell r="C83">
            <v>13700</v>
          </cell>
          <cell r="D83">
            <v>14400</v>
          </cell>
          <cell r="E83">
            <v>13700</v>
          </cell>
          <cell r="F83">
            <v>0</v>
          </cell>
          <cell r="G83">
            <v>8</v>
          </cell>
          <cell r="H83">
            <v>8</v>
          </cell>
          <cell r="I83">
            <v>14400</v>
          </cell>
          <cell r="J83">
            <v>0</v>
          </cell>
          <cell r="K83">
            <v>0</v>
          </cell>
          <cell r="L83">
            <v>0</v>
          </cell>
          <cell r="M83">
            <v>28100</v>
          </cell>
          <cell r="N83">
            <v>0</v>
          </cell>
          <cell r="O83">
            <v>0</v>
          </cell>
          <cell r="P83">
            <v>0</v>
          </cell>
          <cell r="Q83">
            <v>0</v>
          </cell>
          <cell r="R83">
            <v>0</v>
          </cell>
          <cell r="S83">
            <v>0</v>
          </cell>
          <cell r="T83">
            <v>0</v>
          </cell>
          <cell r="U83">
            <v>0</v>
          </cell>
          <cell r="V83">
            <v>0</v>
          </cell>
          <cell r="W83">
            <v>0</v>
          </cell>
          <cell r="X83">
            <v>0</v>
          </cell>
          <cell r="Y83">
            <v>0</v>
          </cell>
          <cell r="Z83">
            <v>0</v>
          </cell>
          <cell r="AA83">
            <v>8</v>
          </cell>
          <cell r="AB83">
            <v>8</v>
          </cell>
          <cell r="AC83">
            <v>108000</v>
          </cell>
        </row>
        <row r="84">
          <cell r="A84">
            <v>71</v>
          </cell>
          <cell r="B84" t="str">
            <v>　美和村</v>
          </cell>
          <cell r="C84">
            <v>0</v>
          </cell>
          <cell r="D84">
            <v>0</v>
          </cell>
          <cell r="E84">
            <v>0</v>
          </cell>
          <cell r="F84">
            <v>0</v>
          </cell>
          <cell r="G84">
            <v>0</v>
          </cell>
          <cell r="H84">
            <v>0</v>
          </cell>
          <cell r="I84">
            <v>0</v>
          </cell>
          <cell r="J84">
            <v>0</v>
          </cell>
          <cell r="K84">
            <v>0</v>
          </cell>
          <cell r="L84">
            <v>0</v>
          </cell>
          <cell r="M84">
            <v>0</v>
          </cell>
          <cell r="N84">
            <v>0</v>
          </cell>
          <cell r="O84">
            <v>0</v>
          </cell>
          <cell r="P84">
            <v>0</v>
          </cell>
          <cell r="Q84">
            <v>0</v>
          </cell>
          <cell r="R84">
            <v>0</v>
          </cell>
          <cell r="S84">
            <v>0</v>
          </cell>
          <cell r="T84">
            <v>0</v>
          </cell>
          <cell r="U84">
            <v>0</v>
          </cell>
          <cell r="V84">
            <v>0</v>
          </cell>
          <cell r="W84">
            <v>0</v>
          </cell>
          <cell r="X84">
            <v>0</v>
          </cell>
          <cell r="Y84">
            <v>0</v>
          </cell>
          <cell r="Z84">
            <v>0</v>
          </cell>
        </row>
        <row r="85">
          <cell r="A85">
            <v>72</v>
          </cell>
          <cell r="B85" t="str">
            <v>　緒川村</v>
          </cell>
          <cell r="C85">
            <v>0</v>
          </cell>
          <cell r="D85">
            <v>0</v>
          </cell>
          <cell r="E85">
            <v>3</v>
          </cell>
          <cell r="F85">
            <v>3</v>
          </cell>
          <cell r="G85">
            <v>90000</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cell r="Y85">
            <v>0</v>
          </cell>
          <cell r="Z85">
            <v>0</v>
          </cell>
          <cell r="AA85">
            <v>3</v>
          </cell>
          <cell r="AB85">
            <v>3</v>
          </cell>
          <cell r="AC85">
            <v>90000</v>
          </cell>
        </row>
        <row r="86">
          <cell r="A86">
            <v>73</v>
          </cell>
          <cell r="B86" t="str">
            <v>　水府村</v>
          </cell>
          <cell r="C86">
            <v>0</v>
          </cell>
          <cell r="D86">
            <v>0</v>
          </cell>
          <cell r="E86">
            <v>0</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0</v>
          </cell>
        </row>
        <row r="87">
          <cell r="A87">
            <v>74</v>
          </cell>
          <cell r="B87" t="str">
            <v>　里美村</v>
          </cell>
          <cell r="C87">
            <v>0</v>
          </cell>
          <cell r="D87">
            <v>0</v>
          </cell>
          <cell r="E87">
            <v>0</v>
          </cell>
          <cell r="F87">
            <v>0</v>
          </cell>
          <cell r="G87">
            <v>0</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cell r="X87">
            <v>0</v>
          </cell>
          <cell r="Y87">
            <v>0</v>
          </cell>
          <cell r="Z87">
            <v>0</v>
          </cell>
        </row>
        <row r="88">
          <cell r="A88">
            <v>75</v>
          </cell>
          <cell r="B88" t="str">
            <v>　旭村</v>
          </cell>
          <cell r="C88">
            <v>0</v>
          </cell>
          <cell r="D88">
            <v>0</v>
          </cell>
          <cell r="E88">
            <v>0</v>
          </cell>
          <cell r="F88">
            <v>0</v>
          </cell>
          <cell r="G88">
            <v>0</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cell r="X88">
            <v>0</v>
          </cell>
          <cell r="Y88">
            <v>0</v>
          </cell>
          <cell r="Z88">
            <v>0</v>
          </cell>
        </row>
        <row r="89">
          <cell r="A89">
            <v>76</v>
          </cell>
          <cell r="B89" t="str">
            <v>　大洋村</v>
          </cell>
          <cell r="C89">
            <v>0</v>
          </cell>
          <cell r="D89">
            <v>0</v>
          </cell>
          <cell r="E89">
            <v>10</v>
          </cell>
          <cell r="F89">
            <v>10</v>
          </cell>
          <cell r="G89">
            <v>200000</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cell r="X89">
            <v>0</v>
          </cell>
          <cell r="Y89">
            <v>0</v>
          </cell>
          <cell r="Z89">
            <v>0</v>
          </cell>
          <cell r="AA89">
            <v>10</v>
          </cell>
          <cell r="AB89">
            <v>10</v>
          </cell>
          <cell r="AC89">
            <v>200000</v>
          </cell>
        </row>
        <row r="90">
          <cell r="A90">
            <v>77</v>
          </cell>
          <cell r="B90" t="str">
            <v>　美浦村</v>
          </cell>
          <cell r="C90">
            <v>50000</v>
          </cell>
          <cell r="D90">
            <v>1600</v>
          </cell>
          <cell r="E90">
            <v>4000</v>
          </cell>
          <cell r="F90">
            <v>55600</v>
          </cell>
          <cell r="G90">
            <v>1600</v>
          </cell>
          <cell r="H90">
            <v>9</v>
          </cell>
          <cell r="I90">
            <v>4000</v>
          </cell>
          <cell r="J90">
            <v>90000</v>
          </cell>
          <cell r="K90">
            <v>18000</v>
          </cell>
          <cell r="L90">
            <v>0</v>
          </cell>
          <cell r="M90">
            <v>55600</v>
          </cell>
          <cell r="N90">
            <v>0</v>
          </cell>
          <cell r="O90">
            <v>0</v>
          </cell>
          <cell r="P90">
            <v>0</v>
          </cell>
          <cell r="Q90">
            <v>0</v>
          </cell>
          <cell r="R90">
            <v>0</v>
          </cell>
          <cell r="S90">
            <v>0</v>
          </cell>
          <cell r="T90">
            <v>0</v>
          </cell>
          <cell r="U90">
            <v>0</v>
          </cell>
          <cell r="V90">
            <v>0</v>
          </cell>
          <cell r="W90">
            <v>0</v>
          </cell>
          <cell r="X90">
            <v>0</v>
          </cell>
          <cell r="Y90">
            <v>0</v>
          </cell>
          <cell r="Z90">
            <v>0</v>
          </cell>
          <cell r="AA90">
            <v>9</v>
          </cell>
          <cell r="AB90">
            <v>9</v>
          </cell>
          <cell r="AC90">
            <v>90000</v>
          </cell>
          <cell r="AD90">
            <v>18000</v>
          </cell>
        </row>
        <row r="91">
          <cell r="A91">
            <v>78</v>
          </cell>
          <cell r="B91" t="str">
            <v>　桜川村</v>
          </cell>
          <cell r="C91">
            <v>74000</v>
          </cell>
          <cell r="D91">
            <v>2000</v>
          </cell>
          <cell r="E91">
            <v>2000</v>
          </cell>
          <cell r="F91">
            <v>95200</v>
          </cell>
          <cell r="G91">
            <v>0</v>
          </cell>
          <cell r="H91">
            <v>4</v>
          </cell>
          <cell r="I91">
            <v>19200</v>
          </cell>
          <cell r="J91">
            <v>80000</v>
          </cell>
          <cell r="K91">
            <v>4400</v>
          </cell>
          <cell r="L91">
            <v>0</v>
          </cell>
          <cell r="M91">
            <v>95200</v>
          </cell>
          <cell r="N91">
            <v>0</v>
          </cell>
          <cell r="O91">
            <v>0</v>
          </cell>
          <cell r="P91">
            <v>0</v>
          </cell>
          <cell r="Q91">
            <v>0</v>
          </cell>
          <cell r="R91">
            <v>0</v>
          </cell>
          <cell r="S91">
            <v>0</v>
          </cell>
          <cell r="T91">
            <v>0</v>
          </cell>
          <cell r="U91">
            <v>0</v>
          </cell>
          <cell r="V91">
            <v>0</v>
          </cell>
          <cell r="W91">
            <v>0</v>
          </cell>
          <cell r="X91">
            <v>0</v>
          </cell>
          <cell r="Y91">
            <v>0</v>
          </cell>
          <cell r="Z91">
            <v>0</v>
          </cell>
          <cell r="AA91">
            <v>4</v>
          </cell>
          <cell r="AB91">
            <v>4</v>
          </cell>
          <cell r="AC91">
            <v>80000</v>
          </cell>
          <cell r="AD91">
            <v>4400</v>
          </cell>
        </row>
        <row r="92">
          <cell r="A92">
            <v>79</v>
          </cell>
          <cell r="B92" t="str">
            <v>　玉里村</v>
          </cell>
          <cell r="C92">
            <v>0</v>
          </cell>
          <cell r="D92">
            <v>0</v>
          </cell>
          <cell r="E92">
            <v>0</v>
          </cell>
          <cell r="F92">
            <v>0</v>
          </cell>
          <cell r="G92">
            <v>0</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cell r="X92">
            <v>0</v>
          </cell>
          <cell r="Y92">
            <v>0</v>
          </cell>
          <cell r="Z92">
            <v>0</v>
          </cell>
        </row>
        <row r="93">
          <cell r="A93">
            <v>80</v>
          </cell>
          <cell r="B93" t="str">
            <v>　新治村</v>
          </cell>
          <cell r="C93">
            <v>0</v>
          </cell>
          <cell r="D93">
            <v>0</v>
          </cell>
          <cell r="E93">
            <v>3</v>
          </cell>
          <cell r="F93">
            <v>3</v>
          </cell>
          <cell r="G93">
            <v>30000</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cell r="X93">
            <v>0</v>
          </cell>
          <cell r="Y93">
            <v>0</v>
          </cell>
          <cell r="Z93">
            <v>0</v>
          </cell>
          <cell r="AA93">
            <v>3</v>
          </cell>
          <cell r="AB93">
            <v>3</v>
          </cell>
          <cell r="AC93">
            <v>30000</v>
          </cell>
        </row>
        <row r="94">
          <cell r="A94">
            <v>81</v>
          </cell>
          <cell r="B94" t="str">
            <v>　谷和原村</v>
          </cell>
          <cell r="C94">
            <v>0</v>
          </cell>
          <cell r="D94">
            <v>0</v>
          </cell>
          <cell r="E94">
            <v>0</v>
          </cell>
          <cell r="F94">
            <v>0</v>
          </cell>
          <cell r="G94">
            <v>0</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cell r="X94">
            <v>0</v>
          </cell>
          <cell r="Y94">
            <v>0</v>
          </cell>
          <cell r="Z94">
            <v>0</v>
          </cell>
        </row>
        <row r="95">
          <cell r="A95">
            <v>82</v>
          </cell>
          <cell r="B95" t="str">
            <v>　大和村</v>
          </cell>
          <cell r="C95">
            <v>0</v>
          </cell>
          <cell r="D95">
            <v>0</v>
          </cell>
          <cell r="E95">
            <v>0</v>
          </cell>
          <cell r="F95">
            <v>0</v>
          </cell>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0</v>
          </cell>
          <cell r="Z95">
            <v>0</v>
          </cell>
        </row>
        <row r="96">
          <cell r="A96">
            <v>83</v>
          </cell>
          <cell r="B96" t="str">
            <v>　千代川村</v>
          </cell>
          <cell r="C96">
            <v>0</v>
          </cell>
          <cell r="D96">
            <v>0</v>
          </cell>
          <cell r="E96">
            <v>0</v>
          </cell>
          <cell r="F96">
            <v>0</v>
          </cell>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row>
        <row r="97">
          <cell r="B97" t="str">
            <v>小　　計</v>
          </cell>
          <cell r="C97">
            <v>124000</v>
          </cell>
          <cell r="D97">
            <v>0</v>
          </cell>
          <cell r="E97">
            <v>15700</v>
          </cell>
          <cell r="F97">
            <v>0</v>
          </cell>
          <cell r="G97">
            <v>1600</v>
          </cell>
          <cell r="H97">
            <v>0</v>
          </cell>
          <cell r="I97">
            <v>37600</v>
          </cell>
          <cell r="J97">
            <v>0</v>
          </cell>
          <cell r="K97">
            <v>0</v>
          </cell>
          <cell r="L97">
            <v>0</v>
          </cell>
          <cell r="M97">
            <v>178900</v>
          </cell>
          <cell r="N97">
            <v>0</v>
          </cell>
          <cell r="O97">
            <v>0</v>
          </cell>
          <cell r="P97">
            <v>0</v>
          </cell>
          <cell r="Q97">
            <v>0</v>
          </cell>
          <cell r="R97">
            <v>0</v>
          </cell>
          <cell r="S97">
            <v>0</v>
          </cell>
          <cell r="T97">
            <v>0</v>
          </cell>
          <cell r="U97">
            <v>0</v>
          </cell>
          <cell r="V97">
            <v>0</v>
          </cell>
          <cell r="W97">
            <v>0</v>
          </cell>
          <cell r="X97">
            <v>0</v>
          </cell>
          <cell r="Y97">
            <v>0</v>
          </cell>
          <cell r="Z97">
            <v>0</v>
          </cell>
          <cell r="AA97">
            <v>37</v>
          </cell>
          <cell r="AB97">
            <v>37</v>
          </cell>
          <cell r="AC97">
            <v>598000</v>
          </cell>
          <cell r="AD97">
            <v>22400</v>
          </cell>
        </row>
        <row r="98">
          <cell r="M98">
            <v>0</v>
          </cell>
          <cell r="N98">
            <v>0</v>
          </cell>
          <cell r="O98">
            <v>0</v>
          </cell>
          <cell r="P98">
            <v>0</v>
          </cell>
          <cell r="Q98">
            <v>0</v>
          </cell>
          <cell r="R98">
            <v>0</v>
          </cell>
          <cell r="S98">
            <v>0</v>
          </cell>
          <cell r="T98">
            <v>0</v>
          </cell>
          <cell r="U98">
            <v>0</v>
          </cell>
          <cell r="V98">
            <v>0</v>
          </cell>
          <cell r="W98">
            <v>0</v>
          </cell>
          <cell r="X98">
            <v>0</v>
          </cell>
          <cell r="Y98">
            <v>0</v>
          </cell>
          <cell r="Z98">
            <v>0</v>
          </cell>
        </row>
        <row r="99">
          <cell r="A99">
            <v>1</v>
          </cell>
          <cell r="B99" t="str">
            <v>ニューライフカシマ</v>
          </cell>
          <cell r="C99">
            <v>0</v>
          </cell>
          <cell r="D99">
            <v>0</v>
          </cell>
          <cell r="E99">
            <v>12</v>
          </cell>
          <cell r="F99">
            <v>12</v>
          </cell>
          <cell r="G99">
            <v>120000</v>
          </cell>
          <cell r="H99">
            <v>40000</v>
          </cell>
          <cell r="I99">
            <v>0</v>
          </cell>
          <cell r="J99">
            <v>0</v>
          </cell>
          <cell r="K99">
            <v>0</v>
          </cell>
          <cell r="L99">
            <v>0</v>
          </cell>
          <cell r="M99">
            <v>0</v>
          </cell>
          <cell r="N99">
            <v>0</v>
          </cell>
          <cell r="O99">
            <v>0</v>
          </cell>
          <cell r="P99">
            <v>0</v>
          </cell>
          <cell r="Q99">
            <v>0</v>
          </cell>
          <cell r="R99">
            <v>0</v>
          </cell>
          <cell r="S99">
            <v>0</v>
          </cell>
          <cell r="T99">
            <v>0</v>
          </cell>
          <cell r="U99">
            <v>0</v>
          </cell>
          <cell r="V99">
            <v>0</v>
          </cell>
          <cell r="W99">
            <v>0</v>
          </cell>
          <cell r="X99">
            <v>0</v>
          </cell>
          <cell r="Y99">
            <v>0</v>
          </cell>
          <cell r="Z99">
            <v>0</v>
          </cell>
          <cell r="AA99">
            <v>12</v>
          </cell>
          <cell r="AB99">
            <v>12</v>
          </cell>
          <cell r="AC99">
            <v>120000</v>
          </cell>
          <cell r="AD99">
            <v>40000</v>
          </cell>
        </row>
        <row r="100">
          <cell r="A100">
            <v>2</v>
          </cell>
          <cell r="B100" t="str">
            <v>スカイスポーツ取手</v>
          </cell>
          <cell r="C100">
            <v>0</v>
          </cell>
          <cell r="D100">
            <v>0</v>
          </cell>
          <cell r="E100">
            <v>4</v>
          </cell>
          <cell r="F100">
            <v>4</v>
          </cell>
          <cell r="G100">
            <v>65000</v>
          </cell>
          <cell r="H100">
            <v>11000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0</v>
          </cell>
          <cell r="AA100">
            <v>4</v>
          </cell>
          <cell r="AB100">
            <v>4</v>
          </cell>
          <cell r="AC100">
            <v>65000</v>
          </cell>
          <cell r="AD100">
            <v>11000</v>
          </cell>
        </row>
        <row r="101">
          <cell r="A101">
            <v>3</v>
          </cell>
          <cell r="B101" t="str">
            <v>ふれあい坂下</v>
          </cell>
          <cell r="C101">
            <v>0</v>
          </cell>
          <cell r="D101">
            <v>0</v>
          </cell>
          <cell r="E101">
            <v>7</v>
          </cell>
          <cell r="F101">
            <v>7</v>
          </cell>
          <cell r="G101">
            <v>80000</v>
          </cell>
          <cell r="H101">
            <v>133000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cell r="Y101">
            <v>0</v>
          </cell>
          <cell r="Z101">
            <v>0</v>
          </cell>
          <cell r="AA101">
            <v>7</v>
          </cell>
          <cell r="AB101">
            <v>7</v>
          </cell>
          <cell r="AC101">
            <v>80000</v>
          </cell>
          <cell r="AD101">
            <v>133000</v>
          </cell>
        </row>
        <row r="102">
          <cell r="A102">
            <v>4</v>
          </cell>
          <cell r="B102" t="str">
            <v>未来の子ども</v>
          </cell>
          <cell r="C102">
            <v>0</v>
          </cell>
          <cell r="D102">
            <v>0</v>
          </cell>
          <cell r="E102">
            <v>6</v>
          </cell>
          <cell r="F102">
            <v>6</v>
          </cell>
          <cell r="G102">
            <v>150000</v>
          </cell>
          <cell r="H102">
            <v>13940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cell r="X102">
            <v>0</v>
          </cell>
          <cell r="Y102">
            <v>0</v>
          </cell>
          <cell r="Z102">
            <v>0</v>
          </cell>
          <cell r="AA102">
            <v>6</v>
          </cell>
          <cell r="AB102">
            <v>6</v>
          </cell>
          <cell r="AC102">
            <v>150000</v>
          </cell>
          <cell r="AD102">
            <v>13940</v>
          </cell>
        </row>
        <row r="103">
          <cell r="A103">
            <v>5</v>
          </cell>
          <cell r="B103" t="str">
            <v>水戸こどもの劇場</v>
          </cell>
          <cell r="C103">
            <v>0</v>
          </cell>
          <cell r="D103">
            <v>0</v>
          </cell>
          <cell r="E103">
            <v>13</v>
          </cell>
          <cell r="F103">
            <v>13</v>
          </cell>
          <cell r="G103">
            <v>260000</v>
          </cell>
          <cell r="H103">
            <v>26000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cell r="AA103">
            <v>13</v>
          </cell>
          <cell r="AB103">
            <v>13</v>
          </cell>
          <cell r="AC103">
            <v>260000</v>
          </cell>
          <cell r="AD103">
            <v>26000</v>
          </cell>
        </row>
        <row r="104">
          <cell r="B104" t="str">
            <v>小計</v>
          </cell>
          <cell r="C104">
            <v>0</v>
          </cell>
          <cell r="D104">
            <v>0</v>
          </cell>
          <cell r="E104">
            <v>0</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cell r="AA104">
            <v>42</v>
          </cell>
          <cell r="AB104">
            <v>42</v>
          </cell>
          <cell r="AC104">
            <v>675000</v>
          </cell>
          <cell r="AD104">
            <v>223940</v>
          </cell>
        </row>
        <row r="105">
          <cell r="B105" t="str">
            <v>市町村等計</v>
          </cell>
          <cell r="C105">
            <v>795100</v>
          </cell>
          <cell r="D105">
            <v>56000</v>
          </cell>
          <cell r="E105">
            <v>238804</v>
          </cell>
          <cell r="F105">
            <v>153000</v>
          </cell>
          <cell r="G105">
            <v>61400</v>
          </cell>
          <cell r="H105">
            <v>2000</v>
          </cell>
          <cell r="I105">
            <v>344317</v>
          </cell>
          <cell r="J105">
            <v>0</v>
          </cell>
          <cell r="K105">
            <v>0</v>
          </cell>
          <cell r="L105">
            <v>0</v>
          </cell>
          <cell r="M105">
            <v>1650621</v>
          </cell>
          <cell r="N105">
            <v>5</v>
          </cell>
          <cell r="O105">
            <v>20</v>
          </cell>
          <cell r="P105">
            <v>75000</v>
          </cell>
          <cell r="Q105">
            <v>0</v>
          </cell>
          <cell r="R105">
            <v>0</v>
          </cell>
          <cell r="S105">
            <v>0</v>
          </cell>
          <cell r="T105">
            <v>0</v>
          </cell>
          <cell r="U105">
            <v>0</v>
          </cell>
          <cell r="V105">
            <v>0</v>
          </cell>
          <cell r="W105">
            <v>0</v>
          </cell>
          <cell r="X105">
            <v>0</v>
          </cell>
          <cell r="Y105">
            <v>0</v>
          </cell>
          <cell r="Z105">
            <v>75000</v>
          </cell>
          <cell r="AA105">
            <v>511</v>
          </cell>
          <cell r="AB105">
            <v>535</v>
          </cell>
          <cell r="AC105">
            <v>7187540</v>
          </cell>
          <cell r="AD105">
            <v>469740</v>
          </cell>
        </row>
        <row r="106">
          <cell r="B106" t="str">
            <v>市町村等計</v>
          </cell>
          <cell r="C106">
            <v>795100</v>
          </cell>
          <cell r="D106">
            <v>56000</v>
          </cell>
          <cell r="E106">
            <v>238804</v>
          </cell>
          <cell r="F106">
            <v>153000</v>
          </cell>
          <cell r="G106">
            <v>61400</v>
          </cell>
          <cell r="H106">
            <v>2000</v>
          </cell>
          <cell r="I106">
            <v>344317</v>
          </cell>
          <cell r="J106">
            <v>0</v>
          </cell>
          <cell r="K106">
            <v>0</v>
          </cell>
          <cell r="L106">
            <v>0</v>
          </cell>
          <cell r="M106">
            <v>1650621</v>
          </cell>
          <cell r="N106">
            <v>5</v>
          </cell>
          <cell r="O106">
            <v>20</v>
          </cell>
          <cell r="P106">
            <v>75000</v>
          </cell>
          <cell r="Q106">
            <v>0</v>
          </cell>
          <cell r="R106">
            <v>0</v>
          </cell>
          <cell r="S106">
            <v>0</v>
          </cell>
          <cell r="T106">
            <v>0</v>
          </cell>
          <cell r="U106">
            <v>0</v>
          </cell>
          <cell r="V106">
            <v>0</v>
          </cell>
          <cell r="W106">
            <v>0</v>
          </cell>
          <cell r="X106">
            <v>0</v>
          </cell>
          <cell r="Y106">
            <v>0</v>
          </cell>
          <cell r="Z106">
            <v>75000</v>
          </cell>
          <cell r="AA106">
            <v>511</v>
          </cell>
          <cell r="AB106">
            <v>535</v>
          </cell>
          <cell r="AC106">
            <v>7187540</v>
          </cell>
          <cell r="AD106">
            <v>469740</v>
          </cell>
        </row>
        <row r="107">
          <cell r="B107" t="str">
            <v>茨城県</v>
          </cell>
          <cell r="C107">
            <v>164000</v>
          </cell>
          <cell r="D107">
            <v>252000</v>
          </cell>
          <cell r="E107">
            <v>21000</v>
          </cell>
          <cell r="F107">
            <v>882000</v>
          </cell>
          <cell r="G107">
            <v>12400</v>
          </cell>
          <cell r="H107">
            <v>0</v>
          </cell>
          <cell r="I107">
            <v>37800</v>
          </cell>
          <cell r="J107">
            <v>180000</v>
          </cell>
          <cell r="K107">
            <v>0</v>
          </cell>
          <cell r="L107">
            <v>95130</v>
          </cell>
          <cell r="M107">
            <v>1644330</v>
          </cell>
          <cell r="N107">
            <v>0</v>
          </cell>
          <cell r="O107">
            <v>0</v>
          </cell>
          <cell r="P107">
            <v>0</v>
          </cell>
          <cell r="Q107">
            <v>0</v>
          </cell>
          <cell r="R107">
            <v>0</v>
          </cell>
          <cell r="S107">
            <v>0</v>
          </cell>
          <cell r="T107">
            <v>0</v>
          </cell>
          <cell r="U107">
            <v>0</v>
          </cell>
          <cell r="V107">
            <v>0</v>
          </cell>
          <cell r="W107">
            <v>0</v>
          </cell>
          <cell r="X107">
            <v>0</v>
          </cell>
          <cell r="Y107">
            <v>0</v>
          </cell>
          <cell r="Z107">
            <v>0</v>
          </cell>
        </row>
        <row r="108">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row>
        <row r="109">
          <cell r="B109" t="str">
            <v>合　　計</v>
          </cell>
          <cell r="C109">
            <v>959100</v>
          </cell>
          <cell r="D109">
            <v>308000</v>
          </cell>
          <cell r="E109">
            <v>259804</v>
          </cell>
          <cell r="F109">
            <v>1035000</v>
          </cell>
          <cell r="G109">
            <v>73800</v>
          </cell>
          <cell r="H109">
            <v>2000</v>
          </cell>
          <cell r="I109">
            <v>382117</v>
          </cell>
          <cell r="J109">
            <v>180000</v>
          </cell>
          <cell r="K109">
            <v>0</v>
          </cell>
          <cell r="L109">
            <v>95130</v>
          </cell>
          <cell r="M109">
            <v>3294951</v>
          </cell>
          <cell r="N109">
            <v>5</v>
          </cell>
          <cell r="O109">
            <v>20</v>
          </cell>
          <cell r="P109">
            <v>75000</v>
          </cell>
          <cell r="Q109">
            <v>0</v>
          </cell>
          <cell r="R109">
            <v>0</v>
          </cell>
          <cell r="S109">
            <v>0</v>
          </cell>
          <cell r="T109">
            <v>0</v>
          </cell>
          <cell r="U109">
            <v>0</v>
          </cell>
          <cell r="V109">
            <v>0</v>
          </cell>
          <cell r="W109">
            <v>0</v>
          </cell>
          <cell r="X109">
            <v>0</v>
          </cell>
          <cell r="Y109">
            <v>0</v>
          </cell>
          <cell r="Z109">
            <v>75000</v>
          </cell>
          <cell r="AA109">
            <v>511</v>
          </cell>
          <cell r="AB109">
            <v>535</v>
          </cell>
          <cell r="AC109">
            <v>7187540</v>
          </cell>
          <cell r="AD109">
            <v>469740</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2.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3.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23.xml"/><Relationship Id="rId13" Type="http://schemas.openxmlformats.org/officeDocument/2006/relationships/ctrlProp" Target="../ctrlProps/ctrlProp28.xml"/><Relationship Id="rId18" Type="http://schemas.openxmlformats.org/officeDocument/2006/relationships/ctrlProp" Target="../ctrlProps/ctrlProp33.xml"/><Relationship Id="rId3" Type="http://schemas.openxmlformats.org/officeDocument/2006/relationships/vmlDrawing" Target="../drawings/vmlDrawing5.vml"/><Relationship Id="rId21" Type="http://schemas.openxmlformats.org/officeDocument/2006/relationships/ctrlProp" Target="../ctrlProps/ctrlProp36.xml"/><Relationship Id="rId7" Type="http://schemas.openxmlformats.org/officeDocument/2006/relationships/ctrlProp" Target="../ctrlProps/ctrlProp22.xml"/><Relationship Id="rId12" Type="http://schemas.openxmlformats.org/officeDocument/2006/relationships/ctrlProp" Target="../ctrlProps/ctrlProp27.xml"/><Relationship Id="rId17" Type="http://schemas.openxmlformats.org/officeDocument/2006/relationships/ctrlProp" Target="../ctrlProps/ctrlProp32.xml"/><Relationship Id="rId2" Type="http://schemas.openxmlformats.org/officeDocument/2006/relationships/drawing" Target="../drawings/drawing7.xml"/><Relationship Id="rId16" Type="http://schemas.openxmlformats.org/officeDocument/2006/relationships/ctrlProp" Target="../ctrlProps/ctrlProp31.xml"/><Relationship Id="rId20" Type="http://schemas.openxmlformats.org/officeDocument/2006/relationships/ctrlProp" Target="../ctrlProps/ctrlProp35.xml"/><Relationship Id="rId1" Type="http://schemas.openxmlformats.org/officeDocument/2006/relationships/printerSettings" Target="../printerSettings/printerSettings8.bin"/><Relationship Id="rId6" Type="http://schemas.openxmlformats.org/officeDocument/2006/relationships/ctrlProp" Target="../ctrlProps/ctrlProp21.xml"/><Relationship Id="rId11" Type="http://schemas.openxmlformats.org/officeDocument/2006/relationships/ctrlProp" Target="../ctrlProps/ctrlProp26.xml"/><Relationship Id="rId5" Type="http://schemas.openxmlformats.org/officeDocument/2006/relationships/ctrlProp" Target="../ctrlProps/ctrlProp20.xml"/><Relationship Id="rId15" Type="http://schemas.openxmlformats.org/officeDocument/2006/relationships/ctrlProp" Target="../ctrlProps/ctrlProp30.xml"/><Relationship Id="rId10" Type="http://schemas.openxmlformats.org/officeDocument/2006/relationships/ctrlProp" Target="../ctrlProps/ctrlProp25.xml"/><Relationship Id="rId19" Type="http://schemas.openxmlformats.org/officeDocument/2006/relationships/ctrlProp" Target="../ctrlProps/ctrlProp34.xml"/><Relationship Id="rId4" Type="http://schemas.openxmlformats.org/officeDocument/2006/relationships/ctrlProp" Target="../ctrlProps/ctrlProp19.xml"/><Relationship Id="rId9" Type="http://schemas.openxmlformats.org/officeDocument/2006/relationships/ctrlProp" Target="../ctrlProps/ctrlProp24.xml"/><Relationship Id="rId14" Type="http://schemas.openxmlformats.org/officeDocument/2006/relationships/ctrlProp" Target="../ctrlProps/ctrlProp29.xml"/><Relationship Id="rId22" Type="http://schemas.openxmlformats.org/officeDocument/2006/relationships/comments" Target="../comments5.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omments" Target="../comments6.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
  <sheetViews>
    <sheetView workbookViewId="0"/>
  </sheetViews>
  <sheetFormatPr defaultRowHeight="13.2"/>
  <sheetData/>
  <phoneticPr fontId="1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86E9DB-D839-4AED-A996-9222553832B5}">
  <sheetPr codeName="Sheet5">
    <tabColor rgb="FFFF0000"/>
    <pageSetUpPr fitToPage="1"/>
  </sheetPr>
  <dimension ref="A1:C29"/>
  <sheetViews>
    <sheetView tabSelected="1" view="pageBreakPreview" zoomScaleNormal="100" zoomScaleSheetLayoutView="100" workbookViewId="0">
      <selection activeCell="A2" sqref="A2:C3"/>
    </sheetView>
  </sheetViews>
  <sheetFormatPr defaultRowHeight="13.2"/>
  <cols>
    <col min="1" max="1" width="10.6640625" style="161" customWidth="1"/>
    <col min="2" max="2" width="15.109375" style="161" customWidth="1"/>
    <col min="3" max="3" width="45.6640625" style="161" customWidth="1"/>
    <col min="4" max="256" width="9" style="161"/>
    <col min="257" max="257" width="10.6640625" style="161" customWidth="1"/>
    <col min="258" max="258" width="13.109375" style="161" customWidth="1"/>
    <col min="259" max="259" width="45.6640625" style="161" customWidth="1"/>
    <col min="260" max="512" width="9" style="161"/>
    <col min="513" max="513" width="10.6640625" style="161" customWidth="1"/>
    <col min="514" max="514" width="13.109375" style="161" customWidth="1"/>
    <col min="515" max="515" width="45.6640625" style="161" customWidth="1"/>
    <col min="516" max="768" width="9" style="161"/>
    <col min="769" max="769" width="10.6640625" style="161" customWidth="1"/>
    <col min="770" max="770" width="13.109375" style="161" customWidth="1"/>
    <col min="771" max="771" width="45.6640625" style="161" customWidth="1"/>
    <col min="772" max="1024" width="9" style="161"/>
    <col min="1025" max="1025" width="10.6640625" style="161" customWidth="1"/>
    <col min="1026" max="1026" width="13.109375" style="161" customWidth="1"/>
    <col min="1027" max="1027" width="45.6640625" style="161" customWidth="1"/>
    <col min="1028" max="1280" width="9" style="161"/>
    <col min="1281" max="1281" width="10.6640625" style="161" customWidth="1"/>
    <col min="1282" max="1282" width="13.109375" style="161" customWidth="1"/>
    <col min="1283" max="1283" width="45.6640625" style="161" customWidth="1"/>
    <col min="1284" max="1536" width="9" style="161"/>
    <col min="1537" max="1537" width="10.6640625" style="161" customWidth="1"/>
    <col min="1538" max="1538" width="13.109375" style="161" customWidth="1"/>
    <col min="1539" max="1539" width="45.6640625" style="161" customWidth="1"/>
    <col min="1540" max="1792" width="9" style="161"/>
    <col min="1793" max="1793" width="10.6640625" style="161" customWidth="1"/>
    <col min="1794" max="1794" width="13.109375" style="161" customWidth="1"/>
    <col min="1795" max="1795" width="45.6640625" style="161" customWidth="1"/>
    <col min="1796" max="2048" width="9" style="161"/>
    <col min="2049" max="2049" width="10.6640625" style="161" customWidth="1"/>
    <col min="2050" max="2050" width="13.109375" style="161" customWidth="1"/>
    <col min="2051" max="2051" width="45.6640625" style="161" customWidth="1"/>
    <col min="2052" max="2304" width="9" style="161"/>
    <col min="2305" max="2305" width="10.6640625" style="161" customWidth="1"/>
    <col min="2306" max="2306" width="13.109375" style="161" customWidth="1"/>
    <col min="2307" max="2307" width="45.6640625" style="161" customWidth="1"/>
    <col min="2308" max="2560" width="9" style="161"/>
    <col min="2561" max="2561" width="10.6640625" style="161" customWidth="1"/>
    <col min="2562" max="2562" width="13.109375" style="161" customWidth="1"/>
    <col min="2563" max="2563" width="45.6640625" style="161" customWidth="1"/>
    <col min="2564" max="2816" width="9" style="161"/>
    <col min="2817" max="2817" width="10.6640625" style="161" customWidth="1"/>
    <col min="2818" max="2818" width="13.109375" style="161" customWidth="1"/>
    <col min="2819" max="2819" width="45.6640625" style="161" customWidth="1"/>
    <col min="2820" max="3072" width="9" style="161"/>
    <col min="3073" max="3073" width="10.6640625" style="161" customWidth="1"/>
    <col min="3074" max="3074" width="13.109375" style="161" customWidth="1"/>
    <col min="3075" max="3075" width="45.6640625" style="161" customWidth="1"/>
    <col min="3076" max="3328" width="9" style="161"/>
    <col min="3329" max="3329" width="10.6640625" style="161" customWidth="1"/>
    <col min="3330" max="3330" width="13.109375" style="161" customWidth="1"/>
    <col min="3331" max="3331" width="45.6640625" style="161" customWidth="1"/>
    <col min="3332" max="3584" width="9" style="161"/>
    <col min="3585" max="3585" width="10.6640625" style="161" customWidth="1"/>
    <col min="3586" max="3586" width="13.109375" style="161" customWidth="1"/>
    <col min="3587" max="3587" width="45.6640625" style="161" customWidth="1"/>
    <col min="3588" max="3840" width="9" style="161"/>
    <col min="3841" max="3841" width="10.6640625" style="161" customWidth="1"/>
    <col min="3842" max="3842" width="13.109375" style="161" customWidth="1"/>
    <col min="3843" max="3843" width="45.6640625" style="161" customWidth="1"/>
    <col min="3844" max="4096" width="9" style="161"/>
    <col min="4097" max="4097" width="10.6640625" style="161" customWidth="1"/>
    <col min="4098" max="4098" width="13.109375" style="161" customWidth="1"/>
    <col min="4099" max="4099" width="45.6640625" style="161" customWidth="1"/>
    <col min="4100" max="4352" width="9" style="161"/>
    <col min="4353" max="4353" width="10.6640625" style="161" customWidth="1"/>
    <col min="4354" max="4354" width="13.109375" style="161" customWidth="1"/>
    <col min="4355" max="4355" width="45.6640625" style="161" customWidth="1"/>
    <col min="4356" max="4608" width="9" style="161"/>
    <col min="4609" max="4609" width="10.6640625" style="161" customWidth="1"/>
    <col min="4610" max="4610" width="13.109375" style="161" customWidth="1"/>
    <col min="4611" max="4611" width="45.6640625" style="161" customWidth="1"/>
    <col min="4612" max="4864" width="9" style="161"/>
    <col min="4865" max="4865" width="10.6640625" style="161" customWidth="1"/>
    <col min="4866" max="4866" width="13.109375" style="161" customWidth="1"/>
    <col min="4867" max="4867" width="45.6640625" style="161" customWidth="1"/>
    <col min="4868" max="5120" width="9" style="161"/>
    <col min="5121" max="5121" width="10.6640625" style="161" customWidth="1"/>
    <col min="5122" max="5122" width="13.109375" style="161" customWidth="1"/>
    <col min="5123" max="5123" width="45.6640625" style="161" customWidth="1"/>
    <col min="5124" max="5376" width="9" style="161"/>
    <col min="5377" max="5377" width="10.6640625" style="161" customWidth="1"/>
    <col min="5378" max="5378" width="13.109375" style="161" customWidth="1"/>
    <col min="5379" max="5379" width="45.6640625" style="161" customWidth="1"/>
    <col min="5380" max="5632" width="9" style="161"/>
    <col min="5633" max="5633" width="10.6640625" style="161" customWidth="1"/>
    <col min="5634" max="5634" width="13.109375" style="161" customWidth="1"/>
    <col min="5635" max="5635" width="45.6640625" style="161" customWidth="1"/>
    <col min="5636" max="5888" width="9" style="161"/>
    <col min="5889" max="5889" width="10.6640625" style="161" customWidth="1"/>
    <col min="5890" max="5890" width="13.109375" style="161" customWidth="1"/>
    <col min="5891" max="5891" width="45.6640625" style="161" customWidth="1"/>
    <col min="5892" max="6144" width="9" style="161"/>
    <col min="6145" max="6145" width="10.6640625" style="161" customWidth="1"/>
    <col min="6146" max="6146" width="13.109375" style="161" customWidth="1"/>
    <col min="6147" max="6147" width="45.6640625" style="161" customWidth="1"/>
    <col min="6148" max="6400" width="9" style="161"/>
    <col min="6401" max="6401" width="10.6640625" style="161" customWidth="1"/>
    <col min="6402" max="6402" width="13.109375" style="161" customWidth="1"/>
    <col min="6403" max="6403" width="45.6640625" style="161" customWidth="1"/>
    <col min="6404" max="6656" width="9" style="161"/>
    <col min="6657" max="6657" width="10.6640625" style="161" customWidth="1"/>
    <col min="6658" max="6658" width="13.109375" style="161" customWidth="1"/>
    <col min="6659" max="6659" width="45.6640625" style="161" customWidth="1"/>
    <col min="6660" max="6912" width="9" style="161"/>
    <col min="6913" max="6913" width="10.6640625" style="161" customWidth="1"/>
    <col min="6914" max="6914" width="13.109375" style="161" customWidth="1"/>
    <col min="6915" max="6915" width="45.6640625" style="161" customWidth="1"/>
    <col min="6916" max="7168" width="9" style="161"/>
    <col min="7169" max="7169" width="10.6640625" style="161" customWidth="1"/>
    <col min="7170" max="7170" width="13.109375" style="161" customWidth="1"/>
    <col min="7171" max="7171" width="45.6640625" style="161" customWidth="1"/>
    <col min="7172" max="7424" width="9" style="161"/>
    <col min="7425" max="7425" width="10.6640625" style="161" customWidth="1"/>
    <col min="7426" max="7426" width="13.109375" style="161" customWidth="1"/>
    <col min="7427" max="7427" width="45.6640625" style="161" customWidth="1"/>
    <col min="7428" max="7680" width="9" style="161"/>
    <col min="7681" max="7681" width="10.6640625" style="161" customWidth="1"/>
    <col min="7682" max="7682" width="13.109375" style="161" customWidth="1"/>
    <col min="7683" max="7683" width="45.6640625" style="161" customWidth="1"/>
    <col min="7684" max="7936" width="9" style="161"/>
    <col min="7937" max="7937" width="10.6640625" style="161" customWidth="1"/>
    <col min="7938" max="7938" width="13.109375" style="161" customWidth="1"/>
    <col min="7939" max="7939" width="45.6640625" style="161" customWidth="1"/>
    <col min="7940" max="8192" width="9" style="161"/>
    <col min="8193" max="8193" width="10.6640625" style="161" customWidth="1"/>
    <col min="8194" max="8194" width="13.109375" style="161" customWidth="1"/>
    <col min="8195" max="8195" width="45.6640625" style="161" customWidth="1"/>
    <col min="8196" max="8448" width="9" style="161"/>
    <col min="8449" max="8449" width="10.6640625" style="161" customWidth="1"/>
    <col min="8450" max="8450" width="13.109375" style="161" customWidth="1"/>
    <col min="8451" max="8451" width="45.6640625" style="161" customWidth="1"/>
    <col min="8452" max="8704" width="9" style="161"/>
    <col min="8705" max="8705" width="10.6640625" style="161" customWidth="1"/>
    <col min="8706" max="8706" width="13.109375" style="161" customWidth="1"/>
    <col min="8707" max="8707" width="45.6640625" style="161" customWidth="1"/>
    <col min="8708" max="8960" width="9" style="161"/>
    <col min="8961" max="8961" width="10.6640625" style="161" customWidth="1"/>
    <col min="8962" max="8962" width="13.109375" style="161" customWidth="1"/>
    <col min="8963" max="8963" width="45.6640625" style="161" customWidth="1"/>
    <col min="8964" max="9216" width="9" style="161"/>
    <col min="9217" max="9217" width="10.6640625" style="161" customWidth="1"/>
    <col min="9218" max="9218" width="13.109375" style="161" customWidth="1"/>
    <col min="9219" max="9219" width="45.6640625" style="161" customWidth="1"/>
    <col min="9220" max="9472" width="9" style="161"/>
    <col min="9473" max="9473" width="10.6640625" style="161" customWidth="1"/>
    <col min="9474" max="9474" width="13.109375" style="161" customWidth="1"/>
    <col min="9475" max="9475" width="45.6640625" style="161" customWidth="1"/>
    <col min="9476" max="9728" width="9" style="161"/>
    <col min="9729" max="9729" width="10.6640625" style="161" customWidth="1"/>
    <col min="9730" max="9730" width="13.109375" style="161" customWidth="1"/>
    <col min="9731" max="9731" width="45.6640625" style="161" customWidth="1"/>
    <col min="9732" max="9984" width="9" style="161"/>
    <col min="9985" max="9985" width="10.6640625" style="161" customWidth="1"/>
    <col min="9986" max="9986" width="13.109375" style="161" customWidth="1"/>
    <col min="9987" max="9987" width="45.6640625" style="161" customWidth="1"/>
    <col min="9988" max="10240" width="9" style="161"/>
    <col min="10241" max="10241" width="10.6640625" style="161" customWidth="1"/>
    <col min="10242" max="10242" width="13.109375" style="161" customWidth="1"/>
    <col min="10243" max="10243" width="45.6640625" style="161" customWidth="1"/>
    <col min="10244" max="10496" width="9" style="161"/>
    <col min="10497" max="10497" width="10.6640625" style="161" customWidth="1"/>
    <col min="10498" max="10498" width="13.109375" style="161" customWidth="1"/>
    <col min="10499" max="10499" width="45.6640625" style="161" customWidth="1"/>
    <col min="10500" max="10752" width="9" style="161"/>
    <col min="10753" max="10753" width="10.6640625" style="161" customWidth="1"/>
    <col min="10754" max="10754" width="13.109375" style="161" customWidth="1"/>
    <col min="10755" max="10755" width="45.6640625" style="161" customWidth="1"/>
    <col min="10756" max="11008" width="9" style="161"/>
    <col min="11009" max="11009" width="10.6640625" style="161" customWidth="1"/>
    <col min="11010" max="11010" width="13.109375" style="161" customWidth="1"/>
    <col min="11011" max="11011" width="45.6640625" style="161" customWidth="1"/>
    <col min="11012" max="11264" width="9" style="161"/>
    <col min="11265" max="11265" width="10.6640625" style="161" customWidth="1"/>
    <col min="11266" max="11266" width="13.109375" style="161" customWidth="1"/>
    <col min="11267" max="11267" width="45.6640625" style="161" customWidth="1"/>
    <col min="11268" max="11520" width="9" style="161"/>
    <col min="11521" max="11521" width="10.6640625" style="161" customWidth="1"/>
    <col min="11522" max="11522" width="13.109375" style="161" customWidth="1"/>
    <col min="11523" max="11523" width="45.6640625" style="161" customWidth="1"/>
    <col min="11524" max="11776" width="9" style="161"/>
    <col min="11777" max="11777" width="10.6640625" style="161" customWidth="1"/>
    <col min="11778" max="11778" width="13.109375" style="161" customWidth="1"/>
    <col min="11779" max="11779" width="45.6640625" style="161" customWidth="1"/>
    <col min="11780" max="12032" width="9" style="161"/>
    <col min="12033" max="12033" width="10.6640625" style="161" customWidth="1"/>
    <col min="12034" max="12034" width="13.109375" style="161" customWidth="1"/>
    <col min="12035" max="12035" width="45.6640625" style="161" customWidth="1"/>
    <col min="12036" max="12288" width="9" style="161"/>
    <col min="12289" max="12289" width="10.6640625" style="161" customWidth="1"/>
    <col min="12290" max="12290" width="13.109375" style="161" customWidth="1"/>
    <col min="12291" max="12291" width="45.6640625" style="161" customWidth="1"/>
    <col min="12292" max="12544" width="9" style="161"/>
    <col min="12545" max="12545" width="10.6640625" style="161" customWidth="1"/>
    <col min="12546" max="12546" width="13.109375" style="161" customWidth="1"/>
    <col min="12547" max="12547" width="45.6640625" style="161" customWidth="1"/>
    <col min="12548" max="12800" width="9" style="161"/>
    <col min="12801" max="12801" width="10.6640625" style="161" customWidth="1"/>
    <col min="12802" max="12802" width="13.109375" style="161" customWidth="1"/>
    <col min="12803" max="12803" width="45.6640625" style="161" customWidth="1"/>
    <col min="12804" max="13056" width="9" style="161"/>
    <col min="13057" max="13057" width="10.6640625" style="161" customWidth="1"/>
    <col min="13058" max="13058" width="13.109375" style="161" customWidth="1"/>
    <col min="13059" max="13059" width="45.6640625" style="161" customWidth="1"/>
    <col min="13060" max="13312" width="9" style="161"/>
    <col min="13313" max="13313" width="10.6640625" style="161" customWidth="1"/>
    <col min="13314" max="13314" width="13.109375" style="161" customWidth="1"/>
    <col min="13315" max="13315" width="45.6640625" style="161" customWidth="1"/>
    <col min="13316" max="13568" width="9" style="161"/>
    <col min="13569" max="13569" width="10.6640625" style="161" customWidth="1"/>
    <col min="13570" max="13570" width="13.109375" style="161" customWidth="1"/>
    <col min="13571" max="13571" width="45.6640625" style="161" customWidth="1"/>
    <col min="13572" max="13824" width="9" style="161"/>
    <col min="13825" max="13825" width="10.6640625" style="161" customWidth="1"/>
    <col min="13826" max="13826" width="13.109375" style="161" customWidth="1"/>
    <col min="13827" max="13827" width="45.6640625" style="161" customWidth="1"/>
    <col min="13828" max="14080" width="9" style="161"/>
    <col min="14081" max="14081" width="10.6640625" style="161" customWidth="1"/>
    <col min="14082" max="14082" width="13.109375" style="161" customWidth="1"/>
    <col min="14083" max="14083" width="45.6640625" style="161" customWidth="1"/>
    <col min="14084" max="14336" width="9" style="161"/>
    <col min="14337" max="14337" width="10.6640625" style="161" customWidth="1"/>
    <col min="14338" max="14338" width="13.109375" style="161" customWidth="1"/>
    <col min="14339" max="14339" width="45.6640625" style="161" customWidth="1"/>
    <col min="14340" max="14592" width="9" style="161"/>
    <col min="14593" max="14593" width="10.6640625" style="161" customWidth="1"/>
    <col min="14594" max="14594" width="13.109375" style="161" customWidth="1"/>
    <col min="14595" max="14595" width="45.6640625" style="161" customWidth="1"/>
    <col min="14596" max="14848" width="9" style="161"/>
    <col min="14849" max="14849" width="10.6640625" style="161" customWidth="1"/>
    <col min="14850" max="14850" width="13.109375" style="161" customWidth="1"/>
    <col min="14851" max="14851" width="45.6640625" style="161" customWidth="1"/>
    <col min="14852" max="15104" width="9" style="161"/>
    <col min="15105" max="15105" width="10.6640625" style="161" customWidth="1"/>
    <col min="15106" max="15106" width="13.109375" style="161" customWidth="1"/>
    <col min="15107" max="15107" width="45.6640625" style="161" customWidth="1"/>
    <col min="15108" max="15360" width="9" style="161"/>
    <col min="15361" max="15361" width="10.6640625" style="161" customWidth="1"/>
    <col min="15362" max="15362" width="13.109375" style="161" customWidth="1"/>
    <col min="15363" max="15363" width="45.6640625" style="161" customWidth="1"/>
    <col min="15364" max="15616" width="9" style="161"/>
    <col min="15617" max="15617" width="10.6640625" style="161" customWidth="1"/>
    <col min="15618" max="15618" width="13.109375" style="161" customWidth="1"/>
    <col min="15619" max="15619" width="45.6640625" style="161" customWidth="1"/>
    <col min="15620" max="15872" width="9" style="161"/>
    <col min="15873" max="15873" width="10.6640625" style="161" customWidth="1"/>
    <col min="15874" max="15874" width="13.109375" style="161" customWidth="1"/>
    <col min="15875" max="15875" width="45.6640625" style="161" customWidth="1"/>
    <col min="15876" max="16128" width="9" style="161"/>
    <col min="16129" max="16129" width="10.6640625" style="161" customWidth="1"/>
    <col min="16130" max="16130" width="13.109375" style="161" customWidth="1"/>
    <col min="16131" max="16131" width="45.6640625" style="161" customWidth="1"/>
    <col min="16132" max="16384" width="9" style="161"/>
  </cols>
  <sheetData>
    <row r="1" spans="1:3" ht="14.4">
      <c r="A1" s="159" t="s">
        <v>199</v>
      </c>
      <c r="B1" s="159"/>
      <c r="C1" s="160" t="s">
        <v>85</v>
      </c>
    </row>
    <row r="2" spans="1:3" ht="14.25" customHeight="1">
      <c r="A2" s="194" t="s">
        <v>100</v>
      </c>
      <c r="B2" s="195"/>
      <c r="C2" s="195"/>
    </row>
    <row r="3" spans="1:3" ht="14.25" customHeight="1">
      <c r="A3" s="195"/>
      <c r="B3" s="195"/>
      <c r="C3" s="195"/>
    </row>
    <row r="4" spans="1:3" ht="14.4">
      <c r="A4" s="159"/>
      <c r="B4" s="159"/>
      <c r="C4" s="159"/>
    </row>
    <row r="5" spans="1:3" ht="14.4">
      <c r="A5" s="159"/>
      <c r="B5" s="159"/>
      <c r="C5" s="159"/>
    </row>
    <row r="6" spans="1:3" ht="14.4">
      <c r="A6" s="159" t="s">
        <v>193</v>
      </c>
      <c r="B6" s="159"/>
      <c r="C6" s="159"/>
    </row>
    <row r="7" spans="1:3" ht="14.4">
      <c r="A7" s="159" t="s">
        <v>192</v>
      </c>
      <c r="B7" s="159"/>
      <c r="C7" s="159"/>
    </row>
    <row r="8" spans="1:3" ht="30" customHeight="1">
      <c r="A8" s="192" t="s">
        <v>4</v>
      </c>
      <c r="B8" s="193"/>
      <c r="C8" s="183"/>
    </row>
    <row r="9" spans="1:3" ht="30" customHeight="1">
      <c r="A9" s="192" t="s">
        <v>99</v>
      </c>
      <c r="B9" s="193"/>
      <c r="C9" s="183"/>
    </row>
    <row r="10" spans="1:3" ht="30" customHeight="1">
      <c r="A10" s="192" t="s">
        <v>86</v>
      </c>
      <c r="B10" s="193"/>
      <c r="C10" s="183"/>
    </row>
    <row r="11" spans="1:3" ht="15" customHeight="1">
      <c r="A11" s="196" t="s">
        <v>87</v>
      </c>
      <c r="B11" s="197"/>
      <c r="C11" s="184" t="s">
        <v>88</v>
      </c>
    </row>
    <row r="12" spans="1:3" ht="30" customHeight="1">
      <c r="A12" s="198"/>
      <c r="B12" s="199"/>
      <c r="C12" s="185"/>
    </row>
    <row r="13" spans="1:3" ht="30" customHeight="1">
      <c r="A13" s="192" t="s">
        <v>7</v>
      </c>
      <c r="B13" s="193"/>
      <c r="C13" s="183"/>
    </row>
    <row r="14" spans="1:3" ht="30" customHeight="1">
      <c r="A14" s="192" t="s">
        <v>89</v>
      </c>
      <c r="B14" s="193"/>
      <c r="C14" s="183"/>
    </row>
    <row r="15" spans="1:3" ht="30" customHeight="1">
      <c r="A15" s="192" t="s">
        <v>90</v>
      </c>
      <c r="B15" s="193"/>
      <c r="C15" s="183"/>
    </row>
    <row r="16" spans="1:3" ht="30" customHeight="1">
      <c r="A16" s="192" t="s">
        <v>91</v>
      </c>
      <c r="B16" s="193"/>
      <c r="C16" s="183"/>
    </row>
    <row r="17" spans="1:3" ht="15" customHeight="1">
      <c r="A17" s="196" t="s">
        <v>92</v>
      </c>
      <c r="B17" s="197"/>
      <c r="C17" s="184" t="s">
        <v>88</v>
      </c>
    </row>
    <row r="18" spans="1:3" ht="30" customHeight="1">
      <c r="A18" s="198"/>
      <c r="B18" s="199"/>
      <c r="C18" s="185"/>
    </row>
    <row r="19" spans="1:3" ht="57.6" customHeight="1">
      <c r="A19" s="200" t="s">
        <v>179</v>
      </c>
      <c r="B19" s="201"/>
      <c r="C19" s="183"/>
    </row>
    <row r="20" spans="1:3" ht="42" customHeight="1">
      <c r="A20" s="200" t="s">
        <v>180</v>
      </c>
      <c r="B20" s="201"/>
      <c r="C20" s="186" t="str">
        <f>IF(C19="あり","障害児事業所のみの経費を計上し、当該割合で補助基本（基準）額を按分してください。",IF(C19="なし","障害児事業所のみの経費を計上し、対象経費及び補助基本（基準）額は按分不要です",""))</f>
        <v/>
      </c>
    </row>
    <row r="21" spans="1:3" ht="18.75" customHeight="1">
      <c r="A21" s="202" t="s">
        <v>93</v>
      </c>
      <c r="B21" s="162" t="s">
        <v>94</v>
      </c>
      <c r="C21" s="187"/>
    </row>
    <row r="22" spans="1:3" ht="30" customHeight="1">
      <c r="A22" s="203"/>
      <c r="B22" s="163" t="s">
        <v>95</v>
      </c>
      <c r="C22" s="188"/>
    </row>
    <row r="23" spans="1:3" ht="30" customHeight="1">
      <c r="A23" s="203"/>
      <c r="B23" s="164" t="s">
        <v>96</v>
      </c>
      <c r="C23" s="183"/>
    </row>
    <row r="24" spans="1:3" ht="30" customHeight="1">
      <c r="A24" s="204"/>
      <c r="B24" s="165" t="s">
        <v>97</v>
      </c>
      <c r="C24" s="183"/>
    </row>
    <row r="25" spans="1:3" ht="14.4">
      <c r="A25" s="159"/>
      <c r="B25" s="159"/>
      <c r="C25" s="159"/>
    </row>
    <row r="26" spans="1:3" ht="14.4">
      <c r="A26" s="159"/>
      <c r="B26" s="159"/>
      <c r="C26" s="159"/>
    </row>
    <row r="27" spans="1:3" ht="14.4">
      <c r="A27" s="159"/>
      <c r="B27" s="159"/>
      <c r="C27" s="159"/>
    </row>
    <row r="28" spans="1:3" ht="14.4">
      <c r="A28" s="159"/>
      <c r="B28" s="159"/>
      <c r="C28" s="159"/>
    </row>
    <row r="29" spans="1:3" ht="14.4">
      <c r="A29" s="159"/>
      <c r="B29" s="159"/>
      <c r="C29" s="159"/>
    </row>
  </sheetData>
  <sheetProtection algorithmName="SHA-512" hashValue="EQ+Vt3X4s1xgTcksc+g+n2FyAJI8yNdTrCe49Ig0T6pwt6s/Ufqy0MwPCEsq4UUv4FwLOTqTVsKq74mWVpHTHw==" saltValue="IrFjDzlggZZyCtMoxOSSdw==" spinCount="100000" sheet="1" objects="1" scenarios="1"/>
  <mergeCells count="13">
    <mergeCell ref="A15:B15"/>
    <mergeCell ref="A16:B16"/>
    <mergeCell ref="A17:B18"/>
    <mergeCell ref="A19:B19"/>
    <mergeCell ref="A21:A24"/>
    <mergeCell ref="A20:B20"/>
    <mergeCell ref="A14:B14"/>
    <mergeCell ref="A9:B9"/>
    <mergeCell ref="A2:C3"/>
    <mergeCell ref="A8:B8"/>
    <mergeCell ref="A10:B10"/>
    <mergeCell ref="A11:B12"/>
    <mergeCell ref="A13:B13"/>
  </mergeCells>
  <phoneticPr fontId="12"/>
  <dataValidations count="2">
    <dataValidation type="list" allowBlank="1" showInputMessage="1" showErrorMessage="1" sqref="WVK983056 IY19:IY20 SU19:SU20 ACQ19:ACQ20 AMM19:AMM20 AWI19:AWI20 BGE19:BGE20 BQA19:BQA20 BZW19:BZW20 CJS19:CJS20 CTO19:CTO20 DDK19:DDK20 DNG19:DNG20 DXC19:DXC20 EGY19:EGY20 EQU19:EQU20 FAQ19:FAQ20 FKM19:FKM20 FUI19:FUI20 GEE19:GEE20 GOA19:GOA20 GXW19:GXW20 HHS19:HHS20 HRO19:HRO20 IBK19:IBK20 ILG19:ILG20 IVC19:IVC20 JEY19:JEY20 JOU19:JOU20 JYQ19:JYQ20 KIM19:KIM20 KSI19:KSI20 LCE19:LCE20 LMA19:LMA20 LVW19:LVW20 MFS19:MFS20 MPO19:MPO20 MZK19:MZK20 NJG19:NJG20 NTC19:NTC20 OCY19:OCY20 OMU19:OMU20 OWQ19:OWQ20 PGM19:PGM20 PQI19:PQI20 QAE19:QAE20 QKA19:QKA20 QTW19:QTW20 RDS19:RDS20 RNO19:RNO20 RXK19:RXK20 SHG19:SHG20 SRC19:SRC20 TAY19:TAY20 TKU19:TKU20 TUQ19:TUQ20 UEM19:UEM20 UOI19:UOI20 UYE19:UYE20 VIA19:VIA20 VRW19:VRW20 WBS19:WBS20 WLO19:WLO20 WVK19:WVK20 C65552 IY65552 SU65552 ACQ65552 AMM65552 AWI65552 BGE65552 BQA65552 BZW65552 CJS65552 CTO65552 DDK65552 DNG65552 DXC65552 EGY65552 EQU65552 FAQ65552 FKM65552 FUI65552 GEE65552 GOA65552 GXW65552 HHS65552 HRO65552 IBK65552 ILG65552 IVC65552 JEY65552 JOU65552 JYQ65552 KIM65552 KSI65552 LCE65552 LMA65552 LVW65552 MFS65552 MPO65552 MZK65552 NJG65552 NTC65552 OCY65552 OMU65552 OWQ65552 PGM65552 PQI65552 QAE65552 QKA65552 QTW65552 RDS65552 RNO65552 RXK65552 SHG65552 SRC65552 TAY65552 TKU65552 TUQ65552 UEM65552 UOI65552 UYE65552 VIA65552 VRW65552 WBS65552 WLO65552 WVK65552 C131088 IY131088 SU131088 ACQ131088 AMM131088 AWI131088 BGE131088 BQA131088 BZW131088 CJS131088 CTO131088 DDK131088 DNG131088 DXC131088 EGY131088 EQU131088 FAQ131088 FKM131088 FUI131088 GEE131088 GOA131088 GXW131088 HHS131088 HRO131088 IBK131088 ILG131088 IVC131088 JEY131088 JOU131088 JYQ131088 KIM131088 KSI131088 LCE131088 LMA131088 LVW131088 MFS131088 MPO131088 MZK131088 NJG131088 NTC131088 OCY131088 OMU131088 OWQ131088 PGM131088 PQI131088 QAE131088 QKA131088 QTW131088 RDS131088 RNO131088 RXK131088 SHG131088 SRC131088 TAY131088 TKU131088 TUQ131088 UEM131088 UOI131088 UYE131088 VIA131088 VRW131088 WBS131088 WLO131088 WVK131088 C196624 IY196624 SU196624 ACQ196624 AMM196624 AWI196624 BGE196624 BQA196624 BZW196624 CJS196624 CTO196624 DDK196624 DNG196624 DXC196624 EGY196624 EQU196624 FAQ196624 FKM196624 FUI196624 GEE196624 GOA196624 GXW196624 HHS196624 HRO196624 IBK196624 ILG196624 IVC196624 JEY196624 JOU196624 JYQ196624 KIM196624 KSI196624 LCE196624 LMA196624 LVW196624 MFS196624 MPO196624 MZK196624 NJG196624 NTC196624 OCY196624 OMU196624 OWQ196624 PGM196624 PQI196624 QAE196624 QKA196624 QTW196624 RDS196624 RNO196624 RXK196624 SHG196624 SRC196624 TAY196624 TKU196624 TUQ196624 UEM196624 UOI196624 UYE196624 VIA196624 VRW196624 WBS196624 WLO196624 WVK196624 C262160 IY262160 SU262160 ACQ262160 AMM262160 AWI262160 BGE262160 BQA262160 BZW262160 CJS262160 CTO262160 DDK262160 DNG262160 DXC262160 EGY262160 EQU262160 FAQ262160 FKM262160 FUI262160 GEE262160 GOA262160 GXW262160 HHS262160 HRO262160 IBK262160 ILG262160 IVC262160 JEY262160 JOU262160 JYQ262160 KIM262160 KSI262160 LCE262160 LMA262160 LVW262160 MFS262160 MPO262160 MZK262160 NJG262160 NTC262160 OCY262160 OMU262160 OWQ262160 PGM262160 PQI262160 QAE262160 QKA262160 QTW262160 RDS262160 RNO262160 RXK262160 SHG262160 SRC262160 TAY262160 TKU262160 TUQ262160 UEM262160 UOI262160 UYE262160 VIA262160 VRW262160 WBS262160 WLO262160 WVK262160 C327696 IY327696 SU327696 ACQ327696 AMM327696 AWI327696 BGE327696 BQA327696 BZW327696 CJS327696 CTO327696 DDK327696 DNG327696 DXC327696 EGY327696 EQU327696 FAQ327696 FKM327696 FUI327696 GEE327696 GOA327696 GXW327696 HHS327696 HRO327696 IBK327696 ILG327696 IVC327696 JEY327696 JOU327696 JYQ327696 KIM327696 KSI327696 LCE327696 LMA327696 LVW327696 MFS327696 MPO327696 MZK327696 NJG327696 NTC327696 OCY327696 OMU327696 OWQ327696 PGM327696 PQI327696 QAE327696 QKA327696 QTW327696 RDS327696 RNO327696 RXK327696 SHG327696 SRC327696 TAY327696 TKU327696 TUQ327696 UEM327696 UOI327696 UYE327696 VIA327696 VRW327696 WBS327696 WLO327696 WVK327696 C393232 IY393232 SU393232 ACQ393232 AMM393232 AWI393232 BGE393232 BQA393232 BZW393232 CJS393232 CTO393232 DDK393232 DNG393232 DXC393232 EGY393232 EQU393232 FAQ393232 FKM393232 FUI393232 GEE393232 GOA393232 GXW393232 HHS393232 HRO393232 IBK393232 ILG393232 IVC393232 JEY393232 JOU393232 JYQ393232 KIM393232 KSI393232 LCE393232 LMA393232 LVW393232 MFS393232 MPO393232 MZK393232 NJG393232 NTC393232 OCY393232 OMU393232 OWQ393232 PGM393232 PQI393232 QAE393232 QKA393232 QTW393232 RDS393232 RNO393232 RXK393232 SHG393232 SRC393232 TAY393232 TKU393232 TUQ393232 UEM393232 UOI393232 UYE393232 VIA393232 VRW393232 WBS393232 WLO393232 WVK393232 C458768 IY458768 SU458768 ACQ458768 AMM458768 AWI458768 BGE458768 BQA458768 BZW458768 CJS458768 CTO458768 DDK458768 DNG458768 DXC458768 EGY458768 EQU458768 FAQ458768 FKM458768 FUI458768 GEE458768 GOA458768 GXW458768 HHS458768 HRO458768 IBK458768 ILG458768 IVC458768 JEY458768 JOU458768 JYQ458768 KIM458768 KSI458768 LCE458768 LMA458768 LVW458768 MFS458768 MPO458768 MZK458768 NJG458768 NTC458768 OCY458768 OMU458768 OWQ458768 PGM458768 PQI458768 QAE458768 QKA458768 QTW458768 RDS458768 RNO458768 RXK458768 SHG458768 SRC458768 TAY458768 TKU458768 TUQ458768 UEM458768 UOI458768 UYE458768 VIA458768 VRW458768 WBS458768 WLO458768 WVK458768 C524304 IY524304 SU524304 ACQ524304 AMM524304 AWI524304 BGE524304 BQA524304 BZW524304 CJS524304 CTO524304 DDK524304 DNG524304 DXC524304 EGY524304 EQU524304 FAQ524304 FKM524304 FUI524304 GEE524304 GOA524304 GXW524304 HHS524304 HRO524304 IBK524304 ILG524304 IVC524304 JEY524304 JOU524304 JYQ524304 KIM524304 KSI524304 LCE524304 LMA524304 LVW524304 MFS524304 MPO524304 MZK524304 NJG524304 NTC524304 OCY524304 OMU524304 OWQ524304 PGM524304 PQI524304 QAE524304 QKA524304 QTW524304 RDS524304 RNO524304 RXK524304 SHG524304 SRC524304 TAY524304 TKU524304 TUQ524304 UEM524304 UOI524304 UYE524304 VIA524304 VRW524304 WBS524304 WLO524304 WVK524304 C589840 IY589840 SU589840 ACQ589840 AMM589840 AWI589840 BGE589840 BQA589840 BZW589840 CJS589840 CTO589840 DDK589840 DNG589840 DXC589840 EGY589840 EQU589840 FAQ589840 FKM589840 FUI589840 GEE589840 GOA589840 GXW589840 HHS589840 HRO589840 IBK589840 ILG589840 IVC589840 JEY589840 JOU589840 JYQ589840 KIM589840 KSI589840 LCE589840 LMA589840 LVW589840 MFS589840 MPO589840 MZK589840 NJG589840 NTC589840 OCY589840 OMU589840 OWQ589840 PGM589840 PQI589840 QAE589840 QKA589840 QTW589840 RDS589840 RNO589840 RXK589840 SHG589840 SRC589840 TAY589840 TKU589840 TUQ589840 UEM589840 UOI589840 UYE589840 VIA589840 VRW589840 WBS589840 WLO589840 WVK589840 C655376 IY655376 SU655376 ACQ655376 AMM655376 AWI655376 BGE655376 BQA655376 BZW655376 CJS655376 CTO655376 DDK655376 DNG655376 DXC655376 EGY655376 EQU655376 FAQ655376 FKM655376 FUI655376 GEE655376 GOA655376 GXW655376 HHS655376 HRO655376 IBK655376 ILG655376 IVC655376 JEY655376 JOU655376 JYQ655376 KIM655376 KSI655376 LCE655376 LMA655376 LVW655376 MFS655376 MPO655376 MZK655376 NJG655376 NTC655376 OCY655376 OMU655376 OWQ655376 PGM655376 PQI655376 QAE655376 QKA655376 QTW655376 RDS655376 RNO655376 RXK655376 SHG655376 SRC655376 TAY655376 TKU655376 TUQ655376 UEM655376 UOI655376 UYE655376 VIA655376 VRW655376 WBS655376 WLO655376 WVK655376 C720912 IY720912 SU720912 ACQ720912 AMM720912 AWI720912 BGE720912 BQA720912 BZW720912 CJS720912 CTO720912 DDK720912 DNG720912 DXC720912 EGY720912 EQU720912 FAQ720912 FKM720912 FUI720912 GEE720912 GOA720912 GXW720912 HHS720912 HRO720912 IBK720912 ILG720912 IVC720912 JEY720912 JOU720912 JYQ720912 KIM720912 KSI720912 LCE720912 LMA720912 LVW720912 MFS720912 MPO720912 MZK720912 NJG720912 NTC720912 OCY720912 OMU720912 OWQ720912 PGM720912 PQI720912 QAE720912 QKA720912 QTW720912 RDS720912 RNO720912 RXK720912 SHG720912 SRC720912 TAY720912 TKU720912 TUQ720912 UEM720912 UOI720912 UYE720912 VIA720912 VRW720912 WBS720912 WLO720912 WVK720912 C786448 IY786448 SU786448 ACQ786448 AMM786448 AWI786448 BGE786448 BQA786448 BZW786448 CJS786448 CTO786448 DDK786448 DNG786448 DXC786448 EGY786448 EQU786448 FAQ786448 FKM786448 FUI786448 GEE786448 GOA786448 GXW786448 HHS786448 HRO786448 IBK786448 ILG786448 IVC786448 JEY786448 JOU786448 JYQ786448 KIM786448 KSI786448 LCE786448 LMA786448 LVW786448 MFS786448 MPO786448 MZK786448 NJG786448 NTC786448 OCY786448 OMU786448 OWQ786448 PGM786448 PQI786448 QAE786448 QKA786448 QTW786448 RDS786448 RNO786448 RXK786448 SHG786448 SRC786448 TAY786448 TKU786448 TUQ786448 UEM786448 UOI786448 UYE786448 VIA786448 VRW786448 WBS786448 WLO786448 WVK786448 C851984 IY851984 SU851984 ACQ851984 AMM851984 AWI851984 BGE851984 BQA851984 BZW851984 CJS851984 CTO851984 DDK851984 DNG851984 DXC851984 EGY851984 EQU851984 FAQ851984 FKM851984 FUI851984 GEE851984 GOA851984 GXW851984 HHS851984 HRO851984 IBK851984 ILG851984 IVC851984 JEY851984 JOU851984 JYQ851984 KIM851984 KSI851984 LCE851984 LMA851984 LVW851984 MFS851984 MPO851984 MZK851984 NJG851984 NTC851984 OCY851984 OMU851984 OWQ851984 PGM851984 PQI851984 QAE851984 QKA851984 QTW851984 RDS851984 RNO851984 RXK851984 SHG851984 SRC851984 TAY851984 TKU851984 TUQ851984 UEM851984 UOI851984 UYE851984 VIA851984 VRW851984 WBS851984 WLO851984 WVK851984 C917520 IY917520 SU917520 ACQ917520 AMM917520 AWI917520 BGE917520 BQA917520 BZW917520 CJS917520 CTO917520 DDK917520 DNG917520 DXC917520 EGY917520 EQU917520 FAQ917520 FKM917520 FUI917520 GEE917520 GOA917520 GXW917520 HHS917520 HRO917520 IBK917520 ILG917520 IVC917520 JEY917520 JOU917520 JYQ917520 KIM917520 KSI917520 LCE917520 LMA917520 LVW917520 MFS917520 MPO917520 MZK917520 NJG917520 NTC917520 OCY917520 OMU917520 OWQ917520 PGM917520 PQI917520 QAE917520 QKA917520 QTW917520 RDS917520 RNO917520 RXK917520 SHG917520 SRC917520 TAY917520 TKU917520 TUQ917520 UEM917520 UOI917520 UYE917520 VIA917520 VRW917520 WBS917520 WLO917520 WVK917520 C983056 IY983056 SU983056 ACQ983056 AMM983056 AWI983056 BGE983056 BQA983056 BZW983056 CJS983056 CTO983056 DDK983056 DNG983056 DXC983056 EGY983056 EQU983056 FAQ983056 FKM983056 FUI983056 GEE983056 GOA983056 GXW983056 HHS983056 HRO983056 IBK983056 ILG983056 IVC983056 JEY983056 JOU983056 JYQ983056 KIM983056 KSI983056 LCE983056 LMA983056 LVW983056 MFS983056 MPO983056 MZK983056 NJG983056 NTC983056 OCY983056 OMU983056 OWQ983056 PGM983056 PQI983056 QAE983056 QKA983056 QTW983056 RDS983056 RNO983056 RXK983056 SHG983056 SRC983056 TAY983056 TKU983056 TUQ983056 UEM983056 UOI983056 UYE983056 VIA983056 VRW983056 WBS983056 WLO983056" xr:uid="{D813D6D6-E267-4E45-A418-AA2472B4419E}">
      <formula1>"あり,なし"</formula1>
    </dataValidation>
    <dataValidation type="list" allowBlank="1" showInputMessage="1" showErrorMessage="1" sqref="C19" xr:uid="{932F4947-8D40-4974-94FB-2B3EBD71788C}">
      <formula1>",あり,なし"</formula1>
    </dataValidation>
  </dataValidations>
  <pageMargins left="0.75" right="0.75" top="1" bottom="1" header="0.51200000000000001" footer="0.51200000000000001"/>
  <pageSetup paperSize="9" orientation="portrait" r:id="rId1"/>
  <headerFooter alignWithMargins="0"/>
  <rowBreaks count="1" manualBreakCount="1">
    <brk id="25" max="2" man="1"/>
  </rowBreaks>
  <colBreaks count="1" manualBreakCount="1">
    <brk id="3" max="1048575" man="1"/>
  </col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57E1B2-3D80-4E64-94A5-9044A9C5BA18}">
  <sheetPr>
    <tabColor rgb="FFFF0000"/>
    <pageSetUpPr fitToPage="1"/>
  </sheetPr>
  <dimension ref="A1:J22"/>
  <sheetViews>
    <sheetView view="pageBreakPreview" topLeftCell="A13" zoomScale="85" zoomScaleNormal="70" zoomScaleSheetLayoutView="85" workbookViewId="0">
      <selection activeCell="D5" sqref="D5"/>
    </sheetView>
  </sheetViews>
  <sheetFormatPr defaultColWidth="9" defaultRowHeight="21"/>
  <cols>
    <col min="1" max="1" width="3.33203125" style="148" customWidth="1"/>
    <col min="2" max="2" width="57.21875" style="148" customWidth="1"/>
    <col min="3" max="3" width="9.6640625" style="148" customWidth="1"/>
    <col min="4" max="9" width="13.6640625" style="148" customWidth="1"/>
    <col min="10" max="10" width="3.33203125" style="148" customWidth="1"/>
    <col min="11" max="16384" width="9" style="148"/>
  </cols>
  <sheetData>
    <row r="1" spans="1:10" ht="32.25" customHeight="1">
      <c r="A1" s="147" t="s">
        <v>156</v>
      </c>
      <c r="B1" s="147"/>
      <c r="C1" s="147"/>
      <c r="D1" s="147"/>
      <c r="E1" s="147"/>
      <c r="F1" s="147"/>
      <c r="G1" s="147" t="s">
        <v>199</v>
      </c>
      <c r="H1" s="147"/>
      <c r="I1" s="147"/>
      <c r="J1" s="147"/>
    </row>
    <row r="2" spans="1:10" ht="32.25" customHeight="1">
      <c r="A2" s="149"/>
      <c r="B2" s="147"/>
      <c r="C2" s="147"/>
      <c r="D2" s="147"/>
      <c r="E2" s="147"/>
      <c r="F2" s="147"/>
      <c r="G2" s="147"/>
      <c r="H2" s="147"/>
      <c r="I2" s="147"/>
      <c r="J2" s="147"/>
    </row>
    <row r="3" spans="1:10" ht="32.25" customHeight="1">
      <c r="A3" s="147"/>
      <c r="B3" s="205" t="s">
        <v>194</v>
      </c>
      <c r="C3" s="205"/>
      <c r="D3" s="205"/>
      <c r="E3" s="205"/>
      <c r="F3" s="205"/>
      <c r="G3" s="205"/>
      <c r="H3" s="205"/>
      <c r="I3" s="205"/>
      <c r="J3" s="147"/>
    </row>
    <row r="4" spans="1:10" ht="39" customHeight="1">
      <c r="A4" s="147"/>
      <c r="B4" s="150"/>
      <c r="C4" s="150"/>
      <c r="D4" s="150"/>
      <c r="E4" s="150"/>
      <c r="F4" s="150"/>
      <c r="G4" s="150"/>
      <c r="H4" s="151"/>
      <c r="I4" s="150"/>
      <c r="J4" s="147"/>
    </row>
    <row r="5" spans="1:10" ht="36.75" customHeight="1">
      <c r="A5" s="147"/>
      <c r="B5" s="152"/>
      <c r="C5" s="147"/>
      <c r="D5" s="147"/>
      <c r="E5" s="147"/>
      <c r="F5" s="147"/>
      <c r="G5" s="147"/>
      <c r="H5" s="147"/>
      <c r="I5" s="147"/>
      <c r="J5" s="147"/>
    </row>
    <row r="6" spans="1:10" ht="36.75" customHeight="1">
      <c r="A6" s="147"/>
      <c r="B6" s="147" t="s">
        <v>146</v>
      </c>
      <c r="C6" s="147"/>
      <c r="D6" s="212"/>
      <c r="E6" s="212"/>
      <c r="F6" s="212"/>
      <c r="G6" s="212"/>
      <c r="H6" s="212"/>
      <c r="I6" s="147" t="s">
        <v>147</v>
      </c>
      <c r="J6" s="147"/>
    </row>
    <row r="7" spans="1:10" ht="36.75" customHeight="1">
      <c r="A7" s="147"/>
      <c r="B7" s="147"/>
      <c r="C7" s="147"/>
      <c r="D7" s="155"/>
      <c r="E7" s="155"/>
      <c r="F7" s="155"/>
      <c r="G7" s="155"/>
      <c r="H7" s="155"/>
      <c r="I7" s="147"/>
      <c r="J7" s="147"/>
    </row>
    <row r="8" spans="1:10" ht="36.75" customHeight="1">
      <c r="A8" s="147"/>
      <c r="B8" s="147" t="s">
        <v>148</v>
      </c>
      <c r="C8" s="147"/>
      <c r="D8" s="213">
        <f>'別紙４（積算内訳）'!E14</f>
        <v>0</v>
      </c>
      <c r="E8" s="213"/>
      <c r="F8" s="213"/>
      <c r="G8" s="213"/>
      <c r="H8" s="213"/>
      <c r="I8" s="147" t="s">
        <v>1</v>
      </c>
      <c r="J8" s="147"/>
    </row>
    <row r="9" spans="1:10" ht="36.75" customHeight="1">
      <c r="A9" s="147"/>
      <c r="B9" s="147" t="s">
        <v>150</v>
      </c>
      <c r="C9" s="147"/>
      <c r="D9" s="155"/>
      <c r="E9" s="155"/>
      <c r="F9" s="155"/>
      <c r="G9" s="155"/>
      <c r="H9" s="155"/>
      <c r="I9" s="147"/>
      <c r="J9" s="147"/>
    </row>
    <row r="10" spans="1:10" ht="36.75" customHeight="1">
      <c r="A10" s="147"/>
      <c r="B10" s="147" t="s">
        <v>151</v>
      </c>
      <c r="C10" s="147"/>
      <c r="D10" s="209">
        <f>'別紙３（事業計画書）'!D33</f>
        <v>0</v>
      </c>
      <c r="E10" s="210"/>
      <c r="F10" s="210"/>
      <c r="G10" s="210"/>
      <c r="H10" s="211"/>
      <c r="I10" s="147"/>
      <c r="J10" s="147"/>
    </row>
    <row r="11" spans="1:10" ht="36.75" customHeight="1">
      <c r="A11" s="147"/>
      <c r="B11" s="147" t="s">
        <v>157</v>
      </c>
      <c r="C11" s="147"/>
      <c r="D11" s="155"/>
      <c r="E11" s="155"/>
      <c r="F11" s="155"/>
      <c r="G11" s="155"/>
      <c r="H11" s="155"/>
      <c r="I11" s="147"/>
      <c r="J11" s="147"/>
    </row>
    <row r="12" spans="1:10" ht="36.75" customHeight="1">
      <c r="A12" s="147"/>
      <c r="B12" s="147" t="s">
        <v>152</v>
      </c>
      <c r="C12" s="147"/>
      <c r="D12" s="213"/>
      <c r="E12" s="213"/>
      <c r="F12" s="213"/>
      <c r="G12" s="213"/>
      <c r="H12" s="213"/>
      <c r="I12" s="147" t="s">
        <v>1</v>
      </c>
      <c r="J12" s="147"/>
    </row>
    <row r="13" spans="1:10" ht="36.75" customHeight="1">
      <c r="A13" s="147"/>
      <c r="B13" s="147"/>
      <c r="C13" s="147"/>
      <c r="D13" s="155"/>
      <c r="E13" s="155"/>
      <c r="F13" s="155"/>
      <c r="G13" s="155"/>
      <c r="H13" s="155"/>
      <c r="I13" s="147"/>
      <c r="J13" s="147"/>
    </row>
    <row r="14" spans="1:10" ht="36.75" customHeight="1">
      <c r="A14" s="147"/>
      <c r="B14" s="147" t="s">
        <v>153</v>
      </c>
      <c r="C14" s="147"/>
      <c r="D14" s="214">
        <f>IF(D10&lt;=D8, D10, D8)-D12</f>
        <v>0</v>
      </c>
      <c r="E14" s="214"/>
      <c r="F14" s="214"/>
      <c r="G14" s="214"/>
      <c r="H14" s="214"/>
      <c r="I14" s="147" t="s">
        <v>1</v>
      </c>
      <c r="J14" s="147"/>
    </row>
    <row r="15" spans="1:10" ht="36.75" customHeight="1">
      <c r="A15" s="147"/>
      <c r="B15" s="147"/>
      <c r="C15" s="147"/>
      <c r="D15" s="155"/>
      <c r="E15" s="155"/>
      <c r="F15" s="155"/>
      <c r="G15" s="155"/>
      <c r="H15" s="155"/>
      <c r="I15" s="147"/>
      <c r="J15" s="147"/>
    </row>
    <row r="16" spans="1:10" ht="36.75" customHeight="1">
      <c r="A16" s="147"/>
      <c r="B16" s="147" t="s">
        <v>154</v>
      </c>
      <c r="C16" s="147"/>
      <c r="D16" s="215">
        <v>750000</v>
      </c>
      <c r="E16" s="215"/>
      <c r="F16" s="215"/>
      <c r="G16" s="215"/>
      <c r="H16" s="215"/>
      <c r="I16" s="147" t="s">
        <v>1</v>
      </c>
      <c r="J16" s="147"/>
    </row>
    <row r="17" spans="1:10" ht="36.75" customHeight="1">
      <c r="A17" s="147"/>
      <c r="B17" s="147"/>
      <c r="C17" s="147"/>
      <c r="D17" s="155"/>
      <c r="E17" s="155"/>
      <c r="F17" s="155"/>
      <c r="G17" s="155"/>
      <c r="H17" s="155"/>
      <c r="I17" s="147"/>
      <c r="J17" s="147"/>
    </row>
    <row r="18" spans="1:10" ht="36.75" customHeight="1" thickBot="1">
      <c r="A18" s="147"/>
      <c r="B18" s="147"/>
      <c r="C18" s="147"/>
      <c r="D18" s="155"/>
      <c r="E18" s="155"/>
      <c r="F18" s="155"/>
      <c r="G18" s="155"/>
      <c r="H18" s="155"/>
      <c r="I18" s="147"/>
      <c r="J18" s="147"/>
    </row>
    <row r="19" spans="1:10" ht="36.75" customHeight="1" thickTop="1" thickBot="1">
      <c r="A19" s="147"/>
      <c r="B19" s="147"/>
      <c r="C19" s="156" t="s">
        <v>175</v>
      </c>
      <c r="D19" s="206">
        <f>ROUNDDOWN(H22,-3)</f>
        <v>0</v>
      </c>
      <c r="E19" s="207"/>
      <c r="F19" s="207"/>
      <c r="G19" s="207"/>
      <c r="H19" s="208"/>
      <c r="I19" s="157" t="s">
        <v>1</v>
      </c>
    </row>
    <row r="20" spans="1:10" ht="21.6" thickTop="1">
      <c r="A20" s="147"/>
      <c r="B20" s="153"/>
      <c r="C20" s="147"/>
      <c r="D20" s="147"/>
      <c r="E20" s="147" t="s">
        <v>149</v>
      </c>
      <c r="F20" s="147"/>
      <c r="G20" s="154"/>
      <c r="H20" s="154"/>
      <c r="I20" s="147"/>
      <c r="J20" s="147"/>
    </row>
    <row r="21" spans="1:10">
      <c r="E21" s="147"/>
    </row>
    <row r="22" spans="1:10">
      <c r="H22" s="182">
        <f>IF(D14*3/4&gt;=750000,D16,ROUNDDOWN(D14*1/2,-3)+ROUNDDOWN(D14*1/4,-3))</f>
        <v>0</v>
      </c>
    </row>
  </sheetData>
  <sheetProtection algorithmName="SHA-512" hashValue="oeBXpPdh9EqRjk12a82zQETIzIO0j/TPeWbgGZGFnqCrOGF8SnocAwczO8knPgPPCYqC8bAMFovY1CCN9/hxEw==" saltValue="i+VlxZD2d7y7tLo21Kp4mg==" spinCount="100000" sheet="1" objects="1" scenarios="1"/>
  <mergeCells count="8">
    <mergeCell ref="B3:I3"/>
    <mergeCell ref="D19:H19"/>
    <mergeCell ref="D10:H10"/>
    <mergeCell ref="D6:H6"/>
    <mergeCell ref="D8:H8"/>
    <mergeCell ref="D12:H12"/>
    <mergeCell ref="D14:H14"/>
    <mergeCell ref="D16:H16"/>
  </mergeCells>
  <phoneticPr fontId="12"/>
  <conditionalFormatting sqref="G20:H20">
    <cfRule type="containsText" dxfId="13" priority="1" operator="containsText" text="行わない">
      <formula>NOT(ISERROR(SEARCH("行わない",G20)))</formula>
    </cfRule>
  </conditionalFormatting>
  <dataValidations count="1">
    <dataValidation imeMode="halfAlpha" allowBlank="1" showInputMessage="1" showErrorMessage="1" sqref="D6:H6 D8:H8 D16:H16 D12:H12 D14:H14" xr:uid="{A010FBB5-ABBD-4C6B-BF5F-FB4DEF32C440}"/>
  </dataValidations>
  <printOptions horizontalCentered="1"/>
  <pageMargins left="0.70866141732283472" right="0.70866141732283472" top="0.74803149606299213" bottom="0.74803149606299213" header="0.31496062992125984" footer="0.31496062992125984"/>
  <pageSetup paperSize="9" scale="57"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0E6305-CC9C-4617-8C0C-536BFAB36E54}">
  <sheetPr codeName="Sheet2">
    <tabColor rgb="FFFF0000"/>
    <pageSetUpPr fitToPage="1"/>
  </sheetPr>
  <dimension ref="A1:N98"/>
  <sheetViews>
    <sheetView showGridLines="0" view="pageBreakPreview" topLeftCell="A87" zoomScale="110" zoomScaleNormal="100" zoomScaleSheetLayoutView="110" workbookViewId="0">
      <selection activeCell="D5" sqref="D5"/>
    </sheetView>
  </sheetViews>
  <sheetFormatPr defaultColWidth="9" defaultRowHeight="13.2"/>
  <cols>
    <col min="1" max="1" width="3.33203125" style="18" customWidth="1"/>
    <col min="2" max="2" width="26" style="18" customWidth="1"/>
    <col min="3" max="3" width="16" style="18" customWidth="1"/>
    <col min="4" max="4" width="14.6640625" style="18" customWidth="1"/>
    <col min="5" max="7" width="12.6640625" style="18" customWidth="1"/>
    <col min="8" max="8" width="17.21875" style="18" customWidth="1"/>
    <col min="9" max="9" width="12" style="18" customWidth="1"/>
    <col min="10" max="10" width="40" style="18" customWidth="1"/>
    <col min="11" max="11" width="2.21875" style="18" customWidth="1"/>
    <col min="12" max="12" width="15" style="18" hidden="1" customWidth="1"/>
    <col min="13" max="13" width="2.21875" style="18" hidden="1" customWidth="1"/>
    <col min="14" max="14" width="0" style="18" hidden="1" customWidth="1"/>
    <col min="15" max="16384" width="9" style="18"/>
  </cols>
  <sheetData>
    <row r="1" spans="1:10" ht="16.2">
      <c r="A1" s="109" t="s">
        <v>155</v>
      </c>
      <c r="B1" s="110"/>
      <c r="J1" s="18" t="s">
        <v>199</v>
      </c>
    </row>
    <row r="2" spans="1:10" ht="16.2">
      <c r="A2" s="109"/>
      <c r="B2" s="110"/>
    </row>
    <row r="3" spans="1:10" ht="21">
      <c r="B3" s="220" t="s">
        <v>195</v>
      </c>
      <c r="C3" s="220"/>
      <c r="D3" s="220"/>
      <c r="E3" s="220"/>
      <c r="F3" s="220"/>
      <c r="G3" s="220"/>
      <c r="H3" s="220"/>
      <c r="I3" s="220"/>
      <c r="J3" s="220"/>
    </row>
    <row r="4" spans="1:10" ht="21">
      <c r="B4" s="111"/>
      <c r="C4" s="111"/>
      <c r="D4" s="111"/>
      <c r="E4" s="111"/>
      <c r="F4" s="111"/>
      <c r="G4" s="111"/>
      <c r="H4" s="111"/>
      <c r="I4" s="111"/>
      <c r="J4" s="111"/>
    </row>
    <row r="5" spans="1:10" ht="14.25" customHeight="1" thickBot="1">
      <c r="B5" s="112"/>
      <c r="C5" s="112"/>
      <c r="D5" s="112"/>
      <c r="E5" s="112"/>
      <c r="F5" s="112"/>
      <c r="G5" s="112"/>
      <c r="H5" s="112"/>
      <c r="I5" s="112"/>
      <c r="J5" s="112"/>
    </row>
    <row r="6" spans="1:10" ht="27" customHeight="1" thickBot="1">
      <c r="B6" s="113" t="s">
        <v>72</v>
      </c>
      <c r="C6" s="113"/>
      <c r="D6" s="114" t="s">
        <v>73</v>
      </c>
      <c r="E6" s="115"/>
      <c r="F6" s="115"/>
      <c r="G6" s="115"/>
      <c r="H6" s="116" t="s">
        <v>6</v>
      </c>
      <c r="I6" s="221" t="s">
        <v>98</v>
      </c>
      <c r="J6" s="221"/>
    </row>
    <row r="7" spans="1:10" ht="19.2">
      <c r="B7" s="115"/>
      <c r="C7" s="117" t="s">
        <v>78</v>
      </c>
      <c r="D7" s="115"/>
      <c r="E7" s="115"/>
      <c r="F7" s="115"/>
      <c r="G7" s="115"/>
      <c r="H7" s="116"/>
      <c r="I7" s="118"/>
      <c r="J7" s="118"/>
    </row>
    <row r="8" spans="1:10" ht="19.2">
      <c r="B8" s="115"/>
      <c r="C8" s="114"/>
      <c r="D8" s="115"/>
      <c r="E8" s="115"/>
      <c r="F8" s="115"/>
      <c r="G8" s="115"/>
      <c r="H8" s="116"/>
      <c r="I8" s="118"/>
      <c r="J8" s="118"/>
    </row>
    <row r="9" spans="1:10" ht="15" thickBot="1">
      <c r="B9" s="119" t="s">
        <v>5</v>
      </c>
    </row>
    <row r="10" spans="1:10" ht="17.25" customHeight="1">
      <c r="B10" s="120" t="s">
        <v>20</v>
      </c>
      <c r="C10" s="222"/>
      <c r="D10" s="223"/>
      <c r="E10" s="223"/>
      <c r="F10" s="223"/>
      <c r="G10" s="223"/>
      <c r="H10" s="223"/>
      <c r="I10" s="223"/>
      <c r="J10" s="224"/>
    </row>
    <row r="11" spans="1:10" ht="23.1" customHeight="1">
      <c r="B11" s="121" t="s">
        <v>4</v>
      </c>
      <c r="C11" s="225">
        <f>'別紙1（事業者調査票）'!C8</f>
        <v>0</v>
      </c>
      <c r="D11" s="226"/>
      <c r="E11" s="226"/>
      <c r="F11" s="226"/>
      <c r="G11" s="226"/>
      <c r="H11" s="226"/>
      <c r="I11" s="226"/>
      <c r="J11" s="227"/>
    </row>
    <row r="12" spans="1:10" ht="17.25" customHeight="1">
      <c r="B12" s="122" t="s">
        <v>20</v>
      </c>
      <c r="C12" s="228"/>
      <c r="D12" s="229"/>
      <c r="E12" s="229"/>
      <c r="F12" s="229"/>
      <c r="G12" s="229"/>
      <c r="H12" s="229"/>
      <c r="I12" s="229"/>
      <c r="J12" s="230"/>
    </row>
    <row r="13" spans="1:10" ht="23.1" customHeight="1">
      <c r="B13" s="121" t="s">
        <v>7</v>
      </c>
      <c r="C13" s="231">
        <f>'別紙1（事業者調査票）'!C13</f>
        <v>0</v>
      </c>
      <c r="D13" s="232"/>
      <c r="E13" s="232"/>
      <c r="F13" s="232"/>
      <c r="G13" s="232"/>
      <c r="H13" s="232"/>
      <c r="I13" s="232"/>
      <c r="J13" s="233"/>
    </row>
    <row r="14" spans="1:10" ht="23.1" customHeight="1">
      <c r="B14" s="234" t="s">
        <v>21</v>
      </c>
      <c r="C14" s="235"/>
      <c r="D14" s="235"/>
      <c r="E14" s="235"/>
      <c r="F14" s="235"/>
      <c r="G14" s="235"/>
      <c r="H14" s="235"/>
      <c r="I14" s="235"/>
      <c r="J14" s="236"/>
    </row>
    <row r="15" spans="1:10" ht="23.1" customHeight="1">
      <c r="B15" s="237"/>
      <c r="C15" s="238"/>
      <c r="D15" s="238"/>
      <c r="E15" s="238"/>
      <c r="F15" s="238"/>
      <c r="G15" s="238"/>
      <c r="H15" s="238"/>
      <c r="I15" s="238"/>
      <c r="J15" s="239"/>
    </row>
    <row r="16" spans="1:10" ht="23.1" customHeight="1">
      <c r="B16" s="240" t="s">
        <v>77</v>
      </c>
      <c r="C16" s="241"/>
      <c r="D16" s="241"/>
      <c r="E16" s="241"/>
      <c r="F16" s="241"/>
      <c r="G16" s="241"/>
      <c r="H16" s="241"/>
      <c r="I16" s="241"/>
      <c r="J16" s="242"/>
    </row>
    <row r="17" spans="1:13" ht="23.1" customHeight="1">
      <c r="B17" s="243"/>
      <c r="C17" s="244"/>
      <c r="D17" s="244"/>
      <c r="E17" s="244"/>
      <c r="F17" s="244"/>
      <c r="G17" s="244"/>
      <c r="H17" s="244"/>
      <c r="I17" s="244"/>
      <c r="J17" s="245"/>
    </row>
    <row r="18" spans="1:13" ht="23.1" customHeight="1">
      <c r="B18" s="240" t="s">
        <v>84</v>
      </c>
      <c r="C18" s="241"/>
      <c r="D18" s="241"/>
      <c r="E18" s="241"/>
      <c r="F18" s="241"/>
      <c r="G18" s="241"/>
      <c r="H18" s="241"/>
      <c r="I18" s="241"/>
      <c r="J18" s="242"/>
    </row>
    <row r="19" spans="1:13" ht="23.1" customHeight="1" thickBot="1">
      <c r="B19" s="123" t="s">
        <v>22</v>
      </c>
      <c r="C19" s="167"/>
      <c r="D19" s="216" t="s">
        <v>23</v>
      </c>
      <c r="E19" s="217"/>
      <c r="F19" s="218"/>
      <c r="G19" s="218"/>
      <c r="H19" s="218"/>
      <c r="I19" s="218"/>
      <c r="J19" s="219"/>
    </row>
    <row r="20" spans="1:13" ht="23.1" customHeight="1">
      <c r="B20" s="124"/>
      <c r="C20" s="125"/>
      <c r="D20" s="124"/>
      <c r="E20" s="124"/>
      <c r="F20" s="125"/>
      <c r="G20" s="125"/>
      <c r="H20" s="125"/>
      <c r="I20" s="125"/>
      <c r="J20" s="125"/>
    </row>
    <row r="21" spans="1:13" ht="18" customHeight="1">
      <c r="B21" s="20" t="s">
        <v>81</v>
      </c>
      <c r="C21" s="21"/>
      <c r="D21" s="21"/>
      <c r="E21" s="21"/>
      <c r="F21" s="21"/>
      <c r="G21" s="21"/>
      <c r="H21" s="21"/>
      <c r="I21" s="21"/>
    </row>
    <row r="22" spans="1:13" ht="18" customHeight="1">
      <c r="A22" s="168"/>
      <c r="B22" s="82" t="s">
        <v>178</v>
      </c>
      <c r="G22" s="19"/>
      <c r="H22" s="19"/>
      <c r="L22" s="18" t="b">
        <v>0</v>
      </c>
      <c r="M22" s="18" t="s">
        <v>158</v>
      </c>
    </row>
    <row r="23" spans="1:13" ht="18" customHeight="1">
      <c r="A23" s="168"/>
      <c r="B23" s="82" t="s">
        <v>24</v>
      </c>
      <c r="G23" s="19"/>
      <c r="H23" s="19"/>
      <c r="L23" s="18" t="b">
        <v>0</v>
      </c>
      <c r="M23" s="18" t="s">
        <v>159</v>
      </c>
    </row>
    <row r="24" spans="1:13" ht="18" customHeight="1">
      <c r="A24" s="168"/>
      <c r="B24" s="82" t="s">
        <v>53</v>
      </c>
      <c r="C24" s="82"/>
      <c r="J24" s="19"/>
      <c r="K24" s="19"/>
      <c r="L24" s="18" t="b">
        <v>0</v>
      </c>
      <c r="M24" s="18" t="s">
        <v>160</v>
      </c>
    </row>
    <row r="25" spans="1:13" ht="45" customHeight="1">
      <c r="A25" s="168"/>
      <c r="B25" s="246" t="s">
        <v>71</v>
      </c>
      <c r="C25" s="247"/>
      <c r="D25" s="247"/>
      <c r="E25" s="247"/>
      <c r="F25" s="247"/>
      <c r="G25" s="247"/>
      <c r="H25" s="247"/>
      <c r="I25" s="247"/>
      <c r="J25" s="247"/>
      <c r="L25" s="18" t="b">
        <v>0</v>
      </c>
      <c r="M25" s="18" t="s">
        <v>161</v>
      </c>
    </row>
    <row r="26" spans="1:13" ht="32.25" customHeight="1">
      <c r="A26" s="18" t="s">
        <v>82</v>
      </c>
      <c r="B26" s="94"/>
      <c r="C26" s="66"/>
      <c r="D26" s="66"/>
      <c r="E26" s="66"/>
      <c r="F26" s="66"/>
      <c r="G26" s="66"/>
      <c r="H26" s="66"/>
      <c r="I26" s="66"/>
      <c r="J26" s="66"/>
    </row>
    <row r="27" spans="1:13" ht="18.75" customHeight="1">
      <c r="A27" s="168"/>
      <c r="B27" s="247" t="s">
        <v>83</v>
      </c>
      <c r="C27" s="247"/>
      <c r="D27" s="247"/>
      <c r="E27" s="247"/>
      <c r="F27" s="247"/>
      <c r="G27" s="247"/>
      <c r="H27" s="247"/>
      <c r="I27" s="247"/>
      <c r="J27" s="247"/>
      <c r="L27" s="18" t="b">
        <v>0</v>
      </c>
      <c r="M27" s="18" t="s">
        <v>162</v>
      </c>
    </row>
    <row r="28" spans="1:13" ht="18.75" customHeight="1">
      <c r="B28" s="66"/>
      <c r="C28" s="66"/>
      <c r="D28" s="66"/>
      <c r="E28" s="66"/>
      <c r="F28" s="66"/>
      <c r="G28" s="66"/>
      <c r="H28" s="66"/>
      <c r="I28" s="66"/>
      <c r="J28" s="66"/>
    </row>
    <row r="30" spans="1:13" ht="14.4">
      <c r="B30" s="119" t="s">
        <v>25</v>
      </c>
    </row>
    <row r="31" spans="1:13" ht="16.2">
      <c r="B31" s="18" t="s">
        <v>26</v>
      </c>
      <c r="C31" s="126"/>
      <c r="D31" s="248">
        <f>'別紙４（積算内訳）'!E14</f>
        <v>0</v>
      </c>
      <c r="E31" s="249"/>
      <c r="F31" s="250"/>
      <c r="G31" s="18" t="s">
        <v>1</v>
      </c>
    </row>
    <row r="32" spans="1:13" ht="20.100000000000001" customHeight="1">
      <c r="B32" s="126" t="s">
        <v>27</v>
      </c>
      <c r="C32" s="126"/>
      <c r="D32" s="127"/>
      <c r="E32" s="127"/>
      <c r="F32" s="127"/>
      <c r="G32" s="127"/>
      <c r="H32" s="127"/>
    </row>
    <row r="33" spans="1:14" ht="16.2">
      <c r="B33" s="126" t="s">
        <v>28</v>
      </c>
      <c r="C33" s="126"/>
      <c r="D33" s="251"/>
      <c r="E33" s="252"/>
      <c r="F33" s="253"/>
      <c r="G33" s="18" t="s">
        <v>1</v>
      </c>
    </row>
    <row r="34" spans="1:14" ht="20.100000000000001" customHeight="1" thickBot="1">
      <c r="B34" s="128" t="s">
        <v>54</v>
      </c>
      <c r="D34" s="127"/>
      <c r="E34" s="127"/>
      <c r="F34" s="127"/>
      <c r="G34" s="127"/>
      <c r="H34" s="127"/>
    </row>
    <row r="35" spans="1:14" ht="16.8" thickBot="1">
      <c r="B35" s="18" t="s">
        <v>29</v>
      </c>
      <c r="D35" s="254">
        <f>ROUNDDOWN($D$33*1/2,-3)</f>
        <v>0</v>
      </c>
      <c r="E35" s="255"/>
      <c r="F35" s="256"/>
      <c r="G35" s="18" t="s">
        <v>1</v>
      </c>
    </row>
    <row r="36" spans="1:14" ht="20.100000000000001" customHeight="1">
      <c r="B36" s="18" t="s">
        <v>55</v>
      </c>
      <c r="D36" s="127"/>
      <c r="E36" s="127"/>
      <c r="F36" s="127"/>
      <c r="G36" s="127"/>
      <c r="H36" s="127"/>
    </row>
    <row r="37" spans="1:14" s="130" customFormat="1" ht="16.2">
      <c r="A37" s="18"/>
      <c r="B37" s="18" t="s">
        <v>36</v>
      </c>
      <c r="C37" s="18"/>
      <c r="D37" s="129"/>
      <c r="E37" s="129"/>
      <c r="F37" s="129"/>
      <c r="G37" s="129"/>
      <c r="H37" s="129"/>
      <c r="I37" s="18"/>
      <c r="J37" s="18"/>
      <c r="L37" s="18" t="b">
        <v>0</v>
      </c>
      <c r="M37" s="166" t="s">
        <v>163</v>
      </c>
      <c r="N37" s="126"/>
    </row>
    <row r="38" spans="1:14" s="130" customFormat="1">
      <c r="A38" s="18"/>
      <c r="B38" s="168"/>
      <c r="C38" s="168" t="s">
        <v>176</v>
      </c>
      <c r="D38" s="168"/>
      <c r="E38" s="169" t="s">
        <v>38</v>
      </c>
      <c r="F38" s="18"/>
      <c r="G38" s="18"/>
      <c r="H38" s="18"/>
      <c r="I38" s="18"/>
      <c r="J38" s="18"/>
      <c r="L38" s="18" t="b">
        <v>0</v>
      </c>
      <c r="M38" s="126" t="s">
        <v>164</v>
      </c>
      <c r="N38" s="126"/>
    </row>
    <row r="39" spans="1:14" s="130" customFormat="1" ht="18.75" customHeight="1">
      <c r="A39" s="18"/>
      <c r="B39" s="168"/>
      <c r="C39" s="168" t="s">
        <v>177</v>
      </c>
      <c r="D39" s="168"/>
      <c r="E39" s="168" t="s">
        <v>40</v>
      </c>
      <c r="F39" s="18"/>
      <c r="G39" s="18"/>
      <c r="H39" s="18"/>
      <c r="I39" s="18"/>
      <c r="J39" s="18"/>
      <c r="L39" s="18" t="b">
        <v>0</v>
      </c>
      <c r="M39" s="126" t="s">
        <v>165</v>
      </c>
      <c r="N39" s="126"/>
    </row>
    <row r="40" spans="1:14" s="130" customFormat="1">
      <c r="A40" s="18"/>
      <c r="B40" s="168"/>
      <c r="C40" s="168" t="s">
        <v>56</v>
      </c>
      <c r="D40" s="168"/>
      <c r="E40" s="169"/>
      <c r="F40" s="168"/>
      <c r="G40" s="168"/>
      <c r="H40" s="168"/>
      <c r="I40" s="168"/>
      <c r="J40" s="168"/>
      <c r="L40" s="18" t="b">
        <v>0</v>
      </c>
      <c r="M40" s="126" t="s">
        <v>166</v>
      </c>
      <c r="N40" s="126"/>
    </row>
    <row r="41" spans="1:14" s="130" customFormat="1">
      <c r="A41" s="18"/>
      <c r="B41" s="168"/>
      <c r="C41" s="168" t="s">
        <v>57</v>
      </c>
      <c r="D41" s="168"/>
      <c r="E41" s="169"/>
      <c r="F41" s="168"/>
      <c r="G41" s="168"/>
      <c r="H41" s="168"/>
      <c r="I41" s="168"/>
      <c r="J41" s="168"/>
      <c r="L41" s="18" t="b">
        <v>0</v>
      </c>
      <c r="M41" s="126" t="s">
        <v>167</v>
      </c>
      <c r="N41" s="126"/>
    </row>
    <row r="42" spans="1:14" s="130" customFormat="1" ht="79.5" customHeight="1">
      <c r="A42" s="18"/>
      <c r="B42" s="18"/>
      <c r="C42" s="18"/>
      <c r="D42" s="18"/>
      <c r="E42" s="126"/>
      <c r="F42" s="18"/>
      <c r="G42" s="18"/>
      <c r="H42" s="18"/>
      <c r="I42" s="18"/>
      <c r="J42" s="18"/>
      <c r="L42" s="18" t="b">
        <v>0</v>
      </c>
      <c r="M42" s="126" t="s">
        <v>168</v>
      </c>
      <c r="N42" s="126"/>
    </row>
    <row r="43" spans="1:14" s="130" customFormat="1" ht="18.75" customHeight="1">
      <c r="A43" s="18"/>
      <c r="B43" s="168"/>
      <c r="C43" s="168" t="s">
        <v>41</v>
      </c>
      <c r="D43" s="168"/>
      <c r="E43" s="170"/>
      <c r="F43" s="170"/>
      <c r="G43" s="170"/>
      <c r="H43" s="170"/>
      <c r="I43" s="19"/>
      <c r="J43" s="19"/>
      <c r="K43" s="19"/>
      <c r="L43" s="19" t="b">
        <v>0</v>
      </c>
      <c r="M43" s="126" t="s">
        <v>169</v>
      </c>
      <c r="N43" s="126"/>
    </row>
    <row r="44" spans="1:14" s="130" customFormat="1" ht="18.75" customHeight="1">
      <c r="A44" s="18"/>
      <c r="B44" s="168"/>
      <c r="C44" s="168" t="s">
        <v>42</v>
      </c>
      <c r="D44" s="168"/>
      <c r="E44" s="170"/>
      <c r="F44" s="170"/>
      <c r="G44" s="170"/>
      <c r="H44" s="170"/>
      <c r="I44" s="19"/>
      <c r="J44" s="19"/>
      <c r="K44" s="19"/>
      <c r="L44" s="19" t="b">
        <v>0</v>
      </c>
      <c r="M44" s="126" t="s">
        <v>170</v>
      </c>
      <c r="N44" s="126"/>
    </row>
    <row r="45" spans="1:14" s="130" customFormat="1" ht="18.75" customHeight="1">
      <c r="A45" s="18"/>
      <c r="B45" s="168"/>
      <c r="C45" s="168" t="s">
        <v>43</v>
      </c>
      <c r="D45" s="168"/>
      <c r="E45" s="170"/>
      <c r="F45" s="170"/>
      <c r="G45" s="170"/>
      <c r="H45" s="170"/>
      <c r="I45" s="19"/>
      <c r="J45" s="19"/>
      <c r="K45" s="19"/>
      <c r="L45" s="19" t="b">
        <v>0</v>
      </c>
      <c r="M45" s="126" t="s">
        <v>171</v>
      </c>
      <c r="N45" s="126"/>
    </row>
    <row r="46" spans="1:14" ht="14.25" customHeight="1">
      <c r="D46" s="127"/>
      <c r="E46" s="127"/>
      <c r="F46" s="127"/>
      <c r="G46" s="127"/>
      <c r="H46" s="127"/>
    </row>
    <row r="47" spans="1:14" ht="14.4">
      <c r="B47" s="119" t="s">
        <v>30</v>
      </c>
    </row>
    <row r="48" spans="1:14">
      <c r="B48" s="126" t="s">
        <v>44</v>
      </c>
    </row>
    <row r="49" spans="2:13" ht="18.75" customHeight="1">
      <c r="B49" s="168"/>
      <c r="C49" s="169" t="s">
        <v>58</v>
      </c>
      <c r="D49" s="168"/>
      <c r="E49" s="168"/>
      <c r="F49" s="168"/>
      <c r="G49" s="168"/>
      <c r="L49" s="18" t="b">
        <v>0</v>
      </c>
      <c r="M49" s="18" t="s">
        <v>172</v>
      </c>
    </row>
    <row r="50" spans="2:13" ht="18.75" customHeight="1">
      <c r="B50" s="168"/>
      <c r="C50" s="168" t="s">
        <v>45</v>
      </c>
      <c r="D50" s="168"/>
      <c r="E50" s="168"/>
      <c r="F50" s="168"/>
      <c r="G50" s="168"/>
      <c r="L50" s="18" t="b">
        <v>0</v>
      </c>
      <c r="M50" s="18" t="s">
        <v>173</v>
      </c>
    </row>
    <row r="51" spans="2:13" ht="18.75" customHeight="1">
      <c r="B51" s="168"/>
      <c r="C51" s="169" t="s">
        <v>46</v>
      </c>
      <c r="D51" s="168"/>
      <c r="E51" s="168"/>
      <c r="F51" s="168"/>
      <c r="G51" s="168"/>
      <c r="L51" s="18" t="b">
        <v>0</v>
      </c>
      <c r="M51" s="18" t="s">
        <v>174</v>
      </c>
    </row>
    <row r="52" spans="2:13" ht="18.75" customHeight="1">
      <c r="B52" s="168"/>
      <c r="C52" s="168" t="s">
        <v>59</v>
      </c>
      <c r="D52" s="168"/>
      <c r="E52" s="168"/>
      <c r="F52" s="168"/>
      <c r="G52" s="168"/>
      <c r="L52" s="18" t="b">
        <v>0</v>
      </c>
      <c r="M52" s="18" t="s">
        <v>171</v>
      </c>
    </row>
    <row r="53" spans="2:13" ht="6" customHeight="1">
      <c r="D53" s="127"/>
      <c r="E53" s="127"/>
      <c r="F53" s="127"/>
      <c r="G53" s="127"/>
      <c r="H53" s="127"/>
    </row>
    <row r="54" spans="2:13">
      <c r="B54" s="82" t="s">
        <v>31</v>
      </c>
    </row>
    <row r="55" spans="2:13" ht="72.75" customHeight="1">
      <c r="B55" s="257"/>
      <c r="C55" s="257"/>
      <c r="D55" s="257"/>
      <c r="E55" s="257"/>
      <c r="F55" s="257"/>
      <c r="G55" s="257"/>
      <c r="H55" s="257"/>
      <c r="I55" s="257"/>
      <c r="J55" s="257"/>
    </row>
    <row r="56" spans="2:13" ht="6" customHeight="1">
      <c r="D56" s="127"/>
      <c r="E56" s="127"/>
      <c r="F56" s="127"/>
      <c r="G56" s="127"/>
      <c r="H56" s="127"/>
    </row>
    <row r="57" spans="2:13">
      <c r="B57" s="126" t="s">
        <v>47</v>
      </c>
    </row>
    <row r="58" spans="2:13" ht="130.5" customHeight="1">
      <c r="B58" s="257"/>
      <c r="C58" s="257"/>
      <c r="D58" s="257"/>
      <c r="E58" s="257"/>
      <c r="F58" s="257"/>
      <c r="G58" s="257"/>
      <c r="H58" s="257"/>
      <c r="I58" s="257"/>
      <c r="J58" s="257"/>
    </row>
    <row r="59" spans="2:13" ht="6" customHeight="1">
      <c r="D59" s="127"/>
      <c r="E59" s="127"/>
      <c r="F59" s="127"/>
      <c r="G59" s="127"/>
      <c r="H59" s="127"/>
    </row>
    <row r="60" spans="2:13" s="131" customFormat="1" ht="18.75" customHeight="1">
      <c r="B60" s="132" t="s">
        <v>60</v>
      </c>
      <c r="C60" s="126"/>
      <c r="D60" s="126"/>
      <c r="E60" s="126"/>
    </row>
    <row r="61" spans="2:13" s="131" customFormat="1" ht="14.4">
      <c r="B61" s="126" t="s">
        <v>61</v>
      </c>
      <c r="C61" s="133"/>
    </row>
    <row r="62" spans="2:13" s="131" customFormat="1" ht="18.75" customHeight="1">
      <c r="B62" s="268" t="s">
        <v>32</v>
      </c>
      <c r="C62" s="270" t="s">
        <v>48</v>
      </c>
      <c r="D62" s="272" t="s">
        <v>33</v>
      </c>
      <c r="E62" s="273"/>
      <c r="F62" s="259" t="s">
        <v>62</v>
      </c>
      <c r="G62" s="259" t="s">
        <v>63</v>
      </c>
      <c r="H62" s="259" t="s">
        <v>64</v>
      </c>
    </row>
    <row r="63" spans="2:13" s="131" customFormat="1" ht="21.6">
      <c r="B63" s="269"/>
      <c r="C63" s="271"/>
      <c r="D63" s="134" t="s">
        <v>65</v>
      </c>
      <c r="E63" s="135" t="s">
        <v>66</v>
      </c>
      <c r="F63" s="260"/>
      <c r="G63" s="267"/>
      <c r="H63" s="260"/>
    </row>
    <row r="64" spans="2:13" s="131" customFormat="1">
      <c r="B64" s="171"/>
      <c r="C64" s="172"/>
      <c r="D64" s="173"/>
      <c r="E64" s="51">
        <f>D64*12</f>
        <v>0</v>
      </c>
      <c r="F64" s="177"/>
      <c r="G64" s="52">
        <f>$E$64*$F$64/60</f>
        <v>0</v>
      </c>
      <c r="H64" s="38" t="e">
        <f>$G$64/$C$64</f>
        <v>#DIV/0!</v>
      </c>
    </row>
    <row r="65" spans="2:8" s="131" customFormat="1">
      <c r="B65" s="174"/>
      <c r="C65" s="175"/>
      <c r="D65" s="176"/>
      <c r="E65" s="54">
        <f>D65*12</f>
        <v>0</v>
      </c>
      <c r="F65" s="178"/>
      <c r="G65" s="42">
        <f>$E$65*$F$65/60</f>
        <v>0</v>
      </c>
      <c r="H65" s="42" t="e">
        <f>$G$65/$C$65</f>
        <v>#DIV/0!</v>
      </c>
    </row>
    <row r="66" spans="2:8" s="131" customFormat="1">
      <c r="B66" s="174"/>
      <c r="C66" s="175"/>
      <c r="D66" s="176"/>
      <c r="E66" s="54">
        <f>D66*12</f>
        <v>0</v>
      </c>
      <c r="F66" s="178"/>
      <c r="G66" s="42">
        <f>$E$66*$F$66/60</f>
        <v>0</v>
      </c>
      <c r="H66" s="55" t="e">
        <f>G66/C66</f>
        <v>#DIV/0!</v>
      </c>
    </row>
    <row r="67" spans="2:8" s="131" customFormat="1">
      <c r="B67" s="261"/>
      <c r="C67" s="262"/>
      <c r="D67" s="43">
        <f>SUM(D64:D66)</f>
        <v>0</v>
      </c>
      <c r="E67" s="56">
        <f>SUM(E64:E66)</f>
        <v>0</v>
      </c>
      <c r="F67" s="44">
        <f>SUM(F64:F66)</f>
        <v>0</v>
      </c>
      <c r="G67" s="45">
        <f>SUM(G64:G66)</f>
        <v>0</v>
      </c>
      <c r="H67" s="57" t="e">
        <f>SUM(H64:H66)</f>
        <v>#DIV/0!</v>
      </c>
    </row>
    <row r="68" spans="2:8" s="131" customFormat="1">
      <c r="B68" s="126" t="s">
        <v>67</v>
      </c>
    </row>
    <row r="69" spans="2:8" s="131" customFormat="1" ht="18.75" customHeight="1">
      <c r="B69" s="268" t="s">
        <v>32</v>
      </c>
      <c r="C69" s="270" t="s">
        <v>48</v>
      </c>
      <c r="D69" s="272" t="s">
        <v>33</v>
      </c>
      <c r="E69" s="273"/>
      <c r="F69" s="259" t="s">
        <v>62</v>
      </c>
      <c r="G69" s="259" t="s">
        <v>63</v>
      </c>
      <c r="H69" s="259" t="s">
        <v>64</v>
      </c>
    </row>
    <row r="70" spans="2:8" s="131" customFormat="1" ht="21.6">
      <c r="B70" s="269"/>
      <c r="C70" s="271"/>
      <c r="D70" s="134" t="s">
        <v>65</v>
      </c>
      <c r="E70" s="135" t="s">
        <v>66</v>
      </c>
      <c r="F70" s="260"/>
      <c r="G70" s="267"/>
      <c r="H70" s="260"/>
    </row>
    <row r="71" spans="2:8" s="131" customFormat="1">
      <c r="B71" s="171"/>
      <c r="C71" s="172"/>
      <c r="D71" s="173"/>
      <c r="E71" s="51">
        <f>D71*12</f>
        <v>0</v>
      </c>
      <c r="F71" s="177"/>
      <c r="G71" s="52">
        <f>E71*F71/60</f>
        <v>0</v>
      </c>
      <c r="H71" s="52" t="e">
        <f>G71/C71</f>
        <v>#DIV/0!</v>
      </c>
    </row>
    <row r="72" spans="2:8" s="131" customFormat="1">
      <c r="B72" s="174"/>
      <c r="C72" s="175"/>
      <c r="D72" s="176"/>
      <c r="E72" s="54">
        <f>D72*12</f>
        <v>0</v>
      </c>
      <c r="F72" s="178"/>
      <c r="G72" s="42">
        <f>E72*F72/60</f>
        <v>0</v>
      </c>
      <c r="H72" s="42" t="e">
        <f>G72/C72</f>
        <v>#DIV/0!</v>
      </c>
    </row>
    <row r="73" spans="2:8" s="131" customFormat="1">
      <c r="B73" s="174"/>
      <c r="C73" s="175"/>
      <c r="D73" s="176"/>
      <c r="E73" s="54">
        <f>D73*12</f>
        <v>0</v>
      </c>
      <c r="F73" s="178"/>
      <c r="G73" s="42">
        <f>E73*F73/60</f>
        <v>0</v>
      </c>
      <c r="H73" s="55" t="e">
        <f>G73/C73</f>
        <v>#DIV/0!</v>
      </c>
    </row>
    <row r="74" spans="2:8" s="131" customFormat="1">
      <c r="B74" s="261"/>
      <c r="C74" s="262"/>
      <c r="D74" s="43">
        <f>SUM(D71:D73)</f>
        <v>0</v>
      </c>
      <c r="E74" s="56">
        <f>SUM(E71:E73)</f>
        <v>0</v>
      </c>
      <c r="F74" s="44">
        <f>SUM(F71:F73)</f>
        <v>0</v>
      </c>
      <c r="G74" s="45">
        <f>SUM(G71:G73)</f>
        <v>0</v>
      </c>
      <c r="H74" s="45" t="e">
        <f>SUM(H71:H73)</f>
        <v>#DIV/0!</v>
      </c>
    </row>
    <row r="75" spans="2:8" s="131" customFormat="1">
      <c r="B75" s="20" t="s">
        <v>34</v>
      </c>
    </row>
    <row r="76" spans="2:8" s="131" customFormat="1">
      <c r="C76" s="47" t="e">
        <f>($G$67-$G$74)/$G$67</f>
        <v>#DIV/0!</v>
      </c>
    </row>
    <row r="77" spans="2:8" s="131" customFormat="1">
      <c r="C77" s="136"/>
    </row>
    <row r="78" spans="2:8" s="131" customFormat="1">
      <c r="B78" s="126" t="s">
        <v>49</v>
      </c>
      <c r="C78" s="136"/>
    </row>
    <row r="79" spans="2:8" s="131" customFormat="1" ht="9" customHeight="1">
      <c r="C79" s="136"/>
    </row>
    <row r="80" spans="2:8" s="131" customFormat="1">
      <c r="B80" s="126" t="s">
        <v>68</v>
      </c>
    </row>
    <row r="81" spans="2:4" s="131" customFormat="1" ht="18.75" customHeight="1">
      <c r="B81" s="263" t="s">
        <v>50</v>
      </c>
      <c r="C81" s="265" t="s">
        <v>51</v>
      </c>
      <c r="D81" s="266"/>
    </row>
    <row r="82" spans="2:4" s="131" customFormat="1" ht="21.6">
      <c r="B82" s="264"/>
      <c r="C82" s="137" t="s">
        <v>65</v>
      </c>
      <c r="D82" s="138" t="s">
        <v>69</v>
      </c>
    </row>
    <row r="83" spans="2:4" s="131" customFormat="1">
      <c r="B83" s="171"/>
      <c r="C83" s="179"/>
      <c r="D83" s="60">
        <f>C83*12</f>
        <v>0</v>
      </c>
    </row>
    <row r="84" spans="2:4" s="131" customFormat="1">
      <c r="B84" s="174"/>
      <c r="C84" s="180"/>
      <c r="D84" s="62">
        <f>C84*12</f>
        <v>0</v>
      </c>
    </row>
    <row r="85" spans="2:4" s="131" customFormat="1">
      <c r="B85" s="174"/>
      <c r="C85" s="180"/>
      <c r="D85" s="62">
        <f>C85*12</f>
        <v>0</v>
      </c>
    </row>
    <row r="86" spans="2:4" s="131" customFormat="1">
      <c r="B86" s="139"/>
      <c r="C86" s="64">
        <f>SUM(C83:C85)</f>
        <v>0</v>
      </c>
      <c r="D86" s="65">
        <f>SUM(D83:D85)</f>
        <v>0</v>
      </c>
    </row>
    <row r="87" spans="2:4" s="131" customFormat="1">
      <c r="B87" s="126" t="s">
        <v>70</v>
      </c>
    </row>
    <row r="88" spans="2:4" s="131" customFormat="1" ht="18.75" customHeight="1">
      <c r="B88" s="263" t="s">
        <v>50</v>
      </c>
      <c r="C88" s="265" t="s">
        <v>51</v>
      </c>
      <c r="D88" s="266"/>
    </row>
    <row r="89" spans="2:4" s="131" customFormat="1" ht="21.6">
      <c r="B89" s="264"/>
      <c r="C89" s="137" t="s">
        <v>65</v>
      </c>
      <c r="D89" s="138" t="s">
        <v>69</v>
      </c>
    </row>
    <row r="90" spans="2:4" s="131" customFormat="1">
      <c r="B90" s="171"/>
      <c r="C90" s="179"/>
      <c r="D90" s="60">
        <f>C90*12</f>
        <v>0</v>
      </c>
    </row>
    <row r="91" spans="2:4" s="131" customFormat="1">
      <c r="B91" s="174"/>
      <c r="C91" s="180"/>
      <c r="D91" s="62">
        <f>C91*12</f>
        <v>0</v>
      </c>
    </row>
    <row r="92" spans="2:4" s="131" customFormat="1">
      <c r="B92" s="174"/>
      <c r="C92" s="180"/>
      <c r="D92" s="62">
        <f>C92*12</f>
        <v>0</v>
      </c>
    </row>
    <row r="93" spans="2:4" s="131" customFormat="1">
      <c r="B93" s="139"/>
      <c r="C93" s="64">
        <f>SUM(C90:C92)</f>
        <v>0</v>
      </c>
      <c r="D93" s="65">
        <f>SUM(D90:D92)</f>
        <v>0</v>
      </c>
    </row>
    <row r="94" spans="2:4" s="131" customFormat="1">
      <c r="B94" s="20" t="s">
        <v>52</v>
      </c>
    </row>
    <row r="95" spans="2:4" s="131" customFormat="1">
      <c r="C95" s="47" t="e">
        <f>($D$86-$D$93)/D86</f>
        <v>#DIV/0!</v>
      </c>
    </row>
    <row r="96" spans="2:4" s="131" customFormat="1"/>
    <row r="97" spans="2:10">
      <c r="B97" s="126" t="s">
        <v>35</v>
      </c>
    </row>
    <row r="98" spans="2:10" ht="72.75" customHeight="1">
      <c r="B98" s="258"/>
      <c r="C98" s="258"/>
      <c r="D98" s="258"/>
      <c r="E98" s="258"/>
      <c r="F98" s="258"/>
      <c r="G98" s="258"/>
      <c r="H98" s="258"/>
      <c r="I98" s="258"/>
      <c r="J98" s="258"/>
    </row>
  </sheetData>
  <sheetProtection algorithmName="SHA-512" hashValue="Xq8hsvf/xYc5Q6QQwT/lFTxb94GrYJ6uowtAKqNtVr1o1pSwVxrpuifnpvReuYJY88rHHDb1SuQ8G4DGTt+/KQ==" saltValue="qMVVrggb+a9gbdiK9t4QlA==" spinCount="100000" sheet="1" objects="1" scenarios="1"/>
  <mergeCells count="39">
    <mergeCell ref="H62:H63"/>
    <mergeCell ref="B58:J58"/>
    <mergeCell ref="B67:C67"/>
    <mergeCell ref="B69:B70"/>
    <mergeCell ref="C69:C70"/>
    <mergeCell ref="D69:E69"/>
    <mergeCell ref="F69:F70"/>
    <mergeCell ref="B62:B63"/>
    <mergeCell ref="C62:C63"/>
    <mergeCell ref="D62:E62"/>
    <mergeCell ref="F62:F63"/>
    <mergeCell ref="G62:G63"/>
    <mergeCell ref="B98:J98"/>
    <mergeCell ref="H69:H70"/>
    <mergeCell ref="B74:C74"/>
    <mergeCell ref="B81:B82"/>
    <mergeCell ref="C81:D81"/>
    <mergeCell ref="B88:B89"/>
    <mergeCell ref="C88:D88"/>
    <mergeCell ref="G69:G70"/>
    <mergeCell ref="B25:J25"/>
    <mergeCell ref="D31:F31"/>
    <mergeCell ref="D33:F33"/>
    <mergeCell ref="D35:F35"/>
    <mergeCell ref="B55:J55"/>
    <mergeCell ref="B27:J27"/>
    <mergeCell ref="D19:E19"/>
    <mergeCell ref="F19:J19"/>
    <mergeCell ref="B3:J3"/>
    <mergeCell ref="I6:J6"/>
    <mergeCell ref="C10:J10"/>
    <mergeCell ref="C11:J11"/>
    <mergeCell ref="C12:J12"/>
    <mergeCell ref="C13:J13"/>
    <mergeCell ref="B14:J14"/>
    <mergeCell ref="B15:J15"/>
    <mergeCell ref="B16:J16"/>
    <mergeCell ref="B17:J17"/>
    <mergeCell ref="B18:J18"/>
  </mergeCells>
  <phoneticPr fontId="12"/>
  <conditionalFormatting sqref="C19:C20">
    <cfRule type="containsText" dxfId="12" priority="2" operator="containsText" text="あり">
      <formula>NOT(ISERROR(SEARCH("あり",C19)))</formula>
    </cfRule>
    <cfRule type="containsText" dxfId="11" priority="4" operator="containsText" text="なし">
      <formula>NOT(ISERROR(SEARCH("なし",C19)))</formula>
    </cfRule>
    <cfRule type="containsText" dxfId="10" priority="5" operator="containsText" text="あり">
      <formula>NOT(ISERROR(SEARCH("あり",C19)))</formula>
    </cfRule>
  </conditionalFormatting>
  <conditionalFormatting sqref="D35 D37:H37">
    <cfRule type="cellIs" dxfId="9" priority="3" operator="greaterThan">
      <formula>1000000</formula>
    </cfRule>
  </conditionalFormatting>
  <conditionalFormatting sqref="D35">
    <cfRule type="cellIs" dxfId="8" priority="1" operator="greaterThan">
      <formula>666000</formula>
    </cfRule>
  </conditionalFormatting>
  <dataValidations count="5">
    <dataValidation imeMode="halfKatakana" allowBlank="1" showInputMessage="1" showErrorMessage="1" sqref="C12:H12 C10" xr:uid="{04A0B002-7450-40E9-95D5-11999076F998}"/>
    <dataValidation type="list" allowBlank="1" showInputMessage="1" showErrorMessage="1" sqref="C19:C20" xr:uid="{C69CC42F-DFB1-4EEE-BF49-6F135FE11F9A}">
      <formula1>"あり,なし"</formula1>
    </dataValidation>
    <dataValidation type="list" allowBlank="1" showInputMessage="1" showErrorMessage="1" sqref="F19" xr:uid="{42572EA1-DE23-4D57-8701-07DA2D906176}">
      <formula1>"令和元年度,令和２年度,令和３年度"</formula1>
    </dataValidation>
    <dataValidation type="list" allowBlank="1" showInputMessage="1" showErrorMessage="1" sqref="B15:J15" xr:uid="{A1DF7164-CB16-42F8-89DB-6421EAA2D5AF}">
      <formula1>"療養介護,生活介護,自立訓練,就労移行支援,就労継続支援A型,就労継続支援B型,就労定着支援,自立生活援助,児童発達支援,医療型児童発達支援,放課後等デイサービス,短期入所,施設入所支援,共同生活援助,福祉型障害児入所施設,医療型障害児入所施設,居宅介護,重度訪問介護,同行援護,行動援護,居宅訪問型児童発達支援,保育所等訪問支援,計画相談支援,地域移行支援,地域定着支援,障害児相談支援"</formula1>
    </dataValidation>
    <dataValidation imeMode="halfAlpha" allowBlank="1" showInputMessage="1" showErrorMessage="1" sqref="B17:J17" xr:uid="{29C505C1-90DD-4333-88B8-DDDF9664E765}"/>
  </dataValidations>
  <printOptions horizontalCentered="1"/>
  <pageMargins left="0.70866141732283472" right="0.70866141732283472" top="0.74803149606299213" bottom="0.74803149606299213" header="0.31496062992125984" footer="0.31496062992125984"/>
  <pageSetup paperSize="9" scale="39" orientation="portrait" r:id="rId1"/>
  <rowBreaks count="1" manualBreakCount="1">
    <brk id="60" max="10" man="1"/>
  </rowBreaks>
  <drawing r:id="rId2"/>
  <legacyDrawing r:id="rId3"/>
  <mc:AlternateContent xmlns:mc="http://schemas.openxmlformats.org/markup-compatibility/2006">
    <mc:Choice Requires="x14">
      <controls>
        <mc:AlternateContent xmlns:mc="http://schemas.openxmlformats.org/markup-compatibility/2006">
          <mc:Choice Requires="x14">
            <control shapeId="73729" r:id="rId4" name="Check Box 1">
              <controlPr defaultSize="0" autoFill="0" autoLine="0" autoPict="0">
                <anchor moveWithCells="1">
                  <from>
                    <xdr:col>1</xdr:col>
                    <xdr:colOff>1668780</xdr:colOff>
                    <xdr:row>36</xdr:row>
                    <xdr:rowOff>106680</xdr:rowOff>
                  </from>
                  <to>
                    <xdr:col>2</xdr:col>
                    <xdr:colOff>106680</xdr:colOff>
                    <xdr:row>38</xdr:row>
                    <xdr:rowOff>152400</xdr:rowOff>
                  </to>
                </anchor>
              </controlPr>
            </control>
          </mc:Choice>
        </mc:AlternateContent>
        <mc:AlternateContent xmlns:mc="http://schemas.openxmlformats.org/markup-compatibility/2006">
          <mc:Choice Requires="x14">
            <control shapeId="73730" r:id="rId5" name="Check Box 2">
              <controlPr defaultSize="0" autoFill="0" autoLine="0" autoPict="0">
                <anchor moveWithCells="1">
                  <from>
                    <xdr:col>1</xdr:col>
                    <xdr:colOff>1645920</xdr:colOff>
                    <xdr:row>38</xdr:row>
                    <xdr:rowOff>160020</xdr:rowOff>
                  </from>
                  <to>
                    <xdr:col>2</xdr:col>
                    <xdr:colOff>38100</xdr:colOff>
                    <xdr:row>40</xdr:row>
                    <xdr:rowOff>106680</xdr:rowOff>
                  </to>
                </anchor>
              </controlPr>
            </control>
          </mc:Choice>
        </mc:AlternateContent>
        <mc:AlternateContent xmlns:mc="http://schemas.openxmlformats.org/markup-compatibility/2006">
          <mc:Choice Requires="x14">
            <control shapeId="73731" r:id="rId6" name="Check Box 3">
              <controlPr defaultSize="0" autoFill="0" autoLine="0" autoPict="0">
                <anchor moveWithCells="1">
                  <from>
                    <xdr:col>1</xdr:col>
                    <xdr:colOff>1699260</xdr:colOff>
                    <xdr:row>37</xdr:row>
                    <xdr:rowOff>106680</xdr:rowOff>
                  </from>
                  <to>
                    <xdr:col>2</xdr:col>
                    <xdr:colOff>205740</xdr:colOff>
                    <xdr:row>39</xdr:row>
                    <xdr:rowOff>76200</xdr:rowOff>
                  </to>
                </anchor>
              </controlPr>
            </control>
          </mc:Choice>
        </mc:AlternateContent>
        <mc:AlternateContent xmlns:mc="http://schemas.openxmlformats.org/markup-compatibility/2006">
          <mc:Choice Requires="x14">
            <control shapeId="73732" r:id="rId7" name="Check Box 4">
              <controlPr defaultSize="0" autoFill="0" autoLine="0" autoPict="0">
                <anchor moveWithCells="1">
                  <from>
                    <xdr:col>1</xdr:col>
                    <xdr:colOff>1661160</xdr:colOff>
                    <xdr:row>39</xdr:row>
                    <xdr:rowOff>114300</xdr:rowOff>
                  </from>
                  <to>
                    <xdr:col>2</xdr:col>
                    <xdr:colOff>114300</xdr:colOff>
                    <xdr:row>41</xdr:row>
                    <xdr:rowOff>76200</xdr:rowOff>
                  </to>
                </anchor>
              </controlPr>
            </control>
          </mc:Choice>
        </mc:AlternateContent>
        <mc:AlternateContent xmlns:mc="http://schemas.openxmlformats.org/markup-compatibility/2006">
          <mc:Choice Requires="x14">
            <control shapeId="73733" r:id="rId8" name="Check Box 5">
              <controlPr defaultSize="0" autoFill="0" autoLine="0" autoPict="0">
                <anchor moveWithCells="1">
                  <from>
                    <xdr:col>1</xdr:col>
                    <xdr:colOff>1630680</xdr:colOff>
                    <xdr:row>49</xdr:row>
                    <xdr:rowOff>0</xdr:rowOff>
                  </from>
                  <to>
                    <xdr:col>2</xdr:col>
                    <xdr:colOff>38100</xdr:colOff>
                    <xdr:row>50</xdr:row>
                    <xdr:rowOff>7620</xdr:rowOff>
                  </to>
                </anchor>
              </controlPr>
            </control>
          </mc:Choice>
        </mc:AlternateContent>
        <mc:AlternateContent xmlns:mc="http://schemas.openxmlformats.org/markup-compatibility/2006">
          <mc:Choice Requires="x14">
            <control shapeId="73734" r:id="rId9" name="Check Box 6">
              <controlPr defaultSize="0" autoFill="0" autoLine="0" autoPict="0">
                <anchor moveWithCells="1">
                  <from>
                    <xdr:col>3</xdr:col>
                    <xdr:colOff>746760</xdr:colOff>
                    <xdr:row>37</xdr:row>
                    <xdr:rowOff>152400</xdr:rowOff>
                  </from>
                  <to>
                    <xdr:col>3</xdr:col>
                    <xdr:colOff>990600</xdr:colOff>
                    <xdr:row>39</xdr:row>
                    <xdr:rowOff>22860</xdr:rowOff>
                  </to>
                </anchor>
              </controlPr>
            </control>
          </mc:Choice>
        </mc:AlternateContent>
        <mc:AlternateContent xmlns:mc="http://schemas.openxmlformats.org/markup-compatibility/2006">
          <mc:Choice Requires="x14">
            <control shapeId="73735" r:id="rId10" name="Check Box 7">
              <controlPr defaultSize="0" autoFill="0" autoLine="0" autoPict="0">
                <anchor moveWithCells="1">
                  <from>
                    <xdr:col>3</xdr:col>
                    <xdr:colOff>746760</xdr:colOff>
                    <xdr:row>36</xdr:row>
                    <xdr:rowOff>144780</xdr:rowOff>
                  </from>
                  <to>
                    <xdr:col>3</xdr:col>
                    <xdr:colOff>990600</xdr:colOff>
                    <xdr:row>38</xdr:row>
                    <xdr:rowOff>99060</xdr:rowOff>
                  </to>
                </anchor>
              </controlPr>
            </control>
          </mc:Choice>
        </mc:AlternateContent>
        <mc:AlternateContent xmlns:mc="http://schemas.openxmlformats.org/markup-compatibility/2006">
          <mc:Choice Requires="x14">
            <control shapeId="73736" r:id="rId11" name="Check Box 8">
              <controlPr defaultSize="0" autoFill="0" autoLine="0" autoPict="0">
                <anchor moveWithCells="1">
                  <from>
                    <xdr:col>1</xdr:col>
                    <xdr:colOff>1645920</xdr:colOff>
                    <xdr:row>43</xdr:row>
                    <xdr:rowOff>213360</xdr:rowOff>
                  </from>
                  <to>
                    <xdr:col>2</xdr:col>
                    <xdr:colOff>38100</xdr:colOff>
                    <xdr:row>44</xdr:row>
                    <xdr:rowOff>228600</xdr:rowOff>
                  </to>
                </anchor>
              </controlPr>
            </control>
          </mc:Choice>
        </mc:AlternateContent>
        <mc:AlternateContent xmlns:mc="http://schemas.openxmlformats.org/markup-compatibility/2006">
          <mc:Choice Requires="x14">
            <control shapeId="73737" r:id="rId12" name="Check Box 9">
              <controlPr defaultSize="0" autoFill="0" autoLine="0" autoPict="0">
                <anchor moveWithCells="1">
                  <from>
                    <xdr:col>1</xdr:col>
                    <xdr:colOff>1638300</xdr:colOff>
                    <xdr:row>50</xdr:row>
                    <xdr:rowOff>198120</xdr:rowOff>
                  </from>
                  <to>
                    <xdr:col>2</xdr:col>
                    <xdr:colOff>38100</xdr:colOff>
                    <xdr:row>52</xdr:row>
                    <xdr:rowOff>45720</xdr:rowOff>
                  </to>
                </anchor>
              </controlPr>
            </control>
          </mc:Choice>
        </mc:AlternateContent>
        <mc:AlternateContent xmlns:mc="http://schemas.openxmlformats.org/markup-compatibility/2006">
          <mc:Choice Requires="x14">
            <control shapeId="73738" r:id="rId13" name="Check Box 10">
              <controlPr defaultSize="0" autoFill="0" autoLine="0" autoPict="0">
                <anchor moveWithCells="1">
                  <from>
                    <xdr:col>1</xdr:col>
                    <xdr:colOff>1638300</xdr:colOff>
                    <xdr:row>47</xdr:row>
                    <xdr:rowOff>137160</xdr:rowOff>
                  </from>
                  <to>
                    <xdr:col>2</xdr:col>
                    <xdr:colOff>38100</xdr:colOff>
                    <xdr:row>49</xdr:row>
                    <xdr:rowOff>45720</xdr:rowOff>
                  </to>
                </anchor>
              </controlPr>
            </control>
          </mc:Choice>
        </mc:AlternateContent>
        <mc:AlternateContent xmlns:mc="http://schemas.openxmlformats.org/markup-compatibility/2006">
          <mc:Choice Requires="x14">
            <control shapeId="73739" r:id="rId14" name="Check Box 11">
              <controlPr defaultSize="0" autoFill="0" autoLine="0" autoPict="0">
                <anchor moveWithCells="1">
                  <from>
                    <xdr:col>1</xdr:col>
                    <xdr:colOff>1638300</xdr:colOff>
                    <xdr:row>50</xdr:row>
                    <xdr:rowOff>22860</xdr:rowOff>
                  </from>
                  <to>
                    <xdr:col>2</xdr:col>
                    <xdr:colOff>38100</xdr:colOff>
                    <xdr:row>50</xdr:row>
                    <xdr:rowOff>228600</xdr:rowOff>
                  </to>
                </anchor>
              </controlPr>
            </control>
          </mc:Choice>
        </mc:AlternateContent>
        <mc:AlternateContent xmlns:mc="http://schemas.openxmlformats.org/markup-compatibility/2006">
          <mc:Choice Requires="x14">
            <control shapeId="73740" r:id="rId15" name="Check Box 12">
              <controlPr defaultSize="0" autoFill="0" autoLine="0" autoPict="0">
                <anchor moveWithCells="1">
                  <from>
                    <xdr:col>1</xdr:col>
                    <xdr:colOff>1638300</xdr:colOff>
                    <xdr:row>41</xdr:row>
                    <xdr:rowOff>960120</xdr:rowOff>
                  </from>
                  <to>
                    <xdr:col>2</xdr:col>
                    <xdr:colOff>38100</xdr:colOff>
                    <xdr:row>43</xdr:row>
                    <xdr:rowOff>45720</xdr:rowOff>
                  </to>
                </anchor>
              </controlPr>
            </control>
          </mc:Choice>
        </mc:AlternateContent>
        <mc:AlternateContent xmlns:mc="http://schemas.openxmlformats.org/markup-compatibility/2006">
          <mc:Choice Requires="x14">
            <control shapeId="73741" r:id="rId16" name="Check Box 13">
              <controlPr defaultSize="0" autoFill="0" autoLine="0" autoPict="0">
                <anchor moveWithCells="1">
                  <from>
                    <xdr:col>1</xdr:col>
                    <xdr:colOff>1645920</xdr:colOff>
                    <xdr:row>42</xdr:row>
                    <xdr:rowOff>190500</xdr:rowOff>
                  </from>
                  <to>
                    <xdr:col>2</xdr:col>
                    <xdr:colOff>38100</xdr:colOff>
                    <xdr:row>44</xdr:row>
                    <xdr:rowOff>22860</xdr:rowOff>
                  </to>
                </anchor>
              </controlPr>
            </control>
          </mc:Choice>
        </mc:AlternateContent>
        <mc:AlternateContent xmlns:mc="http://schemas.openxmlformats.org/markup-compatibility/2006">
          <mc:Choice Requires="x14">
            <control shapeId="73742" r:id="rId17" name="Check Box 14">
              <controlPr defaultSize="0" autoFill="0" autoLine="0" autoPict="0">
                <anchor moveWithCells="1">
                  <from>
                    <xdr:col>0</xdr:col>
                    <xdr:colOff>83820</xdr:colOff>
                    <xdr:row>22</xdr:row>
                    <xdr:rowOff>144780</xdr:rowOff>
                  </from>
                  <to>
                    <xdr:col>1</xdr:col>
                    <xdr:colOff>236220</xdr:colOff>
                    <xdr:row>24</xdr:row>
                    <xdr:rowOff>144780</xdr:rowOff>
                  </to>
                </anchor>
              </controlPr>
            </control>
          </mc:Choice>
        </mc:AlternateContent>
        <mc:AlternateContent xmlns:mc="http://schemas.openxmlformats.org/markup-compatibility/2006">
          <mc:Choice Requires="x14">
            <control shapeId="73743" r:id="rId18" name="Check Box 15">
              <controlPr defaultSize="0" autoFill="0" autoLine="0" autoPict="0">
                <anchor moveWithCells="1">
                  <from>
                    <xdr:col>0</xdr:col>
                    <xdr:colOff>99060</xdr:colOff>
                    <xdr:row>22</xdr:row>
                    <xdr:rowOff>0</xdr:rowOff>
                  </from>
                  <to>
                    <xdr:col>1</xdr:col>
                    <xdr:colOff>121920</xdr:colOff>
                    <xdr:row>23</xdr:row>
                    <xdr:rowOff>22860</xdr:rowOff>
                  </to>
                </anchor>
              </controlPr>
            </control>
          </mc:Choice>
        </mc:AlternateContent>
        <mc:AlternateContent xmlns:mc="http://schemas.openxmlformats.org/markup-compatibility/2006">
          <mc:Choice Requires="x14">
            <control shapeId="73746" r:id="rId19" name="Check Box 18">
              <controlPr defaultSize="0" autoFill="0" autoLine="0" autoPict="0">
                <anchor moveWithCells="1">
                  <from>
                    <xdr:col>0</xdr:col>
                    <xdr:colOff>99060</xdr:colOff>
                    <xdr:row>20</xdr:row>
                    <xdr:rowOff>220980</xdr:rowOff>
                  </from>
                  <to>
                    <xdr:col>1</xdr:col>
                    <xdr:colOff>114300</xdr:colOff>
                    <xdr:row>22</xdr:row>
                    <xdr:rowOff>45720</xdr:rowOff>
                  </to>
                </anchor>
              </controlPr>
            </control>
          </mc:Choice>
        </mc:AlternateContent>
        <mc:AlternateContent xmlns:mc="http://schemas.openxmlformats.org/markup-compatibility/2006">
          <mc:Choice Requires="x14">
            <control shapeId="73748" r:id="rId20" name="Check Box 20">
              <controlPr defaultSize="0" autoFill="0" autoLine="0" autoPict="0">
                <anchor moveWithCells="1">
                  <from>
                    <xdr:col>0</xdr:col>
                    <xdr:colOff>83820</xdr:colOff>
                    <xdr:row>24</xdr:row>
                    <xdr:rowOff>45720</xdr:rowOff>
                  </from>
                  <to>
                    <xdr:col>1</xdr:col>
                    <xdr:colOff>121920</xdr:colOff>
                    <xdr:row>24</xdr:row>
                    <xdr:rowOff>457200</xdr:rowOff>
                  </to>
                </anchor>
              </controlPr>
            </control>
          </mc:Choice>
        </mc:AlternateContent>
        <mc:AlternateContent xmlns:mc="http://schemas.openxmlformats.org/markup-compatibility/2006">
          <mc:Choice Requires="x14">
            <control shapeId="73755" r:id="rId21" name="Check Box 27">
              <controlPr defaultSize="0" autoFill="0" autoLine="0" autoPict="0">
                <anchor moveWithCells="1">
                  <from>
                    <xdr:col>0</xdr:col>
                    <xdr:colOff>99060</xdr:colOff>
                    <xdr:row>26</xdr:row>
                    <xdr:rowOff>0</xdr:rowOff>
                  </from>
                  <to>
                    <xdr:col>1</xdr:col>
                    <xdr:colOff>137160</xdr:colOff>
                    <xdr:row>27</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
    <tabColor rgb="FFFF0000"/>
    <pageSetUpPr fitToPage="1"/>
  </sheetPr>
  <dimension ref="A1:V52"/>
  <sheetViews>
    <sheetView showGridLines="0" view="pageBreakPreview" topLeftCell="A34" zoomScaleNormal="70" zoomScaleSheetLayoutView="100" workbookViewId="0">
      <selection activeCell="D5" sqref="D5"/>
    </sheetView>
  </sheetViews>
  <sheetFormatPr defaultColWidth="5.6640625" defaultRowHeight="14.4"/>
  <cols>
    <col min="1" max="1" width="3.88671875" style="2" customWidth="1"/>
    <col min="2" max="2" width="5.6640625" style="2"/>
    <col min="3" max="3" width="12.88671875" style="2" customWidth="1"/>
    <col min="4" max="4" width="5.6640625" style="2"/>
    <col min="5" max="5" width="18" style="2" customWidth="1"/>
    <col min="6" max="21" width="5.6640625" style="2"/>
    <col min="22" max="22" width="3.88671875" style="2" customWidth="1"/>
    <col min="23" max="23" width="2.77734375" style="2" customWidth="1"/>
    <col min="24" max="16384" width="5.6640625" style="2"/>
  </cols>
  <sheetData>
    <row r="1" spans="1:22" ht="16.2">
      <c r="A1" s="1" t="s">
        <v>76</v>
      </c>
      <c r="B1" s="3"/>
      <c r="C1" s="3"/>
      <c r="D1" s="3"/>
      <c r="E1" s="3"/>
      <c r="F1" s="3"/>
      <c r="G1" s="3"/>
      <c r="H1" s="3"/>
      <c r="I1" s="3"/>
      <c r="J1" s="3"/>
      <c r="R1" s="2" t="s">
        <v>200</v>
      </c>
    </row>
    <row r="2" spans="1:22" ht="16.2">
      <c r="A2" s="1"/>
      <c r="B2" s="3"/>
      <c r="C2" s="3"/>
      <c r="D2" s="3"/>
      <c r="E2" s="3"/>
      <c r="F2" s="3"/>
      <c r="G2" s="3"/>
      <c r="H2" s="3"/>
      <c r="I2" s="3"/>
      <c r="J2" s="3"/>
    </row>
    <row r="3" spans="1:22" ht="24.9" customHeight="1">
      <c r="A3" s="3"/>
      <c r="B3" s="288" t="s">
        <v>196</v>
      </c>
      <c r="C3" s="288"/>
      <c r="D3" s="288"/>
      <c r="E3" s="288"/>
      <c r="F3" s="288"/>
      <c r="G3" s="288"/>
      <c r="H3" s="288"/>
      <c r="I3" s="288"/>
      <c r="J3" s="288"/>
      <c r="K3" s="289"/>
      <c r="L3" s="289"/>
      <c r="M3" s="289"/>
      <c r="N3" s="289"/>
      <c r="O3" s="289"/>
      <c r="P3" s="289"/>
      <c r="Q3" s="289"/>
      <c r="R3" s="289"/>
      <c r="S3" s="289"/>
      <c r="T3" s="289"/>
      <c r="U3" s="289"/>
    </row>
    <row r="4" spans="1:22" ht="24.9" customHeight="1">
      <c r="A4" s="3"/>
      <c r="B4" s="288"/>
      <c r="C4" s="288"/>
      <c r="D4" s="288"/>
      <c r="E4" s="288"/>
      <c r="F4" s="288"/>
      <c r="G4" s="288"/>
      <c r="H4" s="288"/>
      <c r="I4" s="288"/>
      <c r="J4" s="288"/>
      <c r="K4" s="289"/>
      <c r="L4" s="289"/>
      <c r="M4" s="289"/>
      <c r="N4" s="289"/>
      <c r="O4" s="289"/>
      <c r="P4" s="289"/>
      <c r="Q4" s="289"/>
      <c r="R4" s="289"/>
      <c r="S4" s="289"/>
      <c r="T4" s="289"/>
      <c r="U4" s="289"/>
    </row>
    <row r="5" spans="1:22" s="73" customFormat="1" ht="9.75" customHeight="1">
      <c r="A5" s="71"/>
      <c r="B5" s="140"/>
      <c r="C5" s="140"/>
      <c r="D5" s="140"/>
      <c r="E5" s="140"/>
      <c r="F5" s="140"/>
      <c r="G5" s="140"/>
      <c r="H5" s="140"/>
      <c r="I5" s="140"/>
      <c r="J5" s="140"/>
    </row>
    <row r="6" spans="1:22" s="73" customFormat="1" ht="19.2">
      <c r="A6" s="71"/>
      <c r="B6" s="72"/>
      <c r="C6" s="72"/>
      <c r="D6" s="72"/>
      <c r="E6" s="72"/>
      <c r="F6" s="72"/>
      <c r="G6" s="72"/>
      <c r="H6" s="71"/>
      <c r="I6" s="71"/>
      <c r="J6" s="71"/>
      <c r="O6" s="300" t="s">
        <v>74</v>
      </c>
      <c r="P6" s="300"/>
      <c r="Q6" s="300"/>
      <c r="R6" s="301" t="s">
        <v>98</v>
      </c>
      <c r="S6" s="301"/>
      <c r="T6" s="301"/>
      <c r="U6" s="301"/>
      <c r="V6" s="301"/>
    </row>
    <row r="7" spans="1:22" s="73" customFormat="1" ht="19.2">
      <c r="A7" s="71"/>
      <c r="B7" s="72"/>
      <c r="C7" s="72"/>
      <c r="D7" s="72"/>
      <c r="E7" s="72"/>
      <c r="F7" s="72"/>
      <c r="G7" s="72"/>
      <c r="H7" s="71"/>
      <c r="I7" s="71"/>
      <c r="J7" s="71"/>
      <c r="P7" s="74"/>
      <c r="Q7" s="74"/>
      <c r="R7" s="74"/>
      <c r="S7" s="75"/>
      <c r="T7" s="75"/>
      <c r="U7" s="75"/>
      <c r="V7" s="75"/>
    </row>
    <row r="8" spans="1:22" s="10" customFormat="1" ht="15" thickBot="1">
      <c r="A8" s="141"/>
      <c r="B8" s="141"/>
      <c r="C8" s="8" t="s">
        <v>5</v>
      </c>
      <c r="D8" s="141"/>
      <c r="E8" s="141"/>
      <c r="F8" s="141"/>
      <c r="G8" s="141"/>
      <c r="H8" s="141"/>
      <c r="I8" s="141"/>
      <c r="J8" s="141"/>
    </row>
    <row r="9" spans="1:22" s="10" customFormat="1" ht="23.1" customHeight="1">
      <c r="A9" s="141"/>
      <c r="B9" s="141"/>
      <c r="C9" s="142" t="s">
        <v>4</v>
      </c>
      <c r="D9" s="290">
        <f>'別紙1（事業者調査票）'!C8</f>
        <v>0</v>
      </c>
      <c r="E9" s="291"/>
      <c r="F9" s="291"/>
      <c r="G9" s="291"/>
      <c r="H9" s="291"/>
      <c r="I9" s="291"/>
      <c r="J9" s="291"/>
      <c r="K9" s="292"/>
    </row>
    <row r="10" spans="1:22" s="10" customFormat="1" ht="23.1" customHeight="1">
      <c r="A10" s="141"/>
      <c r="B10" s="141"/>
      <c r="C10" s="143" t="s">
        <v>7</v>
      </c>
      <c r="D10" s="293">
        <f>'別紙1（事業者調査票）'!C13</f>
        <v>0</v>
      </c>
      <c r="E10" s="294"/>
      <c r="F10" s="294"/>
      <c r="G10" s="294"/>
      <c r="H10" s="294"/>
      <c r="I10" s="294"/>
      <c r="J10" s="294"/>
      <c r="K10" s="295"/>
    </row>
    <row r="11" spans="1:22" s="10" customFormat="1" ht="23.1" customHeight="1">
      <c r="A11" s="141"/>
      <c r="B11" s="141"/>
      <c r="C11" s="144" t="s">
        <v>19</v>
      </c>
      <c r="D11" s="296"/>
      <c r="E11" s="297"/>
      <c r="F11" s="298" t="s">
        <v>17</v>
      </c>
      <c r="G11" s="298"/>
      <c r="H11" s="298"/>
      <c r="I11" s="298"/>
      <c r="J11" s="298"/>
      <c r="K11" s="299"/>
    </row>
    <row r="12" spans="1:22" s="10" customFormat="1" ht="23.1" customHeight="1" thickBot="1">
      <c r="A12" s="141"/>
      <c r="B12" s="141"/>
      <c r="C12" s="145" t="s">
        <v>18</v>
      </c>
      <c r="D12" s="303"/>
      <c r="E12" s="304"/>
      <c r="F12" s="305" t="s">
        <v>17</v>
      </c>
      <c r="G12" s="305"/>
      <c r="H12" s="305"/>
      <c r="I12" s="305"/>
      <c r="J12" s="305"/>
      <c r="K12" s="306"/>
    </row>
    <row r="13" spans="1:22" ht="9.9" customHeight="1">
      <c r="A13" s="3"/>
      <c r="B13" s="3"/>
      <c r="C13" s="3"/>
      <c r="D13" s="3"/>
      <c r="E13" s="3"/>
      <c r="F13" s="3"/>
      <c r="G13" s="3"/>
      <c r="H13" s="3"/>
      <c r="I13" s="3"/>
      <c r="J13" s="3"/>
    </row>
    <row r="14" spans="1:22" ht="20.100000000000001" customHeight="1">
      <c r="A14" s="3"/>
      <c r="B14" s="307" t="s">
        <v>16</v>
      </c>
      <c r="C14" s="307"/>
      <c r="D14" s="307"/>
      <c r="E14" s="308">
        <f>$C$18+$E$18-$G$18</f>
        <v>0</v>
      </c>
      <c r="F14" s="309"/>
      <c r="G14" s="309"/>
      <c r="H14" s="309"/>
      <c r="I14" s="309"/>
      <c r="J14" s="311" t="s">
        <v>1</v>
      </c>
      <c r="K14" s="312"/>
      <c r="M14" s="302"/>
      <c r="N14" s="302"/>
      <c r="O14" s="302"/>
      <c r="P14" s="302"/>
      <c r="Q14" s="302"/>
      <c r="R14" s="302"/>
      <c r="T14" s="10"/>
      <c r="U14" s="10"/>
    </row>
    <row r="15" spans="1:22" ht="20.100000000000001" customHeight="1" thickBot="1">
      <c r="A15" s="3"/>
      <c r="B15" s="307"/>
      <c r="C15" s="307"/>
      <c r="D15" s="307"/>
      <c r="E15" s="310"/>
      <c r="F15" s="310"/>
      <c r="G15" s="310"/>
      <c r="H15" s="310"/>
      <c r="I15" s="310"/>
      <c r="J15" s="311"/>
      <c r="K15" s="312"/>
      <c r="M15" s="302"/>
      <c r="N15" s="302"/>
      <c r="O15" s="302"/>
      <c r="P15" s="302"/>
      <c r="Q15" s="302"/>
      <c r="R15" s="302"/>
      <c r="T15" s="10"/>
      <c r="U15" s="10"/>
    </row>
    <row r="16" spans="1:22" ht="9.9" customHeight="1">
      <c r="A16" s="3"/>
      <c r="B16" s="3"/>
      <c r="C16" s="3"/>
      <c r="D16" s="3"/>
      <c r="E16" s="3"/>
      <c r="F16" s="3"/>
      <c r="G16" s="3"/>
      <c r="H16" s="3"/>
      <c r="I16" s="3"/>
      <c r="J16" s="3"/>
    </row>
    <row r="17" spans="1:21" ht="39.9" customHeight="1">
      <c r="A17" s="3"/>
      <c r="B17" s="3"/>
      <c r="C17" s="321" t="s">
        <v>15</v>
      </c>
      <c r="D17" s="321"/>
      <c r="E17" s="322" t="s">
        <v>14</v>
      </c>
      <c r="F17" s="323"/>
      <c r="G17" s="313" t="s">
        <v>13</v>
      </c>
      <c r="H17" s="314"/>
      <c r="I17" s="8"/>
      <c r="J17" s="8"/>
    </row>
    <row r="18" spans="1:21" ht="20.100000000000001" customHeight="1">
      <c r="A18" s="3"/>
      <c r="B18" s="3"/>
      <c r="C18" s="315">
        <f>$P$31</f>
        <v>0</v>
      </c>
      <c r="D18" s="316"/>
      <c r="E18" s="317">
        <f>$S$31</f>
        <v>0</v>
      </c>
      <c r="F18" s="318"/>
      <c r="G18" s="319"/>
      <c r="H18" s="320"/>
      <c r="I18" s="146"/>
      <c r="J18" s="146"/>
    </row>
    <row r="19" spans="1:21" ht="9.9" customHeight="1">
      <c r="A19" s="3"/>
      <c r="B19" s="3"/>
      <c r="C19" s="3"/>
      <c r="D19" s="3"/>
      <c r="E19" s="3"/>
      <c r="F19" s="3"/>
      <c r="G19" s="3"/>
      <c r="H19" s="3"/>
      <c r="I19" s="3"/>
      <c r="J19" s="3"/>
    </row>
    <row r="20" spans="1:21" s="7" customFormat="1" ht="20.100000000000001" customHeight="1">
      <c r="A20" s="8"/>
      <c r="B20" s="67" t="s">
        <v>12</v>
      </c>
      <c r="C20" s="280" t="s">
        <v>11</v>
      </c>
      <c r="D20" s="280"/>
      <c r="E20" s="280"/>
      <c r="F20" s="280"/>
      <c r="G20" s="280"/>
      <c r="H20" s="280"/>
      <c r="I20" s="280"/>
      <c r="J20" s="280"/>
      <c r="K20" s="283" t="s">
        <v>10</v>
      </c>
      <c r="L20" s="283"/>
      <c r="M20" s="283" t="s">
        <v>2</v>
      </c>
      <c r="N20" s="283"/>
      <c r="O20" s="283"/>
      <c r="P20" s="283" t="s">
        <v>9</v>
      </c>
      <c r="Q20" s="283"/>
      <c r="R20" s="283"/>
      <c r="S20" s="287" t="s">
        <v>3</v>
      </c>
      <c r="T20" s="287"/>
      <c r="U20" s="287"/>
    </row>
    <row r="21" spans="1:21" ht="20.100000000000001" customHeight="1">
      <c r="A21" s="3"/>
      <c r="B21" s="6">
        <v>1</v>
      </c>
      <c r="C21" s="276"/>
      <c r="D21" s="276"/>
      <c r="E21" s="276"/>
      <c r="F21" s="276"/>
      <c r="G21" s="276"/>
      <c r="H21" s="276"/>
      <c r="I21" s="276"/>
      <c r="J21" s="276"/>
      <c r="K21" s="181"/>
      <c r="L21" s="4"/>
      <c r="M21" s="277"/>
      <c r="N21" s="277"/>
      <c r="O21" s="277"/>
      <c r="P21" s="278">
        <f t="shared" ref="P21:P30" si="0">K21*M21</f>
        <v>0</v>
      </c>
      <c r="Q21" s="278"/>
      <c r="R21" s="278"/>
      <c r="S21" s="277"/>
      <c r="T21" s="277"/>
      <c r="U21" s="277"/>
    </row>
    <row r="22" spans="1:21" ht="20.100000000000001" customHeight="1">
      <c r="A22" s="3"/>
      <c r="B22" s="6">
        <v>2</v>
      </c>
      <c r="C22" s="276"/>
      <c r="D22" s="276"/>
      <c r="E22" s="276"/>
      <c r="F22" s="276"/>
      <c r="G22" s="276"/>
      <c r="H22" s="276"/>
      <c r="I22" s="276"/>
      <c r="J22" s="276"/>
      <c r="K22" s="181"/>
      <c r="L22" s="4"/>
      <c r="M22" s="277"/>
      <c r="N22" s="277"/>
      <c r="O22" s="277"/>
      <c r="P22" s="278">
        <f t="shared" si="0"/>
        <v>0</v>
      </c>
      <c r="Q22" s="278"/>
      <c r="R22" s="278"/>
      <c r="S22" s="277"/>
      <c r="T22" s="277"/>
      <c r="U22" s="277"/>
    </row>
    <row r="23" spans="1:21" ht="20.100000000000001" customHeight="1">
      <c r="A23" s="3"/>
      <c r="B23" s="6">
        <v>3</v>
      </c>
      <c r="C23" s="276"/>
      <c r="D23" s="276"/>
      <c r="E23" s="276"/>
      <c r="F23" s="276"/>
      <c r="G23" s="276"/>
      <c r="H23" s="276"/>
      <c r="I23" s="276"/>
      <c r="J23" s="276"/>
      <c r="K23" s="181"/>
      <c r="L23" s="4"/>
      <c r="M23" s="277"/>
      <c r="N23" s="277"/>
      <c r="O23" s="277"/>
      <c r="P23" s="278">
        <f t="shared" si="0"/>
        <v>0</v>
      </c>
      <c r="Q23" s="278"/>
      <c r="R23" s="278"/>
      <c r="S23" s="277"/>
      <c r="T23" s="277"/>
      <c r="U23" s="277"/>
    </row>
    <row r="24" spans="1:21" ht="20.100000000000001" customHeight="1">
      <c r="A24" s="3"/>
      <c r="B24" s="6">
        <v>4</v>
      </c>
      <c r="C24" s="276"/>
      <c r="D24" s="276"/>
      <c r="E24" s="276"/>
      <c r="F24" s="276"/>
      <c r="G24" s="276"/>
      <c r="H24" s="276"/>
      <c r="I24" s="276"/>
      <c r="J24" s="276"/>
      <c r="K24" s="181"/>
      <c r="L24" s="4"/>
      <c r="M24" s="277"/>
      <c r="N24" s="277"/>
      <c r="O24" s="277"/>
      <c r="P24" s="278">
        <f t="shared" si="0"/>
        <v>0</v>
      </c>
      <c r="Q24" s="278"/>
      <c r="R24" s="278"/>
      <c r="S24" s="277"/>
      <c r="T24" s="277"/>
      <c r="U24" s="277"/>
    </row>
    <row r="25" spans="1:21" ht="20.100000000000001" customHeight="1">
      <c r="A25" s="3"/>
      <c r="B25" s="6">
        <v>5</v>
      </c>
      <c r="C25" s="276"/>
      <c r="D25" s="276"/>
      <c r="E25" s="276"/>
      <c r="F25" s="276"/>
      <c r="G25" s="276"/>
      <c r="H25" s="276"/>
      <c r="I25" s="276"/>
      <c r="J25" s="276"/>
      <c r="K25" s="181"/>
      <c r="L25" s="4"/>
      <c r="M25" s="277"/>
      <c r="N25" s="277"/>
      <c r="O25" s="277"/>
      <c r="P25" s="278">
        <f t="shared" si="0"/>
        <v>0</v>
      </c>
      <c r="Q25" s="278"/>
      <c r="R25" s="278"/>
      <c r="S25" s="277"/>
      <c r="T25" s="277"/>
      <c r="U25" s="277"/>
    </row>
    <row r="26" spans="1:21" ht="20.100000000000001" customHeight="1">
      <c r="A26" s="3"/>
      <c r="B26" s="6">
        <v>6</v>
      </c>
      <c r="C26" s="276"/>
      <c r="D26" s="276"/>
      <c r="E26" s="276"/>
      <c r="F26" s="276"/>
      <c r="G26" s="276"/>
      <c r="H26" s="276"/>
      <c r="I26" s="276"/>
      <c r="J26" s="276"/>
      <c r="K26" s="181"/>
      <c r="L26" s="4"/>
      <c r="M26" s="277"/>
      <c r="N26" s="277"/>
      <c r="O26" s="277"/>
      <c r="P26" s="278">
        <f t="shared" si="0"/>
        <v>0</v>
      </c>
      <c r="Q26" s="278"/>
      <c r="R26" s="278"/>
      <c r="S26" s="277"/>
      <c r="T26" s="277"/>
      <c r="U26" s="277"/>
    </row>
    <row r="27" spans="1:21" ht="20.100000000000001" customHeight="1">
      <c r="A27" s="3"/>
      <c r="B27" s="6">
        <v>7</v>
      </c>
      <c r="C27" s="276"/>
      <c r="D27" s="276"/>
      <c r="E27" s="276"/>
      <c r="F27" s="276"/>
      <c r="G27" s="276"/>
      <c r="H27" s="276"/>
      <c r="I27" s="276"/>
      <c r="J27" s="276"/>
      <c r="K27" s="181"/>
      <c r="L27" s="4"/>
      <c r="M27" s="277"/>
      <c r="N27" s="277"/>
      <c r="O27" s="277"/>
      <c r="P27" s="278">
        <f t="shared" si="0"/>
        <v>0</v>
      </c>
      <c r="Q27" s="278"/>
      <c r="R27" s="278"/>
      <c r="S27" s="277"/>
      <c r="T27" s="277"/>
      <c r="U27" s="277"/>
    </row>
    <row r="28" spans="1:21" ht="20.100000000000001" customHeight="1">
      <c r="A28" s="3"/>
      <c r="B28" s="6">
        <v>8</v>
      </c>
      <c r="C28" s="276"/>
      <c r="D28" s="276"/>
      <c r="E28" s="276"/>
      <c r="F28" s="276"/>
      <c r="G28" s="276"/>
      <c r="H28" s="276"/>
      <c r="I28" s="276"/>
      <c r="J28" s="276"/>
      <c r="K28" s="181"/>
      <c r="L28" s="4"/>
      <c r="M28" s="277"/>
      <c r="N28" s="277"/>
      <c r="O28" s="277"/>
      <c r="P28" s="278">
        <f t="shared" si="0"/>
        <v>0</v>
      </c>
      <c r="Q28" s="278"/>
      <c r="R28" s="278"/>
      <c r="S28" s="277"/>
      <c r="T28" s="277"/>
      <c r="U28" s="277"/>
    </row>
    <row r="29" spans="1:21" ht="20.100000000000001" customHeight="1">
      <c r="A29" s="3"/>
      <c r="B29" s="6">
        <v>9</v>
      </c>
      <c r="C29" s="276"/>
      <c r="D29" s="276"/>
      <c r="E29" s="276"/>
      <c r="F29" s="276"/>
      <c r="G29" s="276"/>
      <c r="H29" s="276"/>
      <c r="I29" s="276"/>
      <c r="J29" s="276"/>
      <c r="K29" s="181"/>
      <c r="L29" s="4"/>
      <c r="M29" s="277"/>
      <c r="N29" s="277"/>
      <c r="O29" s="277"/>
      <c r="P29" s="278">
        <f t="shared" si="0"/>
        <v>0</v>
      </c>
      <c r="Q29" s="278"/>
      <c r="R29" s="278"/>
      <c r="S29" s="277"/>
      <c r="T29" s="277"/>
      <c r="U29" s="277"/>
    </row>
    <row r="30" spans="1:21" ht="20.100000000000001" customHeight="1">
      <c r="A30" s="3"/>
      <c r="B30" s="6">
        <v>10</v>
      </c>
      <c r="C30" s="276"/>
      <c r="D30" s="276"/>
      <c r="E30" s="276"/>
      <c r="F30" s="276"/>
      <c r="G30" s="276"/>
      <c r="H30" s="276"/>
      <c r="I30" s="276"/>
      <c r="J30" s="276"/>
      <c r="K30" s="181"/>
      <c r="L30" s="4"/>
      <c r="M30" s="277"/>
      <c r="N30" s="277"/>
      <c r="O30" s="277"/>
      <c r="P30" s="278">
        <f t="shared" si="0"/>
        <v>0</v>
      </c>
      <c r="Q30" s="278"/>
      <c r="R30" s="278"/>
      <c r="S30" s="277"/>
      <c r="T30" s="277"/>
      <c r="U30" s="277"/>
    </row>
    <row r="31" spans="1:21" ht="20.100000000000001" customHeight="1">
      <c r="A31" s="3"/>
      <c r="B31" s="3"/>
      <c r="C31" s="3"/>
      <c r="D31" s="3"/>
      <c r="E31" s="3"/>
      <c r="F31" s="3"/>
      <c r="G31" s="3"/>
      <c r="H31" s="3"/>
      <c r="I31" s="3"/>
      <c r="J31" s="3"/>
      <c r="M31" s="283" t="s">
        <v>0</v>
      </c>
      <c r="N31" s="283"/>
      <c r="O31" s="283"/>
      <c r="P31" s="284">
        <f>SUM(P21:R30)</f>
        <v>0</v>
      </c>
      <c r="Q31" s="285"/>
      <c r="R31" s="286"/>
      <c r="S31" s="284">
        <f>SUM(S21:U30)</f>
        <v>0</v>
      </c>
      <c r="T31" s="285"/>
      <c r="U31" s="286"/>
    </row>
    <row r="32" spans="1:21" ht="49.5" customHeight="1">
      <c r="A32" s="3"/>
      <c r="B32" s="3"/>
      <c r="C32" s="3"/>
      <c r="D32" s="3"/>
      <c r="E32" s="3"/>
      <c r="F32" s="3"/>
      <c r="G32" s="3"/>
      <c r="H32" s="3"/>
      <c r="I32" s="3"/>
      <c r="J32" s="3"/>
    </row>
    <row r="33" spans="1:22" ht="20.100000000000001" customHeight="1">
      <c r="A33" s="3"/>
      <c r="B33" s="279" t="s">
        <v>8</v>
      </c>
      <c r="C33" s="280"/>
      <c r="D33" s="281"/>
      <c r="E33" s="281"/>
      <c r="F33" s="281"/>
      <c r="G33" s="281"/>
      <c r="H33" s="281"/>
      <c r="I33" s="281"/>
      <c r="J33" s="281"/>
      <c r="K33" s="282"/>
      <c r="L33" s="282"/>
      <c r="M33" s="282"/>
      <c r="N33" s="282"/>
      <c r="O33" s="282"/>
      <c r="P33" s="282"/>
      <c r="Q33" s="282"/>
      <c r="R33" s="282"/>
      <c r="S33" s="282"/>
      <c r="T33" s="282"/>
      <c r="U33" s="282"/>
    </row>
    <row r="34" spans="1:22" ht="20.100000000000001" customHeight="1">
      <c r="A34" s="3"/>
      <c r="B34" s="280"/>
      <c r="C34" s="280"/>
      <c r="D34" s="281"/>
      <c r="E34" s="281"/>
      <c r="F34" s="281"/>
      <c r="G34" s="281"/>
      <c r="H34" s="281"/>
      <c r="I34" s="281"/>
      <c r="J34" s="281"/>
      <c r="K34" s="282"/>
      <c r="L34" s="282"/>
      <c r="M34" s="282"/>
      <c r="N34" s="282"/>
      <c r="O34" s="282"/>
      <c r="P34" s="282"/>
      <c r="Q34" s="282"/>
      <c r="R34" s="282"/>
      <c r="S34" s="282"/>
      <c r="T34" s="282"/>
      <c r="U34" s="282"/>
    </row>
    <row r="35" spans="1:22" ht="20.100000000000001" customHeight="1">
      <c r="A35" s="3"/>
      <c r="B35" s="280"/>
      <c r="C35" s="280"/>
      <c r="D35" s="281"/>
      <c r="E35" s="281"/>
      <c r="F35" s="281"/>
      <c r="G35" s="281"/>
      <c r="H35" s="281"/>
      <c r="I35" s="281"/>
      <c r="J35" s="281"/>
      <c r="K35" s="282"/>
      <c r="L35" s="282"/>
      <c r="M35" s="282"/>
      <c r="N35" s="282"/>
      <c r="O35" s="282"/>
      <c r="P35" s="282"/>
      <c r="Q35" s="282"/>
      <c r="R35" s="282"/>
      <c r="S35" s="282"/>
      <c r="T35" s="282"/>
      <c r="U35" s="282"/>
    </row>
    <row r="36" spans="1:22" ht="105" customHeight="1">
      <c r="A36" s="3"/>
      <c r="B36" s="280"/>
      <c r="C36" s="280"/>
      <c r="D36" s="281"/>
      <c r="E36" s="281"/>
      <c r="F36" s="281"/>
      <c r="G36" s="281"/>
      <c r="H36" s="281"/>
      <c r="I36" s="281"/>
      <c r="J36" s="281"/>
      <c r="K36" s="282"/>
      <c r="L36" s="282"/>
      <c r="M36" s="282"/>
      <c r="N36" s="282"/>
      <c r="O36" s="282"/>
      <c r="P36" s="282"/>
      <c r="Q36" s="282"/>
      <c r="R36" s="282"/>
      <c r="S36" s="282"/>
      <c r="T36" s="282"/>
      <c r="U36" s="282"/>
    </row>
    <row r="37" spans="1:22" ht="30" customHeight="1">
      <c r="A37" s="3"/>
      <c r="B37" s="274"/>
      <c r="C37" s="274"/>
      <c r="D37" s="274"/>
      <c r="E37" s="274"/>
      <c r="F37" s="274"/>
      <c r="G37" s="274"/>
      <c r="H37" s="274"/>
      <c r="I37" s="274"/>
      <c r="J37" s="274"/>
      <c r="K37" s="274"/>
      <c r="L37" s="274"/>
      <c r="M37" s="274"/>
      <c r="N37" s="274"/>
      <c r="O37" s="274"/>
      <c r="P37" s="274"/>
      <c r="Q37" s="274"/>
      <c r="R37" s="274"/>
      <c r="S37" s="274"/>
      <c r="T37" s="274"/>
      <c r="U37" s="274"/>
    </row>
    <row r="38" spans="1:22" ht="30" customHeight="1">
      <c r="A38" s="3"/>
      <c r="B38" s="275"/>
      <c r="C38" s="275"/>
      <c r="D38" s="275"/>
      <c r="E38" s="275"/>
      <c r="F38" s="275"/>
      <c r="G38" s="275"/>
      <c r="H38" s="275"/>
      <c r="I38" s="275"/>
      <c r="J38" s="275"/>
      <c r="K38" s="275"/>
      <c r="L38" s="275"/>
      <c r="M38" s="275"/>
      <c r="N38" s="275"/>
      <c r="O38" s="275"/>
      <c r="P38" s="275"/>
      <c r="Q38" s="275"/>
      <c r="R38" s="275"/>
      <c r="S38" s="275"/>
      <c r="T38" s="275"/>
      <c r="U38" s="275"/>
    </row>
    <row r="39" spans="1:22" ht="30" customHeight="1">
      <c r="A39" s="3"/>
      <c r="B39" s="275"/>
      <c r="C39" s="275"/>
      <c r="D39" s="275"/>
      <c r="E39" s="275"/>
      <c r="F39" s="275"/>
      <c r="G39" s="275"/>
      <c r="H39" s="275"/>
      <c r="I39" s="275"/>
      <c r="J39" s="275"/>
      <c r="K39" s="275"/>
      <c r="L39" s="275"/>
      <c r="M39" s="275"/>
      <c r="N39" s="275"/>
      <c r="O39" s="275"/>
      <c r="P39" s="275"/>
      <c r="Q39" s="275"/>
      <c r="R39" s="275"/>
      <c r="S39" s="275"/>
      <c r="T39" s="275"/>
      <c r="U39" s="275"/>
    </row>
    <row r="40" spans="1:22" ht="30" customHeight="1">
      <c r="A40" s="3"/>
      <c r="B40" s="275"/>
      <c r="C40" s="275"/>
      <c r="D40" s="275"/>
      <c r="E40" s="275"/>
      <c r="F40" s="275"/>
      <c r="G40" s="275"/>
      <c r="H40" s="275"/>
      <c r="I40" s="275"/>
      <c r="J40" s="275"/>
      <c r="K40" s="275"/>
      <c r="L40" s="275"/>
      <c r="M40" s="275"/>
      <c r="N40" s="275"/>
      <c r="O40" s="275"/>
      <c r="P40" s="275"/>
      <c r="Q40" s="275"/>
      <c r="R40" s="275"/>
      <c r="S40" s="275"/>
      <c r="T40" s="275"/>
      <c r="U40" s="275"/>
    </row>
    <row r="41" spans="1:22" ht="30" customHeight="1">
      <c r="A41" s="3"/>
      <c r="B41" s="275"/>
      <c r="C41" s="275"/>
      <c r="D41" s="275"/>
      <c r="E41" s="275"/>
      <c r="F41" s="275"/>
      <c r="G41" s="275"/>
      <c r="H41" s="275"/>
      <c r="I41" s="275"/>
      <c r="J41" s="275"/>
      <c r="K41" s="275"/>
      <c r="L41" s="275"/>
      <c r="M41" s="275"/>
      <c r="N41" s="275"/>
      <c r="O41" s="275"/>
      <c r="P41" s="275"/>
      <c r="Q41" s="275"/>
      <c r="R41" s="275"/>
      <c r="S41" s="275"/>
      <c r="T41" s="275"/>
      <c r="U41" s="275"/>
    </row>
    <row r="42" spans="1:22" ht="30" customHeight="1">
      <c r="A42" s="3"/>
      <c r="B42" s="3"/>
      <c r="C42" s="275"/>
      <c r="D42" s="275"/>
      <c r="E42" s="275"/>
      <c r="F42" s="275"/>
      <c r="G42" s="275"/>
      <c r="H42" s="275"/>
      <c r="I42" s="275"/>
      <c r="J42" s="275"/>
      <c r="K42" s="275"/>
      <c r="L42" s="275"/>
      <c r="M42" s="275"/>
      <c r="N42" s="275"/>
      <c r="O42" s="275"/>
      <c r="P42" s="275"/>
      <c r="Q42" s="275"/>
      <c r="R42" s="275"/>
      <c r="S42" s="275"/>
      <c r="T42" s="275"/>
      <c r="U42" s="275"/>
      <c r="V42" s="275"/>
    </row>
    <row r="43" spans="1:22" ht="20.100000000000001" customHeight="1">
      <c r="A43" s="3"/>
      <c r="B43" s="3"/>
      <c r="C43" s="275"/>
      <c r="D43" s="275"/>
      <c r="E43" s="275"/>
      <c r="F43" s="275"/>
      <c r="G43" s="275"/>
      <c r="H43" s="275"/>
      <c r="I43" s="275"/>
      <c r="J43" s="275"/>
      <c r="K43" s="275"/>
      <c r="L43" s="275"/>
      <c r="M43" s="275"/>
      <c r="N43" s="275"/>
      <c r="O43" s="275"/>
      <c r="P43" s="275"/>
      <c r="Q43" s="275"/>
      <c r="R43" s="275"/>
      <c r="S43" s="275"/>
      <c r="T43" s="275"/>
      <c r="U43" s="275"/>
      <c r="V43" s="275"/>
    </row>
    <row r="44" spans="1:22" ht="20.100000000000001" customHeight="1">
      <c r="C44" s="275"/>
      <c r="D44" s="275"/>
      <c r="E44" s="275"/>
      <c r="F44" s="275"/>
      <c r="G44" s="275"/>
      <c r="H44" s="275"/>
      <c r="I44" s="275"/>
      <c r="J44" s="275"/>
      <c r="K44" s="275"/>
      <c r="L44" s="275"/>
      <c r="M44" s="275"/>
      <c r="N44" s="275"/>
      <c r="O44" s="275"/>
      <c r="P44" s="275"/>
      <c r="Q44" s="275"/>
      <c r="R44" s="275"/>
      <c r="S44" s="275"/>
      <c r="T44" s="275"/>
      <c r="U44" s="275"/>
      <c r="V44" s="275"/>
    </row>
    <row r="45" spans="1:22" ht="20.100000000000001" customHeight="1">
      <c r="C45" s="275"/>
      <c r="D45" s="275"/>
      <c r="E45" s="275"/>
      <c r="F45" s="275"/>
      <c r="G45" s="275"/>
      <c r="H45" s="275"/>
      <c r="I45" s="275"/>
      <c r="J45" s="275"/>
      <c r="K45" s="275"/>
      <c r="L45" s="275"/>
      <c r="M45" s="275"/>
      <c r="N45" s="275"/>
      <c r="O45" s="275"/>
      <c r="P45" s="275"/>
      <c r="Q45" s="275"/>
      <c r="R45" s="275"/>
      <c r="S45" s="275"/>
      <c r="T45" s="275"/>
      <c r="U45" s="275"/>
      <c r="V45" s="275"/>
    </row>
    <row r="46" spans="1:22" ht="20.100000000000001" customHeight="1">
      <c r="C46" s="275"/>
      <c r="D46" s="275"/>
      <c r="E46" s="275"/>
      <c r="F46" s="275"/>
      <c r="G46" s="275"/>
      <c r="H46" s="275"/>
      <c r="I46" s="275"/>
      <c r="J46" s="275"/>
      <c r="K46" s="275"/>
      <c r="L46" s="275"/>
      <c r="M46" s="275"/>
      <c r="N46" s="275"/>
      <c r="O46" s="275"/>
      <c r="P46" s="275"/>
      <c r="Q46" s="275"/>
      <c r="R46" s="275"/>
      <c r="S46" s="275"/>
      <c r="T46" s="275"/>
      <c r="U46" s="275"/>
      <c r="V46" s="275"/>
    </row>
    <row r="47" spans="1:22" ht="20.100000000000001" customHeight="1"/>
    <row r="48" spans="1:22" ht="20.100000000000001" customHeight="1"/>
    <row r="49" s="2" customFormat="1" ht="20.100000000000001" customHeight="1"/>
    <row r="50" s="2" customFormat="1" ht="20.100000000000001" customHeight="1"/>
    <row r="51" s="2" customFormat="1" ht="20.100000000000001" customHeight="1"/>
    <row r="52" s="2" customFormat="1" ht="20.100000000000001" customHeight="1"/>
  </sheetData>
  <sheetProtection algorithmName="SHA-512" hashValue="2/2ZDv0eCtixjRAw8/4vVQ4iBSLgh+s1iT7U4B3TdJBrQiH77BbsoHXwUmTZCUHaaWyFaIVLCXU5asD2EzTzAg==" saltValue="dRYhKPA16/oPha9Pq65M6w==" spinCount="100000" sheet="1" objects="1" scenarios="1"/>
  <mergeCells count="73">
    <mergeCell ref="C42:V43"/>
    <mergeCell ref="C44:V46"/>
    <mergeCell ref="M14:R14"/>
    <mergeCell ref="M15:R15"/>
    <mergeCell ref="D12:E12"/>
    <mergeCell ref="F12:K12"/>
    <mergeCell ref="B14:D15"/>
    <mergeCell ref="E14:I15"/>
    <mergeCell ref="J14:K15"/>
    <mergeCell ref="G17:H17"/>
    <mergeCell ref="C18:D18"/>
    <mergeCell ref="E18:F18"/>
    <mergeCell ref="G18:H18"/>
    <mergeCell ref="C20:J20"/>
    <mergeCell ref="C17:D17"/>
    <mergeCell ref="E17:F17"/>
    <mergeCell ref="B3:U4"/>
    <mergeCell ref="D9:K9"/>
    <mergeCell ref="D10:K10"/>
    <mergeCell ref="D11:E11"/>
    <mergeCell ref="F11:K11"/>
    <mergeCell ref="O6:Q6"/>
    <mergeCell ref="R6:V6"/>
    <mergeCell ref="K20:L20"/>
    <mergeCell ref="M20:O20"/>
    <mergeCell ref="P20:R20"/>
    <mergeCell ref="S20:U20"/>
    <mergeCell ref="C22:J22"/>
    <mergeCell ref="M22:O22"/>
    <mergeCell ref="P22:R22"/>
    <mergeCell ref="S22:U22"/>
    <mergeCell ref="C21:J21"/>
    <mergeCell ref="M21:O21"/>
    <mergeCell ref="P21:R21"/>
    <mergeCell ref="S21:U21"/>
    <mergeCell ref="C23:J23"/>
    <mergeCell ref="M23:O23"/>
    <mergeCell ref="P23:R23"/>
    <mergeCell ref="S23:U23"/>
    <mergeCell ref="C24:J24"/>
    <mergeCell ref="M24:O24"/>
    <mergeCell ref="P24:R24"/>
    <mergeCell ref="S24:U24"/>
    <mergeCell ref="C25:J25"/>
    <mergeCell ref="M25:O25"/>
    <mergeCell ref="P25:R25"/>
    <mergeCell ref="S25:U25"/>
    <mergeCell ref="C26:J26"/>
    <mergeCell ref="M26:O26"/>
    <mergeCell ref="P26:R26"/>
    <mergeCell ref="S26:U26"/>
    <mergeCell ref="C27:J27"/>
    <mergeCell ref="M27:O27"/>
    <mergeCell ref="P27:R27"/>
    <mergeCell ref="S27:U27"/>
    <mergeCell ref="C28:J28"/>
    <mergeCell ref="M28:O28"/>
    <mergeCell ref="P28:R28"/>
    <mergeCell ref="S28:U28"/>
    <mergeCell ref="B37:U41"/>
    <mergeCell ref="C29:J29"/>
    <mergeCell ref="M29:O29"/>
    <mergeCell ref="P29:R29"/>
    <mergeCell ref="S29:U29"/>
    <mergeCell ref="B33:C36"/>
    <mergeCell ref="D33:U36"/>
    <mergeCell ref="C30:J30"/>
    <mergeCell ref="M30:O30"/>
    <mergeCell ref="P30:R30"/>
    <mergeCell ref="S30:U30"/>
    <mergeCell ref="M31:O31"/>
    <mergeCell ref="P31:R31"/>
    <mergeCell ref="S31:U31"/>
  </mergeCells>
  <phoneticPr fontId="12"/>
  <dataValidations count="4">
    <dataValidation type="whole" allowBlank="1" showInputMessage="1" showErrorMessage="1" sqref="D11:D12" xr:uid="{00000000-0002-0000-0C00-000000000000}">
      <formula1>0</formula1>
      <formula2>9999</formula2>
    </dataValidation>
    <dataValidation imeMode="halfAlpha" allowBlank="1" showInputMessage="1" showErrorMessage="1" sqref="M21:R30" xr:uid="{00000000-0002-0000-0C00-000001000000}"/>
    <dataValidation type="whole" allowBlank="1" showInputMessage="1" showErrorMessage="1" sqref="K21:K30" xr:uid="{00000000-0002-0000-0C00-000002000000}">
      <formula1>1</formula1>
      <formula2>100</formula2>
    </dataValidation>
    <dataValidation type="list" allowBlank="1" showInputMessage="1" showErrorMessage="1" sqref="L21:L30" xr:uid="{00000000-0002-0000-0C00-000003000000}">
      <formula1>"式,台"</formula1>
    </dataValidation>
  </dataValidations>
  <printOptions horizontalCentered="1"/>
  <pageMargins left="0.23622047244094491" right="0.23622047244094491" top="0.74803149606299213" bottom="0.74803149606299213" header="0.31496062992125984" footer="0.31496062992125984"/>
  <pageSetup paperSize="9" scale="70" orientation="portrait"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FF85AF-6052-487E-9BBF-963D9AE9068A}">
  <sheetPr>
    <pageSetUpPr fitToPage="1"/>
  </sheetPr>
  <dimension ref="A1:C29"/>
  <sheetViews>
    <sheetView view="pageBreakPreview" zoomScaleNormal="100" zoomScaleSheetLayoutView="100" workbookViewId="0">
      <selection activeCell="D5" sqref="D5"/>
    </sheetView>
  </sheetViews>
  <sheetFormatPr defaultRowHeight="13.2"/>
  <cols>
    <col min="1" max="1" width="10.6640625" style="161" customWidth="1"/>
    <col min="2" max="2" width="15.109375" style="161" customWidth="1"/>
    <col min="3" max="3" width="45.6640625" style="161" customWidth="1"/>
    <col min="4" max="256" width="8.88671875" style="161"/>
    <col min="257" max="257" width="10.6640625" style="161" customWidth="1"/>
    <col min="258" max="258" width="13.109375" style="161" customWidth="1"/>
    <col min="259" max="259" width="45.6640625" style="161" customWidth="1"/>
    <col min="260" max="512" width="8.88671875" style="161"/>
    <col min="513" max="513" width="10.6640625" style="161" customWidth="1"/>
    <col min="514" max="514" width="13.109375" style="161" customWidth="1"/>
    <col min="515" max="515" width="45.6640625" style="161" customWidth="1"/>
    <col min="516" max="768" width="8.88671875" style="161"/>
    <col min="769" max="769" width="10.6640625" style="161" customWidth="1"/>
    <col min="770" max="770" width="13.109375" style="161" customWidth="1"/>
    <col min="771" max="771" width="45.6640625" style="161" customWidth="1"/>
    <col min="772" max="1024" width="8.88671875" style="161"/>
    <col min="1025" max="1025" width="10.6640625" style="161" customWidth="1"/>
    <col min="1026" max="1026" width="13.109375" style="161" customWidth="1"/>
    <col min="1027" max="1027" width="45.6640625" style="161" customWidth="1"/>
    <col min="1028" max="1280" width="8.88671875" style="161"/>
    <col min="1281" max="1281" width="10.6640625" style="161" customWidth="1"/>
    <col min="1282" max="1282" width="13.109375" style="161" customWidth="1"/>
    <col min="1283" max="1283" width="45.6640625" style="161" customWidth="1"/>
    <col min="1284" max="1536" width="8.88671875" style="161"/>
    <col min="1537" max="1537" width="10.6640625" style="161" customWidth="1"/>
    <col min="1538" max="1538" width="13.109375" style="161" customWidth="1"/>
    <col min="1539" max="1539" width="45.6640625" style="161" customWidth="1"/>
    <col min="1540" max="1792" width="8.88671875" style="161"/>
    <col min="1793" max="1793" width="10.6640625" style="161" customWidth="1"/>
    <col min="1794" max="1794" width="13.109375" style="161" customWidth="1"/>
    <col min="1795" max="1795" width="45.6640625" style="161" customWidth="1"/>
    <col min="1796" max="2048" width="8.88671875" style="161"/>
    <col min="2049" max="2049" width="10.6640625" style="161" customWidth="1"/>
    <col min="2050" max="2050" width="13.109375" style="161" customWidth="1"/>
    <col min="2051" max="2051" width="45.6640625" style="161" customWidth="1"/>
    <col min="2052" max="2304" width="8.88671875" style="161"/>
    <col min="2305" max="2305" width="10.6640625" style="161" customWidth="1"/>
    <col min="2306" max="2306" width="13.109375" style="161" customWidth="1"/>
    <col min="2307" max="2307" width="45.6640625" style="161" customWidth="1"/>
    <col min="2308" max="2560" width="8.88671875" style="161"/>
    <col min="2561" max="2561" width="10.6640625" style="161" customWidth="1"/>
    <col min="2562" max="2562" width="13.109375" style="161" customWidth="1"/>
    <col min="2563" max="2563" width="45.6640625" style="161" customWidth="1"/>
    <col min="2564" max="2816" width="8.88671875" style="161"/>
    <col min="2817" max="2817" width="10.6640625" style="161" customWidth="1"/>
    <col min="2818" max="2818" width="13.109375" style="161" customWidth="1"/>
    <col min="2819" max="2819" width="45.6640625" style="161" customWidth="1"/>
    <col min="2820" max="3072" width="8.88671875" style="161"/>
    <col min="3073" max="3073" width="10.6640625" style="161" customWidth="1"/>
    <col min="3074" max="3074" width="13.109375" style="161" customWidth="1"/>
    <col min="3075" max="3075" width="45.6640625" style="161" customWidth="1"/>
    <col min="3076" max="3328" width="8.88671875" style="161"/>
    <col min="3329" max="3329" width="10.6640625" style="161" customWidth="1"/>
    <col min="3330" max="3330" width="13.109375" style="161" customWidth="1"/>
    <col min="3331" max="3331" width="45.6640625" style="161" customWidth="1"/>
    <col min="3332" max="3584" width="8.88671875" style="161"/>
    <col min="3585" max="3585" width="10.6640625" style="161" customWidth="1"/>
    <col min="3586" max="3586" width="13.109375" style="161" customWidth="1"/>
    <col min="3587" max="3587" width="45.6640625" style="161" customWidth="1"/>
    <col min="3588" max="3840" width="8.88671875" style="161"/>
    <col min="3841" max="3841" width="10.6640625" style="161" customWidth="1"/>
    <col min="3842" max="3842" width="13.109375" style="161" customWidth="1"/>
    <col min="3843" max="3843" width="45.6640625" style="161" customWidth="1"/>
    <col min="3844" max="4096" width="8.88671875" style="161"/>
    <col min="4097" max="4097" width="10.6640625" style="161" customWidth="1"/>
    <col min="4098" max="4098" width="13.109375" style="161" customWidth="1"/>
    <col min="4099" max="4099" width="45.6640625" style="161" customWidth="1"/>
    <col min="4100" max="4352" width="8.88671875" style="161"/>
    <col min="4353" max="4353" width="10.6640625" style="161" customWidth="1"/>
    <col min="4354" max="4354" width="13.109375" style="161" customWidth="1"/>
    <col min="4355" max="4355" width="45.6640625" style="161" customWidth="1"/>
    <col min="4356" max="4608" width="8.88671875" style="161"/>
    <col min="4609" max="4609" width="10.6640625" style="161" customWidth="1"/>
    <col min="4610" max="4610" width="13.109375" style="161" customWidth="1"/>
    <col min="4611" max="4611" width="45.6640625" style="161" customWidth="1"/>
    <col min="4612" max="4864" width="8.88671875" style="161"/>
    <col min="4865" max="4865" width="10.6640625" style="161" customWidth="1"/>
    <col min="4866" max="4866" width="13.109375" style="161" customWidth="1"/>
    <col min="4867" max="4867" width="45.6640625" style="161" customWidth="1"/>
    <col min="4868" max="5120" width="8.88671875" style="161"/>
    <col min="5121" max="5121" width="10.6640625" style="161" customWidth="1"/>
    <col min="5122" max="5122" width="13.109375" style="161" customWidth="1"/>
    <col min="5123" max="5123" width="45.6640625" style="161" customWidth="1"/>
    <col min="5124" max="5376" width="8.88671875" style="161"/>
    <col min="5377" max="5377" width="10.6640625" style="161" customWidth="1"/>
    <col min="5378" max="5378" width="13.109375" style="161" customWidth="1"/>
    <col min="5379" max="5379" width="45.6640625" style="161" customWidth="1"/>
    <col min="5380" max="5632" width="8.88671875" style="161"/>
    <col min="5633" max="5633" width="10.6640625" style="161" customWidth="1"/>
    <col min="5634" max="5634" width="13.109375" style="161" customWidth="1"/>
    <col min="5635" max="5635" width="45.6640625" style="161" customWidth="1"/>
    <col min="5636" max="5888" width="8.88671875" style="161"/>
    <col min="5889" max="5889" width="10.6640625" style="161" customWidth="1"/>
    <col min="5890" max="5890" width="13.109375" style="161" customWidth="1"/>
    <col min="5891" max="5891" width="45.6640625" style="161" customWidth="1"/>
    <col min="5892" max="6144" width="8.88671875" style="161"/>
    <col min="6145" max="6145" width="10.6640625" style="161" customWidth="1"/>
    <col min="6146" max="6146" width="13.109375" style="161" customWidth="1"/>
    <col min="6147" max="6147" width="45.6640625" style="161" customWidth="1"/>
    <col min="6148" max="6400" width="8.88671875" style="161"/>
    <col min="6401" max="6401" width="10.6640625" style="161" customWidth="1"/>
    <col min="6402" max="6402" width="13.109375" style="161" customWidth="1"/>
    <col min="6403" max="6403" width="45.6640625" style="161" customWidth="1"/>
    <col min="6404" max="6656" width="8.88671875" style="161"/>
    <col min="6657" max="6657" width="10.6640625" style="161" customWidth="1"/>
    <col min="6658" max="6658" width="13.109375" style="161" customWidth="1"/>
    <col min="6659" max="6659" width="45.6640625" style="161" customWidth="1"/>
    <col min="6660" max="6912" width="8.88671875" style="161"/>
    <col min="6913" max="6913" width="10.6640625" style="161" customWidth="1"/>
    <col min="6914" max="6914" width="13.109375" style="161" customWidth="1"/>
    <col min="6915" max="6915" width="45.6640625" style="161" customWidth="1"/>
    <col min="6916" max="7168" width="8.88671875" style="161"/>
    <col min="7169" max="7169" width="10.6640625" style="161" customWidth="1"/>
    <col min="7170" max="7170" width="13.109375" style="161" customWidth="1"/>
    <col min="7171" max="7171" width="45.6640625" style="161" customWidth="1"/>
    <col min="7172" max="7424" width="8.88671875" style="161"/>
    <col min="7425" max="7425" width="10.6640625" style="161" customWidth="1"/>
    <col min="7426" max="7426" width="13.109375" style="161" customWidth="1"/>
    <col min="7427" max="7427" width="45.6640625" style="161" customWidth="1"/>
    <col min="7428" max="7680" width="8.88671875" style="161"/>
    <col min="7681" max="7681" width="10.6640625" style="161" customWidth="1"/>
    <col min="7682" max="7682" width="13.109375" style="161" customWidth="1"/>
    <col min="7683" max="7683" width="45.6640625" style="161" customWidth="1"/>
    <col min="7684" max="7936" width="8.88671875" style="161"/>
    <col min="7937" max="7937" width="10.6640625" style="161" customWidth="1"/>
    <col min="7938" max="7938" width="13.109375" style="161" customWidth="1"/>
    <col min="7939" max="7939" width="45.6640625" style="161" customWidth="1"/>
    <col min="7940" max="8192" width="8.88671875" style="161"/>
    <col min="8193" max="8193" width="10.6640625" style="161" customWidth="1"/>
    <col min="8194" max="8194" width="13.109375" style="161" customWidth="1"/>
    <col min="8195" max="8195" width="45.6640625" style="161" customWidth="1"/>
    <col min="8196" max="8448" width="8.88671875" style="161"/>
    <col min="8449" max="8449" width="10.6640625" style="161" customWidth="1"/>
    <col min="8450" max="8450" width="13.109375" style="161" customWidth="1"/>
    <col min="8451" max="8451" width="45.6640625" style="161" customWidth="1"/>
    <col min="8452" max="8704" width="8.88671875" style="161"/>
    <col min="8705" max="8705" width="10.6640625" style="161" customWidth="1"/>
    <col min="8706" max="8706" width="13.109375" style="161" customWidth="1"/>
    <col min="8707" max="8707" width="45.6640625" style="161" customWidth="1"/>
    <col min="8708" max="8960" width="8.88671875" style="161"/>
    <col min="8961" max="8961" width="10.6640625" style="161" customWidth="1"/>
    <col min="8962" max="8962" width="13.109375" style="161" customWidth="1"/>
    <col min="8963" max="8963" width="45.6640625" style="161" customWidth="1"/>
    <col min="8964" max="9216" width="8.88671875" style="161"/>
    <col min="9217" max="9217" width="10.6640625" style="161" customWidth="1"/>
    <col min="9218" max="9218" width="13.109375" style="161" customWidth="1"/>
    <col min="9219" max="9219" width="45.6640625" style="161" customWidth="1"/>
    <col min="9220" max="9472" width="8.88671875" style="161"/>
    <col min="9473" max="9473" width="10.6640625" style="161" customWidth="1"/>
    <col min="9474" max="9474" width="13.109375" style="161" customWidth="1"/>
    <col min="9475" max="9475" width="45.6640625" style="161" customWidth="1"/>
    <col min="9476" max="9728" width="8.88671875" style="161"/>
    <col min="9729" max="9729" width="10.6640625" style="161" customWidth="1"/>
    <col min="9730" max="9730" width="13.109375" style="161" customWidth="1"/>
    <col min="9731" max="9731" width="45.6640625" style="161" customWidth="1"/>
    <col min="9732" max="9984" width="8.88671875" style="161"/>
    <col min="9985" max="9985" width="10.6640625" style="161" customWidth="1"/>
    <col min="9986" max="9986" width="13.109375" style="161" customWidth="1"/>
    <col min="9987" max="9987" width="45.6640625" style="161" customWidth="1"/>
    <col min="9988" max="10240" width="8.88671875" style="161"/>
    <col min="10241" max="10241" width="10.6640625" style="161" customWidth="1"/>
    <col min="10242" max="10242" width="13.109375" style="161" customWidth="1"/>
    <col min="10243" max="10243" width="45.6640625" style="161" customWidth="1"/>
    <col min="10244" max="10496" width="8.88671875" style="161"/>
    <col min="10497" max="10497" width="10.6640625" style="161" customWidth="1"/>
    <col min="10498" max="10498" width="13.109375" style="161" customWidth="1"/>
    <col min="10499" max="10499" width="45.6640625" style="161" customWidth="1"/>
    <col min="10500" max="10752" width="8.88671875" style="161"/>
    <col min="10753" max="10753" width="10.6640625" style="161" customWidth="1"/>
    <col min="10754" max="10754" width="13.109375" style="161" customWidth="1"/>
    <col min="10755" max="10755" width="45.6640625" style="161" customWidth="1"/>
    <col min="10756" max="11008" width="8.88671875" style="161"/>
    <col min="11009" max="11009" width="10.6640625" style="161" customWidth="1"/>
    <col min="11010" max="11010" width="13.109375" style="161" customWidth="1"/>
    <col min="11011" max="11011" width="45.6640625" style="161" customWidth="1"/>
    <col min="11012" max="11264" width="8.88671875" style="161"/>
    <col min="11265" max="11265" width="10.6640625" style="161" customWidth="1"/>
    <col min="11266" max="11266" width="13.109375" style="161" customWidth="1"/>
    <col min="11267" max="11267" width="45.6640625" style="161" customWidth="1"/>
    <col min="11268" max="11520" width="8.88671875" style="161"/>
    <col min="11521" max="11521" width="10.6640625" style="161" customWidth="1"/>
    <col min="11522" max="11522" width="13.109375" style="161" customWidth="1"/>
    <col min="11523" max="11523" width="45.6640625" style="161" customWidth="1"/>
    <col min="11524" max="11776" width="8.88671875" style="161"/>
    <col min="11777" max="11777" width="10.6640625" style="161" customWidth="1"/>
    <col min="11778" max="11778" width="13.109375" style="161" customWidth="1"/>
    <col min="11779" max="11779" width="45.6640625" style="161" customWidth="1"/>
    <col min="11780" max="12032" width="8.88671875" style="161"/>
    <col min="12033" max="12033" width="10.6640625" style="161" customWidth="1"/>
    <col min="12034" max="12034" width="13.109375" style="161" customWidth="1"/>
    <col min="12035" max="12035" width="45.6640625" style="161" customWidth="1"/>
    <col min="12036" max="12288" width="8.88671875" style="161"/>
    <col min="12289" max="12289" width="10.6640625" style="161" customWidth="1"/>
    <col min="12290" max="12290" width="13.109375" style="161" customWidth="1"/>
    <col min="12291" max="12291" width="45.6640625" style="161" customWidth="1"/>
    <col min="12292" max="12544" width="8.88671875" style="161"/>
    <col min="12545" max="12545" width="10.6640625" style="161" customWidth="1"/>
    <col min="12546" max="12546" width="13.109375" style="161" customWidth="1"/>
    <col min="12547" max="12547" width="45.6640625" style="161" customWidth="1"/>
    <col min="12548" max="12800" width="8.88671875" style="161"/>
    <col min="12801" max="12801" width="10.6640625" style="161" customWidth="1"/>
    <col min="12802" max="12802" width="13.109375" style="161" customWidth="1"/>
    <col min="12803" max="12803" width="45.6640625" style="161" customWidth="1"/>
    <col min="12804" max="13056" width="8.88671875" style="161"/>
    <col min="13057" max="13057" width="10.6640625" style="161" customWidth="1"/>
    <col min="13058" max="13058" width="13.109375" style="161" customWidth="1"/>
    <col min="13059" max="13059" width="45.6640625" style="161" customWidth="1"/>
    <col min="13060" max="13312" width="8.88671875" style="161"/>
    <col min="13313" max="13313" width="10.6640625" style="161" customWidth="1"/>
    <col min="13314" max="13314" width="13.109375" style="161" customWidth="1"/>
    <col min="13315" max="13315" width="45.6640625" style="161" customWidth="1"/>
    <col min="13316" max="13568" width="8.88671875" style="161"/>
    <col min="13569" max="13569" width="10.6640625" style="161" customWidth="1"/>
    <col min="13570" max="13570" width="13.109375" style="161" customWidth="1"/>
    <col min="13571" max="13571" width="45.6640625" style="161" customWidth="1"/>
    <col min="13572" max="13824" width="8.88671875" style="161"/>
    <col min="13825" max="13825" width="10.6640625" style="161" customWidth="1"/>
    <col min="13826" max="13826" width="13.109375" style="161" customWidth="1"/>
    <col min="13827" max="13827" width="45.6640625" style="161" customWidth="1"/>
    <col min="13828" max="14080" width="8.88671875" style="161"/>
    <col min="14081" max="14081" width="10.6640625" style="161" customWidth="1"/>
    <col min="14082" max="14082" width="13.109375" style="161" customWidth="1"/>
    <col min="14083" max="14083" width="45.6640625" style="161" customWidth="1"/>
    <col min="14084" max="14336" width="8.88671875" style="161"/>
    <col min="14337" max="14337" width="10.6640625" style="161" customWidth="1"/>
    <col min="14338" max="14338" width="13.109375" style="161" customWidth="1"/>
    <col min="14339" max="14339" width="45.6640625" style="161" customWidth="1"/>
    <col min="14340" max="14592" width="8.88671875" style="161"/>
    <col min="14593" max="14593" width="10.6640625" style="161" customWidth="1"/>
    <col min="14594" max="14594" width="13.109375" style="161" customWidth="1"/>
    <col min="14595" max="14595" width="45.6640625" style="161" customWidth="1"/>
    <col min="14596" max="14848" width="8.88671875" style="161"/>
    <col min="14849" max="14849" width="10.6640625" style="161" customWidth="1"/>
    <col min="14850" max="14850" width="13.109375" style="161" customWidth="1"/>
    <col min="14851" max="14851" width="45.6640625" style="161" customWidth="1"/>
    <col min="14852" max="15104" width="8.88671875" style="161"/>
    <col min="15105" max="15105" width="10.6640625" style="161" customWidth="1"/>
    <col min="15106" max="15106" width="13.109375" style="161" customWidth="1"/>
    <col min="15107" max="15107" width="45.6640625" style="161" customWidth="1"/>
    <col min="15108" max="15360" width="8.88671875" style="161"/>
    <col min="15361" max="15361" width="10.6640625" style="161" customWidth="1"/>
    <col min="15362" max="15362" width="13.109375" style="161" customWidth="1"/>
    <col min="15363" max="15363" width="45.6640625" style="161" customWidth="1"/>
    <col min="15364" max="15616" width="8.88671875" style="161"/>
    <col min="15617" max="15617" width="10.6640625" style="161" customWidth="1"/>
    <col min="15618" max="15618" width="13.109375" style="161" customWidth="1"/>
    <col min="15619" max="15619" width="45.6640625" style="161" customWidth="1"/>
    <col min="15620" max="15872" width="8.88671875" style="161"/>
    <col min="15873" max="15873" width="10.6640625" style="161" customWidth="1"/>
    <col min="15874" max="15874" width="13.109375" style="161" customWidth="1"/>
    <col min="15875" max="15875" width="45.6640625" style="161" customWidth="1"/>
    <col min="15876" max="16128" width="8.88671875" style="161"/>
    <col min="16129" max="16129" width="10.6640625" style="161" customWidth="1"/>
    <col min="16130" max="16130" width="13.109375" style="161" customWidth="1"/>
    <col min="16131" max="16131" width="45.6640625" style="161" customWidth="1"/>
    <col min="16132" max="16384" width="8.88671875" style="161"/>
  </cols>
  <sheetData>
    <row r="1" spans="1:3" ht="14.4">
      <c r="A1" s="159"/>
      <c r="B1" s="159"/>
      <c r="C1" s="160" t="s">
        <v>85</v>
      </c>
    </row>
    <row r="2" spans="1:3" ht="14.25" customHeight="1">
      <c r="A2" s="194" t="s">
        <v>100</v>
      </c>
      <c r="B2" s="195"/>
      <c r="C2" s="195"/>
    </row>
    <row r="3" spans="1:3" ht="14.25" customHeight="1">
      <c r="A3" s="195"/>
      <c r="B3" s="195"/>
      <c r="C3" s="195"/>
    </row>
    <row r="4" spans="1:3" ht="14.4">
      <c r="A4" s="159"/>
      <c r="B4" s="159"/>
      <c r="C4" s="159"/>
    </row>
    <row r="5" spans="1:3" ht="14.4">
      <c r="A5" s="159"/>
      <c r="B5" s="159"/>
      <c r="C5" s="159"/>
    </row>
    <row r="6" spans="1:3" ht="14.4">
      <c r="A6" s="159" t="s">
        <v>197</v>
      </c>
      <c r="B6" s="159"/>
      <c r="C6" s="159"/>
    </row>
    <row r="7" spans="1:3" ht="14.4">
      <c r="A7" s="159"/>
      <c r="B7" s="159"/>
      <c r="C7" s="159"/>
    </row>
    <row r="8" spans="1:3" ht="30" customHeight="1">
      <c r="A8" s="192" t="s">
        <v>4</v>
      </c>
      <c r="B8" s="193"/>
      <c r="C8" s="95" t="s">
        <v>188</v>
      </c>
    </row>
    <row r="9" spans="1:3" ht="30" customHeight="1">
      <c r="A9" s="192" t="s">
        <v>99</v>
      </c>
      <c r="B9" s="193"/>
      <c r="C9" s="95" t="s">
        <v>189</v>
      </c>
    </row>
    <row r="10" spans="1:3" ht="30" customHeight="1">
      <c r="A10" s="192" t="s">
        <v>86</v>
      </c>
      <c r="B10" s="193"/>
      <c r="C10" s="95" t="s">
        <v>135</v>
      </c>
    </row>
    <row r="11" spans="1:3" ht="15" customHeight="1">
      <c r="A11" s="196" t="s">
        <v>87</v>
      </c>
      <c r="B11" s="197"/>
      <c r="C11" s="96" t="s">
        <v>145</v>
      </c>
    </row>
    <row r="12" spans="1:3" ht="30" customHeight="1">
      <c r="A12" s="198"/>
      <c r="B12" s="199"/>
      <c r="C12" s="97" t="s">
        <v>139</v>
      </c>
    </row>
    <row r="13" spans="1:3" ht="30" customHeight="1">
      <c r="A13" s="192" t="s">
        <v>7</v>
      </c>
      <c r="B13" s="193"/>
      <c r="C13" s="95" t="s">
        <v>181</v>
      </c>
    </row>
    <row r="14" spans="1:3" ht="30" customHeight="1">
      <c r="A14" s="192" t="s">
        <v>89</v>
      </c>
      <c r="B14" s="193"/>
      <c r="C14" s="95" t="s">
        <v>136</v>
      </c>
    </row>
    <row r="15" spans="1:3" ht="30" customHeight="1">
      <c r="A15" s="192" t="s">
        <v>90</v>
      </c>
      <c r="B15" s="193"/>
      <c r="C15" s="189" t="s">
        <v>183</v>
      </c>
    </row>
    <row r="16" spans="1:3" ht="30" customHeight="1">
      <c r="A16" s="192" t="s">
        <v>91</v>
      </c>
      <c r="B16" s="193"/>
      <c r="C16" s="191">
        <v>10</v>
      </c>
    </row>
    <row r="17" spans="1:3" ht="15" customHeight="1">
      <c r="A17" s="196" t="s">
        <v>92</v>
      </c>
      <c r="B17" s="197"/>
      <c r="C17" s="96" t="s">
        <v>145</v>
      </c>
    </row>
    <row r="18" spans="1:3" ht="30" customHeight="1">
      <c r="A18" s="198"/>
      <c r="B18" s="199"/>
      <c r="C18" s="97" t="s">
        <v>137</v>
      </c>
    </row>
    <row r="19" spans="1:3" ht="57.6" customHeight="1">
      <c r="A19" s="200" t="s">
        <v>179</v>
      </c>
      <c r="B19" s="201"/>
      <c r="C19" s="189" t="s">
        <v>101</v>
      </c>
    </row>
    <row r="20" spans="1:3" ht="42" customHeight="1">
      <c r="A20" s="200" t="s">
        <v>180</v>
      </c>
      <c r="B20" s="201"/>
      <c r="C20" s="190" t="str">
        <f>IF(C19="あり","障害児事業所のみの経費を計上し、当該割合で補助基本（基準）額を按分してください。",IF(C19="なし","障害児事業所のみの経費を計上し、対象経費及び補助基本（基準）額は按分不要です",""))</f>
        <v>障害児事業所のみの経費を計上し、対象経費及び補助基本（基準）額は按分不要です</v>
      </c>
    </row>
    <row r="21" spans="1:3" ht="18.75" customHeight="1">
      <c r="A21" s="202" t="s">
        <v>93</v>
      </c>
      <c r="B21" s="162" t="s">
        <v>94</v>
      </c>
      <c r="C21" s="98" t="s">
        <v>136</v>
      </c>
    </row>
    <row r="22" spans="1:3" ht="30" customHeight="1">
      <c r="A22" s="203"/>
      <c r="B22" s="163" t="s">
        <v>95</v>
      </c>
      <c r="C22" s="99" t="s">
        <v>135</v>
      </c>
    </row>
    <row r="23" spans="1:3" ht="30" customHeight="1">
      <c r="A23" s="203"/>
      <c r="B23" s="164" t="s">
        <v>96</v>
      </c>
      <c r="C23" s="95" t="s">
        <v>138</v>
      </c>
    </row>
    <row r="24" spans="1:3" ht="30" customHeight="1">
      <c r="A24" s="204"/>
      <c r="B24" s="165" t="s">
        <v>97</v>
      </c>
      <c r="C24" s="95" t="s">
        <v>136</v>
      </c>
    </row>
    <row r="25" spans="1:3" ht="14.4">
      <c r="A25" s="159"/>
      <c r="B25" s="159"/>
      <c r="C25" s="159"/>
    </row>
    <row r="26" spans="1:3" ht="14.4">
      <c r="A26" s="159"/>
      <c r="B26" s="159"/>
      <c r="C26" s="159"/>
    </row>
    <row r="27" spans="1:3" ht="14.4">
      <c r="A27" s="159"/>
      <c r="B27" s="159"/>
      <c r="C27" s="159"/>
    </row>
    <row r="28" spans="1:3" ht="14.4">
      <c r="A28" s="159"/>
      <c r="B28" s="159"/>
      <c r="C28" s="159"/>
    </row>
    <row r="29" spans="1:3" ht="14.4">
      <c r="A29" s="159"/>
      <c r="B29" s="159"/>
      <c r="C29" s="159"/>
    </row>
  </sheetData>
  <mergeCells count="13">
    <mergeCell ref="A13:B13"/>
    <mergeCell ref="A2:C3"/>
    <mergeCell ref="A8:B8"/>
    <mergeCell ref="A9:B9"/>
    <mergeCell ref="A10:B10"/>
    <mergeCell ref="A11:B12"/>
    <mergeCell ref="A21:A24"/>
    <mergeCell ref="A14:B14"/>
    <mergeCell ref="A15:B15"/>
    <mergeCell ref="A16:B16"/>
    <mergeCell ref="A17:B18"/>
    <mergeCell ref="A19:B19"/>
    <mergeCell ref="A20:B20"/>
  </mergeCells>
  <phoneticPr fontId="12"/>
  <dataValidations count="2">
    <dataValidation type="list" allowBlank="1" showInputMessage="1" showErrorMessage="1" sqref="C19" xr:uid="{5DB77AE8-2BFB-4F88-AE7F-772FDAAACE00}">
      <formula1>",あり,なし"</formula1>
    </dataValidation>
    <dataValidation type="list" allowBlank="1" showInputMessage="1" showErrorMessage="1" sqref="WVK983056 IY19:IY20 SU19:SU20 ACQ19:ACQ20 AMM19:AMM20 AWI19:AWI20 BGE19:BGE20 BQA19:BQA20 BZW19:BZW20 CJS19:CJS20 CTO19:CTO20 DDK19:DDK20 DNG19:DNG20 DXC19:DXC20 EGY19:EGY20 EQU19:EQU20 FAQ19:FAQ20 FKM19:FKM20 FUI19:FUI20 GEE19:GEE20 GOA19:GOA20 GXW19:GXW20 HHS19:HHS20 HRO19:HRO20 IBK19:IBK20 ILG19:ILG20 IVC19:IVC20 JEY19:JEY20 JOU19:JOU20 JYQ19:JYQ20 KIM19:KIM20 KSI19:KSI20 LCE19:LCE20 LMA19:LMA20 LVW19:LVW20 MFS19:MFS20 MPO19:MPO20 MZK19:MZK20 NJG19:NJG20 NTC19:NTC20 OCY19:OCY20 OMU19:OMU20 OWQ19:OWQ20 PGM19:PGM20 PQI19:PQI20 QAE19:QAE20 QKA19:QKA20 QTW19:QTW20 RDS19:RDS20 RNO19:RNO20 RXK19:RXK20 SHG19:SHG20 SRC19:SRC20 TAY19:TAY20 TKU19:TKU20 TUQ19:TUQ20 UEM19:UEM20 UOI19:UOI20 UYE19:UYE20 VIA19:VIA20 VRW19:VRW20 WBS19:WBS20 WLO19:WLO20 WVK19:WVK20 C65552 IY65552 SU65552 ACQ65552 AMM65552 AWI65552 BGE65552 BQA65552 BZW65552 CJS65552 CTO65552 DDK65552 DNG65552 DXC65552 EGY65552 EQU65552 FAQ65552 FKM65552 FUI65552 GEE65552 GOA65552 GXW65552 HHS65552 HRO65552 IBK65552 ILG65552 IVC65552 JEY65552 JOU65552 JYQ65552 KIM65552 KSI65552 LCE65552 LMA65552 LVW65552 MFS65552 MPO65552 MZK65552 NJG65552 NTC65552 OCY65552 OMU65552 OWQ65552 PGM65552 PQI65552 QAE65552 QKA65552 QTW65552 RDS65552 RNO65552 RXK65552 SHG65552 SRC65552 TAY65552 TKU65552 TUQ65552 UEM65552 UOI65552 UYE65552 VIA65552 VRW65552 WBS65552 WLO65552 WVK65552 C131088 IY131088 SU131088 ACQ131088 AMM131088 AWI131088 BGE131088 BQA131088 BZW131088 CJS131088 CTO131088 DDK131088 DNG131088 DXC131088 EGY131088 EQU131088 FAQ131088 FKM131088 FUI131088 GEE131088 GOA131088 GXW131088 HHS131088 HRO131088 IBK131088 ILG131088 IVC131088 JEY131088 JOU131088 JYQ131088 KIM131088 KSI131088 LCE131088 LMA131088 LVW131088 MFS131088 MPO131088 MZK131088 NJG131088 NTC131088 OCY131088 OMU131088 OWQ131088 PGM131088 PQI131088 QAE131088 QKA131088 QTW131088 RDS131088 RNO131088 RXK131088 SHG131088 SRC131088 TAY131088 TKU131088 TUQ131088 UEM131088 UOI131088 UYE131088 VIA131088 VRW131088 WBS131088 WLO131088 WVK131088 C196624 IY196624 SU196624 ACQ196624 AMM196624 AWI196624 BGE196624 BQA196624 BZW196624 CJS196624 CTO196624 DDK196624 DNG196624 DXC196624 EGY196624 EQU196624 FAQ196624 FKM196624 FUI196624 GEE196624 GOA196624 GXW196624 HHS196624 HRO196624 IBK196624 ILG196624 IVC196624 JEY196624 JOU196624 JYQ196624 KIM196624 KSI196624 LCE196624 LMA196624 LVW196624 MFS196624 MPO196624 MZK196624 NJG196624 NTC196624 OCY196624 OMU196624 OWQ196624 PGM196624 PQI196624 QAE196624 QKA196624 QTW196624 RDS196624 RNO196624 RXK196624 SHG196624 SRC196624 TAY196624 TKU196624 TUQ196624 UEM196624 UOI196624 UYE196624 VIA196624 VRW196624 WBS196624 WLO196624 WVK196624 C262160 IY262160 SU262160 ACQ262160 AMM262160 AWI262160 BGE262160 BQA262160 BZW262160 CJS262160 CTO262160 DDK262160 DNG262160 DXC262160 EGY262160 EQU262160 FAQ262160 FKM262160 FUI262160 GEE262160 GOA262160 GXW262160 HHS262160 HRO262160 IBK262160 ILG262160 IVC262160 JEY262160 JOU262160 JYQ262160 KIM262160 KSI262160 LCE262160 LMA262160 LVW262160 MFS262160 MPO262160 MZK262160 NJG262160 NTC262160 OCY262160 OMU262160 OWQ262160 PGM262160 PQI262160 QAE262160 QKA262160 QTW262160 RDS262160 RNO262160 RXK262160 SHG262160 SRC262160 TAY262160 TKU262160 TUQ262160 UEM262160 UOI262160 UYE262160 VIA262160 VRW262160 WBS262160 WLO262160 WVK262160 C327696 IY327696 SU327696 ACQ327696 AMM327696 AWI327696 BGE327696 BQA327696 BZW327696 CJS327696 CTO327696 DDK327696 DNG327696 DXC327696 EGY327696 EQU327696 FAQ327696 FKM327696 FUI327696 GEE327696 GOA327696 GXW327696 HHS327696 HRO327696 IBK327696 ILG327696 IVC327696 JEY327696 JOU327696 JYQ327696 KIM327696 KSI327696 LCE327696 LMA327696 LVW327696 MFS327696 MPO327696 MZK327696 NJG327696 NTC327696 OCY327696 OMU327696 OWQ327696 PGM327696 PQI327696 QAE327696 QKA327696 QTW327696 RDS327696 RNO327696 RXK327696 SHG327696 SRC327696 TAY327696 TKU327696 TUQ327696 UEM327696 UOI327696 UYE327696 VIA327696 VRW327696 WBS327696 WLO327696 WVK327696 C393232 IY393232 SU393232 ACQ393232 AMM393232 AWI393232 BGE393232 BQA393232 BZW393232 CJS393232 CTO393232 DDK393232 DNG393232 DXC393232 EGY393232 EQU393232 FAQ393232 FKM393232 FUI393232 GEE393232 GOA393232 GXW393232 HHS393232 HRO393232 IBK393232 ILG393232 IVC393232 JEY393232 JOU393232 JYQ393232 KIM393232 KSI393232 LCE393232 LMA393232 LVW393232 MFS393232 MPO393232 MZK393232 NJG393232 NTC393232 OCY393232 OMU393232 OWQ393232 PGM393232 PQI393232 QAE393232 QKA393232 QTW393232 RDS393232 RNO393232 RXK393232 SHG393232 SRC393232 TAY393232 TKU393232 TUQ393232 UEM393232 UOI393232 UYE393232 VIA393232 VRW393232 WBS393232 WLO393232 WVK393232 C458768 IY458768 SU458768 ACQ458768 AMM458768 AWI458768 BGE458768 BQA458768 BZW458768 CJS458768 CTO458768 DDK458768 DNG458768 DXC458768 EGY458768 EQU458768 FAQ458768 FKM458768 FUI458768 GEE458768 GOA458768 GXW458768 HHS458768 HRO458768 IBK458768 ILG458768 IVC458768 JEY458768 JOU458768 JYQ458768 KIM458768 KSI458768 LCE458768 LMA458768 LVW458768 MFS458768 MPO458768 MZK458768 NJG458768 NTC458768 OCY458768 OMU458768 OWQ458768 PGM458768 PQI458768 QAE458768 QKA458768 QTW458768 RDS458768 RNO458768 RXK458768 SHG458768 SRC458768 TAY458768 TKU458768 TUQ458768 UEM458768 UOI458768 UYE458768 VIA458768 VRW458768 WBS458768 WLO458768 WVK458768 C524304 IY524304 SU524304 ACQ524304 AMM524304 AWI524304 BGE524304 BQA524304 BZW524304 CJS524304 CTO524304 DDK524304 DNG524304 DXC524304 EGY524304 EQU524304 FAQ524304 FKM524304 FUI524304 GEE524304 GOA524304 GXW524304 HHS524304 HRO524304 IBK524304 ILG524304 IVC524304 JEY524304 JOU524304 JYQ524304 KIM524304 KSI524304 LCE524304 LMA524304 LVW524304 MFS524304 MPO524304 MZK524304 NJG524304 NTC524304 OCY524304 OMU524304 OWQ524304 PGM524304 PQI524304 QAE524304 QKA524304 QTW524304 RDS524304 RNO524304 RXK524304 SHG524304 SRC524304 TAY524304 TKU524304 TUQ524304 UEM524304 UOI524304 UYE524304 VIA524304 VRW524304 WBS524304 WLO524304 WVK524304 C589840 IY589840 SU589840 ACQ589840 AMM589840 AWI589840 BGE589840 BQA589840 BZW589840 CJS589840 CTO589840 DDK589840 DNG589840 DXC589840 EGY589840 EQU589840 FAQ589840 FKM589840 FUI589840 GEE589840 GOA589840 GXW589840 HHS589840 HRO589840 IBK589840 ILG589840 IVC589840 JEY589840 JOU589840 JYQ589840 KIM589840 KSI589840 LCE589840 LMA589840 LVW589840 MFS589840 MPO589840 MZK589840 NJG589840 NTC589840 OCY589840 OMU589840 OWQ589840 PGM589840 PQI589840 QAE589840 QKA589840 QTW589840 RDS589840 RNO589840 RXK589840 SHG589840 SRC589840 TAY589840 TKU589840 TUQ589840 UEM589840 UOI589840 UYE589840 VIA589840 VRW589840 WBS589840 WLO589840 WVK589840 C655376 IY655376 SU655376 ACQ655376 AMM655376 AWI655376 BGE655376 BQA655376 BZW655376 CJS655376 CTO655376 DDK655376 DNG655376 DXC655376 EGY655376 EQU655376 FAQ655376 FKM655376 FUI655376 GEE655376 GOA655376 GXW655376 HHS655376 HRO655376 IBK655376 ILG655376 IVC655376 JEY655376 JOU655376 JYQ655376 KIM655376 KSI655376 LCE655376 LMA655376 LVW655376 MFS655376 MPO655376 MZK655376 NJG655376 NTC655376 OCY655376 OMU655376 OWQ655376 PGM655376 PQI655376 QAE655376 QKA655376 QTW655376 RDS655376 RNO655376 RXK655376 SHG655376 SRC655376 TAY655376 TKU655376 TUQ655376 UEM655376 UOI655376 UYE655376 VIA655376 VRW655376 WBS655376 WLO655376 WVK655376 C720912 IY720912 SU720912 ACQ720912 AMM720912 AWI720912 BGE720912 BQA720912 BZW720912 CJS720912 CTO720912 DDK720912 DNG720912 DXC720912 EGY720912 EQU720912 FAQ720912 FKM720912 FUI720912 GEE720912 GOA720912 GXW720912 HHS720912 HRO720912 IBK720912 ILG720912 IVC720912 JEY720912 JOU720912 JYQ720912 KIM720912 KSI720912 LCE720912 LMA720912 LVW720912 MFS720912 MPO720912 MZK720912 NJG720912 NTC720912 OCY720912 OMU720912 OWQ720912 PGM720912 PQI720912 QAE720912 QKA720912 QTW720912 RDS720912 RNO720912 RXK720912 SHG720912 SRC720912 TAY720912 TKU720912 TUQ720912 UEM720912 UOI720912 UYE720912 VIA720912 VRW720912 WBS720912 WLO720912 WVK720912 C786448 IY786448 SU786448 ACQ786448 AMM786448 AWI786448 BGE786448 BQA786448 BZW786448 CJS786448 CTO786448 DDK786448 DNG786448 DXC786448 EGY786448 EQU786448 FAQ786448 FKM786448 FUI786448 GEE786448 GOA786448 GXW786448 HHS786448 HRO786448 IBK786448 ILG786448 IVC786448 JEY786448 JOU786448 JYQ786448 KIM786448 KSI786448 LCE786448 LMA786448 LVW786448 MFS786448 MPO786448 MZK786448 NJG786448 NTC786448 OCY786448 OMU786448 OWQ786448 PGM786448 PQI786448 QAE786448 QKA786448 QTW786448 RDS786448 RNO786448 RXK786448 SHG786448 SRC786448 TAY786448 TKU786448 TUQ786448 UEM786448 UOI786448 UYE786448 VIA786448 VRW786448 WBS786448 WLO786448 WVK786448 C851984 IY851984 SU851984 ACQ851984 AMM851984 AWI851984 BGE851984 BQA851984 BZW851984 CJS851984 CTO851984 DDK851984 DNG851984 DXC851984 EGY851984 EQU851984 FAQ851984 FKM851984 FUI851984 GEE851984 GOA851984 GXW851984 HHS851984 HRO851984 IBK851984 ILG851984 IVC851984 JEY851984 JOU851984 JYQ851984 KIM851984 KSI851984 LCE851984 LMA851984 LVW851984 MFS851984 MPO851984 MZK851984 NJG851984 NTC851984 OCY851984 OMU851984 OWQ851984 PGM851984 PQI851984 QAE851984 QKA851984 QTW851984 RDS851984 RNO851984 RXK851984 SHG851984 SRC851984 TAY851984 TKU851984 TUQ851984 UEM851984 UOI851984 UYE851984 VIA851984 VRW851984 WBS851984 WLO851984 WVK851984 C917520 IY917520 SU917520 ACQ917520 AMM917520 AWI917520 BGE917520 BQA917520 BZW917520 CJS917520 CTO917520 DDK917520 DNG917520 DXC917520 EGY917520 EQU917520 FAQ917520 FKM917520 FUI917520 GEE917520 GOA917520 GXW917520 HHS917520 HRO917520 IBK917520 ILG917520 IVC917520 JEY917520 JOU917520 JYQ917520 KIM917520 KSI917520 LCE917520 LMA917520 LVW917520 MFS917520 MPO917520 MZK917520 NJG917520 NTC917520 OCY917520 OMU917520 OWQ917520 PGM917520 PQI917520 QAE917520 QKA917520 QTW917520 RDS917520 RNO917520 RXK917520 SHG917520 SRC917520 TAY917520 TKU917520 TUQ917520 UEM917520 UOI917520 UYE917520 VIA917520 VRW917520 WBS917520 WLO917520 WVK917520 C983056 IY983056 SU983056 ACQ983056 AMM983056 AWI983056 BGE983056 BQA983056 BZW983056 CJS983056 CTO983056 DDK983056 DNG983056 DXC983056 EGY983056 EQU983056 FAQ983056 FKM983056 FUI983056 GEE983056 GOA983056 GXW983056 HHS983056 HRO983056 IBK983056 ILG983056 IVC983056 JEY983056 JOU983056 JYQ983056 KIM983056 KSI983056 LCE983056 LMA983056 LVW983056 MFS983056 MPO983056 MZK983056 NJG983056 NTC983056 OCY983056 OMU983056 OWQ983056 PGM983056 PQI983056 QAE983056 QKA983056 QTW983056 RDS983056 RNO983056 RXK983056 SHG983056 SRC983056 TAY983056 TKU983056 TUQ983056 UEM983056 UOI983056 UYE983056 VIA983056 VRW983056 WBS983056 WLO983056" xr:uid="{EB4C40A1-7B29-4703-9630-9AEC4E826D04}">
      <formula1>"あり,なし"</formula1>
    </dataValidation>
  </dataValidations>
  <pageMargins left="0.75" right="0.75" top="1" bottom="1" header="0.51200000000000001" footer="0.51200000000000001"/>
  <pageSetup paperSize="9" orientation="portrait" r:id="rId1"/>
  <headerFooter alignWithMargins="0"/>
  <rowBreaks count="1" manualBreakCount="1">
    <brk id="25" max="2" man="1"/>
  </rowBreaks>
  <colBreaks count="1" manualBreakCount="1">
    <brk id="3" max="1048575" man="1"/>
  </colBreaks>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B7A03E-2ED5-4129-8FC6-5F218DE0CBC4}">
  <sheetPr>
    <pageSetUpPr fitToPage="1"/>
  </sheetPr>
  <dimension ref="A1:J22"/>
  <sheetViews>
    <sheetView view="pageBreakPreview" zoomScale="70" zoomScaleNormal="70" zoomScaleSheetLayoutView="70" workbookViewId="0">
      <selection activeCell="D5" sqref="D5"/>
    </sheetView>
  </sheetViews>
  <sheetFormatPr defaultColWidth="9" defaultRowHeight="21"/>
  <cols>
    <col min="1" max="1" width="3.33203125" style="148" customWidth="1"/>
    <col min="2" max="2" width="57.21875" style="148" customWidth="1"/>
    <col min="3" max="3" width="9.6640625" style="148" customWidth="1"/>
    <col min="4" max="9" width="13.6640625" style="148" customWidth="1"/>
    <col min="10" max="10" width="3.33203125" style="148" customWidth="1"/>
    <col min="11" max="16384" width="9" style="148"/>
  </cols>
  <sheetData>
    <row r="1" spans="1:10" ht="32.25" customHeight="1">
      <c r="A1" s="147" t="s">
        <v>156</v>
      </c>
      <c r="B1" s="147"/>
      <c r="C1" s="147"/>
      <c r="D1" s="147"/>
      <c r="E1" s="147"/>
      <c r="F1" s="147"/>
      <c r="G1" s="147"/>
      <c r="H1" s="147"/>
      <c r="I1" s="147"/>
      <c r="J1" s="147"/>
    </row>
    <row r="2" spans="1:10" ht="32.25" customHeight="1">
      <c r="A2" s="149"/>
      <c r="B2" s="147"/>
      <c r="C2" s="147"/>
      <c r="D2" s="147"/>
      <c r="E2" s="147"/>
      <c r="F2" s="147"/>
      <c r="G2" s="147"/>
      <c r="H2" s="147"/>
      <c r="I2" s="147"/>
      <c r="J2" s="147"/>
    </row>
    <row r="3" spans="1:10" ht="32.25" customHeight="1">
      <c r="A3" s="147"/>
      <c r="B3" s="205" t="s">
        <v>198</v>
      </c>
      <c r="C3" s="205"/>
      <c r="D3" s="205"/>
      <c r="E3" s="205"/>
      <c r="F3" s="205"/>
      <c r="G3" s="205"/>
      <c r="H3" s="205"/>
      <c r="I3" s="205"/>
      <c r="J3" s="147"/>
    </row>
    <row r="4" spans="1:10" ht="39" customHeight="1">
      <c r="A4" s="147"/>
      <c r="B4" s="150"/>
      <c r="C4" s="150"/>
      <c r="D4" s="150"/>
      <c r="E4" s="150"/>
      <c r="F4" s="150"/>
      <c r="G4" s="150"/>
      <c r="H4" s="151"/>
      <c r="I4" s="150"/>
      <c r="J4" s="147"/>
    </row>
    <row r="5" spans="1:10" ht="36.75" customHeight="1">
      <c r="A5" s="147"/>
      <c r="B5" s="152"/>
      <c r="C5" s="147"/>
      <c r="D5" s="147"/>
      <c r="E5" s="147"/>
      <c r="F5" s="147"/>
      <c r="G5" s="147"/>
      <c r="H5" s="147"/>
      <c r="I5" s="147"/>
      <c r="J5" s="147"/>
    </row>
    <row r="6" spans="1:10" ht="36.75" customHeight="1">
      <c r="A6" s="147"/>
      <c r="B6" s="147" t="s">
        <v>146</v>
      </c>
      <c r="C6" s="147"/>
      <c r="D6" s="327">
        <v>3</v>
      </c>
      <c r="E6" s="327"/>
      <c r="F6" s="327"/>
      <c r="G6" s="327"/>
      <c r="H6" s="327"/>
      <c r="I6" s="147" t="s">
        <v>147</v>
      </c>
      <c r="J6" s="147"/>
    </row>
    <row r="7" spans="1:10" ht="36.75" customHeight="1">
      <c r="A7" s="147"/>
      <c r="B7" s="147"/>
      <c r="C7" s="147"/>
      <c r="D7" s="155"/>
      <c r="E7" s="155"/>
      <c r="F7" s="155"/>
      <c r="G7" s="155"/>
      <c r="H7" s="155"/>
      <c r="I7" s="147"/>
      <c r="J7" s="147"/>
    </row>
    <row r="8" spans="1:10" ht="36.75" customHeight="1">
      <c r="A8" s="147"/>
      <c r="B8" s="147" t="s">
        <v>148</v>
      </c>
      <c r="C8" s="147"/>
      <c r="D8" s="328">
        <v>310000</v>
      </c>
      <c r="E8" s="328"/>
      <c r="F8" s="328"/>
      <c r="G8" s="328"/>
      <c r="H8" s="328"/>
      <c r="I8" s="147" t="s">
        <v>1</v>
      </c>
      <c r="J8" s="147"/>
    </row>
    <row r="9" spans="1:10" ht="36.75" customHeight="1">
      <c r="A9" s="147"/>
      <c r="B9" s="147" t="s">
        <v>150</v>
      </c>
      <c r="C9" s="147"/>
      <c r="D9" s="155"/>
      <c r="E9" s="155"/>
      <c r="F9" s="155"/>
      <c r="G9" s="155"/>
      <c r="H9" s="155"/>
      <c r="I9" s="147"/>
      <c r="J9" s="147"/>
    </row>
    <row r="10" spans="1:10" ht="36.75" customHeight="1">
      <c r="A10" s="147"/>
      <c r="B10" s="147" t="s">
        <v>151</v>
      </c>
      <c r="C10" s="147"/>
      <c r="D10" s="329">
        <v>310000</v>
      </c>
      <c r="E10" s="330"/>
      <c r="F10" s="330"/>
      <c r="G10" s="330"/>
      <c r="H10" s="331"/>
      <c r="I10" s="147"/>
      <c r="J10" s="147"/>
    </row>
    <row r="11" spans="1:10" ht="36.75" customHeight="1">
      <c r="A11" s="147"/>
      <c r="B11" s="147" t="s">
        <v>157</v>
      </c>
      <c r="C11" s="147"/>
      <c r="D11" s="155"/>
      <c r="E11" s="155"/>
      <c r="F11" s="155"/>
      <c r="G11" s="155"/>
      <c r="H11" s="155"/>
      <c r="I11" s="147"/>
      <c r="J11" s="147"/>
    </row>
    <row r="12" spans="1:10" ht="36.75" customHeight="1">
      <c r="A12" s="147"/>
      <c r="B12" s="147" t="s">
        <v>152</v>
      </c>
      <c r="C12" s="147"/>
      <c r="D12" s="328"/>
      <c r="E12" s="328"/>
      <c r="F12" s="328"/>
      <c r="G12" s="328"/>
      <c r="H12" s="328"/>
      <c r="I12" s="147" t="s">
        <v>1</v>
      </c>
      <c r="J12" s="147"/>
    </row>
    <row r="13" spans="1:10" ht="36.75" customHeight="1">
      <c r="A13" s="147"/>
      <c r="B13" s="147"/>
      <c r="C13" s="147"/>
      <c r="D13" s="155"/>
      <c r="E13" s="155"/>
      <c r="F13" s="155"/>
      <c r="G13" s="155"/>
      <c r="H13" s="155"/>
      <c r="I13" s="147"/>
      <c r="J13" s="147"/>
    </row>
    <row r="14" spans="1:10" ht="36.75" customHeight="1">
      <c r="A14" s="147"/>
      <c r="B14" s="147" t="s">
        <v>153</v>
      </c>
      <c r="C14" s="147"/>
      <c r="D14" s="215">
        <f>IF(D10&lt;=D8, D10, D8)-D12</f>
        <v>310000</v>
      </c>
      <c r="E14" s="215"/>
      <c r="F14" s="215"/>
      <c r="G14" s="215"/>
      <c r="H14" s="215"/>
      <c r="I14" s="147" t="s">
        <v>1</v>
      </c>
      <c r="J14" s="147"/>
    </row>
    <row r="15" spans="1:10" ht="36.75" customHeight="1">
      <c r="A15" s="147"/>
      <c r="B15" s="147"/>
      <c r="C15" s="147"/>
      <c r="D15" s="155"/>
      <c r="E15" s="155"/>
      <c r="F15" s="155"/>
      <c r="G15" s="155"/>
      <c r="H15" s="155"/>
      <c r="I15" s="147"/>
      <c r="J15" s="147"/>
    </row>
    <row r="16" spans="1:10" ht="36.75" customHeight="1">
      <c r="A16" s="147"/>
      <c r="B16" s="147" t="s">
        <v>154</v>
      </c>
      <c r="C16" s="147"/>
      <c r="D16" s="215">
        <v>750000</v>
      </c>
      <c r="E16" s="215"/>
      <c r="F16" s="215"/>
      <c r="G16" s="215"/>
      <c r="H16" s="215"/>
      <c r="I16" s="147" t="s">
        <v>1</v>
      </c>
      <c r="J16" s="147"/>
    </row>
    <row r="17" spans="1:10" ht="36.75" customHeight="1">
      <c r="A17" s="147"/>
      <c r="B17" s="147"/>
      <c r="C17" s="147"/>
      <c r="D17" s="155"/>
      <c r="E17" s="155"/>
      <c r="F17" s="155"/>
      <c r="G17" s="155"/>
      <c r="H17" s="155"/>
      <c r="I17" s="147"/>
      <c r="J17" s="147"/>
    </row>
    <row r="18" spans="1:10" ht="36.75" customHeight="1" thickBot="1">
      <c r="A18" s="147"/>
      <c r="B18" s="147"/>
      <c r="C18" s="147"/>
      <c r="D18" s="155"/>
      <c r="E18" s="155"/>
      <c r="F18" s="155"/>
      <c r="G18" s="155"/>
      <c r="H18" s="155"/>
      <c r="I18" s="147"/>
      <c r="J18" s="147"/>
    </row>
    <row r="19" spans="1:10" ht="36.75" customHeight="1" thickTop="1" thickBot="1">
      <c r="A19" s="147"/>
      <c r="B19" s="147"/>
      <c r="C19" s="156" t="s">
        <v>175</v>
      </c>
      <c r="D19" s="324">
        <f>ROUNDDOWN(H22,-3)</f>
        <v>232000</v>
      </c>
      <c r="E19" s="325"/>
      <c r="F19" s="325"/>
      <c r="G19" s="325"/>
      <c r="H19" s="326"/>
      <c r="I19" s="157" t="s">
        <v>1</v>
      </c>
    </row>
    <row r="20" spans="1:10" ht="21.6" thickTop="1">
      <c r="A20" s="147"/>
      <c r="B20" s="153"/>
      <c r="C20" s="147"/>
      <c r="D20" s="147"/>
      <c r="E20" s="147" t="s">
        <v>149</v>
      </c>
      <c r="F20" s="147"/>
      <c r="G20" s="154"/>
      <c r="H20" s="154"/>
      <c r="I20" s="147"/>
      <c r="J20" s="147"/>
    </row>
    <row r="21" spans="1:10">
      <c r="E21" s="147"/>
    </row>
    <row r="22" spans="1:10">
      <c r="H22" s="158">
        <f>IF(D14*3/4&gt;=750000,D16,ROUNDDOWN(D14*1/2,-3)+ROUNDDOWN(D14*1/4,-3))</f>
        <v>232000</v>
      </c>
    </row>
  </sheetData>
  <mergeCells count="8">
    <mergeCell ref="D16:H16"/>
    <mergeCell ref="D19:H19"/>
    <mergeCell ref="B3:I3"/>
    <mergeCell ref="D6:H6"/>
    <mergeCell ref="D8:H8"/>
    <mergeCell ref="D10:H10"/>
    <mergeCell ref="D12:H12"/>
    <mergeCell ref="D14:H14"/>
  </mergeCells>
  <phoneticPr fontId="12"/>
  <conditionalFormatting sqref="G20:H20">
    <cfRule type="containsText" dxfId="7" priority="1" operator="containsText" text="行わない">
      <formula>NOT(ISERROR(SEARCH("行わない",G20)))</formula>
    </cfRule>
  </conditionalFormatting>
  <dataValidations count="1">
    <dataValidation imeMode="halfAlpha" allowBlank="1" showInputMessage="1" showErrorMessage="1" sqref="D6:H6 D8:H8 D16:H16 D12:H12 D14:H14" xr:uid="{A7EB2852-5ACF-4131-924D-22E8B0A34D22}"/>
  </dataValidations>
  <printOptions horizontalCentered="1"/>
  <pageMargins left="0.70866141732283472" right="0.70866141732283472" top="0.74803149606299213" bottom="0.74803149606299213" header="0.31496062992125984" footer="0.31496062992125984"/>
  <pageSetup paperSize="9" scale="57" orientation="portrait" r:id="rId1"/>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7B5D64-D6B4-40D8-96AB-29AA3398751B}">
  <sheetPr>
    <tabColor theme="0" tint="-4.9989318521683403E-2"/>
    <pageSetUpPr fitToPage="1"/>
  </sheetPr>
  <dimension ref="A1:L98"/>
  <sheetViews>
    <sheetView showGridLines="0" view="pageBreakPreview" zoomScaleNormal="100" zoomScaleSheetLayoutView="100" workbookViewId="0">
      <selection activeCell="D5" sqref="D5"/>
    </sheetView>
  </sheetViews>
  <sheetFormatPr defaultRowHeight="13.2"/>
  <cols>
    <col min="1" max="1" width="3.33203125" customWidth="1"/>
    <col min="2" max="2" width="26" customWidth="1"/>
    <col min="3" max="3" width="16" customWidth="1"/>
    <col min="4" max="4" width="14.6640625" customWidth="1"/>
    <col min="5" max="7" width="12.6640625" customWidth="1"/>
    <col min="8" max="8" width="17.21875" customWidth="1"/>
    <col min="9" max="9" width="12" customWidth="1"/>
    <col min="10" max="10" width="40" customWidth="1"/>
    <col min="11" max="11" width="2.21875" customWidth="1"/>
    <col min="12" max="12" width="15" customWidth="1"/>
    <col min="13" max="13" width="2.21875" customWidth="1"/>
  </cols>
  <sheetData>
    <row r="1" spans="1:10" ht="16.2">
      <c r="A1" s="22" t="s">
        <v>155</v>
      </c>
      <c r="B1" s="23"/>
    </row>
    <row r="2" spans="1:10" ht="16.2">
      <c r="A2" s="22"/>
      <c r="B2" s="23"/>
    </row>
    <row r="3" spans="1:10" ht="21">
      <c r="B3" s="332" t="s">
        <v>195</v>
      </c>
      <c r="C3" s="332"/>
      <c r="D3" s="332"/>
      <c r="E3" s="332"/>
      <c r="F3" s="332"/>
      <c r="G3" s="332"/>
      <c r="H3" s="332"/>
      <c r="I3" s="332"/>
      <c r="J3" s="332"/>
    </row>
    <row r="4" spans="1:10" ht="21">
      <c r="B4" s="92"/>
      <c r="C4" s="92"/>
      <c r="D4" s="92"/>
      <c r="E4" s="92"/>
      <c r="F4" s="92"/>
      <c r="G4" s="92"/>
      <c r="H4" s="92"/>
      <c r="I4" s="92"/>
      <c r="J4" s="92"/>
    </row>
    <row r="5" spans="1:10" ht="14.25" customHeight="1" thickBot="1">
      <c r="B5" s="76"/>
      <c r="C5" s="76"/>
      <c r="D5" s="76"/>
      <c r="E5" s="76"/>
      <c r="F5" s="76"/>
      <c r="G5" s="76"/>
      <c r="H5" s="76"/>
      <c r="I5" s="76"/>
      <c r="J5" s="76"/>
    </row>
    <row r="6" spans="1:10" ht="27" customHeight="1" thickBot="1">
      <c r="B6" s="90" t="s">
        <v>72</v>
      </c>
      <c r="C6" s="90"/>
      <c r="D6" s="91" t="s">
        <v>73</v>
      </c>
      <c r="E6" s="24"/>
      <c r="F6" s="24"/>
      <c r="G6" s="24"/>
      <c r="H6" s="25" t="s">
        <v>6</v>
      </c>
      <c r="I6" s="333" t="s">
        <v>98</v>
      </c>
      <c r="J6" s="333"/>
    </row>
    <row r="7" spans="1:10" ht="19.2">
      <c r="B7" s="24"/>
      <c r="C7" s="93" t="s">
        <v>78</v>
      </c>
      <c r="D7" s="24"/>
      <c r="E7" s="24"/>
      <c r="F7" s="24"/>
      <c r="G7" s="24"/>
      <c r="H7" s="25"/>
      <c r="I7" s="89"/>
      <c r="J7" s="89"/>
    </row>
    <row r="8" spans="1:10" ht="19.2">
      <c r="B8" s="24"/>
      <c r="C8" s="91"/>
      <c r="D8" s="24"/>
      <c r="E8" s="24"/>
      <c r="F8" s="24"/>
      <c r="G8" s="24"/>
      <c r="H8" s="25"/>
      <c r="I8" s="89"/>
      <c r="J8" s="89"/>
    </row>
    <row r="9" spans="1:10" ht="15" thickBot="1">
      <c r="B9" s="26" t="s">
        <v>5</v>
      </c>
    </row>
    <row r="10" spans="1:10" ht="17.25" customHeight="1">
      <c r="B10" s="27" t="s">
        <v>20</v>
      </c>
      <c r="C10" s="334" t="s">
        <v>190</v>
      </c>
      <c r="D10" s="335"/>
      <c r="E10" s="335"/>
      <c r="F10" s="335"/>
      <c r="G10" s="335"/>
      <c r="H10" s="335"/>
      <c r="I10" s="335"/>
      <c r="J10" s="336"/>
    </row>
    <row r="11" spans="1:10" ht="23.1" customHeight="1">
      <c r="B11" s="28" t="s">
        <v>4</v>
      </c>
      <c r="C11" s="225" t="s">
        <v>188</v>
      </c>
      <c r="D11" s="226"/>
      <c r="E11" s="226"/>
      <c r="F11" s="226"/>
      <c r="G11" s="226"/>
      <c r="H11" s="226"/>
      <c r="I11" s="226"/>
      <c r="J11" s="227"/>
    </row>
    <row r="12" spans="1:10" ht="17.25" customHeight="1">
      <c r="B12" s="29" t="s">
        <v>20</v>
      </c>
      <c r="C12" s="337" t="s">
        <v>185</v>
      </c>
      <c r="D12" s="338"/>
      <c r="E12" s="338"/>
      <c r="F12" s="338"/>
      <c r="G12" s="338"/>
      <c r="H12" s="338"/>
      <c r="I12" s="338"/>
      <c r="J12" s="339"/>
    </row>
    <row r="13" spans="1:10" ht="23.1" customHeight="1">
      <c r="B13" s="28" t="s">
        <v>7</v>
      </c>
      <c r="C13" s="231" t="s">
        <v>184</v>
      </c>
      <c r="D13" s="232"/>
      <c r="E13" s="232"/>
      <c r="F13" s="232"/>
      <c r="G13" s="232"/>
      <c r="H13" s="232"/>
      <c r="I13" s="232"/>
      <c r="J13" s="233"/>
    </row>
    <row r="14" spans="1:10" ht="23.1" customHeight="1">
      <c r="B14" s="341" t="s">
        <v>21</v>
      </c>
      <c r="C14" s="342"/>
      <c r="D14" s="342"/>
      <c r="E14" s="342"/>
      <c r="F14" s="342"/>
      <c r="G14" s="342"/>
      <c r="H14" s="342"/>
      <c r="I14" s="342"/>
      <c r="J14" s="343"/>
    </row>
    <row r="15" spans="1:10" ht="23.1" customHeight="1">
      <c r="B15" s="344" t="s">
        <v>182</v>
      </c>
      <c r="C15" s="345"/>
      <c r="D15" s="345"/>
      <c r="E15" s="345"/>
      <c r="F15" s="345"/>
      <c r="G15" s="345"/>
      <c r="H15" s="345"/>
      <c r="I15" s="345"/>
      <c r="J15" s="346"/>
    </row>
    <row r="16" spans="1:10" ht="23.1" customHeight="1">
      <c r="B16" s="347" t="s">
        <v>77</v>
      </c>
      <c r="C16" s="348"/>
      <c r="D16" s="348"/>
      <c r="E16" s="348"/>
      <c r="F16" s="348"/>
      <c r="G16" s="348"/>
      <c r="H16" s="348"/>
      <c r="I16" s="348"/>
      <c r="J16" s="349"/>
    </row>
    <row r="17" spans="1:11" ht="23.1" customHeight="1">
      <c r="B17" s="350">
        <v>7.5</v>
      </c>
      <c r="C17" s="351"/>
      <c r="D17" s="351"/>
      <c r="E17" s="351"/>
      <c r="F17" s="351"/>
      <c r="G17" s="351"/>
      <c r="H17" s="351"/>
      <c r="I17" s="351"/>
      <c r="J17" s="352"/>
    </row>
    <row r="18" spans="1:11" ht="23.1" customHeight="1">
      <c r="B18" s="347" t="s">
        <v>84</v>
      </c>
      <c r="C18" s="348"/>
      <c r="D18" s="348"/>
      <c r="E18" s="348"/>
      <c r="F18" s="348"/>
      <c r="G18" s="348"/>
      <c r="H18" s="348"/>
      <c r="I18" s="348"/>
      <c r="J18" s="349"/>
    </row>
    <row r="19" spans="1:11" ht="23.1" customHeight="1" thickBot="1">
      <c r="B19" s="79" t="s">
        <v>22</v>
      </c>
      <c r="C19" s="30" t="s">
        <v>101</v>
      </c>
      <c r="D19" s="353" t="s">
        <v>23</v>
      </c>
      <c r="E19" s="354"/>
      <c r="F19" s="355"/>
      <c r="G19" s="355"/>
      <c r="H19" s="355"/>
      <c r="I19" s="355"/>
      <c r="J19" s="356"/>
    </row>
    <row r="20" spans="1:11" ht="23.1" customHeight="1">
      <c r="B20" s="80"/>
      <c r="C20" s="81"/>
      <c r="D20" s="80"/>
      <c r="E20" s="80"/>
      <c r="F20" s="81"/>
      <c r="G20" s="81"/>
      <c r="H20" s="81"/>
      <c r="I20" s="81"/>
      <c r="J20" s="81"/>
    </row>
    <row r="21" spans="1:11" s="18" customFormat="1" ht="18" customHeight="1">
      <c r="B21" s="20" t="s">
        <v>81</v>
      </c>
      <c r="C21" s="21"/>
      <c r="D21" s="21"/>
      <c r="E21" s="21"/>
      <c r="F21" s="21"/>
      <c r="G21" s="21"/>
      <c r="H21" s="21"/>
      <c r="I21" s="21"/>
    </row>
    <row r="22" spans="1:11" s="18" customFormat="1" ht="18" customHeight="1">
      <c r="B22" s="82" t="s">
        <v>186</v>
      </c>
      <c r="G22" s="19"/>
      <c r="H22" s="19"/>
    </row>
    <row r="23" spans="1:11" s="18" customFormat="1" ht="18" customHeight="1">
      <c r="B23" s="82" t="s">
        <v>24</v>
      </c>
      <c r="G23" s="19"/>
      <c r="H23" s="19"/>
    </row>
    <row r="24" spans="1:11" s="18" customFormat="1" ht="18" customHeight="1">
      <c r="B24" s="82" t="s">
        <v>53</v>
      </c>
      <c r="C24" s="82"/>
      <c r="J24" s="19"/>
      <c r="K24" s="19"/>
    </row>
    <row r="25" spans="1:11" s="18" customFormat="1" ht="45" customHeight="1">
      <c r="B25" s="246" t="s">
        <v>71</v>
      </c>
      <c r="C25" s="247"/>
      <c r="D25" s="247"/>
      <c r="E25" s="247"/>
      <c r="F25" s="247"/>
      <c r="G25" s="247"/>
      <c r="H25" s="247"/>
      <c r="I25" s="247"/>
      <c r="J25" s="247"/>
    </row>
    <row r="26" spans="1:11" s="18" customFormat="1" ht="32.25" customHeight="1">
      <c r="A26" s="18" t="s">
        <v>82</v>
      </c>
      <c r="B26" s="94"/>
      <c r="C26" s="66"/>
      <c r="D26" s="66"/>
      <c r="E26" s="66"/>
      <c r="F26" s="66"/>
      <c r="G26" s="66"/>
      <c r="H26" s="66"/>
      <c r="I26" s="66"/>
      <c r="J26" s="66"/>
    </row>
    <row r="27" spans="1:11" s="18" customFormat="1" ht="18.75" customHeight="1">
      <c r="B27" s="247" t="s">
        <v>83</v>
      </c>
      <c r="C27" s="247"/>
      <c r="D27" s="247"/>
      <c r="E27" s="247"/>
      <c r="F27" s="247"/>
      <c r="G27" s="247"/>
      <c r="H27" s="247"/>
      <c r="I27" s="247"/>
      <c r="J27" s="247"/>
    </row>
    <row r="28" spans="1:11" s="18" customFormat="1" ht="18.75" customHeight="1">
      <c r="B28" s="66"/>
      <c r="C28" s="66"/>
      <c r="D28" s="66"/>
      <c r="E28" s="66"/>
      <c r="F28" s="66"/>
      <c r="G28" s="66"/>
      <c r="H28" s="66"/>
      <c r="I28" s="66"/>
      <c r="J28" s="66"/>
    </row>
    <row r="30" spans="1:11" ht="14.4">
      <c r="B30" s="26" t="s">
        <v>25</v>
      </c>
    </row>
    <row r="31" spans="1:11" ht="16.2">
      <c r="B31" t="s">
        <v>26</v>
      </c>
      <c r="C31" s="31"/>
      <c r="D31" s="248">
        <f>'（記載例）別紙４（積算内訳）'!E14</f>
        <v>310000</v>
      </c>
      <c r="E31" s="249"/>
      <c r="F31" s="250"/>
      <c r="G31" t="s">
        <v>1</v>
      </c>
    </row>
    <row r="32" spans="1:11" ht="20.100000000000001" customHeight="1">
      <c r="B32" s="31" t="s">
        <v>27</v>
      </c>
      <c r="C32" s="31"/>
      <c r="D32" s="83"/>
      <c r="E32" s="83"/>
      <c r="F32" s="83"/>
      <c r="G32" s="83"/>
      <c r="H32" s="83"/>
    </row>
    <row r="33" spans="1:12" ht="16.2">
      <c r="B33" s="31" t="s">
        <v>28</v>
      </c>
      <c r="C33" s="31"/>
      <c r="D33" s="248">
        <v>310000</v>
      </c>
      <c r="E33" s="249"/>
      <c r="F33" s="250"/>
      <c r="G33" t="s">
        <v>1</v>
      </c>
    </row>
    <row r="34" spans="1:12" ht="20.100000000000001" customHeight="1" thickBot="1">
      <c r="B34" s="48" t="s">
        <v>54</v>
      </c>
      <c r="D34" s="83"/>
      <c r="E34" s="83"/>
      <c r="F34" s="83"/>
      <c r="G34" s="83"/>
      <c r="H34" s="83"/>
    </row>
    <row r="35" spans="1:12" ht="16.8" thickBot="1">
      <c r="B35" t="s">
        <v>29</v>
      </c>
      <c r="D35" s="254">
        <f>ROUNDDOWN($D$33*1/2,-3)</f>
        <v>155000</v>
      </c>
      <c r="E35" s="255"/>
      <c r="F35" s="256"/>
      <c r="G35" t="s">
        <v>1</v>
      </c>
    </row>
    <row r="36" spans="1:12" ht="20.100000000000001" customHeight="1">
      <c r="B36" t="s">
        <v>55</v>
      </c>
      <c r="D36" s="83"/>
      <c r="E36" s="83"/>
      <c r="F36" s="83"/>
      <c r="G36" s="83"/>
      <c r="H36" s="83"/>
    </row>
    <row r="37" spans="1:12" s="32" customFormat="1" ht="16.2">
      <c r="A37"/>
      <c r="B37" t="s">
        <v>36</v>
      </c>
      <c r="C37"/>
      <c r="D37" s="84"/>
      <c r="E37" s="84"/>
      <c r="F37" s="84"/>
      <c r="G37" s="84"/>
      <c r="H37" s="84"/>
      <c r="I37"/>
      <c r="J37"/>
      <c r="L37"/>
    </row>
    <row r="38" spans="1:12" s="32" customFormat="1">
      <c r="A38"/>
      <c r="B38"/>
      <c r="C38" t="s">
        <v>37</v>
      </c>
      <c r="D38"/>
      <c r="E38" s="31" t="s">
        <v>38</v>
      </c>
      <c r="F38"/>
      <c r="G38"/>
      <c r="H38"/>
      <c r="I38"/>
      <c r="J38"/>
      <c r="L38"/>
    </row>
    <row r="39" spans="1:12" s="32" customFormat="1" ht="18.75" customHeight="1">
      <c r="A39"/>
      <c r="B39"/>
      <c r="C39" t="s">
        <v>39</v>
      </c>
      <c r="D39"/>
      <c r="E39" t="s">
        <v>40</v>
      </c>
      <c r="F39"/>
      <c r="G39"/>
      <c r="H39"/>
      <c r="I39"/>
      <c r="J39"/>
      <c r="L39"/>
    </row>
    <row r="40" spans="1:12" s="32" customFormat="1">
      <c r="A40"/>
      <c r="B40"/>
      <c r="C40" t="s">
        <v>56</v>
      </c>
      <c r="D40"/>
      <c r="E40" s="31"/>
      <c r="F40"/>
      <c r="G40"/>
      <c r="H40"/>
      <c r="I40"/>
      <c r="J40"/>
      <c r="L40"/>
    </row>
    <row r="41" spans="1:12" s="32" customFormat="1">
      <c r="A41"/>
      <c r="B41"/>
      <c r="C41" t="s">
        <v>57</v>
      </c>
      <c r="D41"/>
      <c r="E41" s="31"/>
      <c r="F41"/>
      <c r="G41"/>
      <c r="H41"/>
      <c r="I41"/>
      <c r="J41"/>
      <c r="L41"/>
    </row>
    <row r="42" spans="1:12" s="32" customFormat="1" ht="79.5" customHeight="1">
      <c r="A42"/>
      <c r="B42"/>
      <c r="C42"/>
      <c r="D42"/>
      <c r="E42" s="31"/>
      <c r="F42"/>
      <c r="G42"/>
      <c r="H42"/>
      <c r="I42"/>
      <c r="J42"/>
      <c r="L42"/>
    </row>
    <row r="43" spans="1:12" s="32" customFormat="1" ht="18.75" customHeight="1">
      <c r="A43"/>
      <c r="B43"/>
      <c r="C43" t="s">
        <v>41</v>
      </c>
      <c r="D43"/>
      <c r="E43" s="85"/>
      <c r="F43" s="85"/>
      <c r="G43" s="85"/>
      <c r="H43" s="85"/>
      <c r="I43" s="85"/>
      <c r="J43" s="85"/>
      <c r="K43" s="85"/>
      <c r="L43" s="85"/>
    </row>
    <row r="44" spans="1:12" s="32" customFormat="1" ht="18.75" customHeight="1">
      <c r="A44"/>
      <c r="B44"/>
      <c r="C44" t="s">
        <v>42</v>
      </c>
      <c r="D44"/>
      <c r="E44" s="85"/>
      <c r="F44" s="85"/>
      <c r="G44" s="85"/>
      <c r="H44" s="85"/>
      <c r="I44" s="85"/>
      <c r="J44" s="85"/>
      <c r="K44" s="85"/>
      <c r="L44" s="85"/>
    </row>
    <row r="45" spans="1:12" s="32" customFormat="1" ht="18.75" customHeight="1">
      <c r="A45"/>
      <c r="B45"/>
      <c r="C45" t="s">
        <v>43</v>
      </c>
      <c r="D45"/>
      <c r="E45" s="85"/>
      <c r="F45" s="85"/>
      <c r="G45" s="85"/>
      <c r="H45" s="85"/>
      <c r="I45" s="85"/>
      <c r="J45" s="85"/>
      <c r="K45" s="85"/>
      <c r="L45" s="85"/>
    </row>
    <row r="46" spans="1:12" ht="14.25" customHeight="1">
      <c r="D46" s="83"/>
      <c r="E46" s="83"/>
      <c r="F46" s="83"/>
      <c r="G46" s="83"/>
      <c r="H46" s="83"/>
    </row>
    <row r="47" spans="1:12" ht="14.4">
      <c r="B47" s="26" t="s">
        <v>30</v>
      </c>
    </row>
    <row r="48" spans="1:12">
      <c r="B48" s="31" t="s">
        <v>44</v>
      </c>
    </row>
    <row r="49" spans="2:10" ht="18.75" customHeight="1">
      <c r="C49" s="31" t="s">
        <v>58</v>
      </c>
    </row>
    <row r="50" spans="2:10" ht="18.75" customHeight="1">
      <c r="C50" t="s">
        <v>45</v>
      </c>
    </row>
    <row r="51" spans="2:10" ht="18.75" customHeight="1">
      <c r="C51" s="31" t="s">
        <v>46</v>
      </c>
    </row>
    <row r="52" spans="2:10" ht="18.75" customHeight="1">
      <c r="C52" t="s">
        <v>59</v>
      </c>
    </row>
    <row r="53" spans="2:10" ht="6" customHeight="1">
      <c r="D53" s="83"/>
      <c r="E53" s="83"/>
      <c r="F53" s="83"/>
      <c r="G53" s="83"/>
      <c r="H53" s="83"/>
    </row>
    <row r="54" spans="2:10">
      <c r="B54" s="33" t="s">
        <v>31</v>
      </c>
    </row>
    <row r="55" spans="2:10" ht="72.75" customHeight="1">
      <c r="B55" s="340" t="s">
        <v>102</v>
      </c>
      <c r="C55" s="340"/>
      <c r="D55" s="340"/>
      <c r="E55" s="340"/>
      <c r="F55" s="340"/>
      <c r="G55" s="340"/>
      <c r="H55" s="340"/>
      <c r="I55" s="340"/>
      <c r="J55" s="340"/>
    </row>
    <row r="56" spans="2:10" ht="6" customHeight="1">
      <c r="D56" s="83"/>
      <c r="E56" s="83"/>
      <c r="F56" s="83"/>
      <c r="G56" s="83"/>
      <c r="H56" s="83"/>
    </row>
    <row r="57" spans="2:10">
      <c r="B57" s="31" t="s">
        <v>47</v>
      </c>
    </row>
    <row r="58" spans="2:10" ht="130.5" customHeight="1">
      <c r="B58" s="340" t="s">
        <v>103</v>
      </c>
      <c r="C58" s="340"/>
      <c r="D58" s="340"/>
      <c r="E58" s="340"/>
      <c r="F58" s="340"/>
      <c r="G58" s="340"/>
      <c r="H58" s="340"/>
      <c r="I58" s="340"/>
      <c r="J58" s="340"/>
    </row>
    <row r="59" spans="2:10" ht="6" customHeight="1">
      <c r="D59" s="83"/>
      <c r="E59" s="83"/>
      <c r="F59" s="83"/>
      <c r="G59" s="83"/>
      <c r="H59" s="83"/>
    </row>
    <row r="60" spans="2:10" s="34" customFormat="1" ht="18.75" customHeight="1">
      <c r="B60" s="86" t="s">
        <v>60</v>
      </c>
      <c r="C60" s="31"/>
      <c r="D60" s="31"/>
      <c r="E60" s="31"/>
    </row>
    <row r="61" spans="2:10" s="34" customFormat="1" ht="14.4">
      <c r="B61" s="31" t="s">
        <v>61</v>
      </c>
      <c r="C61" s="87"/>
    </row>
    <row r="62" spans="2:10" s="34" customFormat="1" ht="18.75" customHeight="1">
      <c r="B62" s="357" t="s">
        <v>32</v>
      </c>
      <c r="C62" s="359" t="s">
        <v>48</v>
      </c>
      <c r="D62" s="361" t="s">
        <v>33</v>
      </c>
      <c r="E62" s="362"/>
      <c r="F62" s="363" t="s">
        <v>62</v>
      </c>
      <c r="G62" s="363" t="s">
        <v>63</v>
      </c>
      <c r="H62" s="363" t="s">
        <v>64</v>
      </c>
    </row>
    <row r="63" spans="2:10" s="34" customFormat="1" ht="21.6">
      <c r="B63" s="358"/>
      <c r="C63" s="360"/>
      <c r="D63" s="77" t="s">
        <v>65</v>
      </c>
      <c r="E63" s="49" t="s">
        <v>66</v>
      </c>
      <c r="F63" s="364"/>
      <c r="G63" s="365"/>
      <c r="H63" s="364"/>
    </row>
    <row r="64" spans="2:10" s="34" customFormat="1">
      <c r="B64" s="50" t="s">
        <v>133</v>
      </c>
      <c r="C64" s="35">
        <v>3</v>
      </c>
      <c r="D64" s="36">
        <v>120</v>
      </c>
      <c r="E64" s="51">
        <f>D64*12</f>
        <v>1440</v>
      </c>
      <c r="F64" s="37">
        <v>15</v>
      </c>
      <c r="G64" s="52">
        <f>$E$64*$F$64/60</f>
        <v>360</v>
      </c>
      <c r="H64" s="38">
        <f>$G$64/$C$64</f>
        <v>120</v>
      </c>
    </row>
    <row r="65" spans="2:8" s="34" customFormat="1">
      <c r="B65" s="53"/>
      <c r="C65" s="39"/>
      <c r="D65" s="40"/>
      <c r="E65" s="54">
        <f>D65*12</f>
        <v>0</v>
      </c>
      <c r="F65" s="41"/>
      <c r="G65" s="42">
        <f>$E$65*$F$65/60</f>
        <v>0</v>
      </c>
      <c r="H65" s="42" t="e">
        <f>$G$65/$C$65</f>
        <v>#DIV/0!</v>
      </c>
    </row>
    <row r="66" spans="2:8" s="34" customFormat="1">
      <c r="B66" s="53"/>
      <c r="C66" s="39"/>
      <c r="D66" s="40"/>
      <c r="E66" s="54">
        <f>D66*12</f>
        <v>0</v>
      </c>
      <c r="F66" s="41"/>
      <c r="G66" s="42">
        <f>$E$66*$F$66/60</f>
        <v>0</v>
      </c>
      <c r="H66" s="55" t="e">
        <f>G66/C66</f>
        <v>#DIV/0!</v>
      </c>
    </row>
    <row r="67" spans="2:8" s="34" customFormat="1">
      <c r="B67" s="366"/>
      <c r="C67" s="367"/>
      <c r="D67" s="43">
        <f>SUM(D64:D66)</f>
        <v>120</v>
      </c>
      <c r="E67" s="56">
        <f>SUM(E64:E66)</f>
        <v>1440</v>
      </c>
      <c r="F67" s="44">
        <f>SUM(F64:F66)</f>
        <v>15</v>
      </c>
      <c r="G67" s="45">
        <f>SUM(G64:G66)</f>
        <v>360</v>
      </c>
      <c r="H67" s="57" t="e">
        <f>SUM(H64:H66)</f>
        <v>#DIV/0!</v>
      </c>
    </row>
    <row r="68" spans="2:8" s="34" customFormat="1">
      <c r="B68" s="31" t="s">
        <v>67</v>
      </c>
    </row>
    <row r="69" spans="2:8" s="34" customFormat="1" ht="18.75" customHeight="1">
      <c r="B69" s="357" t="s">
        <v>32</v>
      </c>
      <c r="C69" s="359" t="s">
        <v>48</v>
      </c>
      <c r="D69" s="361" t="s">
        <v>33</v>
      </c>
      <c r="E69" s="362"/>
      <c r="F69" s="363" t="s">
        <v>62</v>
      </c>
      <c r="G69" s="363" t="s">
        <v>63</v>
      </c>
      <c r="H69" s="363" t="s">
        <v>64</v>
      </c>
    </row>
    <row r="70" spans="2:8" s="34" customFormat="1" ht="21.6">
      <c r="B70" s="358"/>
      <c r="C70" s="360"/>
      <c r="D70" s="77" t="s">
        <v>65</v>
      </c>
      <c r="E70" s="49" t="s">
        <v>66</v>
      </c>
      <c r="F70" s="364"/>
      <c r="G70" s="365"/>
      <c r="H70" s="364"/>
    </row>
    <row r="71" spans="2:8" s="34" customFormat="1">
      <c r="B71" s="50" t="s">
        <v>133</v>
      </c>
      <c r="C71" s="35">
        <v>3</v>
      </c>
      <c r="D71" s="36">
        <v>120</v>
      </c>
      <c r="E71" s="51">
        <f>D71*12</f>
        <v>1440</v>
      </c>
      <c r="F71" s="37">
        <v>10</v>
      </c>
      <c r="G71" s="52">
        <f>E71*F71/60</f>
        <v>240</v>
      </c>
      <c r="H71" s="52">
        <f>G71/C71</f>
        <v>80</v>
      </c>
    </row>
    <row r="72" spans="2:8" s="34" customFormat="1">
      <c r="B72" s="53"/>
      <c r="C72" s="39"/>
      <c r="D72" s="40"/>
      <c r="E72" s="54">
        <f>D72*12</f>
        <v>0</v>
      </c>
      <c r="F72" s="41"/>
      <c r="G72" s="42">
        <f>E72*F72/60</f>
        <v>0</v>
      </c>
      <c r="H72" s="42" t="e">
        <f>G72/C72</f>
        <v>#DIV/0!</v>
      </c>
    </row>
    <row r="73" spans="2:8" s="34" customFormat="1">
      <c r="B73" s="53"/>
      <c r="C73" s="39"/>
      <c r="D73" s="40"/>
      <c r="E73" s="54">
        <f>D73*12</f>
        <v>0</v>
      </c>
      <c r="F73" s="41"/>
      <c r="G73" s="42">
        <f>E73*F73/60</f>
        <v>0</v>
      </c>
      <c r="H73" s="55" t="e">
        <f>G73/C73</f>
        <v>#DIV/0!</v>
      </c>
    </row>
    <row r="74" spans="2:8" s="34" customFormat="1">
      <c r="B74" s="366"/>
      <c r="C74" s="367"/>
      <c r="D74" s="43">
        <f>SUM(D71:D73)</f>
        <v>120</v>
      </c>
      <c r="E74" s="56">
        <f>SUM(E71:E73)</f>
        <v>1440</v>
      </c>
      <c r="F74" s="44">
        <f>SUM(F71:F73)</f>
        <v>10</v>
      </c>
      <c r="G74" s="45">
        <f>SUM(G71:G73)</f>
        <v>240</v>
      </c>
      <c r="H74" s="45" t="e">
        <f>SUM(H71:H73)</f>
        <v>#DIV/0!</v>
      </c>
    </row>
    <row r="75" spans="2:8" s="34" customFormat="1">
      <c r="B75" s="46" t="s">
        <v>34</v>
      </c>
    </row>
    <row r="76" spans="2:8" s="34" customFormat="1">
      <c r="C76" s="47">
        <f>($G$67-$G$74)/$G$67</f>
        <v>0.33333333333333331</v>
      </c>
    </row>
    <row r="77" spans="2:8" s="34" customFormat="1">
      <c r="C77" s="88"/>
    </row>
    <row r="78" spans="2:8" s="34" customFormat="1">
      <c r="B78" s="31" t="s">
        <v>49</v>
      </c>
      <c r="C78" s="88"/>
    </row>
    <row r="79" spans="2:8" s="34" customFormat="1" ht="9" customHeight="1">
      <c r="C79" s="88"/>
    </row>
    <row r="80" spans="2:8" s="34" customFormat="1">
      <c r="B80" s="31" t="s">
        <v>68</v>
      </c>
    </row>
    <row r="81" spans="2:4" s="34" customFormat="1" ht="18.75" customHeight="1">
      <c r="B81" s="369" t="s">
        <v>50</v>
      </c>
      <c r="C81" s="371" t="s">
        <v>51</v>
      </c>
      <c r="D81" s="372"/>
    </row>
    <row r="82" spans="2:4" s="34" customFormat="1" ht="21.6">
      <c r="B82" s="370"/>
      <c r="C82" s="78" t="s">
        <v>65</v>
      </c>
      <c r="D82" s="58" t="s">
        <v>69</v>
      </c>
    </row>
    <row r="83" spans="2:4" s="34" customFormat="1">
      <c r="B83" s="50" t="s">
        <v>133</v>
      </c>
      <c r="C83" s="59">
        <v>100</v>
      </c>
      <c r="D83" s="60">
        <f>C83*12</f>
        <v>1200</v>
      </c>
    </row>
    <row r="84" spans="2:4" s="34" customFormat="1">
      <c r="B84" s="53" t="s">
        <v>134</v>
      </c>
      <c r="C84" s="61">
        <v>30</v>
      </c>
      <c r="D84" s="62">
        <f>C84*12</f>
        <v>360</v>
      </c>
    </row>
    <row r="85" spans="2:4" s="34" customFormat="1">
      <c r="B85" s="53"/>
      <c r="C85" s="61"/>
      <c r="D85" s="62">
        <f>C85*12</f>
        <v>0</v>
      </c>
    </row>
    <row r="86" spans="2:4" s="34" customFormat="1">
      <c r="B86" s="63"/>
      <c r="C86" s="64">
        <f>SUM(C83:C85)</f>
        <v>130</v>
      </c>
      <c r="D86" s="65">
        <f>SUM(D83:D85)</f>
        <v>1560</v>
      </c>
    </row>
    <row r="87" spans="2:4" s="34" customFormat="1">
      <c r="B87" s="31" t="s">
        <v>70</v>
      </c>
    </row>
    <row r="88" spans="2:4" s="34" customFormat="1" ht="18.75" customHeight="1">
      <c r="B88" s="369" t="s">
        <v>50</v>
      </c>
      <c r="C88" s="371" t="s">
        <v>51</v>
      </c>
      <c r="D88" s="372"/>
    </row>
    <row r="89" spans="2:4" s="34" customFormat="1" ht="21.6">
      <c r="B89" s="370"/>
      <c r="C89" s="78" t="s">
        <v>65</v>
      </c>
      <c r="D89" s="58" t="s">
        <v>69</v>
      </c>
    </row>
    <row r="90" spans="2:4" s="34" customFormat="1">
      <c r="B90" s="50" t="s">
        <v>133</v>
      </c>
      <c r="C90" s="59">
        <v>60</v>
      </c>
      <c r="D90" s="60">
        <f>C90*12</f>
        <v>720</v>
      </c>
    </row>
    <row r="91" spans="2:4" s="34" customFormat="1">
      <c r="B91" s="53" t="s">
        <v>134</v>
      </c>
      <c r="C91" s="61">
        <v>20</v>
      </c>
      <c r="D91" s="62">
        <f>C91*12</f>
        <v>240</v>
      </c>
    </row>
    <row r="92" spans="2:4" s="34" customFormat="1">
      <c r="B92" s="53"/>
      <c r="C92" s="61"/>
      <c r="D92" s="62">
        <f>C92*12</f>
        <v>0</v>
      </c>
    </row>
    <row r="93" spans="2:4" s="34" customFormat="1">
      <c r="B93" s="63"/>
      <c r="C93" s="64">
        <f>SUM(C90:C92)</f>
        <v>80</v>
      </c>
      <c r="D93" s="65">
        <f>SUM(D90:D92)</f>
        <v>960</v>
      </c>
    </row>
    <row r="94" spans="2:4" s="34" customFormat="1">
      <c r="B94" s="46" t="s">
        <v>52</v>
      </c>
    </row>
    <row r="95" spans="2:4" s="34" customFormat="1">
      <c r="C95" s="47">
        <f>($D$86-$D$93)/D86</f>
        <v>0.38461538461538464</v>
      </c>
    </row>
    <row r="96" spans="2:4" s="34" customFormat="1"/>
    <row r="97" spans="2:10">
      <c r="B97" s="31" t="s">
        <v>35</v>
      </c>
    </row>
    <row r="98" spans="2:10" ht="72.75" customHeight="1">
      <c r="B98" s="368" t="s">
        <v>143</v>
      </c>
      <c r="C98" s="368"/>
      <c r="D98" s="368"/>
      <c r="E98" s="368"/>
      <c r="F98" s="368"/>
      <c r="G98" s="368"/>
      <c r="H98" s="368"/>
      <c r="I98" s="368"/>
      <c r="J98" s="368"/>
    </row>
  </sheetData>
  <sheetProtection selectLockedCells="1" selectUnlockedCells="1"/>
  <mergeCells count="39">
    <mergeCell ref="B98:J98"/>
    <mergeCell ref="H69:H70"/>
    <mergeCell ref="B74:C74"/>
    <mergeCell ref="B81:B82"/>
    <mergeCell ref="C81:D81"/>
    <mergeCell ref="B88:B89"/>
    <mergeCell ref="C88:D88"/>
    <mergeCell ref="G69:G70"/>
    <mergeCell ref="B67:C67"/>
    <mergeCell ref="B69:B70"/>
    <mergeCell ref="C69:C70"/>
    <mergeCell ref="D69:E69"/>
    <mergeCell ref="F69:F70"/>
    <mergeCell ref="B58:J58"/>
    <mergeCell ref="B62:B63"/>
    <mergeCell ref="C62:C63"/>
    <mergeCell ref="D62:E62"/>
    <mergeCell ref="F62:F63"/>
    <mergeCell ref="G62:G63"/>
    <mergeCell ref="H62:H63"/>
    <mergeCell ref="B55:J55"/>
    <mergeCell ref="B14:J14"/>
    <mergeCell ref="B15:J15"/>
    <mergeCell ref="B16:J16"/>
    <mergeCell ref="B17:J17"/>
    <mergeCell ref="B18:J18"/>
    <mergeCell ref="D19:E19"/>
    <mergeCell ref="F19:J19"/>
    <mergeCell ref="B25:J25"/>
    <mergeCell ref="B27:J27"/>
    <mergeCell ref="D31:F31"/>
    <mergeCell ref="D33:F33"/>
    <mergeCell ref="D35:F35"/>
    <mergeCell ref="C13:J13"/>
    <mergeCell ref="B3:J3"/>
    <mergeCell ref="I6:J6"/>
    <mergeCell ref="C10:J10"/>
    <mergeCell ref="C11:J11"/>
    <mergeCell ref="C12:J12"/>
  </mergeCells>
  <phoneticPr fontId="12"/>
  <conditionalFormatting sqref="C19:C20">
    <cfRule type="containsText" dxfId="6" priority="2" operator="containsText" text="あり">
      <formula>NOT(ISERROR(SEARCH("あり",C19)))</formula>
    </cfRule>
    <cfRule type="containsText" dxfId="5" priority="4" operator="containsText" text="なし">
      <formula>NOT(ISERROR(SEARCH("なし",C19)))</formula>
    </cfRule>
    <cfRule type="containsText" dxfId="4" priority="5" operator="containsText" text="あり">
      <formula>NOT(ISERROR(SEARCH("あり",C19)))</formula>
    </cfRule>
  </conditionalFormatting>
  <conditionalFormatting sqref="D35 D37:H37">
    <cfRule type="cellIs" dxfId="3" priority="3" operator="greaterThan">
      <formula>1000000</formula>
    </cfRule>
  </conditionalFormatting>
  <conditionalFormatting sqref="D35">
    <cfRule type="cellIs" dxfId="2" priority="1" operator="greaterThan">
      <formula>666000</formula>
    </cfRule>
  </conditionalFormatting>
  <dataValidations count="5">
    <dataValidation imeMode="halfAlpha" allowBlank="1" showInputMessage="1" showErrorMessage="1" sqref="B17:J17" xr:uid="{3D0E3627-22ED-42A2-9808-D0A67B2A9A6C}"/>
    <dataValidation type="list" allowBlank="1" showInputMessage="1" showErrorMessage="1" sqref="B15:J15" xr:uid="{1E47F946-6E53-461E-9871-E39399BFBBF6}">
      <formula1>"療養介護,生活介護,自立訓練,就労移行支援,就労継続支援A型,就労継続支援B型,就労定着支援,自立生活援助,児童発達支援,医療型児童発達支援,放課後等デイサービス,短期入所,施設入所支援,共同生活援助,福祉型障害児入所施設,医療型障害児入所施設,居宅介護,重度訪問介護,同行援護,行動援護,居宅訪問型児童発達支援,保育所等訪問支援,計画相談支援,地域移行支援,地域定着支援,障害児相談支援"</formula1>
    </dataValidation>
    <dataValidation type="list" allowBlank="1" showInputMessage="1" showErrorMessage="1" sqref="F19" xr:uid="{382B47ED-9C44-466C-B7AB-AEEF0ADCDE2E}">
      <formula1>"令和元年度,令和２年度,令和３年度"</formula1>
    </dataValidation>
    <dataValidation type="list" allowBlank="1" showInputMessage="1" showErrorMessage="1" sqref="C19:C20" xr:uid="{465663AA-3926-4B42-855E-E0C5CD367CB3}">
      <formula1>"あり,なし"</formula1>
    </dataValidation>
    <dataValidation imeMode="halfKatakana" allowBlank="1" showInputMessage="1" showErrorMessage="1" sqref="C12:H12 C10" xr:uid="{DA23AF3A-55BE-4444-88EF-085502B605B8}"/>
  </dataValidations>
  <printOptions horizontalCentered="1"/>
  <pageMargins left="0.70866141732283472" right="0.70866141732283472" top="0.74803149606299213" bottom="0.74803149606299213" header="0.31496062992125984" footer="0.31496062992125984"/>
  <pageSetup paperSize="9" scale="39" orientation="portrait" r:id="rId1"/>
  <rowBreaks count="1" manualBreakCount="1">
    <brk id="59" max="10" man="1"/>
  </rowBreaks>
  <drawing r:id="rId2"/>
  <legacyDrawing r:id="rId3"/>
  <mc:AlternateContent xmlns:mc="http://schemas.openxmlformats.org/markup-compatibility/2006">
    <mc:Choice Requires="x14">
      <controls>
        <mc:AlternateContent xmlns:mc="http://schemas.openxmlformats.org/markup-compatibility/2006">
          <mc:Choice Requires="x14">
            <control shapeId="78849" r:id="rId4" name="Check Box 1">
              <controlPr defaultSize="0" autoFill="0" autoLine="0" autoPict="0">
                <anchor moveWithCells="1">
                  <from>
                    <xdr:col>1</xdr:col>
                    <xdr:colOff>1775460</xdr:colOff>
                    <xdr:row>36</xdr:row>
                    <xdr:rowOff>106680</xdr:rowOff>
                  </from>
                  <to>
                    <xdr:col>2</xdr:col>
                    <xdr:colOff>38100</xdr:colOff>
                    <xdr:row>38</xdr:row>
                    <xdr:rowOff>152400</xdr:rowOff>
                  </to>
                </anchor>
              </controlPr>
            </control>
          </mc:Choice>
        </mc:AlternateContent>
        <mc:AlternateContent xmlns:mc="http://schemas.openxmlformats.org/markup-compatibility/2006">
          <mc:Choice Requires="x14">
            <control shapeId="78850" r:id="rId5" name="Check Box 2">
              <controlPr defaultSize="0" autoFill="0" autoLine="0" autoPict="0">
                <anchor moveWithCells="1">
                  <from>
                    <xdr:col>1</xdr:col>
                    <xdr:colOff>1775460</xdr:colOff>
                    <xdr:row>38</xdr:row>
                    <xdr:rowOff>160020</xdr:rowOff>
                  </from>
                  <to>
                    <xdr:col>2</xdr:col>
                    <xdr:colOff>38100</xdr:colOff>
                    <xdr:row>40</xdr:row>
                    <xdr:rowOff>106680</xdr:rowOff>
                  </to>
                </anchor>
              </controlPr>
            </control>
          </mc:Choice>
        </mc:AlternateContent>
        <mc:AlternateContent xmlns:mc="http://schemas.openxmlformats.org/markup-compatibility/2006">
          <mc:Choice Requires="x14">
            <control shapeId="78851" r:id="rId6" name="Check Box 3">
              <controlPr defaultSize="0" autoFill="0" autoLine="0" autoPict="0">
                <anchor moveWithCells="1">
                  <from>
                    <xdr:col>1</xdr:col>
                    <xdr:colOff>1775460</xdr:colOff>
                    <xdr:row>37</xdr:row>
                    <xdr:rowOff>106680</xdr:rowOff>
                  </from>
                  <to>
                    <xdr:col>2</xdr:col>
                    <xdr:colOff>38100</xdr:colOff>
                    <xdr:row>39</xdr:row>
                    <xdr:rowOff>76200</xdr:rowOff>
                  </to>
                </anchor>
              </controlPr>
            </control>
          </mc:Choice>
        </mc:AlternateContent>
        <mc:AlternateContent xmlns:mc="http://schemas.openxmlformats.org/markup-compatibility/2006">
          <mc:Choice Requires="x14">
            <control shapeId="78852" r:id="rId7" name="Check Box 4">
              <controlPr defaultSize="0" autoFill="0" autoLine="0" autoPict="0">
                <anchor moveWithCells="1">
                  <from>
                    <xdr:col>1</xdr:col>
                    <xdr:colOff>1775460</xdr:colOff>
                    <xdr:row>39</xdr:row>
                    <xdr:rowOff>114300</xdr:rowOff>
                  </from>
                  <to>
                    <xdr:col>2</xdr:col>
                    <xdr:colOff>38100</xdr:colOff>
                    <xdr:row>41</xdr:row>
                    <xdr:rowOff>76200</xdr:rowOff>
                  </to>
                </anchor>
              </controlPr>
            </control>
          </mc:Choice>
        </mc:AlternateContent>
        <mc:AlternateContent xmlns:mc="http://schemas.openxmlformats.org/markup-compatibility/2006">
          <mc:Choice Requires="x14">
            <control shapeId="78853" r:id="rId8" name="Check Box 5">
              <controlPr defaultSize="0" autoFill="0" autoLine="0" autoPict="0">
                <anchor moveWithCells="1">
                  <from>
                    <xdr:col>1</xdr:col>
                    <xdr:colOff>1775460</xdr:colOff>
                    <xdr:row>49</xdr:row>
                    <xdr:rowOff>0</xdr:rowOff>
                  </from>
                  <to>
                    <xdr:col>2</xdr:col>
                    <xdr:colOff>38100</xdr:colOff>
                    <xdr:row>50</xdr:row>
                    <xdr:rowOff>7620</xdr:rowOff>
                  </to>
                </anchor>
              </controlPr>
            </control>
          </mc:Choice>
        </mc:AlternateContent>
        <mc:AlternateContent xmlns:mc="http://schemas.openxmlformats.org/markup-compatibility/2006">
          <mc:Choice Requires="x14">
            <control shapeId="78854" r:id="rId9" name="Check Box 6">
              <controlPr defaultSize="0" autoFill="0" autoLine="0" autoPict="0">
                <anchor moveWithCells="1">
                  <from>
                    <xdr:col>3</xdr:col>
                    <xdr:colOff>746760</xdr:colOff>
                    <xdr:row>37</xdr:row>
                    <xdr:rowOff>152400</xdr:rowOff>
                  </from>
                  <to>
                    <xdr:col>3</xdr:col>
                    <xdr:colOff>990600</xdr:colOff>
                    <xdr:row>39</xdr:row>
                    <xdr:rowOff>22860</xdr:rowOff>
                  </to>
                </anchor>
              </controlPr>
            </control>
          </mc:Choice>
        </mc:AlternateContent>
        <mc:AlternateContent xmlns:mc="http://schemas.openxmlformats.org/markup-compatibility/2006">
          <mc:Choice Requires="x14">
            <control shapeId="78855" r:id="rId10" name="Check Box 7">
              <controlPr defaultSize="0" autoFill="0" autoLine="0" autoPict="0">
                <anchor moveWithCells="1">
                  <from>
                    <xdr:col>3</xdr:col>
                    <xdr:colOff>746760</xdr:colOff>
                    <xdr:row>36</xdr:row>
                    <xdr:rowOff>144780</xdr:rowOff>
                  </from>
                  <to>
                    <xdr:col>3</xdr:col>
                    <xdr:colOff>990600</xdr:colOff>
                    <xdr:row>38</xdr:row>
                    <xdr:rowOff>99060</xdr:rowOff>
                  </to>
                </anchor>
              </controlPr>
            </control>
          </mc:Choice>
        </mc:AlternateContent>
        <mc:AlternateContent xmlns:mc="http://schemas.openxmlformats.org/markup-compatibility/2006">
          <mc:Choice Requires="x14">
            <control shapeId="78856" r:id="rId11" name="Check Box 8">
              <controlPr defaultSize="0" autoFill="0" autoLine="0" autoPict="0">
                <anchor moveWithCells="1">
                  <from>
                    <xdr:col>1</xdr:col>
                    <xdr:colOff>1775460</xdr:colOff>
                    <xdr:row>43</xdr:row>
                    <xdr:rowOff>213360</xdr:rowOff>
                  </from>
                  <to>
                    <xdr:col>2</xdr:col>
                    <xdr:colOff>38100</xdr:colOff>
                    <xdr:row>44</xdr:row>
                    <xdr:rowOff>228600</xdr:rowOff>
                  </to>
                </anchor>
              </controlPr>
            </control>
          </mc:Choice>
        </mc:AlternateContent>
        <mc:AlternateContent xmlns:mc="http://schemas.openxmlformats.org/markup-compatibility/2006">
          <mc:Choice Requires="x14">
            <control shapeId="78857" r:id="rId12" name="Check Box 9">
              <controlPr defaultSize="0" autoFill="0" autoLine="0" autoPict="0">
                <anchor moveWithCells="1">
                  <from>
                    <xdr:col>1</xdr:col>
                    <xdr:colOff>1775460</xdr:colOff>
                    <xdr:row>50</xdr:row>
                    <xdr:rowOff>198120</xdr:rowOff>
                  </from>
                  <to>
                    <xdr:col>2</xdr:col>
                    <xdr:colOff>38100</xdr:colOff>
                    <xdr:row>52</xdr:row>
                    <xdr:rowOff>45720</xdr:rowOff>
                  </to>
                </anchor>
              </controlPr>
            </control>
          </mc:Choice>
        </mc:AlternateContent>
        <mc:AlternateContent xmlns:mc="http://schemas.openxmlformats.org/markup-compatibility/2006">
          <mc:Choice Requires="x14">
            <control shapeId="78858" r:id="rId13" name="Check Box 10">
              <controlPr defaultSize="0" autoFill="0" autoLine="0" autoPict="0">
                <anchor moveWithCells="1">
                  <from>
                    <xdr:col>1</xdr:col>
                    <xdr:colOff>1775460</xdr:colOff>
                    <xdr:row>47</xdr:row>
                    <xdr:rowOff>137160</xdr:rowOff>
                  </from>
                  <to>
                    <xdr:col>2</xdr:col>
                    <xdr:colOff>38100</xdr:colOff>
                    <xdr:row>49</xdr:row>
                    <xdr:rowOff>45720</xdr:rowOff>
                  </to>
                </anchor>
              </controlPr>
            </control>
          </mc:Choice>
        </mc:AlternateContent>
        <mc:AlternateContent xmlns:mc="http://schemas.openxmlformats.org/markup-compatibility/2006">
          <mc:Choice Requires="x14">
            <control shapeId="78859" r:id="rId14" name="Check Box 11">
              <controlPr defaultSize="0" autoFill="0" autoLine="0" autoPict="0">
                <anchor moveWithCells="1">
                  <from>
                    <xdr:col>1</xdr:col>
                    <xdr:colOff>1775460</xdr:colOff>
                    <xdr:row>50</xdr:row>
                    <xdr:rowOff>22860</xdr:rowOff>
                  </from>
                  <to>
                    <xdr:col>2</xdr:col>
                    <xdr:colOff>38100</xdr:colOff>
                    <xdr:row>50</xdr:row>
                    <xdr:rowOff>228600</xdr:rowOff>
                  </to>
                </anchor>
              </controlPr>
            </control>
          </mc:Choice>
        </mc:AlternateContent>
        <mc:AlternateContent xmlns:mc="http://schemas.openxmlformats.org/markup-compatibility/2006">
          <mc:Choice Requires="x14">
            <control shapeId="78860" r:id="rId15" name="Check Box 12">
              <controlPr defaultSize="0" autoFill="0" autoLine="0" autoPict="0">
                <anchor moveWithCells="1">
                  <from>
                    <xdr:col>1</xdr:col>
                    <xdr:colOff>1775460</xdr:colOff>
                    <xdr:row>41</xdr:row>
                    <xdr:rowOff>960120</xdr:rowOff>
                  </from>
                  <to>
                    <xdr:col>2</xdr:col>
                    <xdr:colOff>38100</xdr:colOff>
                    <xdr:row>43</xdr:row>
                    <xdr:rowOff>45720</xdr:rowOff>
                  </to>
                </anchor>
              </controlPr>
            </control>
          </mc:Choice>
        </mc:AlternateContent>
        <mc:AlternateContent xmlns:mc="http://schemas.openxmlformats.org/markup-compatibility/2006">
          <mc:Choice Requires="x14">
            <control shapeId="78861" r:id="rId16" name="Check Box 13">
              <controlPr defaultSize="0" autoFill="0" autoLine="0" autoPict="0">
                <anchor moveWithCells="1">
                  <from>
                    <xdr:col>1</xdr:col>
                    <xdr:colOff>1775460</xdr:colOff>
                    <xdr:row>42</xdr:row>
                    <xdr:rowOff>190500</xdr:rowOff>
                  </from>
                  <to>
                    <xdr:col>2</xdr:col>
                    <xdr:colOff>38100</xdr:colOff>
                    <xdr:row>44</xdr:row>
                    <xdr:rowOff>22860</xdr:rowOff>
                  </to>
                </anchor>
              </controlPr>
            </control>
          </mc:Choice>
        </mc:AlternateContent>
        <mc:AlternateContent xmlns:mc="http://schemas.openxmlformats.org/markup-compatibility/2006">
          <mc:Choice Requires="x14">
            <control shapeId="78862" r:id="rId17" name="Check Box 14">
              <controlPr defaultSize="0" autoFill="0" autoLine="0" autoPict="0">
                <anchor moveWithCells="1">
                  <from>
                    <xdr:col>0</xdr:col>
                    <xdr:colOff>83820</xdr:colOff>
                    <xdr:row>22</xdr:row>
                    <xdr:rowOff>144780</xdr:rowOff>
                  </from>
                  <to>
                    <xdr:col>1</xdr:col>
                    <xdr:colOff>236220</xdr:colOff>
                    <xdr:row>24</xdr:row>
                    <xdr:rowOff>144780</xdr:rowOff>
                  </to>
                </anchor>
              </controlPr>
            </control>
          </mc:Choice>
        </mc:AlternateContent>
        <mc:AlternateContent xmlns:mc="http://schemas.openxmlformats.org/markup-compatibility/2006">
          <mc:Choice Requires="x14">
            <control shapeId="78863" r:id="rId18" name="Check Box 15">
              <controlPr defaultSize="0" autoFill="0" autoLine="0" autoPict="0">
                <anchor moveWithCells="1">
                  <from>
                    <xdr:col>0</xdr:col>
                    <xdr:colOff>99060</xdr:colOff>
                    <xdr:row>22</xdr:row>
                    <xdr:rowOff>0</xdr:rowOff>
                  </from>
                  <to>
                    <xdr:col>1</xdr:col>
                    <xdr:colOff>121920</xdr:colOff>
                    <xdr:row>23</xdr:row>
                    <xdr:rowOff>22860</xdr:rowOff>
                  </to>
                </anchor>
              </controlPr>
            </control>
          </mc:Choice>
        </mc:AlternateContent>
        <mc:AlternateContent xmlns:mc="http://schemas.openxmlformats.org/markup-compatibility/2006">
          <mc:Choice Requires="x14">
            <control shapeId="78864" r:id="rId19" name="Check Box 16">
              <controlPr defaultSize="0" autoFill="0" autoLine="0" autoPict="0">
                <anchor moveWithCells="1">
                  <from>
                    <xdr:col>0</xdr:col>
                    <xdr:colOff>99060</xdr:colOff>
                    <xdr:row>20</xdr:row>
                    <xdr:rowOff>220980</xdr:rowOff>
                  </from>
                  <to>
                    <xdr:col>1</xdr:col>
                    <xdr:colOff>114300</xdr:colOff>
                    <xdr:row>22</xdr:row>
                    <xdr:rowOff>45720</xdr:rowOff>
                  </to>
                </anchor>
              </controlPr>
            </control>
          </mc:Choice>
        </mc:AlternateContent>
        <mc:AlternateContent xmlns:mc="http://schemas.openxmlformats.org/markup-compatibility/2006">
          <mc:Choice Requires="x14">
            <control shapeId="78865" r:id="rId20" name="Check Box 17">
              <controlPr defaultSize="0" autoFill="0" autoLine="0" autoPict="0">
                <anchor moveWithCells="1">
                  <from>
                    <xdr:col>0</xdr:col>
                    <xdr:colOff>83820</xdr:colOff>
                    <xdr:row>24</xdr:row>
                    <xdr:rowOff>45720</xdr:rowOff>
                  </from>
                  <to>
                    <xdr:col>1</xdr:col>
                    <xdr:colOff>121920</xdr:colOff>
                    <xdr:row>24</xdr:row>
                    <xdr:rowOff>457200</xdr:rowOff>
                  </to>
                </anchor>
              </controlPr>
            </control>
          </mc:Choice>
        </mc:AlternateContent>
        <mc:AlternateContent xmlns:mc="http://schemas.openxmlformats.org/markup-compatibility/2006">
          <mc:Choice Requires="x14">
            <control shapeId="78866" r:id="rId21" name="Check Box 18">
              <controlPr defaultSize="0" autoFill="0" autoLine="0" autoPict="0">
                <anchor moveWithCells="1">
                  <from>
                    <xdr:col>0</xdr:col>
                    <xdr:colOff>99060</xdr:colOff>
                    <xdr:row>26</xdr:row>
                    <xdr:rowOff>0</xdr:rowOff>
                  </from>
                  <to>
                    <xdr:col>1</xdr:col>
                    <xdr:colOff>137160</xdr:colOff>
                    <xdr:row>27</xdr:row>
                    <xdr:rowOff>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AA722-4B17-425D-A010-2E29F87C695F}">
  <sheetPr>
    <tabColor theme="0"/>
    <pageSetUpPr fitToPage="1"/>
  </sheetPr>
  <dimension ref="A1:V52"/>
  <sheetViews>
    <sheetView showGridLines="0" view="pageBreakPreview" topLeftCell="A3" zoomScaleNormal="70" zoomScaleSheetLayoutView="100" workbookViewId="0">
      <selection activeCell="D5" sqref="D5"/>
    </sheetView>
  </sheetViews>
  <sheetFormatPr defaultColWidth="5.6640625" defaultRowHeight="14.4"/>
  <cols>
    <col min="1" max="1" width="3.88671875" style="2" customWidth="1"/>
    <col min="2" max="2" width="5.6640625" style="2"/>
    <col min="3" max="3" width="12.88671875" style="2" customWidth="1"/>
    <col min="4" max="4" width="5.6640625" style="2"/>
    <col min="5" max="5" width="18" style="2" customWidth="1"/>
    <col min="6" max="21" width="5.6640625" style="2"/>
    <col min="22" max="22" width="3.88671875" style="2" customWidth="1"/>
    <col min="23" max="23" width="2.77734375" style="2" customWidth="1"/>
    <col min="24" max="16384" width="5.6640625" style="2"/>
  </cols>
  <sheetData>
    <row r="1" spans="1:22" ht="16.2">
      <c r="A1" s="1" t="s">
        <v>76</v>
      </c>
      <c r="B1" s="3"/>
      <c r="C1" s="3"/>
      <c r="D1" s="3"/>
      <c r="E1" s="3"/>
      <c r="F1" s="3"/>
      <c r="G1" s="3"/>
      <c r="H1" s="3"/>
      <c r="I1" s="3"/>
      <c r="J1" s="3"/>
    </row>
    <row r="2" spans="1:22" ht="16.2">
      <c r="A2" s="1"/>
      <c r="B2" s="3"/>
      <c r="C2" s="3"/>
      <c r="D2" s="3"/>
      <c r="E2" s="3"/>
      <c r="F2" s="3"/>
      <c r="G2" s="3"/>
      <c r="H2" s="3"/>
      <c r="I2" s="3"/>
      <c r="J2" s="3"/>
    </row>
    <row r="3" spans="1:22" ht="24.9" customHeight="1">
      <c r="A3" s="3"/>
      <c r="B3" s="288" t="s">
        <v>196</v>
      </c>
      <c r="C3" s="288"/>
      <c r="D3" s="288"/>
      <c r="E3" s="288"/>
      <c r="F3" s="288"/>
      <c r="G3" s="288"/>
      <c r="H3" s="288"/>
      <c r="I3" s="288"/>
      <c r="J3" s="288"/>
      <c r="K3" s="289"/>
      <c r="L3" s="289"/>
      <c r="M3" s="289"/>
      <c r="N3" s="289"/>
      <c r="O3" s="289"/>
      <c r="P3" s="289"/>
      <c r="Q3" s="289"/>
      <c r="R3" s="289"/>
      <c r="S3" s="289"/>
      <c r="T3" s="289"/>
      <c r="U3" s="289"/>
    </row>
    <row r="4" spans="1:22" ht="24.9" customHeight="1">
      <c r="A4" s="3"/>
      <c r="B4" s="288"/>
      <c r="C4" s="288"/>
      <c r="D4" s="288"/>
      <c r="E4" s="288"/>
      <c r="F4" s="288"/>
      <c r="G4" s="288"/>
      <c r="H4" s="288"/>
      <c r="I4" s="288"/>
      <c r="J4" s="288"/>
      <c r="K4" s="289"/>
      <c r="L4" s="289"/>
      <c r="M4" s="289"/>
      <c r="N4" s="289"/>
      <c r="O4" s="289"/>
      <c r="P4" s="289"/>
      <c r="Q4" s="289"/>
      <c r="R4" s="289"/>
      <c r="S4" s="289"/>
      <c r="T4" s="289"/>
      <c r="U4" s="289"/>
    </row>
    <row r="5" spans="1:22" s="70" customFormat="1" ht="9.75" customHeight="1">
      <c r="A5" s="68"/>
      <c r="B5" s="69"/>
      <c r="C5" s="69"/>
      <c r="D5" s="69"/>
      <c r="E5" s="69"/>
      <c r="F5" s="69"/>
      <c r="G5" s="69"/>
      <c r="H5" s="69"/>
      <c r="I5" s="69"/>
      <c r="J5" s="69"/>
    </row>
    <row r="6" spans="1:22" s="73" customFormat="1" ht="19.2">
      <c r="A6" s="71"/>
      <c r="B6" s="72"/>
      <c r="C6" s="72"/>
      <c r="D6" s="72"/>
      <c r="E6" s="72"/>
      <c r="F6" s="72"/>
      <c r="G6" s="72"/>
      <c r="H6" s="71"/>
      <c r="I6" s="71"/>
      <c r="J6" s="71"/>
      <c r="O6" s="300" t="s">
        <v>74</v>
      </c>
      <c r="P6" s="300"/>
      <c r="Q6" s="300"/>
      <c r="R6" s="301" t="s">
        <v>98</v>
      </c>
      <c r="S6" s="301"/>
      <c r="T6" s="301"/>
      <c r="U6" s="301"/>
      <c r="V6" s="301"/>
    </row>
    <row r="7" spans="1:22" s="73" customFormat="1" ht="19.2">
      <c r="A7" s="71"/>
      <c r="B7" s="72"/>
      <c r="C7" s="72"/>
      <c r="D7" s="72"/>
      <c r="E7" s="72"/>
      <c r="F7" s="72"/>
      <c r="G7" s="72"/>
      <c r="H7" s="71"/>
      <c r="I7" s="71"/>
      <c r="J7" s="71"/>
      <c r="P7" s="74"/>
      <c r="Q7" s="74"/>
      <c r="R7" s="74"/>
      <c r="S7" s="75"/>
      <c r="T7" s="75"/>
      <c r="U7" s="75"/>
      <c r="V7" s="75"/>
    </row>
    <row r="8" spans="1:22" s="11" customFormat="1" ht="15" thickBot="1">
      <c r="A8" s="13"/>
      <c r="B8" s="13"/>
      <c r="C8" s="17" t="s">
        <v>5</v>
      </c>
      <c r="D8" s="13"/>
      <c r="E8" s="13"/>
      <c r="F8" s="13"/>
      <c r="G8" s="13"/>
      <c r="H8" s="13"/>
      <c r="I8" s="13"/>
      <c r="J8" s="13"/>
    </row>
    <row r="9" spans="1:22" s="11" customFormat="1" ht="23.1" customHeight="1">
      <c r="A9" s="13"/>
      <c r="B9" s="13"/>
      <c r="C9" s="16" t="s">
        <v>4</v>
      </c>
      <c r="D9" s="290" t="s">
        <v>191</v>
      </c>
      <c r="E9" s="291"/>
      <c r="F9" s="291"/>
      <c r="G9" s="291"/>
      <c r="H9" s="291"/>
      <c r="I9" s="291"/>
      <c r="J9" s="291"/>
      <c r="K9" s="292"/>
    </row>
    <row r="10" spans="1:22" s="11" customFormat="1" ht="23.1" customHeight="1">
      <c r="A10" s="13"/>
      <c r="B10" s="13"/>
      <c r="C10" s="15" t="s">
        <v>7</v>
      </c>
      <c r="D10" s="293" t="s">
        <v>187</v>
      </c>
      <c r="E10" s="294"/>
      <c r="F10" s="294"/>
      <c r="G10" s="294"/>
      <c r="H10" s="294"/>
      <c r="I10" s="294"/>
      <c r="J10" s="294"/>
      <c r="K10" s="295"/>
    </row>
    <row r="11" spans="1:22" s="11" customFormat="1" ht="23.1" customHeight="1">
      <c r="A11" s="13"/>
      <c r="B11" s="13"/>
      <c r="C11" s="14" t="s">
        <v>19</v>
      </c>
      <c r="D11" s="373">
        <v>15</v>
      </c>
      <c r="E11" s="374"/>
      <c r="F11" s="375" t="s">
        <v>17</v>
      </c>
      <c r="G11" s="375"/>
      <c r="H11" s="375"/>
      <c r="I11" s="375"/>
      <c r="J11" s="375"/>
      <c r="K11" s="376"/>
    </row>
    <row r="12" spans="1:22" s="11" customFormat="1" ht="23.1" customHeight="1" thickBot="1">
      <c r="A12" s="13"/>
      <c r="B12" s="13"/>
      <c r="C12" s="12" t="s">
        <v>18</v>
      </c>
      <c r="D12" s="377">
        <v>30</v>
      </c>
      <c r="E12" s="378"/>
      <c r="F12" s="379" t="s">
        <v>17</v>
      </c>
      <c r="G12" s="379"/>
      <c r="H12" s="379"/>
      <c r="I12" s="379"/>
      <c r="J12" s="379"/>
      <c r="K12" s="380"/>
    </row>
    <row r="13" spans="1:22" ht="9.9" customHeight="1">
      <c r="A13" s="3"/>
      <c r="B13" s="3"/>
      <c r="C13" s="3"/>
      <c r="D13" s="3"/>
      <c r="E13" s="3"/>
      <c r="F13" s="3"/>
      <c r="G13" s="3"/>
      <c r="H13" s="3"/>
      <c r="I13" s="3"/>
      <c r="J13" s="3"/>
    </row>
    <row r="14" spans="1:22" ht="20.100000000000001" customHeight="1">
      <c r="A14" s="3"/>
      <c r="B14" s="307" t="s">
        <v>16</v>
      </c>
      <c r="C14" s="307"/>
      <c r="D14" s="307"/>
      <c r="E14" s="308">
        <f>$C$18+$E$18-$G$18</f>
        <v>310000</v>
      </c>
      <c r="F14" s="309"/>
      <c r="G14" s="309"/>
      <c r="H14" s="309"/>
      <c r="I14" s="309"/>
      <c r="J14" s="311" t="s">
        <v>1</v>
      </c>
      <c r="K14" s="312"/>
      <c r="M14" s="302"/>
      <c r="N14" s="302"/>
      <c r="O14" s="302"/>
      <c r="P14" s="302"/>
      <c r="Q14" s="302"/>
      <c r="R14" s="302"/>
      <c r="T14" s="10"/>
      <c r="U14" s="10"/>
    </row>
    <row r="15" spans="1:22" ht="20.100000000000001" customHeight="1" thickBot="1">
      <c r="A15" s="3"/>
      <c r="B15" s="307"/>
      <c r="C15" s="307"/>
      <c r="D15" s="307"/>
      <c r="E15" s="310"/>
      <c r="F15" s="310"/>
      <c r="G15" s="310"/>
      <c r="H15" s="310"/>
      <c r="I15" s="310"/>
      <c r="J15" s="311"/>
      <c r="K15" s="312"/>
      <c r="M15" s="302"/>
      <c r="N15" s="302"/>
      <c r="O15" s="302"/>
      <c r="P15" s="302"/>
      <c r="Q15" s="302"/>
      <c r="R15" s="302"/>
      <c r="T15" s="10"/>
      <c r="U15" s="10"/>
    </row>
    <row r="16" spans="1:22" ht="9.9" customHeight="1">
      <c r="A16" s="3"/>
      <c r="B16" s="3"/>
      <c r="C16" s="3"/>
      <c r="D16" s="3"/>
      <c r="E16" s="3"/>
      <c r="F16" s="3"/>
      <c r="G16" s="3"/>
      <c r="H16" s="3"/>
      <c r="I16" s="3"/>
      <c r="J16" s="3"/>
    </row>
    <row r="17" spans="1:21" ht="39.9" customHeight="1">
      <c r="A17" s="3"/>
      <c r="B17" s="3"/>
      <c r="C17" s="321" t="s">
        <v>15</v>
      </c>
      <c r="D17" s="321"/>
      <c r="E17" s="322" t="s">
        <v>14</v>
      </c>
      <c r="F17" s="323"/>
      <c r="G17" s="313" t="s">
        <v>13</v>
      </c>
      <c r="H17" s="314"/>
      <c r="I17" s="8"/>
      <c r="J17" s="8"/>
    </row>
    <row r="18" spans="1:21" ht="20.100000000000001" customHeight="1">
      <c r="A18" s="3"/>
      <c r="B18" s="3"/>
      <c r="C18" s="315">
        <f>$P$31</f>
        <v>290000</v>
      </c>
      <c r="D18" s="316"/>
      <c r="E18" s="384">
        <f>$S$31</f>
        <v>20000</v>
      </c>
      <c r="F18" s="385"/>
      <c r="G18" s="386"/>
      <c r="H18" s="387"/>
      <c r="I18" s="9"/>
      <c r="J18" s="9"/>
    </row>
    <row r="19" spans="1:21" ht="9.9" customHeight="1">
      <c r="A19" s="3"/>
      <c r="B19" s="3"/>
      <c r="C19" s="3"/>
      <c r="D19" s="3"/>
      <c r="E19" s="3"/>
      <c r="F19" s="3"/>
      <c r="G19" s="3"/>
      <c r="H19" s="3"/>
      <c r="I19" s="3"/>
      <c r="J19" s="3"/>
    </row>
    <row r="20" spans="1:21" s="7" customFormat="1" ht="20.100000000000001" customHeight="1">
      <c r="A20" s="8"/>
      <c r="B20" s="67" t="s">
        <v>12</v>
      </c>
      <c r="C20" s="280" t="s">
        <v>11</v>
      </c>
      <c r="D20" s="280"/>
      <c r="E20" s="280"/>
      <c r="F20" s="280"/>
      <c r="G20" s="280"/>
      <c r="H20" s="280"/>
      <c r="I20" s="280"/>
      <c r="J20" s="280"/>
      <c r="K20" s="283" t="s">
        <v>10</v>
      </c>
      <c r="L20" s="283"/>
      <c r="M20" s="283" t="s">
        <v>2</v>
      </c>
      <c r="N20" s="283"/>
      <c r="O20" s="283"/>
      <c r="P20" s="283" t="s">
        <v>9</v>
      </c>
      <c r="Q20" s="283"/>
      <c r="R20" s="283"/>
      <c r="S20" s="287" t="s">
        <v>3</v>
      </c>
      <c r="T20" s="287"/>
      <c r="U20" s="287"/>
    </row>
    <row r="21" spans="1:21" ht="20.100000000000001" customHeight="1">
      <c r="A21" s="3"/>
      <c r="B21" s="6">
        <v>1</v>
      </c>
      <c r="C21" s="381" t="s">
        <v>105</v>
      </c>
      <c r="D21" s="381"/>
      <c r="E21" s="381"/>
      <c r="F21" s="381"/>
      <c r="G21" s="381"/>
      <c r="H21" s="381"/>
      <c r="I21" s="381"/>
      <c r="J21" s="381"/>
      <c r="K21" s="5">
        <v>2</v>
      </c>
      <c r="L21" s="4" t="s">
        <v>104</v>
      </c>
      <c r="M21" s="382">
        <v>82000</v>
      </c>
      <c r="N21" s="382"/>
      <c r="O21" s="382"/>
      <c r="P21" s="383">
        <f t="shared" ref="P21:P30" si="0">K21*M21</f>
        <v>164000</v>
      </c>
      <c r="Q21" s="383"/>
      <c r="R21" s="383"/>
      <c r="S21" s="382"/>
      <c r="T21" s="382"/>
      <c r="U21" s="382"/>
    </row>
    <row r="22" spans="1:21" ht="20.100000000000001" customHeight="1">
      <c r="A22" s="3"/>
      <c r="B22" s="6">
        <v>2</v>
      </c>
      <c r="C22" s="381" t="s">
        <v>106</v>
      </c>
      <c r="D22" s="381"/>
      <c r="E22" s="381"/>
      <c r="F22" s="381"/>
      <c r="G22" s="381"/>
      <c r="H22" s="381"/>
      <c r="I22" s="381"/>
      <c r="J22" s="381"/>
      <c r="K22" s="5">
        <v>1</v>
      </c>
      <c r="L22" s="4" t="s">
        <v>104</v>
      </c>
      <c r="M22" s="382">
        <v>90000</v>
      </c>
      <c r="N22" s="382"/>
      <c r="O22" s="382"/>
      <c r="P22" s="383">
        <f t="shared" si="0"/>
        <v>90000</v>
      </c>
      <c r="Q22" s="383"/>
      <c r="R22" s="383"/>
      <c r="S22" s="382"/>
      <c r="T22" s="382"/>
      <c r="U22" s="382"/>
    </row>
    <row r="23" spans="1:21" ht="20.100000000000001" customHeight="1">
      <c r="A23" s="3"/>
      <c r="B23" s="6">
        <v>3</v>
      </c>
      <c r="C23" s="381" t="s">
        <v>142</v>
      </c>
      <c r="D23" s="381"/>
      <c r="E23" s="381"/>
      <c r="F23" s="381"/>
      <c r="G23" s="381"/>
      <c r="H23" s="381"/>
      <c r="I23" s="381"/>
      <c r="J23" s="381"/>
      <c r="K23" s="5">
        <v>9</v>
      </c>
      <c r="L23" s="4" t="s">
        <v>141</v>
      </c>
      <c r="M23" s="382">
        <v>4000</v>
      </c>
      <c r="N23" s="382"/>
      <c r="O23" s="382"/>
      <c r="P23" s="383">
        <f t="shared" si="0"/>
        <v>36000</v>
      </c>
      <c r="Q23" s="383"/>
      <c r="R23" s="383"/>
      <c r="S23" s="382"/>
      <c r="T23" s="382"/>
      <c r="U23" s="382"/>
    </row>
    <row r="24" spans="1:21" ht="20.100000000000001" customHeight="1">
      <c r="A24" s="3"/>
      <c r="B24" s="6">
        <v>4</v>
      </c>
      <c r="C24" s="381" t="s">
        <v>140</v>
      </c>
      <c r="D24" s="381"/>
      <c r="E24" s="381"/>
      <c r="F24" s="381"/>
      <c r="G24" s="381"/>
      <c r="H24" s="381"/>
      <c r="I24" s="381"/>
      <c r="J24" s="381"/>
      <c r="K24" s="5">
        <v>1</v>
      </c>
      <c r="L24" s="4" t="s">
        <v>104</v>
      </c>
      <c r="M24" s="382"/>
      <c r="N24" s="382"/>
      <c r="O24" s="382"/>
      <c r="P24" s="383">
        <f t="shared" si="0"/>
        <v>0</v>
      </c>
      <c r="Q24" s="383"/>
      <c r="R24" s="383"/>
      <c r="S24" s="382">
        <v>20000</v>
      </c>
      <c r="T24" s="382"/>
      <c r="U24" s="382"/>
    </row>
    <row r="25" spans="1:21" ht="20.100000000000001" customHeight="1">
      <c r="A25" s="3"/>
      <c r="B25" s="6">
        <v>5</v>
      </c>
      <c r="C25" s="381"/>
      <c r="D25" s="381"/>
      <c r="E25" s="381"/>
      <c r="F25" s="381"/>
      <c r="G25" s="381"/>
      <c r="H25" s="381"/>
      <c r="I25" s="381"/>
      <c r="J25" s="381"/>
      <c r="K25" s="5"/>
      <c r="L25" s="4"/>
      <c r="M25" s="382"/>
      <c r="N25" s="382"/>
      <c r="O25" s="382"/>
      <c r="P25" s="383">
        <f t="shared" si="0"/>
        <v>0</v>
      </c>
      <c r="Q25" s="383"/>
      <c r="R25" s="383"/>
      <c r="S25" s="382"/>
      <c r="T25" s="382"/>
      <c r="U25" s="382"/>
    </row>
    <row r="26" spans="1:21" ht="20.100000000000001" customHeight="1">
      <c r="A26" s="3"/>
      <c r="B26" s="6">
        <v>6</v>
      </c>
      <c r="C26" s="381"/>
      <c r="D26" s="381"/>
      <c r="E26" s="381"/>
      <c r="F26" s="381"/>
      <c r="G26" s="381"/>
      <c r="H26" s="381"/>
      <c r="I26" s="381"/>
      <c r="J26" s="381"/>
      <c r="K26" s="5"/>
      <c r="L26" s="4"/>
      <c r="M26" s="382"/>
      <c r="N26" s="382"/>
      <c r="O26" s="382"/>
      <c r="P26" s="383">
        <f t="shared" si="0"/>
        <v>0</v>
      </c>
      <c r="Q26" s="383"/>
      <c r="R26" s="383"/>
      <c r="S26" s="382"/>
      <c r="T26" s="382"/>
      <c r="U26" s="382"/>
    </row>
    <row r="27" spans="1:21" ht="20.100000000000001" customHeight="1">
      <c r="A27" s="3"/>
      <c r="B27" s="6">
        <v>7</v>
      </c>
      <c r="C27" s="381"/>
      <c r="D27" s="381"/>
      <c r="E27" s="381"/>
      <c r="F27" s="381"/>
      <c r="G27" s="381"/>
      <c r="H27" s="381"/>
      <c r="I27" s="381"/>
      <c r="J27" s="381"/>
      <c r="K27" s="5"/>
      <c r="L27" s="4"/>
      <c r="M27" s="382"/>
      <c r="N27" s="382"/>
      <c r="O27" s="382"/>
      <c r="P27" s="383">
        <f t="shared" si="0"/>
        <v>0</v>
      </c>
      <c r="Q27" s="383"/>
      <c r="R27" s="383"/>
      <c r="S27" s="382"/>
      <c r="T27" s="382"/>
      <c r="U27" s="382"/>
    </row>
    <row r="28" spans="1:21" ht="20.100000000000001" customHeight="1">
      <c r="A28" s="3"/>
      <c r="B28" s="6">
        <v>8</v>
      </c>
      <c r="C28" s="381"/>
      <c r="D28" s="381"/>
      <c r="E28" s="381"/>
      <c r="F28" s="381"/>
      <c r="G28" s="381"/>
      <c r="H28" s="381"/>
      <c r="I28" s="381"/>
      <c r="J28" s="381"/>
      <c r="K28" s="5"/>
      <c r="L28" s="4"/>
      <c r="M28" s="382"/>
      <c r="N28" s="382"/>
      <c r="O28" s="382"/>
      <c r="P28" s="383">
        <f t="shared" si="0"/>
        <v>0</v>
      </c>
      <c r="Q28" s="383"/>
      <c r="R28" s="383"/>
      <c r="S28" s="382"/>
      <c r="T28" s="382"/>
      <c r="U28" s="382"/>
    </row>
    <row r="29" spans="1:21" ht="20.100000000000001" customHeight="1">
      <c r="A29" s="3"/>
      <c r="B29" s="6">
        <v>9</v>
      </c>
      <c r="C29" s="381"/>
      <c r="D29" s="381"/>
      <c r="E29" s="381"/>
      <c r="F29" s="381"/>
      <c r="G29" s="381"/>
      <c r="H29" s="381"/>
      <c r="I29" s="381"/>
      <c r="J29" s="381"/>
      <c r="K29" s="5"/>
      <c r="L29" s="4"/>
      <c r="M29" s="382"/>
      <c r="N29" s="382"/>
      <c r="O29" s="382"/>
      <c r="P29" s="383">
        <f t="shared" si="0"/>
        <v>0</v>
      </c>
      <c r="Q29" s="383"/>
      <c r="R29" s="383"/>
      <c r="S29" s="382"/>
      <c r="T29" s="382"/>
      <c r="U29" s="382"/>
    </row>
    <row r="30" spans="1:21" ht="20.100000000000001" customHeight="1">
      <c r="A30" s="3"/>
      <c r="B30" s="6">
        <v>10</v>
      </c>
      <c r="C30" s="381"/>
      <c r="D30" s="381"/>
      <c r="E30" s="381"/>
      <c r="F30" s="381"/>
      <c r="G30" s="381"/>
      <c r="H30" s="381"/>
      <c r="I30" s="381"/>
      <c r="J30" s="381"/>
      <c r="K30" s="5"/>
      <c r="L30" s="4"/>
      <c r="M30" s="382"/>
      <c r="N30" s="382"/>
      <c r="O30" s="382"/>
      <c r="P30" s="383">
        <f t="shared" si="0"/>
        <v>0</v>
      </c>
      <c r="Q30" s="383"/>
      <c r="R30" s="383"/>
      <c r="S30" s="382"/>
      <c r="T30" s="382"/>
      <c r="U30" s="382"/>
    </row>
    <row r="31" spans="1:21" ht="20.100000000000001" customHeight="1">
      <c r="A31" s="3"/>
      <c r="B31" s="3"/>
      <c r="C31" s="3"/>
      <c r="D31" s="3"/>
      <c r="E31" s="3"/>
      <c r="F31" s="3"/>
      <c r="G31" s="3"/>
      <c r="H31" s="3"/>
      <c r="I31" s="3"/>
      <c r="J31" s="3"/>
      <c r="M31" s="283" t="s">
        <v>0</v>
      </c>
      <c r="N31" s="283"/>
      <c r="O31" s="283"/>
      <c r="P31" s="284">
        <f>SUM(P21:R30)</f>
        <v>290000</v>
      </c>
      <c r="Q31" s="285"/>
      <c r="R31" s="286"/>
      <c r="S31" s="284">
        <f>SUM(S21:U30)</f>
        <v>20000</v>
      </c>
      <c r="T31" s="285"/>
      <c r="U31" s="286"/>
    </row>
    <row r="32" spans="1:21" ht="49.5" customHeight="1">
      <c r="A32" s="3"/>
      <c r="B32" s="3"/>
      <c r="C32" s="3"/>
      <c r="D32" s="3"/>
      <c r="E32" s="3"/>
      <c r="F32" s="3"/>
      <c r="G32" s="3"/>
      <c r="H32" s="3"/>
      <c r="I32" s="3"/>
      <c r="J32" s="3"/>
    </row>
    <row r="33" spans="1:22" ht="20.100000000000001" customHeight="1">
      <c r="A33" s="3"/>
      <c r="B33" s="279" t="s">
        <v>8</v>
      </c>
      <c r="C33" s="280"/>
      <c r="D33" s="388"/>
      <c r="E33" s="388"/>
      <c r="F33" s="388"/>
      <c r="G33" s="388"/>
      <c r="H33" s="388"/>
      <c r="I33" s="388"/>
      <c r="J33" s="388"/>
      <c r="K33" s="389"/>
      <c r="L33" s="389"/>
      <c r="M33" s="389"/>
      <c r="N33" s="389"/>
      <c r="O33" s="389"/>
      <c r="P33" s="389"/>
      <c r="Q33" s="389"/>
      <c r="R33" s="389"/>
      <c r="S33" s="389"/>
      <c r="T33" s="389"/>
      <c r="U33" s="389"/>
    </row>
    <row r="34" spans="1:22" ht="20.100000000000001" customHeight="1">
      <c r="A34" s="3"/>
      <c r="B34" s="280"/>
      <c r="C34" s="280"/>
      <c r="D34" s="388"/>
      <c r="E34" s="388"/>
      <c r="F34" s="388"/>
      <c r="G34" s="388"/>
      <c r="H34" s="388"/>
      <c r="I34" s="388"/>
      <c r="J34" s="388"/>
      <c r="K34" s="389"/>
      <c r="L34" s="389"/>
      <c r="M34" s="389"/>
      <c r="N34" s="389"/>
      <c r="O34" s="389"/>
      <c r="P34" s="389"/>
      <c r="Q34" s="389"/>
      <c r="R34" s="389"/>
      <c r="S34" s="389"/>
      <c r="T34" s="389"/>
      <c r="U34" s="389"/>
    </row>
    <row r="35" spans="1:22" ht="20.100000000000001" customHeight="1">
      <c r="A35" s="3"/>
      <c r="B35" s="280"/>
      <c r="C35" s="280"/>
      <c r="D35" s="388"/>
      <c r="E35" s="388"/>
      <c r="F35" s="388"/>
      <c r="G35" s="388"/>
      <c r="H35" s="388"/>
      <c r="I35" s="388"/>
      <c r="J35" s="388"/>
      <c r="K35" s="389"/>
      <c r="L35" s="389"/>
      <c r="M35" s="389"/>
      <c r="N35" s="389"/>
      <c r="O35" s="389"/>
      <c r="P35" s="389"/>
      <c r="Q35" s="389"/>
      <c r="R35" s="389"/>
      <c r="S35" s="389"/>
      <c r="T35" s="389"/>
      <c r="U35" s="389"/>
    </row>
    <row r="36" spans="1:22" ht="105" customHeight="1">
      <c r="A36" s="3"/>
      <c r="B36" s="280"/>
      <c r="C36" s="280"/>
      <c r="D36" s="388"/>
      <c r="E36" s="388"/>
      <c r="F36" s="388"/>
      <c r="G36" s="388"/>
      <c r="H36" s="388"/>
      <c r="I36" s="388"/>
      <c r="J36" s="388"/>
      <c r="K36" s="389"/>
      <c r="L36" s="389"/>
      <c r="M36" s="389"/>
      <c r="N36" s="389"/>
      <c r="O36" s="389"/>
      <c r="P36" s="389"/>
      <c r="Q36" s="389"/>
      <c r="R36" s="389"/>
      <c r="S36" s="389"/>
      <c r="T36" s="389"/>
      <c r="U36" s="389"/>
    </row>
    <row r="37" spans="1:22" ht="30" customHeight="1">
      <c r="A37" s="3"/>
      <c r="B37" s="274"/>
      <c r="C37" s="274"/>
      <c r="D37" s="274"/>
      <c r="E37" s="274"/>
      <c r="F37" s="274"/>
      <c r="G37" s="274"/>
      <c r="H37" s="274"/>
      <c r="I37" s="274"/>
      <c r="J37" s="274"/>
      <c r="K37" s="274"/>
      <c r="L37" s="274"/>
      <c r="M37" s="274"/>
      <c r="N37" s="274"/>
      <c r="O37" s="274"/>
      <c r="P37" s="274"/>
      <c r="Q37" s="274"/>
      <c r="R37" s="274"/>
      <c r="S37" s="274"/>
      <c r="T37" s="274"/>
      <c r="U37" s="274"/>
    </row>
    <row r="38" spans="1:22" ht="30" customHeight="1">
      <c r="A38" s="3"/>
      <c r="B38" s="275"/>
      <c r="C38" s="275"/>
      <c r="D38" s="275"/>
      <c r="E38" s="275"/>
      <c r="F38" s="275"/>
      <c r="G38" s="275"/>
      <c r="H38" s="275"/>
      <c r="I38" s="275"/>
      <c r="J38" s="275"/>
      <c r="K38" s="275"/>
      <c r="L38" s="275"/>
      <c r="M38" s="275"/>
      <c r="N38" s="275"/>
      <c r="O38" s="275"/>
      <c r="P38" s="275"/>
      <c r="Q38" s="275"/>
      <c r="R38" s="275"/>
      <c r="S38" s="275"/>
      <c r="T38" s="275"/>
      <c r="U38" s="275"/>
    </row>
    <row r="39" spans="1:22" ht="30" customHeight="1">
      <c r="A39" s="3"/>
      <c r="B39" s="275"/>
      <c r="C39" s="275"/>
      <c r="D39" s="275"/>
      <c r="E39" s="275"/>
      <c r="F39" s="275"/>
      <c r="G39" s="275"/>
      <c r="H39" s="275"/>
      <c r="I39" s="275"/>
      <c r="J39" s="275"/>
      <c r="K39" s="275"/>
      <c r="L39" s="275"/>
      <c r="M39" s="275"/>
      <c r="N39" s="275"/>
      <c r="O39" s="275"/>
      <c r="P39" s="275"/>
      <c r="Q39" s="275"/>
      <c r="R39" s="275"/>
      <c r="S39" s="275"/>
      <c r="T39" s="275"/>
      <c r="U39" s="275"/>
    </row>
    <row r="40" spans="1:22" ht="30" customHeight="1">
      <c r="A40" s="3"/>
      <c r="B40" s="275"/>
      <c r="C40" s="275"/>
      <c r="D40" s="275"/>
      <c r="E40" s="275"/>
      <c r="F40" s="275"/>
      <c r="G40" s="275"/>
      <c r="H40" s="275"/>
      <c r="I40" s="275"/>
      <c r="J40" s="275"/>
      <c r="K40" s="275"/>
      <c r="L40" s="275"/>
      <c r="M40" s="275"/>
      <c r="N40" s="275"/>
      <c r="O40" s="275"/>
      <c r="P40" s="275"/>
      <c r="Q40" s="275"/>
      <c r="R40" s="275"/>
      <c r="S40" s="275"/>
      <c r="T40" s="275"/>
      <c r="U40" s="275"/>
    </row>
    <row r="41" spans="1:22" ht="30" customHeight="1">
      <c r="A41" s="3"/>
      <c r="B41" s="275"/>
      <c r="C41" s="275"/>
      <c r="D41" s="275"/>
      <c r="E41" s="275"/>
      <c r="F41" s="275"/>
      <c r="G41" s="275"/>
      <c r="H41" s="275"/>
      <c r="I41" s="275"/>
      <c r="J41" s="275"/>
      <c r="K41" s="275"/>
      <c r="L41" s="275"/>
      <c r="M41" s="275"/>
      <c r="N41" s="275"/>
      <c r="O41" s="275"/>
      <c r="P41" s="275"/>
      <c r="Q41" s="275"/>
      <c r="R41" s="275"/>
      <c r="S41" s="275"/>
      <c r="T41" s="275"/>
      <c r="U41" s="275"/>
    </row>
    <row r="42" spans="1:22" ht="30" customHeight="1">
      <c r="A42" s="3"/>
      <c r="B42" s="3"/>
      <c r="C42" s="275"/>
      <c r="D42" s="275"/>
      <c r="E42" s="275"/>
      <c r="F42" s="275"/>
      <c r="G42" s="275"/>
      <c r="H42" s="275"/>
      <c r="I42" s="275"/>
      <c r="J42" s="275"/>
      <c r="K42" s="275"/>
      <c r="L42" s="275"/>
      <c r="M42" s="275"/>
      <c r="N42" s="275"/>
      <c r="O42" s="275"/>
      <c r="P42" s="275"/>
      <c r="Q42" s="275"/>
      <c r="R42" s="275"/>
      <c r="S42" s="275"/>
      <c r="T42" s="275"/>
      <c r="U42" s="275"/>
      <c r="V42" s="275"/>
    </row>
    <row r="43" spans="1:22" ht="20.100000000000001" customHeight="1">
      <c r="A43" s="3"/>
      <c r="B43" s="3"/>
      <c r="C43" s="275"/>
      <c r="D43" s="275"/>
      <c r="E43" s="275"/>
      <c r="F43" s="275"/>
      <c r="G43" s="275"/>
      <c r="H43" s="275"/>
      <c r="I43" s="275"/>
      <c r="J43" s="275"/>
      <c r="K43" s="275"/>
      <c r="L43" s="275"/>
      <c r="M43" s="275"/>
      <c r="N43" s="275"/>
      <c r="O43" s="275"/>
      <c r="P43" s="275"/>
      <c r="Q43" s="275"/>
      <c r="R43" s="275"/>
      <c r="S43" s="275"/>
      <c r="T43" s="275"/>
      <c r="U43" s="275"/>
      <c r="V43" s="275"/>
    </row>
    <row r="44" spans="1:22" ht="20.100000000000001" customHeight="1">
      <c r="C44" s="275"/>
      <c r="D44" s="275"/>
      <c r="E44" s="275"/>
      <c r="F44" s="275"/>
      <c r="G44" s="275"/>
      <c r="H44" s="275"/>
      <c r="I44" s="275"/>
      <c r="J44" s="275"/>
      <c r="K44" s="275"/>
      <c r="L44" s="275"/>
      <c r="M44" s="275"/>
      <c r="N44" s="275"/>
      <c r="O44" s="275"/>
      <c r="P44" s="275"/>
      <c r="Q44" s="275"/>
      <c r="R44" s="275"/>
      <c r="S44" s="275"/>
      <c r="T44" s="275"/>
      <c r="U44" s="275"/>
      <c r="V44" s="275"/>
    </row>
    <row r="45" spans="1:22" ht="20.100000000000001" customHeight="1">
      <c r="C45" s="275"/>
      <c r="D45" s="275"/>
      <c r="E45" s="275"/>
      <c r="F45" s="275"/>
      <c r="G45" s="275"/>
      <c r="H45" s="275"/>
      <c r="I45" s="275"/>
      <c r="J45" s="275"/>
      <c r="K45" s="275"/>
      <c r="L45" s="275"/>
      <c r="M45" s="275"/>
      <c r="N45" s="275"/>
      <c r="O45" s="275"/>
      <c r="P45" s="275"/>
      <c r="Q45" s="275"/>
      <c r="R45" s="275"/>
      <c r="S45" s="275"/>
      <c r="T45" s="275"/>
      <c r="U45" s="275"/>
      <c r="V45" s="275"/>
    </row>
    <row r="46" spans="1:22" ht="20.100000000000001" customHeight="1">
      <c r="C46" s="275"/>
      <c r="D46" s="275"/>
      <c r="E46" s="275"/>
      <c r="F46" s="275"/>
      <c r="G46" s="275"/>
      <c r="H46" s="275"/>
      <c r="I46" s="275"/>
      <c r="J46" s="275"/>
      <c r="K46" s="275"/>
      <c r="L46" s="275"/>
      <c r="M46" s="275"/>
      <c r="N46" s="275"/>
      <c r="O46" s="275"/>
      <c r="P46" s="275"/>
      <c r="Q46" s="275"/>
      <c r="R46" s="275"/>
      <c r="S46" s="275"/>
      <c r="T46" s="275"/>
      <c r="U46" s="275"/>
      <c r="V46" s="275"/>
    </row>
    <row r="47" spans="1:22" ht="20.100000000000001" customHeight="1"/>
    <row r="48" spans="1:22" ht="20.100000000000001" customHeight="1"/>
    <row r="49" ht="20.100000000000001" customHeight="1"/>
    <row r="50" ht="20.100000000000001" customHeight="1"/>
    <row r="51" ht="20.100000000000001" customHeight="1"/>
    <row r="52" ht="20.100000000000001" customHeight="1"/>
  </sheetData>
  <mergeCells count="73">
    <mergeCell ref="B33:C36"/>
    <mergeCell ref="D33:U36"/>
    <mergeCell ref="B37:U41"/>
    <mergeCell ref="C42:V43"/>
    <mergeCell ref="C44:V46"/>
    <mergeCell ref="C30:J30"/>
    <mergeCell ref="M30:O30"/>
    <mergeCell ref="P30:R30"/>
    <mergeCell ref="S30:U30"/>
    <mergeCell ref="M31:O31"/>
    <mergeCell ref="P31:R31"/>
    <mergeCell ref="S31:U31"/>
    <mergeCell ref="C28:J28"/>
    <mergeCell ref="M28:O28"/>
    <mergeCell ref="P28:R28"/>
    <mergeCell ref="S28:U28"/>
    <mergeCell ref="C29:J29"/>
    <mergeCell ref="M29:O29"/>
    <mergeCell ref="P29:R29"/>
    <mergeCell ref="S29:U29"/>
    <mergeCell ref="C26:J26"/>
    <mergeCell ref="M26:O26"/>
    <mergeCell ref="P26:R26"/>
    <mergeCell ref="S26:U26"/>
    <mergeCell ref="C27:J27"/>
    <mergeCell ref="M27:O27"/>
    <mergeCell ref="P27:R27"/>
    <mergeCell ref="S27:U27"/>
    <mergeCell ref="C24:J24"/>
    <mergeCell ref="M24:O24"/>
    <mergeCell ref="P24:R24"/>
    <mergeCell ref="S24:U24"/>
    <mergeCell ref="C25:J25"/>
    <mergeCell ref="M25:O25"/>
    <mergeCell ref="P25:R25"/>
    <mergeCell ref="S25:U25"/>
    <mergeCell ref="C22:J22"/>
    <mergeCell ref="M22:O22"/>
    <mergeCell ref="P22:R22"/>
    <mergeCell ref="S22:U22"/>
    <mergeCell ref="C23:J23"/>
    <mergeCell ref="M23:O23"/>
    <mergeCell ref="P23:R23"/>
    <mergeCell ref="S23:U23"/>
    <mergeCell ref="C21:J21"/>
    <mergeCell ref="M21:O21"/>
    <mergeCell ref="P21:R21"/>
    <mergeCell ref="S21:U21"/>
    <mergeCell ref="C17:D17"/>
    <mergeCell ref="E17:F17"/>
    <mergeCell ref="G17:H17"/>
    <mergeCell ref="C18:D18"/>
    <mergeCell ref="E18:F18"/>
    <mergeCell ref="G18:H18"/>
    <mergeCell ref="C20:J20"/>
    <mergeCell ref="K20:L20"/>
    <mergeCell ref="M20:O20"/>
    <mergeCell ref="P20:R20"/>
    <mergeCell ref="S20:U20"/>
    <mergeCell ref="M14:R14"/>
    <mergeCell ref="M15:R15"/>
    <mergeCell ref="B3:U4"/>
    <mergeCell ref="O6:Q6"/>
    <mergeCell ref="R6:V6"/>
    <mergeCell ref="D9:K9"/>
    <mergeCell ref="D10:K10"/>
    <mergeCell ref="D11:E11"/>
    <mergeCell ref="F11:K11"/>
    <mergeCell ref="D12:E12"/>
    <mergeCell ref="F12:K12"/>
    <mergeCell ref="B14:D15"/>
    <mergeCell ref="E14:I15"/>
    <mergeCell ref="J14:K15"/>
  </mergeCells>
  <phoneticPr fontId="12"/>
  <dataValidations count="4">
    <dataValidation type="list" allowBlank="1" showInputMessage="1" showErrorMessage="1" sqref="L21:L30" xr:uid="{07A65065-6C0C-4B5F-B7AC-29376D086EEA}">
      <formula1>"式,台"</formula1>
    </dataValidation>
    <dataValidation type="whole" allowBlank="1" showInputMessage="1" showErrorMessage="1" sqref="K21:K30" xr:uid="{16638BCB-1A1C-43F1-A64B-C8ABE30CC896}">
      <formula1>1</formula1>
      <formula2>100</formula2>
    </dataValidation>
    <dataValidation imeMode="halfAlpha" allowBlank="1" showInputMessage="1" showErrorMessage="1" sqref="M21:R30" xr:uid="{0351A322-7782-4F34-9A4E-4841457AAC42}"/>
    <dataValidation type="whole" allowBlank="1" showInputMessage="1" showErrorMessage="1" sqref="D11:D12" xr:uid="{37CE5603-83F7-4629-8415-7E99E4FEC553}">
      <formula1>0</formula1>
      <formula2>9999</formula2>
    </dataValidation>
  </dataValidations>
  <printOptions horizontalCentered="1"/>
  <pageMargins left="0.23622047244094491" right="0.23622047244094491" top="0.74803149606299213" bottom="0.74803149606299213" header="0.31496062992125984" footer="0.31496062992125984"/>
  <pageSetup paperSize="9" scale="70" orientation="portrait" r:id="rId1"/>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CDFBE9-4A27-47CE-A95A-B1C5A03D3A38}">
  <dimension ref="A1:AA2"/>
  <sheetViews>
    <sheetView workbookViewId="0">
      <selection activeCell="Q2" sqref="Q2"/>
    </sheetView>
  </sheetViews>
  <sheetFormatPr defaultRowHeight="13.2"/>
  <cols>
    <col min="2" max="2" width="12.6640625" customWidth="1"/>
    <col min="3" max="3" width="18.33203125" customWidth="1"/>
    <col min="4" max="4" width="10.88671875" customWidth="1"/>
    <col min="5" max="5" width="14.88671875" customWidth="1"/>
    <col min="6" max="6" width="13.21875" customWidth="1"/>
    <col min="7" max="7" width="14.77734375" customWidth="1"/>
    <col min="8" max="8" width="15.33203125" customWidth="1"/>
    <col min="10" max="10" width="11.44140625" customWidth="1"/>
    <col min="11" max="11" width="14.33203125" customWidth="1"/>
    <col min="12" max="13" width="19.77734375" customWidth="1"/>
    <col min="14" max="14" width="12.109375" customWidth="1"/>
    <col min="15" max="15" width="13.44140625" customWidth="1"/>
    <col min="16" max="16" width="18.21875" customWidth="1"/>
    <col min="17" max="17" width="15.44140625" customWidth="1"/>
  </cols>
  <sheetData>
    <row r="1" spans="1:27" ht="39.6">
      <c r="A1" s="100" t="s">
        <v>107</v>
      </c>
      <c r="B1" s="100" t="s">
        <v>121</v>
      </c>
      <c r="C1" s="100" t="s">
        <v>108</v>
      </c>
      <c r="D1" s="100" t="s">
        <v>109</v>
      </c>
      <c r="E1" s="100" t="s">
        <v>110</v>
      </c>
      <c r="F1" s="100" t="s">
        <v>111</v>
      </c>
      <c r="G1" s="101" t="s">
        <v>112</v>
      </c>
      <c r="H1" s="100" t="s">
        <v>113</v>
      </c>
      <c r="I1" s="100" t="s">
        <v>114</v>
      </c>
      <c r="J1" s="101" t="s">
        <v>115</v>
      </c>
      <c r="K1" s="101" t="s">
        <v>116</v>
      </c>
      <c r="L1" s="101" t="s">
        <v>122</v>
      </c>
      <c r="M1" s="100" t="s">
        <v>144</v>
      </c>
      <c r="N1" s="101" t="s">
        <v>117</v>
      </c>
      <c r="O1" s="101" t="s">
        <v>118</v>
      </c>
      <c r="P1" s="101" t="s">
        <v>119</v>
      </c>
      <c r="Q1" s="102" t="s">
        <v>120</v>
      </c>
      <c r="R1" s="103" t="s">
        <v>123</v>
      </c>
      <c r="S1" s="103" t="s">
        <v>124</v>
      </c>
      <c r="T1" s="103" t="s">
        <v>125</v>
      </c>
      <c r="U1" s="104" t="s">
        <v>126</v>
      </c>
      <c r="V1" s="103" t="s">
        <v>132</v>
      </c>
      <c r="W1" s="103" t="s">
        <v>127</v>
      </c>
      <c r="X1" s="103" t="s">
        <v>128</v>
      </c>
      <c r="Y1" s="103" t="s">
        <v>129</v>
      </c>
      <c r="Z1" s="103" t="s">
        <v>130</v>
      </c>
      <c r="AA1" s="103" t="s">
        <v>131</v>
      </c>
    </row>
    <row r="2" spans="1:27">
      <c r="A2" s="105">
        <f>'別紙1（事業者調査票）'!C8</f>
        <v>0</v>
      </c>
      <c r="B2" s="105">
        <f>'別紙1（事業者調査票）'!C9</f>
        <v>0</v>
      </c>
      <c r="C2" s="105">
        <f>'別紙1（事業者調査票）'!C10</f>
        <v>0</v>
      </c>
      <c r="D2" s="105" t="str">
        <f>'別紙1（事業者調査票）'!C11</f>
        <v>〒</v>
      </c>
      <c r="E2" s="105">
        <f>'別紙1（事業者調査票）'!C12</f>
        <v>0</v>
      </c>
      <c r="F2" s="105">
        <f>'別紙1（事業者調査票）'!C13</f>
        <v>0</v>
      </c>
      <c r="G2" s="105">
        <f>'別紙1（事業者調査票）'!C14</f>
        <v>0</v>
      </c>
      <c r="H2" s="105">
        <f>'別紙1（事業者調査票）'!C15</f>
        <v>0</v>
      </c>
      <c r="I2" s="105">
        <f>'別紙1（事業者調査票）'!C16</f>
        <v>0</v>
      </c>
      <c r="J2" s="105" t="str">
        <f>'別紙1（事業者調査票）'!C17</f>
        <v>〒</v>
      </c>
      <c r="K2" s="105">
        <f>'別紙1（事業者調査票）'!C18</f>
        <v>0</v>
      </c>
      <c r="L2" s="105">
        <f>'別紙1（事業者調査票）'!C19</f>
        <v>0</v>
      </c>
      <c r="M2" s="105" t="str">
        <f>'別紙1（事業者調査票）'!C20</f>
        <v/>
      </c>
      <c r="N2" s="105">
        <f>'別紙1（事業者調査票）'!C22</f>
        <v>0</v>
      </c>
      <c r="O2" s="105">
        <f>'別紙1（事業者調査票）'!C23</f>
        <v>0</v>
      </c>
      <c r="P2" s="105">
        <f>'別紙1（事業者調査票）'!C24</f>
        <v>0</v>
      </c>
      <c r="Q2" s="106">
        <f>'別紙３（事業計画書）'!D31</f>
        <v>0</v>
      </c>
      <c r="R2" s="107">
        <f>IF(Q2="","",MIN(1000000,Q2))</f>
        <v>0</v>
      </c>
      <c r="S2" s="107">
        <f>ROUNDDOWN(R2*(1/4),-3)</f>
        <v>0</v>
      </c>
      <c r="T2" s="107">
        <f>ROUNDDOWN(R2*(1/2),-3)</f>
        <v>0</v>
      </c>
      <c r="U2" s="108">
        <f>SUM(S2,T2)</f>
        <v>0</v>
      </c>
      <c r="V2" s="105"/>
      <c r="W2" s="105">
        <f>'別紙３（事業計画書）'!B55</f>
        <v>0</v>
      </c>
      <c r="X2" s="105">
        <f>'別紙３（事業計画書）'!B58</f>
        <v>0</v>
      </c>
      <c r="Y2" s="105" t="e">
        <f>'別紙３（事業計画書）'!C76</f>
        <v>#DIV/0!</v>
      </c>
      <c r="Z2" s="105" t="e">
        <f>'別紙３（事業計画書）'!C95</f>
        <v>#DIV/0!</v>
      </c>
      <c r="AA2" s="105">
        <f>'別紙３（事業計画書）'!B98</f>
        <v>0</v>
      </c>
    </row>
  </sheetData>
  <phoneticPr fontId="12"/>
  <conditionalFormatting sqref="Q1">
    <cfRule type="cellIs" dxfId="1" priority="2" operator="equal">
      <formula>"あり"</formula>
    </cfRule>
  </conditionalFormatting>
  <conditionalFormatting sqref="R2:T2">
    <cfRule type="cellIs" dxfId="0" priority="1" operator="equal">
      <formula>"あり"</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68A1F1-45F1-4D79-AC8C-4CE2E971690D}">
  <sheetPr codeName="Sheet4">
    <tabColor rgb="FFFF0000"/>
    <pageSetUpPr fitToPage="1"/>
  </sheetPr>
  <dimension ref="A1:V52"/>
  <sheetViews>
    <sheetView showGridLines="0" view="pageBreakPreview" topLeftCell="A34" zoomScale="80" zoomScaleNormal="70" zoomScaleSheetLayoutView="80" workbookViewId="0">
      <selection activeCell="B37" sqref="B37:U38"/>
    </sheetView>
  </sheetViews>
  <sheetFormatPr defaultColWidth="5.6640625" defaultRowHeight="14.4"/>
  <cols>
    <col min="1" max="1" width="3.88671875" style="2" customWidth="1"/>
    <col min="2" max="2" width="5.6640625" style="2"/>
    <col min="3" max="3" width="12.88671875" style="2" customWidth="1"/>
    <col min="4" max="4" width="5.6640625" style="2"/>
    <col min="5" max="5" width="18" style="2" customWidth="1"/>
    <col min="6" max="21" width="5.6640625" style="2"/>
    <col min="22" max="22" width="3.88671875" style="2" customWidth="1"/>
    <col min="23" max="23" width="2.77734375" style="2" customWidth="1"/>
    <col min="24" max="16384" width="5.6640625" style="2"/>
  </cols>
  <sheetData>
    <row r="1" spans="1:22" ht="16.2">
      <c r="A1" s="1" t="s">
        <v>76</v>
      </c>
      <c r="B1" s="3"/>
      <c r="C1" s="3"/>
      <c r="D1" s="3"/>
      <c r="E1" s="3"/>
      <c r="F1" s="3"/>
      <c r="G1" s="3"/>
      <c r="H1" s="3"/>
      <c r="I1" s="3"/>
      <c r="J1" s="3"/>
    </row>
    <row r="2" spans="1:22" ht="16.2">
      <c r="A2" s="1"/>
      <c r="B2" s="3"/>
      <c r="C2" s="3"/>
      <c r="D2" s="3"/>
      <c r="E2" s="3"/>
      <c r="F2" s="3"/>
      <c r="G2" s="3"/>
      <c r="H2" s="3"/>
      <c r="I2" s="3"/>
      <c r="J2" s="3"/>
    </row>
    <row r="3" spans="1:22" ht="24.9" customHeight="1">
      <c r="A3" s="3"/>
      <c r="B3" s="288" t="s">
        <v>75</v>
      </c>
      <c r="C3" s="288"/>
      <c r="D3" s="288"/>
      <c r="E3" s="288"/>
      <c r="F3" s="288"/>
      <c r="G3" s="288"/>
      <c r="H3" s="288"/>
      <c r="I3" s="288"/>
      <c r="J3" s="288"/>
      <c r="K3" s="289"/>
      <c r="L3" s="289"/>
      <c r="M3" s="289"/>
      <c r="N3" s="289"/>
      <c r="O3" s="289"/>
      <c r="P3" s="289"/>
      <c r="Q3" s="289"/>
      <c r="R3" s="289"/>
      <c r="S3" s="289"/>
      <c r="T3" s="289"/>
      <c r="U3" s="289"/>
    </row>
    <row r="4" spans="1:22" ht="24.9" customHeight="1">
      <c r="A4" s="3"/>
      <c r="B4" s="288"/>
      <c r="C4" s="288"/>
      <c r="D4" s="288"/>
      <c r="E4" s="288"/>
      <c r="F4" s="288"/>
      <c r="G4" s="288"/>
      <c r="H4" s="288"/>
      <c r="I4" s="288"/>
      <c r="J4" s="288"/>
      <c r="K4" s="289"/>
      <c r="L4" s="289"/>
      <c r="M4" s="289"/>
      <c r="N4" s="289"/>
      <c r="O4" s="289"/>
      <c r="P4" s="289"/>
      <c r="Q4" s="289"/>
      <c r="R4" s="289"/>
      <c r="S4" s="289"/>
      <c r="T4" s="289"/>
      <c r="U4" s="289"/>
    </row>
    <row r="5" spans="1:22" s="70" customFormat="1" ht="9.75" customHeight="1">
      <c r="A5" s="68"/>
      <c r="B5" s="69"/>
      <c r="C5" s="69"/>
      <c r="D5" s="69"/>
      <c r="E5" s="69"/>
      <c r="F5" s="69"/>
      <c r="G5" s="69"/>
      <c r="H5" s="69"/>
      <c r="I5" s="69"/>
      <c r="J5" s="69"/>
    </row>
    <row r="6" spans="1:22" s="73" customFormat="1" ht="19.2">
      <c r="A6" s="71"/>
      <c r="B6" s="72"/>
      <c r="C6" s="72"/>
      <c r="D6" s="72"/>
      <c r="E6" s="72"/>
      <c r="F6" s="72"/>
      <c r="G6" s="72"/>
      <c r="H6" s="71"/>
      <c r="I6" s="71"/>
      <c r="J6" s="71"/>
      <c r="O6" s="300" t="s">
        <v>74</v>
      </c>
      <c r="P6" s="300"/>
      <c r="Q6" s="300"/>
      <c r="R6" s="301"/>
      <c r="S6" s="301"/>
      <c r="T6" s="301"/>
      <c r="U6" s="301"/>
      <c r="V6" s="301"/>
    </row>
    <row r="7" spans="1:22" s="73" customFormat="1" ht="19.2">
      <c r="A7" s="71"/>
      <c r="B7" s="72"/>
      <c r="C7" s="72"/>
      <c r="D7" s="72"/>
      <c r="E7" s="72"/>
      <c r="F7" s="72"/>
      <c r="G7" s="72"/>
      <c r="H7" s="71"/>
      <c r="I7" s="71"/>
      <c r="J7" s="71"/>
      <c r="P7" s="74"/>
      <c r="Q7" s="74"/>
      <c r="R7" s="74"/>
      <c r="S7" s="75"/>
      <c r="T7" s="75"/>
      <c r="U7" s="75"/>
      <c r="V7" s="75"/>
    </row>
    <row r="8" spans="1:22" s="11" customFormat="1" ht="15" thickBot="1">
      <c r="A8" s="13"/>
      <c r="B8" s="13"/>
      <c r="C8" s="17" t="s">
        <v>5</v>
      </c>
      <c r="D8" s="13"/>
      <c r="E8" s="13"/>
      <c r="F8" s="13"/>
      <c r="G8" s="13"/>
      <c r="H8" s="13"/>
      <c r="I8" s="13"/>
      <c r="J8" s="13"/>
    </row>
    <row r="9" spans="1:22" s="11" customFormat="1" ht="23.1" customHeight="1">
      <c r="A9" s="13"/>
      <c r="B9" s="13"/>
      <c r="C9" s="16" t="s">
        <v>4</v>
      </c>
      <c r="D9" s="290"/>
      <c r="E9" s="291"/>
      <c r="F9" s="291"/>
      <c r="G9" s="291"/>
      <c r="H9" s="291"/>
      <c r="I9" s="291"/>
      <c r="J9" s="291"/>
      <c r="K9" s="292"/>
    </row>
    <row r="10" spans="1:22" s="11" customFormat="1" ht="23.1" customHeight="1">
      <c r="A10" s="13"/>
      <c r="B10" s="13"/>
      <c r="C10" s="15" t="s">
        <v>7</v>
      </c>
      <c r="D10" s="293"/>
      <c r="E10" s="294"/>
      <c r="F10" s="294"/>
      <c r="G10" s="294"/>
      <c r="H10" s="294"/>
      <c r="I10" s="294"/>
      <c r="J10" s="294"/>
      <c r="K10" s="295"/>
    </row>
    <row r="11" spans="1:22" s="11" customFormat="1" ht="23.1" customHeight="1">
      <c r="A11" s="13"/>
      <c r="B11" s="13"/>
      <c r="C11" s="14" t="s">
        <v>19</v>
      </c>
      <c r="D11" s="373"/>
      <c r="E11" s="374"/>
      <c r="F11" s="375" t="s">
        <v>17</v>
      </c>
      <c r="G11" s="375"/>
      <c r="H11" s="375"/>
      <c r="I11" s="375"/>
      <c r="J11" s="375"/>
      <c r="K11" s="376"/>
    </row>
    <row r="12" spans="1:22" s="11" customFormat="1" ht="23.1" customHeight="1" thickBot="1">
      <c r="A12" s="13"/>
      <c r="B12" s="13"/>
      <c r="C12" s="12" t="s">
        <v>18</v>
      </c>
      <c r="D12" s="377"/>
      <c r="E12" s="378"/>
      <c r="F12" s="379" t="s">
        <v>17</v>
      </c>
      <c r="G12" s="379"/>
      <c r="H12" s="379"/>
      <c r="I12" s="379"/>
      <c r="J12" s="379"/>
      <c r="K12" s="380"/>
    </row>
    <row r="13" spans="1:22" ht="9.9" customHeight="1">
      <c r="A13" s="3"/>
      <c r="B13" s="3"/>
      <c r="C13" s="3"/>
      <c r="D13" s="3"/>
      <c r="E13" s="3"/>
      <c r="F13" s="3"/>
      <c r="G13" s="3"/>
      <c r="H13" s="3"/>
      <c r="I13" s="3"/>
      <c r="J13" s="3"/>
    </row>
    <row r="14" spans="1:22" ht="20.100000000000001" customHeight="1">
      <c r="A14" s="3"/>
      <c r="B14" s="307" t="s">
        <v>16</v>
      </c>
      <c r="C14" s="307"/>
      <c r="D14" s="307"/>
      <c r="E14" s="308">
        <f>$C$18+$E$18-$G$18</f>
        <v>0</v>
      </c>
      <c r="F14" s="309"/>
      <c r="G14" s="309"/>
      <c r="H14" s="309"/>
      <c r="I14" s="309"/>
      <c r="J14" s="311" t="s">
        <v>1</v>
      </c>
      <c r="K14" s="312"/>
      <c r="M14" s="302"/>
      <c r="N14" s="302"/>
      <c r="O14" s="302"/>
      <c r="P14" s="302"/>
      <c r="Q14" s="302"/>
      <c r="R14" s="302"/>
      <c r="T14" s="10"/>
      <c r="U14" s="10"/>
    </row>
    <row r="15" spans="1:22" ht="20.100000000000001" customHeight="1" thickBot="1">
      <c r="A15" s="3"/>
      <c r="B15" s="307"/>
      <c r="C15" s="307"/>
      <c r="D15" s="307"/>
      <c r="E15" s="310"/>
      <c r="F15" s="310"/>
      <c r="G15" s="310"/>
      <c r="H15" s="310"/>
      <c r="I15" s="310"/>
      <c r="J15" s="311"/>
      <c r="K15" s="312"/>
      <c r="M15" s="302"/>
      <c r="N15" s="302"/>
      <c r="O15" s="302"/>
      <c r="P15" s="302"/>
      <c r="Q15" s="302"/>
      <c r="R15" s="302"/>
      <c r="T15" s="10"/>
      <c r="U15" s="10"/>
    </row>
    <row r="16" spans="1:22" ht="9.9" customHeight="1">
      <c r="A16" s="3"/>
      <c r="B16" s="3"/>
      <c r="C16" s="3"/>
      <c r="D16" s="3"/>
      <c r="E16" s="3"/>
      <c r="F16" s="3"/>
      <c r="G16" s="3"/>
      <c r="H16" s="3"/>
      <c r="I16" s="3"/>
      <c r="J16" s="3"/>
    </row>
    <row r="17" spans="1:21" ht="39.9" customHeight="1">
      <c r="A17" s="3"/>
      <c r="B17" s="3"/>
      <c r="C17" s="321" t="s">
        <v>15</v>
      </c>
      <c r="D17" s="321"/>
      <c r="E17" s="322" t="s">
        <v>14</v>
      </c>
      <c r="F17" s="323"/>
      <c r="G17" s="313" t="s">
        <v>13</v>
      </c>
      <c r="H17" s="314"/>
      <c r="I17" s="8"/>
      <c r="J17" s="8"/>
    </row>
    <row r="18" spans="1:21" ht="20.100000000000001" customHeight="1">
      <c r="A18" s="3"/>
      <c r="B18" s="3"/>
      <c r="C18" s="315">
        <f>$P$31</f>
        <v>0</v>
      </c>
      <c r="D18" s="316"/>
      <c r="E18" s="384">
        <f>$S$31</f>
        <v>0</v>
      </c>
      <c r="F18" s="385"/>
      <c r="G18" s="386"/>
      <c r="H18" s="387"/>
      <c r="I18" s="9"/>
      <c r="J18" s="9"/>
    </row>
    <row r="19" spans="1:21" ht="9.9" customHeight="1">
      <c r="A19" s="3"/>
      <c r="B19" s="3"/>
      <c r="C19" s="3"/>
      <c r="D19" s="3"/>
      <c r="E19" s="3"/>
      <c r="F19" s="3"/>
      <c r="G19" s="3"/>
      <c r="H19" s="3"/>
      <c r="I19" s="3"/>
      <c r="J19" s="3"/>
    </row>
    <row r="20" spans="1:21" s="7" customFormat="1" ht="20.100000000000001" customHeight="1">
      <c r="A20" s="8"/>
      <c r="B20" s="67" t="s">
        <v>12</v>
      </c>
      <c r="C20" s="280" t="s">
        <v>11</v>
      </c>
      <c r="D20" s="280"/>
      <c r="E20" s="280"/>
      <c r="F20" s="280"/>
      <c r="G20" s="280"/>
      <c r="H20" s="280"/>
      <c r="I20" s="280"/>
      <c r="J20" s="280"/>
      <c r="K20" s="283" t="s">
        <v>10</v>
      </c>
      <c r="L20" s="283"/>
      <c r="M20" s="283" t="s">
        <v>2</v>
      </c>
      <c r="N20" s="283"/>
      <c r="O20" s="283"/>
      <c r="P20" s="283" t="s">
        <v>9</v>
      </c>
      <c r="Q20" s="283"/>
      <c r="R20" s="283"/>
      <c r="S20" s="287" t="s">
        <v>3</v>
      </c>
      <c r="T20" s="287"/>
      <c r="U20" s="287"/>
    </row>
    <row r="21" spans="1:21" ht="20.100000000000001" customHeight="1">
      <c r="A21" s="3"/>
      <c r="B21" s="6">
        <v>1</v>
      </c>
      <c r="C21" s="381"/>
      <c r="D21" s="381"/>
      <c r="E21" s="381"/>
      <c r="F21" s="381"/>
      <c r="G21" s="381"/>
      <c r="H21" s="381"/>
      <c r="I21" s="381"/>
      <c r="J21" s="381"/>
      <c r="K21" s="5"/>
      <c r="L21" s="4"/>
      <c r="M21" s="382"/>
      <c r="N21" s="382"/>
      <c r="O21" s="382"/>
      <c r="P21" s="383">
        <f t="shared" ref="P21:P30" si="0">K21*M21</f>
        <v>0</v>
      </c>
      <c r="Q21" s="383"/>
      <c r="R21" s="383"/>
      <c r="S21" s="382"/>
      <c r="T21" s="382"/>
      <c r="U21" s="382"/>
    </row>
    <row r="22" spans="1:21" ht="20.100000000000001" customHeight="1">
      <c r="A22" s="3"/>
      <c r="B22" s="6">
        <v>2</v>
      </c>
      <c r="C22" s="381"/>
      <c r="D22" s="381"/>
      <c r="E22" s="381"/>
      <c r="F22" s="381"/>
      <c r="G22" s="381"/>
      <c r="H22" s="381"/>
      <c r="I22" s="381"/>
      <c r="J22" s="381"/>
      <c r="K22" s="5"/>
      <c r="L22" s="4"/>
      <c r="M22" s="382"/>
      <c r="N22" s="382"/>
      <c r="O22" s="382"/>
      <c r="P22" s="383">
        <f t="shared" si="0"/>
        <v>0</v>
      </c>
      <c r="Q22" s="383"/>
      <c r="R22" s="383"/>
      <c r="S22" s="382"/>
      <c r="T22" s="382"/>
      <c r="U22" s="382"/>
    </row>
    <row r="23" spans="1:21" ht="20.100000000000001" customHeight="1">
      <c r="A23" s="3"/>
      <c r="B23" s="6">
        <v>3</v>
      </c>
      <c r="C23" s="381"/>
      <c r="D23" s="381"/>
      <c r="E23" s="381"/>
      <c r="F23" s="381"/>
      <c r="G23" s="381"/>
      <c r="H23" s="381"/>
      <c r="I23" s="381"/>
      <c r="J23" s="381"/>
      <c r="K23" s="5"/>
      <c r="L23" s="4"/>
      <c r="M23" s="382"/>
      <c r="N23" s="382"/>
      <c r="O23" s="382"/>
      <c r="P23" s="383">
        <f t="shared" si="0"/>
        <v>0</v>
      </c>
      <c r="Q23" s="383"/>
      <c r="R23" s="383"/>
      <c r="S23" s="382"/>
      <c r="T23" s="382"/>
      <c r="U23" s="382"/>
    </row>
    <row r="24" spans="1:21" ht="20.100000000000001" customHeight="1">
      <c r="A24" s="3"/>
      <c r="B24" s="6">
        <v>4</v>
      </c>
      <c r="C24" s="381"/>
      <c r="D24" s="381"/>
      <c r="E24" s="381"/>
      <c r="F24" s="381"/>
      <c r="G24" s="381"/>
      <c r="H24" s="381"/>
      <c r="I24" s="381"/>
      <c r="J24" s="381"/>
      <c r="K24" s="5"/>
      <c r="L24" s="4"/>
      <c r="M24" s="382"/>
      <c r="N24" s="382"/>
      <c r="O24" s="382"/>
      <c r="P24" s="383">
        <f t="shared" si="0"/>
        <v>0</v>
      </c>
      <c r="Q24" s="383"/>
      <c r="R24" s="383"/>
      <c r="S24" s="382"/>
      <c r="T24" s="382"/>
      <c r="U24" s="382"/>
    </row>
    <row r="25" spans="1:21" ht="20.100000000000001" customHeight="1">
      <c r="A25" s="3"/>
      <c r="B25" s="6">
        <v>5</v>
      </c>
      <c r="C25" s="381"/>
      <c r="D25" s="381"/>
      <c r="E25" s="381"/>
      <c r="F25" s="381"/>
      <c r="G25" s="381"/>
      <c r="H25" s="381"/>
      <c r="I25" s="381"/>
      <c r="J25" s="381"/>
      <c r="K25" s="5"/>
      <c r="L25" s="4"/>
      <c r="M25" s="382"/>
      <c r="N25" s="382"/>
      <c r="O25" s="382"/>
      <c r="P25" s="383">
        <f t="shared" si="0"/>
        <v>0</v>
      </c>
      <c r="Q25" s="383"/>
      <c r="R25" s="383"/>
      <c r="S25" s="382"/>
      <c r="T25" s="382"/>
      <c r="U25" s="382"/>
    </row>
    <row r="26" spans="1:21" ht="20.100000000000001" customHeight="1">
      <c r="A26" s="3"/>
      <c r="B26" s="6">
        <v>6</v>
      </c>
      <c r="C26" s="381"/>
      <c r="D26" s="381"/>
      <c r="E26" s="381"/>
      <c r="F26" s="381"/>
      <c r="G26" s="381"/>
      <c r="H26" s="381"/>
      <c r="I26" s="381"/>
      <c r="J26" s="381"/>
      <c r="K26" s="5"/>
      <c r="L26" s="4"/>
      <c r="M26" s="382"/>
      <c r="N26" s="382"/>
      <c r="O26" s="382"/>
      <c r="P26" s="383">
        <f t="shared" si="0"/>
        <v>0</v>
      </c>
      <c r="Q26" s="383"/>
      <c r="R26" s="383"/>
      <c r="S26" s="382"/>
      <c r="T26" s="382"/>
      <c r="U26" s="382"/>
    </row>
    <row r="27" spans="1:21" ht="20.100000000000001" customHeight="1">
      <c r="A27" s="3"/>
      <c r="B27" s="6">
        <v>7</v>
      </c>
      <c r="C27" s="381"/>
      <c r="D27" s="381"/>
      <c r="E27" s="381"/>
      <c r="F27" s="381"/>
      <c r="G27" s="381"/>
      <c r="H27" s="381"/>
      <c r="I27" s="381"/>
      <c r="J27" s="381"/>
      <c r="K27" s="5"/>
      <c r="L27" s="4"/>
      <c r="M27" s="382"/>
      <c r="N27" s="382"/>
      <c r="O27" s="382"/>
      <c r="P27" s="383">
        <f t="shared" si="0"/>
        <v>0</v>
      </c>
      <c r="Q27" s="383"/>
      <c r="R27" s="383"/>
      <c r="S27" s="382"/>
      <c r="T27" s="382"/>
      <c r="U27" s="382"/>
    </row>
    <row r="28" spans="1:21" ht="20.100000000000001" customHeight="1">
      <c r="A28" s="3"/>
      <c r="B28" s="6">
        <v>8</v>
      </c>
      <c r="C28" s="381"/>
      <c r="D28" s="381"/>
      <c r="E28" s="381"/>
      <c r="F28" s="381"/>
      <c r="G28" s="381"/>
      <c r="H28" s="381"/>
      <c r="I28" s="381"/>
      <c r="J28" s="381"/>
      <c r="K28" s="5"/>
      <c r="L28" s="4"/>
      <c r="M28" s="382"/>
      <c r="N28" s="382"/>
      <c r="O28" s="382"/>
      <c r="P28" s="383">
        <f t="shared" si="0"/>
        <v>0</v>
      </c>
      <c r="Q28" s="383"/>
      <c r="R28" s="383"/>
      <c r="S28" s="382"/>
      <c r="T28" s="382"/>
      <c r="U28" s="382"/>
    </row>
    <row r="29" spans="1:21" ht="20.100000000000001" customHeight="1">
      <c r="A29" s="3"/>
      <c r="B29" s="6">
        <v>9</v>
      </c>
      <c r="C29" s="381"/>
      <c r="D29" s="381"/>
      <c r="E29" s="381"/>
      <c r="F29" s="381"/>
      <c r="G29" s="381"/>
      <c r="H29" s="381"/>
      <c r="I29" s="381"/>
      <c r="J29" s="381"/>
      <c r="K29" s="5"/>
      <c r="L29" s="4"/>
      <c r="M29" s="382"/>
      <c r="N29" s="382"/>
      <c r="O29" s="382"/>
      <c r="P29" s="383">
        <f t="shared" si="0"/>
        <v>0</v>
      </c>
      <c r="Q29" s="383"/>
      <c r="R29" s="383"/>
      <c r="S29" s="382"/>
      <c r="T29" s="382"/>
      <c r="U29" s="382"/>
    </row>
    <row r="30" spans="1:21" ht="20.100000000000001" customHeight="1">
      <c r="A30" s="3"/>
      <c r="B30" s="6">
        <v>10</v>
      </c>
      <c r="C30" s="381"/>
      <c r="D30" s="381"/>
      <c r="E30" s="381"/>
      <c r="F30" s="381"/>
      <c r="G30" s="381"/>
      <c r="H30" s="381"/>
      <c r="I30" s="381"/>
      <c r="J30" s="381"/>
      <c r="K30" s="5"/>
      <c r="L30" s="4"/>
      <c r="M30" s="382"/>
      <c r="N30" s="382"/>
      <c r="O30" s="382"/>
      <c r="P30" s="383">
        <f t="shared" si="0"/>
        <v>0</v>
      </c>
      <c r="Q30" s="383"/>
      <c r="R30" s="383"/>
      <c r="S30" s="382"/>
      <c r="T30" s="382"/>
      <c r="U30" s="382"/>
    </row>
    <row r="31" spans="1:21" ht="20.100000000000001" customHeight="1">
      <c r="A31" s="3"/>
      <c r="B31" s="3"/>
      <c r="C31" s="3"/>
      <c r="D31" s="3"/>
      <c r="E31" s="3"/>
      <c r="F31" s="3"/>
      <c r="G31" s="3"/>
      <c r="H31" s="3"/>
      <c r="I31" s="3"/>
      <c r="J31" s="3"/>
      <c r="M31" s="283" t="s">
        <v>0</v>
      </c>
      <c r="N31" s="283"/>
      <c r="O31" s="283"/>
      <c r="P31" s="284">
        <f>SUM(P21:R30)</f>
        <v>0</v>
      </c>
      <c r="Q31" s="285"/>
      <c r="R31" s="286"/>
      <c r="S31" s="284">
        <f>SUM(S21:U30)</f>
        <v>0</v>
      </c>
      <c r="T31" s="285"/>
      <c r="U31" s="286"/>
    </row>
    <row r="32" spans="1:21" ht="49.5" customHeight="1">
      <c r="A32" s="3"/>
      <c r="B32" s="3"/>
      <c r="C32" s="3"/>
      <c r="D32" s="3"/>
      <c r="E32" s="3"/>
      <c r="F32" s="3"/>
      <c r="G32" s="3"/>
      <c r="H32" s="3"/>
      <c r="I32" s="3"/>
      <c r="J32" s="3"/>
    </row>
    <row r="33" spans="1:22" ht="20.100000000000001" customHeight="1">
      <c r="A33" s="3"/>
      <c r="B33" s="279" t="s">
        <v>8</v>
      </c>
      <c r="C33" s="280"/>
      <c r="D33" s="388"/>
      <c r="E33" s="388"/>
      <c r="F33" s="388"/>
      <c r="G33" s="388"/>
      <c r="H33" s="388"/>
      <c r="I33" s="388"/>
      <c r="J33" s="388"/>
      <c r="K33" s="389"/>
      <c r="L33" s="389"/>
      <c r="M33" s="389"/>
      <c r="N33" s="389"/>
      <c r="O33" s="389"/>
      <c r="P33" s="389"/>
      <c r="Q33" s="389"/>
      <c r="R33" s="389"/>
      <c r="S33" s="389"/>
      <c r="T33" s="389"/>
      <c r="U33" s="389"/>
    </row>
    <row r="34" spans="1:22" ht="20.100000000000001" customHeight="1">
      <c r="A34" s="3"/>
      <c r="B34" s="280"/>
      <c r="C34" s="280"/>
      <c r="D34" s="388"/>
      <c r="E34" s="388"/>
      <c r="F34" s="388"/>
      <c r="G34" s="388"/>
      <c r="H34" s="388"/>
      <c r="I34" s="388"/>
      <c r="J34" s="388"/>
      <c r="K34" s="389"/>
      <c r="L34" s="389"/>
      <c r="M34" s="389"/>
      <c r="N34" s="389"/>
      <c r="O34" s="389"/>
      <c r="P34" s="389"/>
      <c r="Q34" s="389"/>
      <c r="R34" s="389"/>
      <c r="S34" s="389"/>
      <c r="T34" s="389"/>
      <c r="U34" s="389"/>
    </row>
    <row r="35" spans="1:22" ht="20.100000000000001" customHeight="1">
      <c r="A35" s="3"/>
      <c r="B35" s="280"/>
      <c r="C35" s="280"/>
      <c r="D35" s="388"/>
      <c r="E35" s="388"/>
      <c r="F35" s="388"/>
      <c r="G35" s="388"/>
      <c r="H35" s="388"/>
      <c r="I35" s="388"/>
      <c r="J35" s="388"/>
      <c r="K35" s="389"/>
      <c r="L35" s="389"/>
      <c r="M35" s="389"/>
      <c r="N35" s="389"/>
      <c r="O35" s="389"/>
      <c r="P35" s="389"/>
      <c r="Q35" s="389"/>
      <c r="R35" s="389"/>
      <c r="S35" s="389"/>
      <c r="T35" s="389"/>
      <c r="U35" s="389"/>
    </row>
    <row r="36" spans="1:22" ht="105" customHeight="1">
      <c r="A36" s="3"/>
      <c r="B36" s="280"/>
      <c r="C36" s="280"/>
      <c r="D36" s="388"/>
      <c r="E36" s="388"/>
      <c r="F36" s="388"/>
      <c r="G36" s="388"/>
      <c r="H36" s="388"/>
      <c r="I36" s="388"/>
      <c r="J36" s="388"/>
      <c r="K36" s="389"/>
      <c r="L36" s="389"/>
      <c r="M36" s="389"/>
      <c r="N36" s="389"/>
      <c r="O36" s="389"/>
      <c r="P36" s="389"/>
      <c r="Q36" s="389"/>
      <c r="R36" s="389"/>
      <c r="S36" s="389"/>
      <c r="T36" s="389"/>
      <c r="U36" s="389"/>
    </row>
    <row r="37" spans="1:22" ht="19.5" customHeight="1">
      <c r="A37" s="3"/>
      <c r="B37" s="274" t="s">
        <v>79</v>
      </c>
      <c r="C37" s="274"/>
      <c r="D37" s="274"/>
      <c r="E37" s="274"/>
      <c r="F37" s="274"/>
      <c r="G37" s="274"/>
      <c r="H37" s="274"/>
      <c r="I37" s="274"/>
      <c r="J37" s="274"/>
      <c r="K37" s="274"/>
      <c r="L37" s="274"/>
      <c r="M37" s="274"/>
      <c r="N37" s="274"/>
      <c r="O37" s="274"/>
      <c r="P37" s="274"/>
      <c r="Q37" s="274"/>
      <c r="R37" s="274"/>
      <c r="S37" s="274"/>
      <c r="T37" s="274"/>
      <c r="U37" s="274"/>
    </row>
    <row r="38" spans="1:22" ht="23.25" customHeight="1">
      <c r="A38" s="3"/>
      <c r="B38" s="275"/>
      <c r="C38" s="275"/>
      <c r="D38" s="275"/>
      <c r="E38" s="275"/>
      <c r="F38" s="275"/>
      <c r="G38" s="275"/>
      <c r="H38" s="275"/>
      <c r="I38" s="275"/>
      <c r="J38" s="275"/>
      <c r="K38" s="275"/>
      <c r="L38" s="275"/>
      <c r="M38" s="275"/>
      <c r="N38" s="275"/>
      <c r="O38" s="275"/>
      <c r="P38" s="275"/>
      <c r="Q38" s="275"/>
      <c r="R38" s="275"/>
      <c r="S38" s="275"/>
      <c r="T38" s="275"/>
      <c r="U38" s="275"/>
    </row>
    <row r="39" spans="1:22" ht="20.100000000000001" customHeight="1">
      <c r="A39" s="3"/>
      <c r="B39" s="275" t="s">
        <v>80</v>
      </c>
      <c r="C39" s="275"/>
      <c r="D39" s="275"/>
      <c r="E39" s="275"/>
      <c r="F39" s="275"/>
      <c r="G39" s="275"/>
      <c r="H39" s="275"/>
      <c r="I39" s="275"/>
      <c r="J39" s="275"/>
      <c r="K39" s="275"/>
      <c r="L39" s="275"/>
      <c r="M39" s="275"/>
      <c r="N39" s="275"/>
      <c r="O39" s="275"/>
      <c r="P39" s="275"/>
      <c r="Q39" s="275"/>
      <c r="R39" s="275"/>
      <c r="S39" s="275"/>
      <c r="T39" s="275"/>
      <c r="U39" s="275"/>
    </row>
    <row r="40" spans="1:22" ht="20.100000000000001" customHeight="1">
      <c r="A40" s="3"/>
      <c r="B40" s="275"/>
      <c r="C40" s="275"/>
      <c r="D40" s="275"/>
      <c r="E40" s="275"/>
      <c r="F40" s="275"/>
      <c r="G40" s="275"/>
      <c r="H40" s="275"/>
      <c r="I40" s="275"/>
      <c r="J40" s="275"/>
      <c r="K40" s="275"/>
      <c r="L40" s="275"/>
      <c r="M40" s="275"/>
      <c r="N40" s="275"/>
      <c r="O40" s="275"/>
      <c r="P40" s="275"/>
      <c r="Q40" s="275"/>
      <c r="R40" s="275"/>
      <c r="S40" s="275"/>
      <c r="T40" s="275"/>
      <c r="U40" s="275"/>
    </row>
    <row r="41" spans="1:22" ht="8.25" customHeight="1">
      <c r="A41" s="3"/>
      <c r="B41" s="275"/>
      <c r="C41" s="275"/>
      <c r="D41" s="275"/>
      <c r="E41" s="275"/>
      <c r="F41" s="275"/>
      <c r="G41" s="275"/>
      <c r="H41" s="275"/>
      <c r="I41" s="275"/>
      <c r="J41" s="275"/>
      <c r="K41" s="275"/>
      <c r="L41" s="275"/>
      <c r="M41" s="275"/>
      <c r="N41" s="275"/>
      <c r="O41" s="275"/>
      <c r="P41" s="275"/>
      <c r="Q41" s="275"/>
      <c r="R41" s="275"/>
      <c r="S41" s="275"/>
      <c r="T41" s="275"/>
      <c r="U41" s="275"/>
    </row>
    <row r="42" spans="1:22" ht="20.100000000000001" customHeight="1">
      <c r="A42" s="3"/>
      <c r="B42" s="3"/>
      <c r="C42" s="275"/>
      <c r="D42" s="275"/>
      <c r="E42" s="275"/>
      <c r="F42" s="275"/>
      <c r="G42" s="275"/>
      <c r="H42" s="275"/>
      <c r="I42" s="275"/>
      <c r="J42" s="275"/>
      <c r="K42" s="275"/>
      <c r="L42" s="275"/>
      <c r="M42" s="275"/>
      <c r="N42" s="275"/>
      <c r="O42" s="275"/>
      <c r="P42" s="275"/>
      <c r="Q42" s="275"/>
      <c r="R42" s="275"/>
      <c r="S42" s="275"/>
      <c r="T42" s="275"/>
      <c r="U42" s="275"/>
      <c r="V42" s="275"/>
    </row>
    <row r="43" spans="1:22" ht="20.100000000000001" customHeight="1">
      <c r="A43" s="3"/>
      <c r="B43" s="3"/>
      <c r="C43" s="275"/>
      <c r="D43" s="275"/>
      <c r="E43" s="275"/>
      <c r="F43" s="275"/>
      <c r="G43" s="275"/>
      <c r="H43" s="275"/>
      <c r="I43" s="275"/>
      <c r="J43" s="275"/>
      <c r="K43" s="275"/>
      <c r="L43" s="275"/>
      <c r="M43" s="275"/>
      <c r="N43" s="275"/>
      <c r="O43" s="275"/>
      <c r="P43" s="275"/>
      <c r="Q43" s="275"/>
      <c r="R43" s="275"/>
      <c r="S43" s="275"/>
      <c r="T43" s="275"/>
      <c r="U43" s="275"/>
      <c r="V43" s="275"/>
    </row>
    <row r="44" spans="1:22" ht="20.100000000000001" customHeight="1">
      <c r="C44" s="275"/>
      <c r="D44" s="275"/>
      <c r="E44" s="275"/>
      <c r="F44" s="275"/>
      <c r="G44" s="275"/>
      <c r="H44" s="275"/>
      <c r="I44" s="275"/>
      <c r="J44" s="275"/>
      <c r="K44" s="275"/>
      <c r="L44" s="275"/>
      <c r="M44" s="275"/>
      <c r="N44" s="275"/>
      <c r="O44" s="275"/>
      <c r="P44" s="275"/>
      <c r="Q44" s="275"/>
      <c r="R44" s="275"/>
      <c r="S44" s="275"/>
      <c r="T44" s="275"/>
      <c r="U44" s="275"/>
      <c r="V44" s="275"/>
    </row>
    <row r="45" spans="1:22" ht="20.100000000000001" customHeight="1">
      <c r="C45" s="275"/>
      <c r="D45" s="275"/>
      <c r="E45" s="275"/>
      <c r="F45" s="275"/>
      <c r="G45" s="275"/>
      <c r="H45" s="275"/>
      <c r="I45" s="275"/>
      <c r="J45" s="275"/>
      <c r="K45" s="275"/>
      <c r="L45" s="275"/>
      <c r="M45" s="275"/>
      <c r="N45" s="275"/>
      <c r="O45" s="275"/>
      <c r="P45" s="275"/>
      <c r="Q45" s="275"/>
      <c r="R45" s="275"/>
      <c r="S45" s="275"/>
      <c r="T45" s="275"/>
      <c r="U45" s="275"/>
      <c r="V45" s="275"/>
    </row>
    <row r="46" spans="1:22" ht="20.100000000000001" customHeight="1">
      <c r="C46" s="275"/>
      <c r="D46" s="275"/>
      <c r="E46" s="275"/>
      <c r="F46" s="275"/>
      <c r="G46" s="275"/>
      <c r="H46" s="275"/>
      <c r="I46" s="275"/>
      <c r="J46" s="275"/>
      <c r="K46" s="275"/>
      <c r="L46" s="275"/>
      <c r="M46" s="275"/>
      <c r="N46" s="275"/>
      <c r="O46" s="275"/>
      <c r="P46" s="275"/>
      <c r="Q46" s="275"/>
      <c r="R46" s="275"/>
      <c r="S46" s="275"/>
      <c r="T46" s="275"/>
      <c r="U46" s="275"/>
      <c r="V46" s="275"/>
    </row>
    <row r="47" spans="1:22" ht="20.100000000000001" customHeight="1"/>
    <row r="48" spans="1:22" ht="20.100000000000001" customHeight="1"/>
    <row r="49" ht="20.100000000000001" customHeight="1"/>
    <row r="50" ht="20.100000000000001" customHeight="1"/>
    <row r="51" ht="20.100000000000001" customHeight="1"/>
    <row r="52" ht="20.100000000000001" customHeight="1"/>
  </sheetData>
  <mergeCells count="74">
    <mergeCell ref="C44:V46"/>
    <mergeCell ref="C30:J30"/>
    <mergeCell ref="M30:O30"/>
    <mergeCell ref="P30:R30"/>
    <mergeCell ref="S30:U30"/>
    <mergeCell ref="M31:O31"/>
    <mergeCell ref="P31:R31"/>
    <mergeCell ref="S31:U31"/>
    <mergeCell ref="B33:C36"/>
    <mergeCell ref="D33:U36"/>
    <mergeCell ref="B37:U38"/>
    <mergeCell ref="B39:U41"/>
    <mergeCell ref="C42:V43"/>
    <mergeCell ref="C28:J28"/>
    <mergeCell ref="M28:O28"/>
    <mergeCell ref="P28:R28"/>
    <mergeCell ref="S28:U28"/>
    <mergeCell ref="C29:J29"/>
    <mergeCell ref="M29:O29"/>
    <mergeCell ref="P29:R29"/>
    <mergeCell ref="S29:U29"/>
    <mergeCell ref="C26:J26"/>
    <mergeCell ref="M26:O26"/>
    <mergeCell ref="P26:R26"/>
    <mergeCell ref="S26:U26"/>
    <mergeCell ref="C27:J27"/>
    <mergeCell ref="M27:O27"/>
    <mergeCell ref="P27:R27"/>
    <mergeCell ref="S27:U27"/>
    <mergeCell ref="C24:J24"/>
    <mergeCell ref="M24:O24"/>
    <mergeCell ref="P24:R24"/>
    <mergeCell ref="S24:U24"/>
    <mergeCell ref="C25:J25"/>
    <mergeCell ref="M25:O25"/>
    <mergeCell ref="P25:R25"/>
    <mergeCell ref="S25:U25"/>
    <mergeCell ref="C22:J22"/>
    <mergeCell ref="M22:O22"/>
    <mergeCell ref="P22:R22"/>
    <mergeCell ref="S22:U22"/>
    <mergeCell ref="C23:J23"/>
    <mergeCell ref="M23:O23"/>
    <mergeCell ref="P23:R23"/>
    <mergeCell ref="S23:U23"/>
    <mergeCell ref="C21:J21"/>
    <mergeCell ref="M21:O21"/>
    <mergeCell ref="P21:R21"/>
    <mergeCell ref="S21:U21"/>
    <mergeCell ref="C17:D17"/>
    <mergeCell ref="E17:F17"/>
    <mergeCell ref="G17:H17"/>
    <mergeCell ref="C18:D18"/>
    <mergeCell ref="E18:F18"/>
    <mergeCell ref="G18:H18"/>
    <mergeCell ref="C20:J20"/>
    <mergeCell ref="K20:L20"/>
    <mergeCell ref="M20:O20"/>
    <mergeCell ref="P20:R20"/>
    <mergeCell ref="S20:U20"/>
    <mergeCell ref="M14:R14"/>
    <mergeCell ref="M15:R15"/>
    <mergeCell ref="B3:U4"/>
    <mergeCell ref="O6:Q6"/>
    <mergeCell ref="R6:V6"/>
    <mergeCell ref="D9:K9"/>
    <mergeCell ref="D10:K10"/>
    <mergeCell ref="D11:E11"/>
    <mergeCell ref="F11:K11"/>
    <mergeCell ref="D12:E12"/>
    <mergeCell ref="F12:K12"/>
    <mergeCell ref="B14:D15"/>
    <mergeCell ref="E14:I15"/>
    <mergeCell ref="J14:K15"/>
  </mergeCells>
  <phoneticPr fontId="12"/>
  <dataValidations count="4">
    <dataValidation type="list" allowBlank="1" showInputMessage="1" showErrorMessage="1" sqref="L21:L30" xr:uid="{3700FC63-AEA6-4EAF-B4BC-001A70ECB375}">
      <formula1>"式,台"</formula1>
    </dataValidation>
    <dataValidation type="whole" allowBlank="1" showInputMessage="1" showErrorMessage="1" sqref="K21:K30" xr:uid="{B7966996-18E8-40E5-8E80-D460C11EEECA}">
      <formula1>1</formula1>
      <formula2>100</formula2>
    </dataValidation>
    <dataValidation imeMode="halfAlpha" allowBlank="1" showInputMessage="1" showErrorMessage="1" sqref="M21:R30" xr:uid="{64E639E1-7A41-4B2B-8E43-184E678F0C62}"/>
    <dataValidation type="whole" allowBlank="1" showInputMessage="1" showErrorMessage="1" sqref="D11:D12" xr:uid="{9559EA6B-EE74-48FD-BF3B-3ED6F9468473}">
      <formula1>0</formula1>
      <formula2>9999</formula2>
    </dataValidation>
  </dataValidations>
  <printOptions horizontalCentered="1"/>
  <pageMargins left="0.23622047244094491" right="0.23622047244094491" top="0.74803149606299213" bottom="0.74803149606299213" header="0.31496062992125984" footer="0.31496062992125984"/>
  <pageSetup paperSize="9" scale="70"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6419C8864CED734F8CE7A92CF00A5E62" ma:contentTypeVersion="11" ma:contentTypeDescription="" ma:contentTypeScope="" ma:versionID="ed03d4749c55c8851a97fe6eac90a250">
  <xsd:schema xmlns:xsd="http://www.w3.org/2001/XMLSchema" xmlns:p="http://schemas.microsoft.com/office/2006/metadata/properties" xmlns:ns2="8B97BE19-CDDD-400E-817A-CFDD13F7EC12" xmlns:ns3="9302029e-8bbc-4893-b767-4a248ffcb74e" targetNamespace="http://schemas.microsoft.com/office/2006/metadata/properties" ma:root="true" ma:fieldsID="b3423d19a4a4b637fc033bf0be83b1c5" ns2:_="" ns3:_="">
    <xsd:import namespace="8B97BE19-CDDD-400E-817A-CFDD13F7EC12"/>
    <xsd:import namespace="9302029e-8bbc-4893-b767-4a248ffcb74e"/>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9302029e-8bbc-4893-b767-4a248ffcb74e"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C4328561-D06F-4E56-9BA1-A7E5297D17D6}">
  <ds:schemaRefs>
    <ds:schemaRef ds:uri="http://schemas.microsoft.com/sharepoint/v3/contenttype/forms"/>
  </ds:schemaRefs>
</ds:datastoreItem>
</file>

<file path=customXml/itemProps2.xml><?xml version="1.0" encoding="utf-8"?>
<ds:datastoreItem xmlns:ds="http://schemas.openxmlformats.org/officeDocument/2006/customXml" ds:itemID="{1D20C8F5-B162-4CF1-A83B-94B08B40DCEB}">
  <ds:schemaRefs>
    <ds:schemaRef ds:uri="9302029e-8bbc-4893-b767-4a248ffcb74e"/>
    <ds:schemaRef ds:uri="http://purl.org/dc/elements/1.1/"/>
    <ds:schemaRef ds:uri="http://schemas.microsoft.com/office/2006/metadata/properties"/>
    <ds:schemaRef ds:uri="8B97BE19-CDDD-400E-817A-CFDD13F7EC12"/>
    <ds:schemaRef ds:uri="http://purl.org/dc/terms/"/>
    <ds:schemaRef ds:uri="http://schemas.microsoft.com/office/2006/documentManagement/types"/>
    <ds:schemaRef ds:uri="http://schemas.openxmlformats.org/package/2006/metadata/core-properties"/>
    <ds:schemaRef ds:uri="http://www.w3.org/XML/1998/namespace"/>
    <ds:schemaRef ds:uri="http://purl.org/dc/dcmitype/"/>
    <ds:schemaRef ds:uri="http://schemas.microsoft.com/office/infopath/2007/PartnerControls"/>
  </ds:schemaRefs>
</ds:datastoreItem>
</file>

<file path=customXml/itemProps3.xml><?xml version="1.0" encoding="utf-8"?>
<ds:datastoreItem xmlns:ds="http://schemas.openxmlformats.org/officeDocument/2006/customXml" ds:itemID="{B0CA1D1B-BD75-4783-B54B-4B347C52F13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9302029e-8bbc-4893-b767-4a248ffcb74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9</vt:i4>
      </vt:variant>
    </vt:vector>
  </HeadingPairs>
  <TitlesOfParts>
    <vt:vector size="20" baseType="lpstr">
      <vt:lpstr>Sheet1</vt:lpstr>
      <vt:lpstr>別紙1（事業者調査票）</vt:lpstr>
      <vt:lpstr>別紙２（事業計画書（総括））</vt:lpstr>
      <vt:lpstr>別紙３（事業計画書）</vt:lpstr>
      <vt:lpstr>別紙４（積算内訳）</vt:lpstr>
      <vt:lpstr>（記載例）別紙1（事業者調査票）</vt:lpstr>
      <vt:lpstr>（記載例）別紙２（事業計画書（総括））</vt:lpstr>
      <vt:lpstr>（記載例）別紙３（事業計画書） </vt:lpstr>
      <vt:lpstr>（記載例）別紙４（積算内訳）</vt:lpstr>
      <vt:lpstr>県使用</vt:lpstr>
      <vt:lpstr>別紙４ (2)</vt:lpstr>
      <vt:lpstr>'（記載例）別紙1（事業者調査票）'!Print_Area</vt:lpstr>
      <vt:lpstr>'（記載例）別紙２（事業計画書（総括））'!Print_Area</vt:lpstr>
      <vt:lpstr>'（記載例）別紙３（事業計画書） '!Print_Area</vt:lpstr>
      <vt:lpstr>'（記載例）別紙４（積算内訳）'!Print_Area</vt:lpstr>
      <vt:lpstr>'別紙1（事業者調査票）'!Print_Area</vt:lpstr>
      <vt:lpstr>'別紙２（事業計画書（総括））'!Print_Area</vt:lpstr>
      <vt:lpstr>'別紙３（事業計画書）'!Print_Area</vt:lpstr>
      <vt:lpstr>'別紙４ (2)'!Print_Area</vt:lpstr>
      <vt:lpstr>'別紙４（積算内訳）'!Print_Area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篠崎 百合菜</cp:lastModifiedBy>
  <cp:lastPrinted>2024-11-15T06:06:38Z</cp:lastPrinted>
  <dcterms:created xsi:type="dcterms:W3CDTF">2006-04-10T04:26:56Z</dcterms:created>
  <dcterms:modified xsi:type="dcterms:W3CDTF">2024-11-15T06:09:53Z</dcterms:modified>
</cp:coreProperties>
</file>